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тдел ФТПОМС\2021\Тарифное соглашение\Заседание 8\Материалы заседания\Приложения к протоколу по объемам\"/>
    </mc:Choice>
  </mc:AlternateContent>
  <bookViews>
    <workbookView xWindow="0" yWindow="0" windowWidth="27780" windowHeight="12270"/>
  </bookViews>
  <sheets>
    <sheet name="Стоимость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Z_D9A08047_01BB_4780_A06C_1B6ED4AE2AA5_.wvu.PrintArea" localSheetId="0" hidden="1">Стоимость!$A$6:$AT$54</definedName>
    <definedName name="Z_D9A08047_01BB_4780_A06C_1B6ED4AE2AA5_.wvu.Rows" localSheetId="0" hidden="1">Стоимость!$1:$5,Стоимость!$55:$58</definedName>
    <definedName name="Z_DC48959C_9B8D_4708_B510_30BB10C5E634_.wvu.PrintArea" localSheetId="0" hidden="1">Стоимость!$A$6:$AT$54</definedName>
    <definedName name="Z_DC48959C_9B8D_4708_B510_30BB10C5E634_.wvu.Rows" localSheetId="0" hidden="1">Стоимость!$1:$5,Стоимость!$55:$58</definedName>
    <definedName name="_xlnm.Print_Area" localSheetId="0">Стоимость!$A$1:$AT$54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76" i="1" l="1"/>
  <c r="G74" i="1"/>
  <c r="C74" i="1"/>
  <c r="G73" i="1"/>
  <c r="C73" i="1"/>
  <c r="AT60" i="1"/>
  <c r="AS60" i="1"/>
  <c r="AR60" i="1"/>
  <c r="AQ60" i="1"/>
  <c r="AO60" i="1"/>
  <c r="AN60" i="1"/>
  <c r="AM60" i="1"/>
  <c r="AJ60" i="1"/>
  <c r="AH60" i="1"/>
  <c r="AG60" i="1"/>
  <c r="AF60" i="1"/>
  <c r="AE60" i="1"/>
  <c r="AD60" i="1"/>
  <c r="AC60" i="1"/>
  <c r="AB60" i="1"/>
  <c r="AA60" i="1"/>
  <c r="X60" i="1"/>
  <c r="W60" i="1"/>
  <c r="V60" i="1"/>
  <c r="U60" i="1"/>
  <c r="S60" i="1"/>
  <c r="Q60" i="1"/>
  <c r="P60" i="1"/>
  <c r="O60" i="1"/>
  <c r="N60" i="1"/>
  <c r="L60" i="1"/>
  <c r="G60" i="1" s="1"/>
  <c r="K60" i="1"/>
  <c r="J60" i="1"/>
  <c r="I60" i="1"/>
  <c r="H60" i="1"/>
  <c r="F60" i="1"/>
  <c r="E60" i="1"/>
  <c r="D60" i="1"/>
  <c r="B60" i="1"/>
  <c r="S55" i="1"/>
  <c r="R55" i="1"/>
  <c r="M55" i="1"/>
  <c r="G55" i="1"/>
  <c r="C55" i="1"/>
  <c r="B55" i="1"/>
  <c r="AK53" i="1"/>
  <c r="Z53" i="1"/>
  <c r="Y53" i="1" s="1"/>
  <c r="W53" i="1"/>
  <c r="T53" i="1"/>
  <c r="M53" i="1"/>
  <c r="G53" i="1"/>
  <c r="C53" i="1"/>
  <c r="AP52" i="1"/>
  <c r="AL52" i="1"/>
  <c r="AK52" i="1"/>
  <c r="Z52" i="1"/>
  <c r="Y52" i="1"/>
  <c r="T52" i="1"/>
  <c r="N52" i="1"/>
  <c r="M52" i="1" s="1"/>
  <c r="G52" i="1"/>
  <c r="C52" i="1"/>
  <c r="AP51" i="1"/>
  <c r="AL51" i="1"/>
  <c r="AK51" i="1"/>
  <c r="AJ51" i="1"/>
  <c r="AI51" i="1"/>
  <c r="AA51" i="1"/>
  <c r="U51" i="1"/>
  <c r="T51" i="1" s="1"/>
  <c r="M51" i="1"/>
  <c r="G51" i="1"/>
  <c r="C51" i="1"/>
  <c r="AP50" i="1"/>
  <c r="AL50" i="1"/>
  <c r="AK50" i="1"/>
  <c r="AJ50" i="1"/>
  <c r="AI50" i="1"/>
  <c r="AA50" i="1"/>
  <c r="Z50" i="1" s="1"/>
  <c r="Y50" i="1" s="1"/>
  <c r="U50" i="1"/>
  <c r="T50" i="1" s="1"/>
  <c r="M50" i="1"/>
  <c r="G50" i="1"/>
  <c r="C50" i="1"/>
  <c r="AP49" i="1"/>
  <c r="AL49" i="1"/>
  <c r="AK49" i="1"/>
  <c r="AJ49" i="1"/>
  <c r="AI49" i="1"/>
  <c r="W49" i="1"/>
  <c r="T49" i="1"/>
  <c r="M49" i="1"/>
  <c r="G49" i="1"/>
  <c r="C49" i="1"/>
  <c r="AP48" i="1"/>
  <c r="AL48" i="1"/>
  <c r="AK48" i="1"/>
  <c r="AJ48" i="1"/>
  <c r="AI48" i="1"/>
  <c r="AC48" i="1"/>
  <c r="Z48" i="1"/>
  <c r="Y48" i="1" s="1"/>
  <c r="V48" i="1"/>
  <c r="T48" i="1" s="1"/>
  <c r="P48" i="1"/>
  <c r="M48" i="1"/>
  <c r="K48" i="1"/>
  <c r="H48" i="1"/>
  <c r="G48" i="1" s="1"/>
  <c r="C48" i="1"/>
  <c r="AP47" i="1"/>
  <c r="AL47" i="1"/>
  <c r="AK47" i="1"/>
  <c r="AJ47" i="1"/>
  <c r="AI47" i="1"/>
  <c r="Z47" i="1" s="1"/>
  <c r="Y47" i="1" s="1"/>
  <c r="R47" i="1" s="1"/>
  <c r="W47" i="1"/>
  <c r="V47" i="1"/>
  <c r="T47" i="1" s="1"/>
  <c r="M47" i="1"/>
  <c r="G47" i="1"/>
  <c r="C47" i="1"/>
  <c r="AR46" i="1"/>
  <c r="AQ46" i="1"/>
  <c r="AO46" i="1"/>
  <c r="AN46" i="1"/>
  <c r="AM46" i="1"/>
  <c r="AL46" i="1" s="1"/>
  <c r="AJ46" i="1"/>
  <c r="AI46" i="1"/>
  <c r="AG46" i="1"/>
  <c r="AF46" i="1"/>
  <c r="AE46" i="1"/>
  <c r="AD46" i="1"/>
  <c r="AC46" i="1"/>
  <c r="AB46" i="1"/>
  <c r="AA46" i="1"/>
  <c r="X46" i="1"/>
  <c r="W46" i="1"/>
  <c r="V46" i="1"/>
  <c r="T46" i="1" s="1"/>
  <c r="U46" i="1"/>
  <c r="S46" i="1"/>
  <c r="Q46" i="1"/>
  <c r="P46" i="1"/>
  <c r="O46" i="1"/>
  <c r="K46" i="1"/>
  <c r="J46" i="1"/>
  <c r="I46" i="1"/>
  <c r="H46" i="1"/>
  <c r="F46" i="1"/>
  <c r="E46" i="1"/>
  <c r="D46" i="1"/>
  <c r="C46" i="1" s="1"/>
  <c r="AR45" i="1"/>
  <c r="AQ45" i="1"/>
  <c r="AP45" i="1" s="1"/>
  <c r="AO45" i="1"/>
  <c r="AN45" i="1"/>
  <c r="AM45" i="1"/>
  <c r="AJ45" i="1"/>
  <c r="AI45" i="1"/>
  <c r="AG45" i="1"/>
  <c r="AF45" i="1"/>
  <c r="AE45" i="1"/>
  <c r="AD45" i="1"/>
  <c r="AC45" i="1"/>
  <c r="AB45" i="1"/>
  <c r="AA45" i="1"/>
  <c r="X45" i="1"/>
  <c r="W45" i="1"/>
  <c r="V45" i="1"/>
  <c r="U45" i="1"/>
  <c r="T45" i="1"/>
  <c r="S45" i="1"/>
  <c r="Q45" i="1"/>
  <c r="P45" i="1"/>
  <c r="O45" i="1"/>
  <c r="N45" i="1"/>
  <c r="K45" i="1"/>
  <c r="J45" i="1"/>
  <c r="I45" i="1"/>
  <c r="H45" i="1"/>
  <c r="F45" i="1"/>
  <c r="E45" i="1"/>
  <c r="D45" i="1"/>
  <c r="C45" i="1"/>
  <c r="AR44" i="1"/>
  <c r="AQ44" i="1"/>
  <c r="AP44" i="1"/>
  <c r="AO44" i="1"/>
  <c r="AN44" i="1"/>
  <c r="AM44" i="1"/>
  <c r="AL44" i="1" s="1"/>
  <c r="AJ44" i="1"/>
  <c r="AI44" i="1"/>
  <c r="AG44" i="1"/>
  <c r="AF44" i="1"/>
  <c r="AE44" i="1"/>
  <c r="AD44" i="1"/>
  <c r="AC44" i="1"/>
  <c r="AB44" i="1"/>
  <c r="AA44" i="1"/>
  <c r="X44" i="1"/>
  <c r="W44" i="1"/>
  <c r="V44" i="1"/>
  <c r="U44" i="1"/>
  <c r="S44" i="1"/>
  <c r="Q44" i="1"/>
  <c r="P44" i="1"/>
  <c r="O44" i="1"/>
  <c r="N44" i="1"/>
  <c r="M44" i="1" s="1"/>
  <c r="K44" i="1"/>
  <c r="J44" i="1"/>
  <c r="I44" i="1"/>
  <c r="H44" i="1"/>
  <c r="F44" i="1"/>
  <c r="E44" i="1"/>
  <c r="D44" i="1"/>
  <c r="C44" i="1" s="1"/>
  <c r="AR43" i="1"/>
  <c r="AQ43" i="1"/>
  <c r="AO43" i="1"/>
  <c r="AK43" i="1" s="1"/>
  <c r="AN43" i="1"/>
  <c r="AM43" i="1"/>
  <c r="AJ43" i="1"/>
  <c r="AI43" i="1"/>
  <c r="AG43" i="1"/>
  <c r="AF43" i="1"/>
  <c r="AE43" i="1"/>
  <c r="Z43" i="1" s="1"/>
  <c r="Y43" i="1" s="1"/>
  <c r="AD43" i="1"/>
  <c r="AC43" i="1"/>
  <c r="AB43" i="1"/>
  <c r="AA43" i="1"/>
  <c r="X43" i="1"/>
  <c r="W43" i="1"/>
  <c r="V43" i="1"/>
  <c r="U43" i="1"/>
  <c r="S43" i="1"/>
  <c r="Q43" i="1"/>
  <c r="P43" i="1"/>
  <c r="O43" i="1"/>
  <c r="N43" i="1"/>
  <c r="K43" i="1"/>
  <c r="J43" i="1"/>
  <c r="I43" i="1"/>
  <c r="H43" i="1"/>
  <c r="F43" i="1"/>
  <c r="E43" i="1"/>
  <c r="D43" i="1"/>
  <c r="AR42" i="1"/>
  <c r="AQ42" i="1"/>
  <c r="AP42" i="1" s="1"/>
  <c r="AO42" i="1"/>
  <c r="AN42" i="1"/>
  <c r="AM42" i="1"/>
  <c r="AJ42" i="1"/>
  <c r="AI42" i="1"/>
  <c r="AG42" i="1"/>
  <c r="AF42" i="1"/>
  <c r="AE42" i="1"/>
  <c r="AD42" i="1"/>
  <c r="AC42" i="1"/>
  <c r="AB42" i="1"/>
  <c r="AA42" i="1"/>
  <c r="Z42" i="1" s="1"/>
  <c r="X42" i="1"/>
  <c r="W42" i="1"/>
  <c r="V42" i="1"/>
  <c r="U42" i="1"/>
  <c r="T42" i="1" s="1"/>
  <c r="S42" i="1"/>
  <c r="Q42" i="1"/>
  <c r="P42" i="1"/>
  <c r="O42" i="1"/>
  <c r="N42" i="1"/>
  <c r="K42" i="1"/>
  <c r="J42" i="1"/>
  <c r="G42" i="1" s="1"/>
  <c r="I42" i="1"/>
  <c r="H42" i="1"/>
  <c r="F42" i="1"/>
  <c r="E42" i="1"/>
  <c r="D42" i="1"/>
  <c r="AR41" i="1"/>
  <c r="AQ41" i="1"/>
  <c r="AP41" i="1" s="1"/>
  <c r="AO41" i="1"/>
  <c r="AN41" i="1"/>
  <c r="AM41" i="1"/>
  <c r="AJ41" i="1"/>
  <c r="AI41" i="1"/>
  <c r="AG41" i="1"/>
  <c r="AF41" i="1"/>
  <c r="AE41" i="1"/>
  <c r="AD41" i="1"/>
  <c r="AC41" i="1"/>
  <c r="AB41" i="1"/>
  <c r="AA41" i="1"/>
  <c r="X41" i="1"/>
  <c r="W41" i="1"/>
  <c r="V41" i="1"/>
  <c r="U41" i="1"/>
  <c r="S41" i="1"/>
  <c r="Q41" i="1"/>
  <c r="P41" i="1"/>
  <c r="O41" i="1"/>
  <c r="N41" i="1"/>
  <c r="M41" i="1"/>
  <c r="K41" i="1"/>
  <c r="J41" i="1"/>
  <c r="I41" i="1"/>
  <c r="H41" i="1"/>
  <c r="F41" i="1"/>
  <c r="E41" i="1"/>
  <c r="D41" i="1"/>
  <c r="AR40" i="1"/>
  <c r="AQ40" i="1"/>
  <c r="AP40" i="1" s="1"/>
  <c r="AO40" i="1"/>
  <c r="AN40" i="1"/>
  <c r="AM40" i="1"/>
  <c r="AL40" i="1" s="1"/>
  <c r="AJ40" i="1"/>
  <c r="AI40" i="1"/>
  <c r="AG40" i="1"/>
  <c r="AF40" i="1"/>
  <c r="AE40" i="1"/>
  <c r="AD40" i="1"/>
  <c r="AC40" i="1"/>
  <c r="AB40" i="1"/>
  <c r="AA40" i="1"/>
  <c r="X40" i="1"/>
  <c r="W40" i="1"/>
  <c r="V40" i="1"/>
  <c r="U40" i="1"/>
  <c r="S40" i="1"/>
  <c r="Q40" i="1"/>
  <c r="P40" i="1"/>
  <c r="O40" i="1"/>
  <c r="N40" i="1"/>
  <c r="M40" i="1" s="1"/>
  <c r="K40" i="1"/>
  <c r="J40" i="1"/>
  <c r="I40" i="1"/>
  <c r="H40" i="1"/>
  <c r="G40" i="1" s="1"/>
  <c r="F40" i="1"/>
  <c r="E40" i="1"/>
  <c r="D40" i="1"/>
  <c r="C40" i="1" s="1"/>
  <c r="AR39" i="1"/>
  <c r="AQ39" i="1"/>
  <c r="AP39" i="1" s="1"/>
  <c r="AO39" i="1"/>
  <c r="AL39" i="1" s="1"/>
  <c r="AN39" i="1"/>
  <c r="AM39" i="1"/>
  <c r="AJ39" i="1"/>
  <c r="AI39" i="1"/>
  <c r="AG39" i="1"/>
  <c r="AF39" i="1"/>
  <c r="AE39" i="1"/>
  <c r="AD39" i="1"/>
  <c r="AC39" i="1"/>
  <c r="AB39" i="1"/>
  <c r="AA39" i="1"/>
  <c r="X39" i="1"/>
  <c r="W39" i="1"/>
  <c r="V39" i="1"/>
  <c r="U39" i="1"/>
  <c r="T39" i="1" s="1"/>
  <c r="S39" i="1"/>
  <c r="Q39" i="1"/>
  <c r="P39" i="1"/>
  <c r="O39" i="1"/>
  <c r="N39" i="1"/>
  <c r="K39" i="1"/>
  <c r="J39" i="1"/>
  <c r="I39" i="1"/>
  <c r="H39" i="1"/>
  <c r="F39" i="1"/>
  <c r="E39" i="1"/>
  <c r="D39" i="1"/>
  <c r="AR38" i="1"/>
  <c r="AQ38" i="1"/>
  <c r="AO38" i="1"/>
  <c r="AN38" i="1"/>
  <c r="AM38" i="1"/>
  <c r="AJ38" i="1"/>
  <c r="AI38" i="1"/>
  <c r="AG38" i="1"/>
  <c r="AF38" i="1"/>
  <c r="AE38" i="1"/>
  <c r="AD38" i="1"/>
  <c r="AC38" i="1"/>
  <c r="AB38" i="1"/>
  <c r="AA38" i="1"/>
  <c r="X38" i="1"/>
  <c r="W38" i="1"/>
  <c r="V38" i="1"/>
  <c r="U38" i="1"/>
  <c r="T38" i="1"/>
  <c r="S38" i="1"/>
  <c r="Q38" i="1"/>
  <c r="P38" i="1"/>
  <c r="O38" i="1"/>
  <c r="N38" i="1"/>
  <c r="K38" i="1"/>
  <c r="J38" i="1"/>
  <c r="I38" i="1"/>
  <c r="H38" i="1"/>
  <c r="G38" i="1" s="1"/>
  <c r="F38" i="1"/>
  <c r="E38" i="1"/>
  <c r="D38" i="1"/>
  <c r="AR37" i="1"/>
  <c r="AQ37" i="1"/>
  <c r="AP37" i="1"/>
  <c r="AO37" i="1"/>
  <c r="AL37" i="1" s="1"/>
  <c r="AN37" i="1"/>
  <c r="AM37" i="1"/>
  <c r="AJ37" i="1"/>
  <c r="AI37" i="1"/>
  <c r="AG37" i="1"/>
  <c r="AF37" i="1"/>
  <c r="AE37" i="1"/>
  <c r="AD37" i="1"/>
  <c r="AC37" i="1"/>
  <c r="AB37" i="1"/>
  <c r="AA37" i="1"/>
  <c r="X37" i="1"/>
  <c r="W37" i="1"/>
  <c r="V37" i="1"/>
  <c r="U37" i="1"/>
  <c r="S37" i="1"/>
  <c r="Q37" i="1"/>
  <c r="P37" i="1"/>
  <c r="O37" i="1"/>
  <c r="N37" i="1"/>
  <c r="M37" i="1"/>
  <c r="K37" i="1"/>
  <c r="J37" i="1"/>
  <c r="I37" i="1"/>
  <c r="H37" i="1"/>
  <c r="F37" i="1"/>
  <c r="E37" i="1"/>
  <c r="D37" i="1"/>
  <c r="AR36" i="1"/>
  <c r="AQ36" i="1"/>
  <c r="AO36" i="1"/>
  <c r="AN36" i="1"/>
  <c r="AM36" i="1"/>
  <c r="AJ36" i="1"/>
  <c r="AI36" i="1"/>
  <c r="AG36" i="1"/>
  <c r="AF36" i="1"/>
  <c r="AE36" i="1"/>
  <c r="AD36" i="1"/>
  <c r="AC36" i="1"/>
  <c r="AB36" i="1"/>
  <c r="AA36" i="1"/>
  <c r="X36" i="1"/>
  <c r="W36" i="1"/>
  <c r="V36" i="1"/>
  <c r="U36" i="1"/>
  <c r="S36" i="1"/>
  <c r="Q36" i="1"/>
  <c r="P36" i="1"/>
  <c r="O36" i="1"/>
  <c r="N36" i="1"/>
  <c r="K36" i="1"/>
  <c r="J36" i="1"/>
  <c r="I36" i="1"/>
  <c r="H36" i="1"/>
  <c r="G36" i="1"/>
  <c r="F36" i="1"/>
  <c r="E36" i="1"/>
  <c r="D36" i="1"/>
  <c r="C36" i="1" s="1"/>
  <c r="AR35" i="1"/>
  <c r="AQ35" i="1"/>
  <c r="AP35" i="1" s="1"/>
  <c r="AO35" i="1"/>
  <c r="AN35" i="1"/>
  <c r="AM35" i="1"/>
  <c r="AJ35" i="1"/>
  <c r="AI35" i="1"/>
  <c r="AG35" i="1"/>
  <c r="AF35" i="1"/>
  <c r="AE35" i="1"/>
  <c r="AD35" i="1"/>
  <c r="AC35" i="1"/>
  <c r="AB35" i="1"/>
  <c r="AA35" i="1"/>
  <c r="X35" i="1"/>
  <c r="W35" i="1"/>
  <c r="V35" i="1"/>
  <c r="U35" i="1"/>
  <c r="S35" i="1"/>
  <c r="Q35" i="1"/>
  <c r="P35" i="1"/>
  <c r="O35" i="1"/>
  <c r="N35" i="1"/>
  <c r="K35" i="1"/>
  <c r="J35" i="1"/>
  <c r="I35" i="1"/>
  <c r="H35" i="1"/>
  <c r="G35" i="1" s="1"/>
  <c r="F35" i="1"/>
  <c r="E35" i="1"/>
  <c r="D35" i="1"/>
  <c r="AR34" i="1"/>
  <c r="AQ34" i="1"/>
  <c r="AO34" i="1"/>
  <c r="AN34" i="1"/>
  <c r="AM34" i="1"/>
  <c r="AL34" i="1" s="1"/>
  <c r="AJ34" i="1"/>
  <c r="AI34" i="1"/>
  <c r="AG34" i="1"/>
  <c r="AF34" i="1"/>
  <c r="AE34" i="1"/>
  <c r="AD34" i="1"/>
  <c r="AC34" i="1"/>
  <c r="AB34" i="1"/>
  <c r="AA34" i="1"/>
  <c r="Z34" i="1" s="1"/>
  <c r="X34" i="1"/>
  <c r="W34" i="1"/>
  <c r="V34" i="1"/>
  <c r="U34" i="1"/>
  <c r="T34" i="1"/>
  <c r="S34" i="1"/>
  <c r="Q34" i="1"/>
  <c r="P34" i="1"/>
  <c r="O34" i="1"/>
  <c r="N34" i="1"/>
  <c r="K34" i="1"/>
  <c r="J34" i="1"/>
  <c r="I34" i="1"/>
  <c r="H34" i="1"/>
  <c r="F34" i="1"/>
  <c r="E34" i="1"/>
  <c r="C34" i="1" s="1"/>
  <c r="D34" i="1"/>
  <c r="AR33" i="1"/>
  <c r="AQ33" i="1"/>
  <c r="AP33" i="1"/>
  <c r="AO33" i="1"/>
  <c r="AN33" i="1"/>
  <c r="AM33" i="1"/>
  <c r="AL33" i="1" s="1"/>
  <c r="AJ33" i="1"/>
  <c r="AI33" i="1"/>
  <c r="AG33" i="1"/>
  <c r="AF33" i="1"/>
  <c r="AE33" i="1"/>
  <c r="AD33" i="1"/>
  <c r="AC33" i="1"/>
  <c r="AB33" i="1"/>
  <c r="AA33" i="1"/>
  <c r="X33" i="1"/>
  <c r="W33" i="1"/>
  <c r="V33" i="1"/>
  <c r="U33" i="1"/>
  <c r="S33" i="1"/>
  <c r="Q33" i="1"/>
  <c r="P33" i="1"/>
  <c r="M33" i="1" s="1"/>
  <c r="O33" i="1"/>
  <c r="N33" i="1"/>
  <c r="K33" i="1"/>
  <c r="J33" i="1"/>
  <c r="I33" i="1"/>
  <c r="H33" i="1"/>
  <c r="F33" i="1"/>
  <c r="E33" i="1"/>
  <c r="D33" i="1"/>
  <c r="AR32" i="1"/>
  <c r="AQ32" i="1"/>
  <c r="AO32" i="1"/>
  <c r="AN32" i="1"/>
  <c r="AM32" i="1"/>
  <c r="AL32" i="1" s="1"/>
  <c r="AK32" i="1"/>
  <c r="AJ32" i="1"/>
  <c r="AI32" i="1"/>
  <c r="AG32" i="1"/>
  <c r="AF32" i="1"/>
  <c r="AE32" i="1"/>
  <c r="AD32" i="1"/>
  <c r="AC32" i="1"/>
  <c r="AB32" i="1"/>
  <c r="AA32" i="1"/>
  <c r="X32" i="1"/>
  <c r="W32" i="1"/>
  <c r="V32" i="1"/>
  <c r="U32" i="1"/>
  <c r="T32" i="1" s="1"/>
  <c r="S32" i="1"/>
  <c r="Q32" i="1"/>
  <c r="P32" i="1"/>
  <c r="O32" i="1"/>
  <c r="N32" i="1"/>
  <c r="K32" i="1"/>
  <c r="J32" i="1"/>
  <c r="I32" i="1"/>
  <c r="H32" i="1"/>
  <c r="G32" i="1"/>
  <c r="F32" i="1"/>
  <c r="E32" i="1"/>
  <c r="D32" i="1"/>
  <c r="AR31" i="1"/>
  <c r="AQ31" i="1"/>
  <c r="AP31" i="1" s="1"/>
  <c r="AO31" i="1"/>
  <c r="AN31" i="1"/>
  <c r="AK31" i="1" s="1"/>
  <c r="AM31" i="1"/>
  <c r="AJ31" i="1"/>
  <c r="AI31" i="1"/>
  <c r="AG31" i="1"/>
  <c r="AF31" i="1"/>
  <c r="AE31" i="1"/>
  <c r="AD31" i="1"/>
  <c r="AC31" i="1"/>
  <c r="AB31" i="1"/>
  <c r="AA31" i="1"/>
  <c r="X31" i="1"/>
  <c r="W31" i="1"/>
  <c r="V31" i="1"/>
  <c r="U31" i="1"/>
  <c r="S31" i="1"/>
  <c r="Q31" i="1"/>
  <c r="P31" i="1"/>
  <c r="O31" i="1"/>
  <c r="N31" i="1"/>
  <c r="M31" i="1" s="1"/>
  <c r="L31" i="1"/>
  <c r="K31" i="1"/>
  <c r="J31" i="1"/>
  <c r="I31" i="1"/>
  <c r="H31" i="1"/>
  <c r="F31" i="1"/>
  <c r="E31" i="1"/>
  <c r="D31" i="1"/>
  <c r="C31" i="1"/>
  <c r="AR30" i="1"/>
  <c r="AQ30" i="1"/>
  <c r="AO30" i="1"/>
  <c r="AL30" i="1" s="1"/>
  <c r="AN30" i="1"/>
  <c r="AM30" i="1"/>
  <c r="AJ30" i="1"/>
  <c r="AI30" i="1"/>
  <c r="AG30" i="1"/>
  <c r="AF30" i="1"/>
  <c r="AE30" i="1"/>
  <c r="AD30" i="1"/>
  <c r="AC30" i="1"/>
  <c r="AB30" i="1"/>
  <c r="AA30" i="1"/>
  <c r="X30" i="1"/>
  <c r="W30" i="1"/>
  <c r="V30" i="1"/>
  <c r="U30" i="1"/>
  <c r="S30" i="1"/>
  <c r="Q30" i="1"/>
  <c r="P30" i="1"/>
  <c r="O30" i="1"/>
  <c r="N30" i="1"/>
  <c r="K30" i="1"/>
  <c r="J30" i="1"/>
  <c r="I30" i="1"/>
  <c r="H30" i="1"/>
  <c r="F30" i="1"/>
  <c r="E30" i="1"/>
  <c r="D30" i="1"/>
  <c r="AT29" i="1"/>
  <c r="AS29" i="1"/>
  <c r="AR29" i="1"/>
  <c r="AQ29" i="1"/>
  <c r="AP29" i="1" s="1"/>
  <c r="AO29" i="1"/>
  <c r="AN29" i="1"/>
  <c r="AM29" i="1"/>
  <c r="AJ29" i="1"/>
  <c r="AI29" i="1"/>
  <c r="AH29" i="1"/>
  <c r="AH54" i="1" s="1"/>
  <c r="AG29" i="1"/>
  <c r="AF29" i="1"/>
  <c r="AE29" i="1"/>
  <c r="AD29" i="1"/>
  <c r="AC29" i="1"/>
  <c r="AB29" i="1"/>
  <c r="AA29" i="1"/>
  <c r="X29" i="1"/>
  <c r="W29" i="1"/>
  <c r="V29" i="1"/>
  <c r="U29" i="1"/>
  <c r="S29" i="1"/>
  <c r="Q29" i="1"/>
  <c r="P29" i="1"/>
  <c r="O29" i="1"/>
  <c r="N29" i="1"/>
  <c r="M29" i="1"/>
  <c r="L29" i="1"/>
  <c r="L54" i="1" s="1"/>
  <c r="K29" i="1"/>
  <c r="J29" i="1"/>
  <c r="I29" i="1"/>
  <c r="H29" i="1"/>
  <c r="F29" i="1"/>
  <c r="E29" i="1"/>
  <c r="D29" i="1"/>
  <c r="C29" i="1"/>
  <c r="AR28" i="1"/>
  <c r="AQ28" i="1"/>
  <c r="AP28" i="1"/>
  <c r="AO28" i="1"/>
  <c r="AN28" i="1"/>
  <c r="AM28" i="1"/>
  <c r="AL28" i="1"/>
  <c r="AJ28" i="1"/>
  <c r="AI28" i="1"/>
  <c r="AG28" i="1"/>
  <c r="AF28" i="1"/>
  <c r="AE28" i="1"/>
  <c r="AD28" i="1"/>
  <c r="AC28" i="1"/>
  <c r="AB28" i="1"/>
  <c r="AA28" i="1"/>
  <c r="Z28" i="1" s="1"/>
  <c r="X28" i="1"/>
  <c r="W28" i="1"/>
  <c r="V28" i="1"/>
  <c r="U28" i="1"/>
  <c r="S28" i="1"/>
  <c r="Q28" i="1"/>
  <c r="P28" i="1"/>
  <c r="O28" i="1"/>
  <c r="N28" i="1"/>
  <c r="K28" i="1"/>
  <c r="J28" i="1"/>
  <c r="I28" i="1"/>
  <c r="H28" i="1"/>
  <c r="G28" i="1" s="1"/>
  <c r="F28" i="1"/>
  <c r="E28" i="1"/>
  <c r="D28" i="1"/>
  <c r="AR27" i="1"/>
  <c r="AQ27" i="1"/>
  <c r="AP27" i="1" s="1"/>
  <c r="AO27" i="1"/>
  <c r="AN27" i="1"/>
  <c r="AM27" i="1"/>
  <c r="AL27" i="1" s="1"/>
  <c r="AJ27" i="1"/>
  <c r="AI27" i="1"/>
  <c r="AG27" i="1"/>
  <c r="AF27" i="1"/>
  <c r="AE27" i="1"/>
  <c r="AD27" i="1"/>
  <c r="AC27" i="1"/>
  <c r="AB27" i="1"/>
  <c r="AA27" i="1"/>
  <c r="X27" i="1"/>
  <c r="W27" i="1"/>
  <c r="T27" i="1" s="1"/>
  <c r="V27" i="1"/>
  <c r="U27" i="1"/>
  <c r="S27" i="1"/>
  <c r="Q27" i="1"/>
  <c r="P27" i="1"/>
  <c r="O27" i="1"/>
  <c r="N27" i="1"/>
  <c r="M27" i="1" s="1"/>
  <c r="K27" i="1"/>
  <c r="J27" i="1"/>
  <c r="I27" i="1"/>
  <c r="G27" i="1" s="1"/>
  <c r="H27" i="1"/>
  <c r="F27" i="1"/>
  <c r="E27" i="1"/>
  <c r="D27" i="1"/>
  <c r="C27" i="1"/>
  <c r="AR26" i="1"/>
  <c r="AQ26" i="1"/>
  <c r="AP26" i="1" s="1"/>
  <c r="AO26" i="1"/>
  <c r="AN26" i="1"/>
  <c r="AM26" i="1"/>
  <c r="AL26" i="1" s="1"/>
  <c r="AJ26" i="1"/>
  <c r="AI26" i="1"/>
  <c r="AG26" i="1"/>
  <c r="AF26" i="1"/>
  <c r="AE26" i="1"/>
  <c r="AD26" i="1"/>
  <c r="AC26" i="1"/>
  <c r="AB26" i="1"/>
  <c r="AA26" i="1"/>
  <c r="X26" i="1"/>
  <c r="W26" i="1"/>
  <c r="V26" i="1"/>
  <c r="U26" i="1"/>
  <c r="S26" i="1"/>
  <c r="Q26" i="1"/>
  <c r="P26" i="1"/>
  <c r="O26" i="1"/>
  <c r="N26" i="1"/>
  <c r="M26" i="1" s="1"/>
  <c r="K26" i="1"/>
  <c r="J26" i="1"/>
  <c r="I26" i="1"/>
  <c r="H26" i="1"/>
  <c r="F26" i="1"/>
  <c r="E26" i="1"/>
  <c r="D26" i="1"/>
  <c r="C26" i="1" s="1"/>
  <c r="AT25" i="1"/>
  <c r="AS25" i="1"/>
  <c r="AR25" i="1"/>
  <c r="AQ25" i="1"/>
  <c r="AO25" i="1"/>
  <c r="AN25" i="1"/>
  <c r="AM25" i="1"/>
  <c r="AL25" i="1" s="1"/>
  <c r="AJ25" i="1"/>
  <c r="AI25" i="1"/>
  <c r="AG25" i="1"/>
  <c r="AF25" i="1"/>
  <c r="AE25" i="1"/>
  <c r="AD25" i="1"/>
  <c r="AC25" i="1"/>
  <c r="AB25" i="1"/>
  <c r="AA25" i="1"/>
  <c r="X25" i="1"/>
  <c r="W25" i="1"/>
  <c r="V25" i="1"/>
  <c r="U25" i="1"/>
  <c r="T25" i="1"/>
  <c r="S25" i="1"/>
  <c r="Q25" i="1"/>
  <c r="P25" i="1"/>
  <c r="O25" i="1"/>
  <c r="N25" i="1"/>
  <c r="K25" i="1"/>
  <c r="J25" i="1"/>
  <c r="I25" i="1"/>
  <c r="H25" i="1"/>
  <c r="G25" i="1"/>
  <c r="F25" i="1"/>
  <c r="C25" i="1" s="1"/>
  <c r="E25" i="1"/>
  <c r="D25" i="1"/>
  <c r="AT24" i="1"/>
  <c r="AS24" i="1"/>
  <c r="AR24" i="1"/>
  <c r="AQ24" i="1"/>
  <c r="AP24" i="1"/>
  <c r="AO24" i="1"/>
  <c r="AN24" i="1"/>
  <c r="AM24" i="1"/>
  <c r="AJ24" i="1"/>
  <c r="AI24" i="1"/>
  <c r="AG24" i="1"/>
  <c r="AF24" i="1"/>
  <c r="AE24" i="1"/>
  <c r="AD24" i="1"/>
  <c r="AC24" i="1"/>
  <c r="AB24" i="1"/>
  <c r="AA24" i="1"/>
  <c r="X24" i="1"/>
  <c r="W24" i="1"/>
  <c r="V24" i="1"/>
  <c r="U24" i="1"/>
  <c r="S24" i="1"/>
  <c r="Q24" i="1"/>
  <c r="P24" i="1"/>
  <c r="O24" i="1"/>
  <c r="N24" i="1"/>
  <c r="M24" i="1"/>
  <c r="K24" i="1"/>
  <c r="J24" i="1"/>
  <c r="I24" i="1"/>
  <c r="H24" i="1"/>
  <c r="F24" i="1"/>
  <c r="E24" i="1"/>
  <c r="D24" i="1"/>
  <c r="AT23" i="1"/>
  <c r="AS23" i="1"/>
  <c r="AR23" i="1"/>
  <c r="AQ23" i="1"/>
  <c r="AO23" i="1"/>
  <c r="AN23" i="1"/>
  <c r="AM23" i="1"/>
  <c r="AL23" i="1" s="1"/>
  <c r="AJ23" i="1"/>
  <c r="AI23" i="1"/>
  <c r="AG23" i="1"/>
  <c r="AF23" i="1"/>
  <c r="AE23" i="1"/>
  <c r="AD23" i="1"/>
  <c r="AC23" i="1"/>
  <c r="AB23" i="1"/>
  <c r="AA23" i="1"/>
  <c r="X23" i="1"/>
  <c r="W23" i="1"/>
  <c r="V23" i="1"/>
  <c r="U23" i="1"/>
  <c r="T23" i="1" s="1"/>
  <c r="S23" i="1"/>
  <c r="Q23" i="1"/>
  <c r="P23" i="1"/>
  <c r="O23" i="1"/>
  <c r="N23" i="1"/>
  <c r="K23" i="1"/>
  <c r="J23" i="1"/>
  <c r="I23" i="1"/>
  <c r="H23" i="1"/>
  <c r="F23" i="1"/>
  <c r="E23" i="1"/>
  <c r="D23" i="1"/>
  <c r="C23" i="1"/>
  <c r="AT22" i="1"/>
  <c r="AS22" i="1"/>
  <c r="AR22" i="1"/>
  <c r="AQ22" i="1"/>
  <c r="AO22" i="1"/>
  <c r="AN22" i="1"/>
  <c r="AM22" i="1"/>
  <c r="AL22" i="1"/>
  <c r="AJ22" i="1"/>
  <c r="AI22" i="1"/>
  <c r="AG22" i="1"/>
  <c r="AF22" i="1"/>
  <c r="AE22" i="1"/>
  <c r="AD22" i="1"/>
  <c r="AC22" i="1"/>
  <c r="AB22" i="1"/>
  <c r="AA22" i="1"/>
  <c r="X22" i="1"/>
  <c r="W22" i="1"/>
  <c r="V22" i="1"/>
  <c r="U22" i="1"/>
  <c r="S22" i="1"/>
  <c r="Q22" i="1"/>
  <c r="P22" i="1"/>
  <c r="O22" i="1"/>
  <c r="N22" i="1"/>
  <c r="K22" i="1"/>
  <c r="J22" i="1"/>
  <c r="I22" i="1"/>
  <c r="H22" i="1"/>
  <c r="G22" i="1" s="1"/>
  <c r="F22" i="1"/>
  <c r="E22" i="1"/>
  <c r="D22" i="1"/>
  <c r="C22" i="1" s="1"/>
  <c r="AT21" i="1"/>
  <c r="AS21" i="1"/>
  <c r="AR21" i="1"/>
  <c r="AQ21" i="1"/>
  <c r="AO21" i="1"/>
  <c r="AN21" i="1"/>
  <c r="AM21" i="1"/>
  <c r="AL21" i="1" s="1"/>
  <c r="AJ21" i="1"/>
  <c r="AI21" i="1"/>
  <c r="AG21" i="1"/>
  <c r="AF21" i="1"/>
  <c r="AE21" i="1"/>
  <c r="AD21" i="1"/>
  <c r="AC21" i="1"/>
  <c r="AB21" i="1"/>
  <c r="AA21" i="1"/>
  <c r="Z21" i="1" s="1"/>
  <c r="X21" i="1"/>
  <c r="W21" i="1"/>
  <c r="V21" i="1"/>
  <c r="U21" i="1"/>
  <c r="T21" i="1"/>
  <c r="S21" i="1"/>
  <c r="Q21" i="1"/>
  <c r="P21" i="1"/>
  <c r="O21" i="1"/>
  <c r="N21" i="1"/>
  <c r="K21" i="1"/>
  <c r="J21" i="1"/>
  <c r="I21" i="1"/>
  <c r="H21" i="1"/>
  <c r="G21" i="1"/>
  <c r="F21" i="1"/>
  <c r="E21" i="1"/>
  <c r="D21" i="1"/>
  <c r="AT20" i="1"/>
  <c r="AS20" i="1"/>
  <c r="AR20" i="1"/>
  <c r="AQ20" i="1"/>
  <c r="AO20" i="1"/>
  <c r="AN20" i="1"/>
  <c r="AL20" i="1" s="1"/>
  <c r="AM20" i="1"/>
  <c r="AJ20" i="1"/>
  <c r="AI20" i="1"/>
  <c r="AG20" i="1"/>
  <c r="AF20" i="1"/>
  <c r="AE20" i="1"/>
  <c r="AD20" i="1"/>
  <c r="AC20" i="1"/>
  <c r="AB20" i="1"/>
  <c r="AA20" i="1"/>
  <c r="X20" i="1"/>
  <c r="W20" i="1"/>
  <c r="V20" i="1"/>
  <c r="U20" i="1"/>
  <c r="T20" i="1" s="1"/>
  <c r="S20" i="1"/>
  <c r="Q20" i="1"/>
  <c r="P20" i="1"/>
  <c r="O20" i="1"/>
  <c r="N20" i="1"/>
  <c r="K20" i="1"/>
  <c r="J20" i="1"/>
  <c r="I20" i="1"/>
  <c r="H20" i="1"/>
  <c r="G20" i="1" s="1"/>
  <c r="F20" i="1"/>
  <c r="E20" i="1"/>
  <c r="D20" i="1"/>
  <c r="C20" i="1" s="1"/>
  <c r="AT19" i="1"/>
  <c r="AS19" i="1"/>
  <c r="AR19" i="1"/>
  <c r="AQ19" i="1"/>
  <c r="AO19" i="1"/>
  <c r="AK19" i="1" s="1"/>
  <c r="AN19" i="1"/>
  <c r="AM19" i="1"/>
  <c r="AJ19" i="1"/>
  <c r="AI19" i="1"/>
  <c r="AG19" i="1"/>
  <c r="AF19" i="1"/>
  <c r="AE19" i="1"/>
  <c r="AD19" i="1"/>
  <c r="AC19" i="1"/>
  <c r="AB19" i="1"/>
  <c r="AA19" i="1"/>
  <c r="X19" i="1"/>
  <c r="W19" i="1"/>
  <c r="V19" i="1"/>
  <c r="U19" i="1"/>
  <c r="T19" i="1" s="1"/>
  <c r="S19" i="1"/>
  <c r="Q19" i="1"/>
  <c r="P19" i="1"/>
  <c r="O19" i="1"/>
  <c r="N19" i="1"/>
  <c r="K19" i="1"/>
  <c r="J19" i="1"/>
  <c r="I19" i="1"/>
  <c r="H19" i="1"/>
  <c r="F19" i="1"/>
  <c r="E19" i="1"/>
  <c r="D19" i="1"/>
  <c r="C19" i="1" s="1"/>
  <c r="AT18" i="1"/>
  <c r="AS18" i="1"/>
  <c r="AR18" i="1"/>
  <c r="AQ18" i="1"/>
  <c r="AP18" i="1" s="1"/>
  <c r="AO18" i="1"/>
  <c r="AN18" i="1"/>
  <c r="AM18" i="1"/>
  <c r="AL18" i="1" s="1"/>
  <c r="AJ18" i="1"/>
  <c r="AI18" i="1"/>
  <c r="AG18" i="1"/>
  <c r="AF18" i="1"/>
  <c r="AE18" i="1"/>
  <c r="AD18" i="1"/>
  <c r="AC18" i="1"/>
  <c r="AB18" i="1"/>
  <c r="AA18" i="1"/>
  <c r="X18" i="1"/>
  <c r="W18" i="1"/>
  <c r="V18" i="1"/>
  <c r="U18" i="1"/>
  <c r="T18" i="1" s="1"/>
  <c r="S18" i="1"/>
  <c r="Q18" i="1"/>
  <c r="P18" i="1"/>
  <c r="O18" i="1"/>
  <c r="N18" i="1"/>
  <c r="M18" i="1" s="1"/>
  <c r="K18" i="1"/>
  <c r="J18" i="1"/>
  <c r="I18" i="1"/>
  <c r="H18" i="1"/>
  <c r="F18" i="1"/>
  <c r="E18" i="1"/>
  <c r="D18" i="1"/>
  <c r="C18" i="1" s="1"/>
  <c r="AT17" i="1"/>
  <c r="AK17" i="1" s="1"/>
  <c r="AS17" i="1"/>
  <c r="AR17" i="1"/>
  <c r="AQ17" i="1"/>
  <c r="AO17" i="1"/>
  <c r="AN17" i="1"/>
  <c r="AM17" i="1"/>
  <c r="AJ17" i="1"/>
  <c r="AI17" i="1"/>
  <c r="AG17" i="1"/>
  <c r="AF17" i="1"/>
  <c r="AE17" i="1"/>
  <c r="AD17" i="1"/>
  <c r="AC17" i="1"/>
  <c r="AB17" i="1"/>
  <c r="AA17" i="1"/>
  <c r="Z17" i="1" s="1"/>
  <c r="X17" i="1"/>
  <c r="W17" i="1"/>
  <c r="V17" i="1"/>
  <c r="U17" i="1"/>
  <c r="T17" i="1"/>
  <c r="S17" i="1"/>
  <c r="Q17" i="1"/>
  <c r="P17" i="1"/>
  <c r="O17" i="1"/>
  <c r="N17" i="1"/>
  <c r="K17" i="1"/>
  <c r="J17" i="1"/>
  <c r="I17" i="1"/>
  <c r="H17" i="1"/>
  <c r="F17" i="1"/>
  <c r="E17" i="1"/>
  <c r="D17" i="1"/>
  <c r="C17" i="1" s="1"/>
  <c r="AT16" i="1"/>
  <c r="AS16" i="1"/>
  <c r="AR16" i="1"/>
  <c r="AP16" i="1" s="1"/>
  <c r="AQ16" i="1"/>
  <c r="AO16" i="1"/>
  <c r="AN16" i="1"/>
  <c r="AM16" i="1"/>
  <c r="AL16" i="1" s="1"/>
  <c r="AJ16" i="1"/>
  <c r="AI16" i="1"/>
  <c r="AG16" i="1"/>
  <c r="AF16" i="1"/>
  <c r="AE16" i="1"/>
  <c r="AD16" i="1"/>
  <c r="AC16" i="1"/>
  <c r="AB16" i="1"/>
  <c r="AA16" i="1"/>
  <c r="X16" i="1"/>
  <c r="W16" i="1"/>
  <c r="V16" i="1"/>
  <c r="U16" i="1"/>
  <c r="T16" i="1" s="1"/>
  <c r="S16" i="1"/>
  <c r="Q16" i="1"/>
  <c r="P16" i="1"/>
  <c r="O16" i="1"/>
  <c r="N16" i="1"/>
  <c r="K16" i="1"/>
  <c r="J16" i="1"/>
  <c r="I16" i="1"/>
  <c r="H16" i="1"/>
  <c r="G16" i="1" s="1"/>
  <c r="F16" i="1"/>
  <c r="E16" i="1"/>
  <c r="D16" i="1"/>
  <c r="C16" i="1" s="1"/>
  <c r="AT15" i="1"/>
  <c r="AS15" i="1"/>
  <c r="AR15" i="1"/>
  <c r="AQ15" i="1"/>
  <c r="AO15" i="1"/>
  <c r="AK15" i="1" s="1"/>
  <c r="AN15" i="1"/>
  <c r="AM15" i="1"/>
  <c r="AJ15" i="1"/>
  <c r="AI15" i="1"/>
  <c r="AG15" i="1"/>
  <c r="AF15" i="1"/>
  <c r="AE15" i="1"/>
  <c r="AD15" i="1"/>
  <c r="AC15" i="1"/>
  <c r="AB15" i="1"/>
  <c r="AA15" i="1"/>
  <c r="X15" i="1"/>
  <c r="W15" i="1"/>
  <c r="V15" i="1"/>
  <c r="U15" i="1"/>
  <c r="T15" i="1" s="1"/>
  <c r="S15" i="1"/>
  <c r="Q15" i="1"/>
  <c r="P15" i="1"/>
  <c r="O15" i="1"/>
  <c r="N15" i="1"/>
  <c r="K15" i="1"/>
  <c r="J15" i="1"/>
  <c r="I15" i="1"/>
  <c r="H15" i="1"/>
  <c r="F15" i="1"/>
  <c r="E15" i="1"/>
  <c r="D15" i="1"/>
  <c r="C15" i="1" s="1"/>
  <c r="AT14" i="1"/>
  <c r="AS14" i="1"/>
  <c r="AR14" i="1"/>
  <c r="AP14" i="1" s="1"/>
  <c r="AQ14" i="1"/>
  <c r="AO14" i="1"/>
  <c r="AN14" i="1"/>
  <c r="AM14" i="1"/>
  <c r="AL14" i="1" s="1"/>
  <c r="AJ14" i="1"/>
  <c r="AI14" i="1"/>
  <c r="AG14" i="1"/>
  <c r="AF14" i="1"/>
  <c r="AE14" i="1"/>
  <c r="AD14" i="1"/>
  <c r="AC14" i="1"/>
  <c r="AB14" i="1"/>
  <c r="AA14" i="1"/>
  <c r="X14" i="1"/>
  <c r="W14" i="1"/>
  <c r="V14" i="1"/>
  <c r="U14" i="1"/>
  <c r="T14" i="1" s="1"/>
  <c r="S14" i="1"/>
  <c r="Q14" i="1"/>
  <c r="P14" i="1"/>
  <c r="O14" i="1"/>
  <c r="N14" i="1"/>
  <c r="M14" i="1" s="1"/>
  <c r="K14" i="1"/>
  <c r="J14" i="1"/>
  <c r="I14" i="1"/>
  <c r="H14" i="1"/>
  <c r="F14" i="1"/>
  <c r="E14" i="1"/>
  <c r="D14" i="1"/>
  <c r="C14" i="1" s="1"/>
  <c r="AT13" i="1"/>
  <c r="AK13" i="1" s="1"/>
  <c r="AS13" i="1"/>
  <c r="AR13" i="1"/>
  <c r="AQ13" i="1"/>
  <c r="AO13" i="1"/>
  <c r="AN13" i="1"/>
  <c r="AM13" i="1"/>
  <c r="AJ13" i="1"/>
  <c r="AI13" i="1"/>
  <c r="AG13" i="1"/>
  <c r="AF13" i="1"/>
  <c r="AE13" i="1"/>
  <c r="AD13" i="1"/>
  <c r="AC13" i="1"/>
  <c r="AB13" i="1"/>
  <c r="AA13" i="1"/>
  <c r="Z13" i="1" s="1"/>
  <c r="X13" i="1"/>
  <c r="W13" i="1"/>
  <c r="V13" i="1"/>
  <c r="U13" i="1"/>
  <c r="T13" i="1"/>
  <c r="S13" i="1"/>
  <c r="Q13" i="1"/>
  <c r="P13" i="1"/>
  <c r="O13" i="1"/>
  <c r="N13" i="1"/>
  <c r="K13" i="1"/>
  <c r="J13" i="1"/>
  <c r="I13" i="1"/>
  <c r="H13" i="1"/>
  <c r="F13" i="1"/>
  <c r="E13" i="1"/>
  <c r="D13" i="1"/>
  <c r="C13" i="1" s="1"/>
  <c r="AT12" i="1"/>
  <c r="AS12" i="1"/>
  <c r="AR12" i="1"/>
  <c r="AQ12" i="1"/>
  <c r="AO12" i="1"/>
  <c r="AN12" i="1"/>
  <c r="AM12" i="1"/>
  <c r="AL12" i="1" s="1"/>
  <c r="AJ12" i="1"/>
  <c r="AI12" i="1"/>
  <c r="AG12" i="1"/>
  <c r="AF12" i="1"/>
  <c r="AE12" i="1"/>
  <c r="AD12" i="1"/>
  <c r="AC12" i="1"/>
  <c r="AB12" i="1"/>
  <c r="AA12" i="1"/>
  <c r="X12" i="1"/>
  <c r="W12" i="1"/>
  <c r="V12" i="1"/>
  <c r="U12" i="1"/>
  <c r="T12" i="1" s="1"/>
  <c r="S12" i="1"/>
  <c r="Q12" i="1"/>
  <c r="P12" i="1"/>
  <c r="O12" i="1"/>
  <c r="N12" i="1"/>
  <c r="K12" i="1"/>
  <c r="J12" i="1"/>
  <c r="I12" i="1"/>
  <c r="H12" i="1"/>
  <c r="G12" i="1" s="1"/>
  <c r="F12" i="1"/>
  <c r="E12" i="1"/>
  <c r="D12" i="1"/>
  <c r="C12" i="1" s="1"/>
  <c r="AT11" i="1"/>
  <c r="AS11" i="1"/>
  <c r="AR11" i="1"/>
  <c r="AQ11" i="1"/>
  <c r="AO11" i="1"/>
  <c r="AK11" i="1" s="1"/>
  <c r="AN11" i="1"/>
  <c r="AM11" i="1"/>
  <c r="AJ11" i="1"/>
  <c r="AI11" i="1"/>
  <c r="AG11" i="1"/>
  <c r="AF11" i="1"/>
  <c r="AE11" i="1"/>
  <c r="AD11" i="1"/>
  <c r="AC11" i="1"/>
  <c r="AB11" i="1"/>
  <c r="AA11" i="1"/>
  <c r="X11" i="1"/>
  <c r="W11" i="1"/>
  <c r="V11" i="1"/>
  <c r="U11" i="1"/>
  <c r="T11" i="1" s="1"/>
  <c r="S11" i="1"/>
  <c r="Q11" i="1"/>
  <c r="P11" i="1"/>
  <c r="O11" i="1"/>
  <c r="N11" i="1"/>
  <c r="K11" i="1"/>
  <c r="J11" i="1"/>
  <c r="I11" i="1"/>
  <c r="H11" i="1"/>
  <c r="F11" i="1"/>
  <c r="E11" i="1"/>
  <c r="D11" i="1"/>
  <c r="C11" i="1" s="1"/>
  <c r="AT10" i="1"/>
  <c r="AS10" i="1"/>
  <c r="AR10" i="1"/>
  <c r="AQ10" i="1"/>
  <c r="AO10" i="1"/>
  <c r="AN10" i="1"/>
  <c r="AM10" i="1"/>
  <c r="AL10" i="1" s="1"/>
  <c r="AJ10" i="1"/>
  <c r="AI10" i="1"/>
  <c r="AG10" i="1"/>
  <c r="AF10" i="1"/>
  <c r="AE10" i="1"/>
  <c r="AD10" i="1"/>
  <c r="AC10" i="1"/>
  <c r="AB10" i="1"/>
  <c r="AA10" i="1"/>
  <c r="X10" i="1"/>
  <c r="W10" i="1"/>
  <c r="V10" i="1"/>
  <c r="U10" i="1"/>
  <c r="T10" i="1" s="1"/>
  <c r="S10" i="1"/>
  <c r="Q10" i="1"/>
  <c r="P10" i="1"/>
  <c r="O10" i="1"/>
  <c r="N10" i="1"/>
  <c r="M10" i="1" s="1"/>
  <c r="K10" i="1"/>
  <c r="J10" i="1"/>
  <c r="I10" i="1"/>
  <c r="H10" i="1"/>
  <c r="F10" i="1"/>
  <c r="E10" i="1"/>
  <c r="D10" i="1"/>
  <c r="C10" i="1" s="1"/>
  <c r="AT9" i="1"/>
  <c r="AK9" i="1" s="1"/>
  <c r="AS9" i="1"/>
  <c r="AR9" i="1"/>
  <c r="AQ9" i="1"/>
  <c r="AO9" i="1"/>
  <c r="AN9" i="1"/>
  <c r="AM9" i="1"/>
  <c r="AJ9" i="1"/>
  <c r="AI9" i="1"/>
  <c r="AG9" i="1"/>
  <c r="AF9" i="1"/>
  <c r="AE9" i="1"/>
  <c r="AD9" i="1"/>
  <c r="AC9" i="1"/>
  <c r="AB9" i="1"/>
  <c r="AA9" i="1"/>
  <c r="X9" i="1"/>
  <c r="W9" i="1"/>
  <c r="V9" i="1"/>
  <c r="U9" i="1"/>
  <c r="T9" i="1"/>
  <c r="S9" i="1"/>
  <c r="Q9" i="1"/>
  <c r="P9" i="1"/>
  <c r="O9" i="1"/>
  <c r="N9" i="1"/>
  <c r="K9" i="1"/>
  <c r="J9" i="1"/>
  <c r="I9" i="1"/>
  <c r="H9" i="1"/>
  <c r="F9" i="1"/>
  <c r="E9" i="1"/>
  <c r="D9" i="1"/>
  <c r="C9" i="1" s="1"/>
  <c r="AT8" i="1"/>
  <c r="AS8" i="1"/>
  <c r="AR8" i="1"/>
  <c r="AQ8" i="1"/>
  <c r="AO8" i="1"/>
  <c r="AN8" i="1"/>
  <c r="AM8" i="1"/>
  <c r="AL8" i="1" s="1"/>
  <c r="AJ8" i="1"/>
  <c r="AI8" i="1"/>
  <c r="AG8" i="1"/>
  <c r="AF8" i="1"/>
  <c r="AE8" i="1"/>
  <c r="AD8" i="1"/>
  <c r="AC8" i="1"/>
  <c r="AB8" i="1"/>
  <c r="AA8" i="1"/>
  <c r="X8" i="1"/>
  <c r="W8" i="1"/>
  <c r="V8" i="1"/>
  <c r="U8" i="1"/>
  <c r="S8" i="1"/>
  <c r="Q8" i="1"/>
  <c r="P8" i="1"/>
  <c r="O8" i="1"/>
  <c r="N8" i="1"/>
  <c r="K8" i="1"/>
  <c r="J8" i="1"/>
  <c r="I8" i="1"/>
  <c r="H8" i="1"/>
  <c r="F8" i="1"/>
  <c r="E8" i="1"/>
  <c r="D8" i="1"/>
  <c r="Y13" i="1" l="1"/>
  <c r="R13" i="1" s="1"/>
  <c r="G31" i="1"/>
  <c r="Z40" i="1"/>
  <c r="AK60" i="1"/>
  <c r="G9" i="1"/>
  <c r="AL9" i="1"/>
  <c r="AP12" i="1"/>
  <c r="G13" i="1"/>
  <c r="AL13" i="1"/>
  <c r="G17" i="1"/>
  <c r="AL17" i="1"/>
  <c r="AP20" i="1"/>
  <c r="AP30" i="1"/>
  <c r="T31" i="1"/>
  <c r="G34" i="1"/>
  <c r="T35" i="1"/>
  <c r="T36" i="1"/>
  <c r="T40" i="1"/>
  <c r="C41" i="1"/>
  <c r="M43" i="1"/>
  <c r="M46" i="1"/>
  <c r="B47" i="1"/>
  <c r="R48" i="1"/>
  <c r="B48" i="1" s="1"/>
  <c r="Z51" i="1"/>
  <c r="Y51" i="1" s="1"/>
  <c r="R51" i="1" s="1"/>
  <c r="B51" i="1" s="1"/>
  <c r="M60" i="1"/>
  <c r="Y17" i="1"/>
  <c r="R17" i="1" s="1"/>
  <c r="Z9" i="1"/>
  <c r="Y9" i="1" s="1"/>
  <c r="R9" i="1" s="1"/>
  <c r="AK36" i="1"/>
  <c r="Z46" i="1"/>
  <c r="C60" i="1"/>
  <c r="M8" i="1"/>
  <c r="G10" i="1"/>
  <c r="M12" i="1"/>
  <c r="G14" i="1"/>
  <c r="M16" i="1"/>
  <c r="G18" i="1"/>
  <c r="Z19" i="1"/>
  <c r="Y19" i="1" s="1"/>
  <c r="R19" i="1" s="1"/>
  <c r="M20" i="1"/>
  <c r="T22" i="1"/>
  <c r="Z23" i="1"/>
  <c r="Y23" i="1" s="1"/>
  <c r="R23" i="1" s="1"/>
  <c r="B23" i="1" s="1"/>
  <c r="AK23" i="1"/>
  <c r="C24" i="1"/>
  <c r="AP25" i="1"/>
  <c r="Z27" i="1"/>
  <c r="T28" i="1"/>
  <c r="G29" i="1"/>
  <c r="M30" i="1"/>
  <c r="AP32" i="1"/>
  <c r="AP34" i="1"/>
  <c r="Z36" i="1"/>
  <c r="Y36" i="1" s="1"/>
  <c r="C37" i="1"/>
  <c r="C38" i="1"/>
  <c r="AL41" i="1"/>
  <c r="C42" i="1"/>
  <c r="AK46" i="1"/>
  <c r="R52" i="1"/>
  <c r="B52" i="1" s="1"/>
  <c r="Z15" i="1"/>
  <c r="Y15" i="1" s="1"/>
  <c r="R15" i="1" s="1"/>
  <c r="M35" i="1"/>
  <c r="Z45" i="1"/>
  <c r="R53" i="1"/>
  <c r="AP10" i="1"/>
  <c r="G11" i="1"/>
  <c r="AL11" i="1"/>
  <c r="G15" i="1"/>
  <c r="AL15" i="1"/>
  <c r="G19" i="1"/>
  <c r="AL19" i="1"/>
  <c r="C21" i="1"/>
  <c r="AP22" i="1"/>
  <c r="AL24" i="1"/>
  <c r="Z32" i="1"/>
  <c r="Y32" i="1" s="1"/>
  <c r="R32" i="1" s="1"/>
  <c r="C33" i="1"/>
  <c r="C35" i="1"/>
  <c r="Z38" i="1"/>
  <c r="AL42" i="1"/>
  <c r="G43" i="1"/>
  <c r="AL43" i="1"/>
  <c r="G46" i="1"/>
  <c r="M28" i="1"/>
  <c r="D54" i="1"/>
  <c r="D61" i="1" s="1"/>
  <c r="Z11" i="1"/>
  <c r="Y11" i="1" s="1"/>
  <c r="R11" i="1" s="1"/>
  <c r="G23" i="1"/>
  <c r="M39" i="1"/>
  <c r="AK41" i="1"/>
  <c r="M22" i="1"/>
  <c r="Z25" i="1"/>
  <c r="T29" i="1"/>
  <c r="G30" i="1"/>
  <c r="C32" i="1"/>
  <c r="AL35" i="1"/>
  <c r="AL38" i="1"/>
  <c r="G39" i="1"/>
  <c r="T41" i="1"/>
  <c r="G45" i="1"/>
  <c r="B45" i="1" s="1"/>
  <c r="T60" i="1"/>
  <c r="Y27" i="1"/>
  <c r="R27" i="1" s="1"/>
  <c r="B27" i="1" s="1"/>
  <c r="R36" i="1"/>
  <c r="AJ54" i="1"/>
  <c r="AJ61" i="1" s="1"/>
  <c r="Z10" i="1"/>
  <c r="Z12" i="1"/>
  <c r="Z20" i="1"/>
  <c r="Z26" i="1"/>
  <c r="H54" i="1"/>
  <c r="H61" i="1" s="1"/>
  <c r="K54" i="1"/>
  <c r="J54" i="1"/>
  <c r="AE54" i="1"/>
  <c r="AK20" i="1"/>
  <c r="Z31" i="1"/>
  <c r="Y31" i="1" s="1"/>
  <c r="Z41" i="1"/>
  <c r="Y41" i="1" s="1"/>
  <c r="R41" i="1" s="1"/>
  <c r="W54" i="1"/>
  <c r="W61" i="1" s="1"/>
  <c r="AG54" i="1"/>
  <c r="AG61" i="1" s="1"/>
  <c r="AK27" i="1"/>
  <c r="AL29" i="1"/>
  <c r="C30" i="1"/>
  <c r="M36" i="1"/>
  <c r="AP36" i="1"/>
  <c r="T37" i="1"/>
  <c r="AK37" i="1"/>
  <c r="Z39" i="1"/>
  <c r="C43" i="1"/>
  <c r="AR54" i="1"/>
  <c r="AR61" i="1" s="1"/>
  <c r="O54" i="1"/>
  <c r="AT54" i="1"/>
  <c r="AT61" i="1" s="1"/>
  <c r="Q54" i="1"/>
  <c r="Q61" i="1" s="1"/>
  <c r="AM54" i="1"/>
  <c r="AM61" i="1" s="1"/>
  <c r="B13" i="1"/>
  <c r="Z24" i="1"/>
  <c r="AK28" i="1"/>
  <c r="Y28" i="1" s="1"/>
  <c r="R28" i="1" s="1"/>
  <c r="Z33" i="1"/>
  <c r="Z44" i="1"/>
  <c r="S54" i="1"/>
  <c r="S61" i="1" s="1"/>
  <c r="AN54" i="1"/>
  <c r="AN61" i="1" s="1"/>
  <c r="M9" i="1"/>
  <c r="AP9" i="1"/>
  <c r="AK10" i="1"/>
  <c r="M11" i="1"/>
  <c r="AP11" i="1"/>
  <c r="AK12" i="1"/>
  <c r="M13" i="1"/>
  <c r="AP13" i="1"/>
  <c r="AK14" i="1"/>
  <c r="M15" i="1"/>
  <c r="AP15" i="1"/>
  <c r="AK16" i="1"/>
  <c r="M17" i="1"/>
  <c r="B17" i="1" s="1"/>
  <c r="AP17" i="1"/>
  <c r="AK18" i="1"/>
  <c r="M19" i="1"/>
  <c r="AP19" i="1"/>
  <c r="AP21" i="1"/>
  <c r="AK22" i="1"/>
  <c r="M23" i="1"/>
  <c r="AP23" i="1"/>
  <c r="G24" i="1"/>
  <c r="G26" i="1"/>
  <c r="Z29" i="1"/>
  <c r="Y29" i="1" s="1"/>
  <c r="R29" i="1" s="1"/>
  <c r="B29" i="1" s="1"/>
  <c r="T30" i="1"/>
  <c r="AK30" i="1"/>
  <c r="G33" i="1"/>
  <c r="M34" i="1"/>
  <c r="AL36" i="1"/>
  <c r="Z37" i="1"/>
  <c r="AP38" i="1"/>
  <c r="AK40" i="1"/>
  <c r="Y40" i="1" s="1"/>
  <c r="R40" i="1" s="1"/>
  <c r="B40" i="1" s="1"/>
  <c r="T43" i="1"/>
  <c r="R43" i="1" s="1"/>
  <c r="G44" i="1"/>
  <c r="M45" i="1"/>
  <c r="AP46" i="1"/>
  <c r="Z8" i="1"/>
  <c r="Z14" i="1"/>
  <c r="Y14" i="1" s="1"/>
  <c r="R14" i="1" s="1"/>
  <c r="B14" i="1" s="1"/>
  <c r="Z16" i="1"/>
  <c r="Y16" i="1" s="1"/>
  <c r="R16" i="1" s="1"/>
  <c r="B16" i="1" s="1"/>
  <c r="Z18" i="1"/>
  <c r="Z22" i="1"/>
  <c r="Z30" i="1"/>
  <c r="AK35" i="1"/>
  <c r="AK39" i="1"/>
  <c r="AC54" i="1"/>
  <c r="AC61" i="1" s="1"/>
  <c r="B9" i="1"/>
  <c r="B19" i="1"/>
  <c r="U54" i="1"/>
  <c r="U61" i="1" s="1"/>
  <c r="M21" i="1"/>
  <c r="AK26" i="1"/>
  <c r="G37" i="1"/>
  <c r="M38" i="1"/>
  <c r="AP8" i="1"/>
  <c r="AI54" i="1"/>
  <c r="AI60" i="1" s="1"/>
  <c r="AI61" i="1" s="1"/>
  <c r="T24" i="1"/>
  <c r="AK24" i="1"/>
  <c r="M25" i="1"/>
  <c r="T26" i="1"/>
  <c r="C28" i="1"/>
  <c r="AK29" i="1"/>
  <c r="AL31" i="1"/>
  <c r="M32" i="1"/>
  <c r="B32" i="1" s="1"/>
  <c r="T33" i="1"/>
  <c r="AK33" i="1"/>
  <c r="Z35" i="1"/>
  <c r="Y35" i="1" s="1"/>
  <c r="C39" i="1"/>
  <c r="G41" i="1"/>
  <c r="M42" i="1"/>
  <c r="AP43" i="1"/>
  <c r="T44" i="1"/>
  <c r="AK44" i="1"/>
  <c r="Z49" i="1"/>
  <c r="Y49" i="1" s="1"/>
  <c r="R49" i="1" s="1"/>
  <c r="B49" i="1" s="1"/>
  <c r="B53" i="1"/>
  <c r="L61" i="1"/>
  <c r="F54" i="1"/>
  <c r="F61" i="1" s="1"/>
  <c r="B36" i="1"/>
  <c r="AL45" i="1"/>
  <c r="AL54" i="1" s="1"/>
  <c r="AK45" i="1"/>
  <c r="Y45" i="1" s="1"/>
  <c r="R45" i="1" s="1"/>
  <c r="AA54" i="1"/>
  <c r="AQ54" i="1"/>
  <c r="AP60" i="1" s="1"/>
  <c r="J61" i="1"/>
  <c r="C8" i="1"/>
  <c r="E54" i="1"/>
  <c r="E61" i="1" s="1"/>
  <c r="G8" i="1"/>
  <c r="I54" i="1"/>
  <c r="I61" i="1" s="1"/>
  <c r="N54" i="1"/>
  <c r="N61" i="1" s="1"/>
  <c r="P54" i="1"/>
  <c r="P61" i="1" s="1"/>
  <c r="T8" i="1"/>
  <c r="V54" i="1"/>
  <c r="V61" i="1" s="1"/>
  <c r="X54" i="1"/>
  <c r="X61" i="1" s="1"/>
  <c r="AB54" i="1"/>
  <c r="AD54" i="1"/>
  <c r="AD61" i="1" s="1"/>
  <c r="AF54" i="1"/>
  <c r="AK8" i="1"/>
  <c r="AO54" i="1"/>
  <c r="AO61" i="1" s="1"/>
  <c r="AS54" i="1"/>
  <c r="AS61" i="1" s="1"/>
  <c r="AK21" i="1"/>
  <c r="Y21" i="1" s="1"/>
  <c r="R21" i="1" s="1"/>
  <c r="AK25" i="1"/>
  <c r="Y25" i="1" s="1"/>
  <c r="R25" i="1" s="1"/>
  <c r="B25" i="1" s="1"/>
  <c r="R31" i="1"/>
  <c r="B31" i="1" s="1"/>
  <c r="AK34" i="1"/>
  <c r="Y34" i="1" s="1"/>
  <c r="R34" i="1" s="1"/>
  <c r="AK38" i="1"/>
  <c r="Y38" i="1" s="1"/>
  <c r="R38" i="1" s="1"/>
  <c r="B38" i="1" s="1"/>
  <c r="Y42" i="1"/>
  <c r="R42" i="1" s="1"/>
  <c r="AK42" i="1"/>
  <c r="K61" i="1"/>
  <c r="O61" i="1"/>
  <c r="Z60" i="1"/>
  <c r="AA61" i="1"/>
  <c r="AE61" i="1"/>
  <c r="R50" i="1"/>
  <c r="B50" i="1" s="1"/>
  <c r="AB61" i="1"/>
  <c r="AF61" i="1"/>
  <c r="AH61" i="1"/>
  <c r="AP54" i="1" l="1"/>
  <c r="B21" i="1"/>
  <c r="Y12" i="1"/>
  <c r="R12" i="1" s="1"/>
  <c r="B12" i="1" s="1"/>
  <c r="Y46" i="1"/>
  <c r="R46" i="1" s="1"/>
  <c r="B46" i="1" s="1"/>
  <c r="M54" i="1"/>
  <c r="M61" i="1" s="1"/>
  <c r="Y44" i="1"/>
  <c r="Y10" i="1"/>
  <c r="R10" i="1" s="1"/>
  <c r="B10" i="1" s="1"/>
  <c r="B42" i="1"/>
  <c r="Y30" i="1"/>
  <c r="R35" i="1"/>
  <c r="B35" i="1" s="1"/>
  <c r="B15" i="1"/>
  <c r="B34" i="1"/>
  <c r="Y24" i="1"/>
  <c r="R24" i="1" s="1"/>
  <c r="B24" i="1" s="1"/>
  <c r="Y39" i="1"/>
  <c r="R39" i="1" s="1"/>
  <c r="B39" i="1" s="1"/>
  <c r="AQ61" i="1"/>
  <c r="AK54" i="1"/>
  <c r="AK61" i="1" s="1"/>
  <c r="Y33" i="1"/>
  <c r="R33" i="1" s="1"/>
  <c r="B33" i="1" s="1"/>
  <c r="G54" i="1"/>
  <c r="G61" i="1" s="1"/>
  <c r="Y22" i="1"/>
  <c r="R22" i="1" s="1"/>
  <c r="B22" i="1" s="1"/>
  <c r="B11" i="1"/>
  <c r="R44" i="1"/>
  <c r="B44" i="1" s="1"/>
  <c r="Y18" i="1"/>
  <c r="R18" i="1" s="1"/>
  <c r="B18" i="1" s="1"/>
  <c r="R30" i="1"/>
  <c r="B30" i="1" s="1"/>
  <c r="Y26" i="1"/>
  <c r="R26" i="1" s="1"/>
  <c r="B26" i="1" s="1"/>
  <c r="Z54" i="1"/>
  <c r="B41" i="1"/>
  <c r="B28" i="1"/>
  <c r="Y37" i="1"/>
  <c r="R37" i="1" s="1"/>
  <c r="B37" i="1" s="1"/>
  <c r="B43" i="1"/>
  <c r="Y20" i="1"/>
  <c r="R20" i="1" s="1"/>
  <c r="B20" i="1" s="1"/>
  <c r="T54" i="1"/>
  <c r="T61" i="1" s="1"/>
  <c r="C54" i="1"/>
  <c r="C61" i="1" s="1"/>
  <c r="Y8" i="1"/>
  <c r="Z61" i="1"/>
  <c r="Y60" i="1"/>
  <c r="AP61" i="1"/>
  <c r="B57" i="1" l="1"/>
  <c r="A59" i="1" s="1"/>
  <c r="Y54" i="1"/>
  <c r="Y61" i="1" s="1"/>
  <c r="R60" i="1"/>
  <c r="R8" i="1"/>
  <c r="R54" i="1" l="1"/>
  <c r="R61" i="1" s="1"/>
  <c r="B8" i="1"/>
  <c r="B54" i="1" s="1"/>
  <c r="B56" i="1" l="1"/>
  <c r="B61" i="1"/>
</calcChain>
</file>

<file path=xl/sharedStrings.xml><?xml version="1.0" encoding="utf-8"?>
<sst xmlns="http://schemas.openxmlformats.org/spreadsheetml/2006/main" count="103" uniqueCount="96">
  <si>
    <t>Наименование медицинской организации</t>
  </si>
  <si>
    <t>ВСЕГО ТПГГ на 2021 год</t>
  </si>
  <si>
    <t>ВСЕГО по СМП</t>
  </si>
  <si>
    <t>в том числе</t>
  </si>
  <si>
    <t>ВСЕГО по КС</t>
  </si>
  <si>
    <t>ВСЕГО по ДС</t>
  </si>
  <si>
    <t>ВСЕГО по АПП</t>
  </si>
  <si>
    <t>в том числе по душевому финансированию</t>
  </si>
  <si>
    <t>Всего обращений по заболеваемости</t>
  </si>
  <si>
    <t>Неотложная медицинская помощь</t>
  </si>
  <si>
    <t>Всего по проф.посещениям</t>
  </si>
  <si>
    <t>проф.пос.всего</t>
  </si>
  <si>
    <t>ВСЕГО ДВН ДДС ПМО МО</t>
  </si>
  <si>
    <t>СМП</t>
  </si>
  <si>
    <t>Медицинская эвакуация</t>
  </si>
  <si>
    <t>Тромболизис</t>
  </si>
  <si>
    <t>стационар</t>
  </si>
  <si>
    <t>ВМП</t>
  </si>
  <si>
    <t>реабилитация</t>
  </si>
  <si>
    <t>Онкология</t>
  </si>
  <si>
    <t>гемодиализ</t>
  </si>
  <si>
    <t>ДС при стационаре</t>
  </si>
  <si>
    <t>ДС при поликлинике</t>
  </si>
  <si>
    <t>Гемодиализ</t>
  </si>
  <si>
    <t>заболеваемость</t>
  </si>
  <si>
    <t>обращ.по стом.</t>
  </si>
  <si>
    <t>КТ и МРТ (обращение)</t>
  </si>
  <si>
    <t>разовое посещение</t>
  </si>
  <si>
    <t>проф.стомат.</t>
  </si>
  <si>
    <t>ДНХБ</t>
  </si>
  <si>
    <t>иные</t>
  </si>
  <si>
    <t>моб.бригада</t>
  </si>
  <si>
    <t>ЦЗ</t>
  </si>
  <si>
    <t>ЦАОП</t>
  </si>
  <si>
    <t>ДВН 2 этап</t>
  </si>
  <si>
    <t>в том числе ФАП</t>
  </si>
  <si>
    <t>Всего ДД</t>
  </si>
  <si>
    <t>ДВН</t>
  </si>
  <si>
    <t>ДДС опека</t>
  </si>
  <si>
    <t>ДДС ТЖС</t>
  </si>
  <si>
    <t>Всего ПМО</t>
  </si>
  <si>
    <t>ПМО взр</t>
  </si>
  <si>
    <t>проф МО</t>
  </si>
  <si>
    <t>1 этап углубленной диспансеризации</t>
  </si>
  <si>
    <t>2 этап углубленной диспансеризации</t>
  </si>
  <si>
    <t>ГБУЗ РТ "Бай-Тайгинская ЦКБ"</t>
  </si>
  <si>
    <t>ГБУЗ РТ "Барун-Хемчикский ММЦ"</t>
  </si>
  <si>
    <t>ГБУЗ РТ "Дзун-Хемчикский ММЦ"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</si>
  <si>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</si>
  <si>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</si>
  <si>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</si>
  <si>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</si>
  <si>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</si>
  <si>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</si>
  <si>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"Тандынская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</si>
  <si>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</si>
  <si>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</si>
  <si>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</si>
  <si>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</si>
  <si>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</si>
  <si>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</si>
  <si>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</si>
  <si>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"Городская поликлиника"</t>
  </si>
  <si>
    <t>ГБУЗ РТ "Стоматологическая поликлиника"</t>
  </si>
  <si>
    <t>ГБУЗ РТ "РЦ СМП и МК"</t>
  </si>
  <si>
    <t>ФКУЗ "МСЧ МВД РФ по РТ"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</si>
  <si>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</si>
  <si>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</si>
  <si>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</si>
  <si>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"Перинатальный центр"</t>
  </si>
  <si>
    <t>ГБУЗ РТ "Ресонкодиспансер"</t>
  </si>
  <si>
    <t>ГБУЗ РТ "Рескожвендиспансер"</t>
  </si>
  <si>
    <t>ГБУЗ РТ "Инфекционная больница"</t>
  </si>
  <si>
    <t>ГБУЗ РТ "РЦМП"</t>
  </si>
  <si>
    <t>ГБУЗ РТ "Республиканский центр ВМРД"</t>
  </si>
  <si>
    <t>МИЦ им. Е.Н.Мешалкина</t>
  </si>
  <si>
    <t>ИП Олчей Л.В.</t>
  </si>
  <si>
    <t>ООО «Новосибирский центр репродуктивной медицины»</t>
  </si>
  <si>
    <t>ООО "БАЙДО"</t>
  </si>
  <si>
    <t>ООО "Семейный доктор"</t>
  </si>
  <si>
    <t>ГАУЗ РТ СП "Серебрянка"</t>
  </si>
  <si>
    <t>ИП Монгуш Р.К.</t>
  </si>
  <si>
    <t>Тывинский филиал Нефросовета</t>
  </si>
  <si>
    <t>ООО "С 17"</t>
  </si>
  <si>
    <t>ГБУЗ РТ «Республиканский Центр по профилактике и борьбе со СПИД и инфекционными заболеваниями»</t>
  </si>
  <si>
    <t>ИП Саражакова Л.А</t>
  </si>
  <si>
    <t>ООО " РДЦ"</t>
  </si>
  <si>
    <t>ООО "МЦ Гиппократ"</t>
  </si>
  <si>
    <t>ООО Алдан</t>
  </si>
  <si>
    <t>ОГАУЗ "ОПЦ им. И.Д.Евтушенко"</t>
  </si>
  <si>
    <t>ГБУЗ РТ "Противотуберкулезный диспансер"</t>
  </si>
  <si>
    <t>Итого по РТ</t>
  </si>
  <si>
    <t>Распределение  финансового обеспечения медицинской помощи, установленного в соответствии с территориальной программой ОМС Республики Тыва, между медицинскими организациями на 2021 год</t>
  </si>
  <si>
    <t>(тыс. руб.)</t>
  </si>
  <si>
    <t>Приложение №6</t>
  </si>
  <si>
    <t>к Протоколу заседания Комиссии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</si>
</sst>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0" xfId="0" applyFont="1" applyFill="1"/>
    <xf numFmtId="164" fontId="2" fillId="2" borderId="0" xfId="0" applyNumberFormat="1" applyFont="1" applyFill="1"/>
    <xf numFmtId="0" fontId="3" fillId="2" borderId="0" xfId="0" applyFont="1" applyFill="1"/>
    <xf numFmtId="0" fontId="3" fillId="3" borderId="0" xfId="0" applyFont="1" applyFill="1"/>
    <xf numFmtId="165" fontId="3" fillId="2" borderId="0" xfId="0" applyNumberFormat="1" applyFont="1" applyFill="1"/>
    <xf numFmtId="165" fontId="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164" fontId="3" fillId="2" borderId="1" xfId="0" applyNumberFormat="1" applyFont="1" applyFill="1" applyBorder="1" applyAlignment="1"/>
    <xf numFmtId="165" fontId="3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165" fontId="6" fillId="3" borderId="1" xfId="0" applyNumberFormat="1" applyFont="1" applyFill="1" applyBorder="1" applyAlignment="1"/>
    <xf numFmtId="165" fontId="2" fillId="3" borderId="1" xfId="0" applyNumberFormat="1" applyFont="1" applyFill="1" applyBorder="1" applyAlignment="1"/>
    <xf numFmtId="165" fontId="2" fillId="2" borderId="1" xfId="0" applyNumberFormat="1" applyFont="1" applyFill="1" applyBorder="1" applyAlignment="1"/>
    <xf numFmtId="165" fontId="1" fillId="2" borderId="1" xfId="0" applyNumberFormat="1" applyFont="1" applyFill="1" applyBorder="1" applyAlignment="1"/>
    <xf numFmtId="165" fontId="4" fillId="2" borderId="1" xfId="0" applyNumberFormat="1" applyFont="1" applyFill="1" applyBorder="1" applyAlignment="1"/>
    <xf numFmtId="164" fontId="1" fillId="2" borderId="1" xfId="0" applyNumberFormat="1" applyFont="1" applyFill="1" applyBorder="1" applyAlignment="1"/>
    <xf numFmtId="164" fontId="3" fillId="2" borderId="0" xfId="0" applyNumberFormat="1" applyFont="1" applyFill="1" applyAlignment="1"/>
    <xf numFmtId="164" fontId="1" fillId="2" borderId="0" xfId="0" applyNumberFormat="1" applyFont="1" applyFill="1" applyAlignment="1"/>
    <xf numFmtId="164" fontId="6" fillId="3" borderId="1" xfId="0" applyNumberFormat="1" applyFont="1" applyFill="1" applyBorder="1" applyAlignment="1"/>
    <xf numFmtId="164" fontId="2" fillId="3" borderId="1" xfId="0" applyNumberFormat="1" applyFont="1" applyFill="1" applyBorder="1" applyAlignment="1"/>
    <xf numFmtId="164" fontId="4" fillId="2" borderId="1" xfId="0" applyNumberFormat="1" applyFont="1" applyFill="1" applyBorder="1" applyAlignment="1"/>
    <xf numFmtId="165" fontId="1" fillId="2" borderId="2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/>
    <xf numFmtId="165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0" fontId="7" fillId="0" borderId="0" xfId="0" applyFont="1"/>
    <xf numFmtId="165" fontId="3" fillId="0" borderId="1" xfId="0" applyNumberFormat="1" applyFont="1" applyFill="1" applyBorder="1" applyAlignment="1"/>
    <xf numFmtId="165" fontId="1" fillId="2" borderId="2" xfId="0" applyNumberFormat="1" applyFont="1" applyFill="1" applyBorder="1" applyAlignment="1"/>
    <xf numFmtId="165" fontId="1" fillId="0" borderId="1" xfId="0" applyNumberFormat="1" applyFont="1" applyFill="1" applyBorder="1" applyAlignment="1"/>
    <xf numFmtId="165" fontId="2" fillId="2" borderId="1" xfId="0" applyNumberFormat="1" applyFont="1" applyFill="1" applyBorder="1"/>
    <xf numFmtId="166" fontId="2" fillId="2" borderId="1" xfId="0" applyNumberFormat="1" applyFont="1" applyFill="1" applyBorder="1" applyAlignment="1"/>
    <xf numFmtId="0" fontId="2" fillId="2" borderId="0" xfId="0" applyFont="1" applyFill="1" applyBorder="1" applyAlignment="1"/>
    <xf numFmtId="0" fontId="1" fillId="2" borderId="0" xfId="0" applyFont="1" applyFill="1" applyBorder="1" applyAlignment="1"/>
    <xf numFmtId="164" fontId="2" fillId="2" borderId="0" xfId="0" applyNumberFormat="1" applyFont="1" applyFill="1" applyBorder="1" applyAlignment="1"/>
    <xf numFmtId="165" fontId="3" fillId="2" borderId="0" xfId="0" applyNumberFormat="1" applyFont="1" applyFill="1" applyBorder="1" applyAlignment="1"/>
    <xf numFmtId="164" fontId="3" fillId="2" borderId="0" xfId="0" applyNumberFormat="1" applyFont="1" applyFill="1" applyBorder="1" applyAlignment="1"/>
    <xf numFmtId="0" fontId="3" fillId="2" borderId="0" xfId="0" applyFont="1" applyFill="1" applyBorder="1" applyAlignment="1"/>
    <xf numFmtId="0" fontId="3" fillId="3" borderId="0" xfId="0" applyFont="1" applyFill="1" applyBorder="1" applyAlignment="1"/>
    <xf numFmtId="164" fontId="3" fillId="3" borderId="0" xfId="0" applyNumberFormat="1" applyFont="1" applyFill="1" applyBorder="1" applyAlignment="1"/>
    <xf numFmtId="1" fontId="3" fillId="2" borderId="0" xfId="0" applyNumberFormat="1" applyFont="1" applyFill="1" applyBorder="1" applyAlignment="1"/>
    <xf numFmtId="0" fontId="6" fillId="2" borderId="0" xfId="0" applyFont="1" applyFill="1" applyBorder="1"/>
    <xf numFmtId="164" fontId="8" fillId="2" borderId="0" xfId="0" applyNumberFormat="1" applyFont="1" applyFill="1" applyBorder="1"/>
    <xf numFmtId="164" fontId="8" fillId="3" borderId="0" xfId="0" applyNumberFormat="1" applyFont="1" applyFill="1" applyBorder="1"/>
    <xf numFmtId="0" fontId="3" fillId="2" borderId="0" xfId="0" applyFont="1" applyFill="1" applyBorder="1"/>
    <xf numFmtId="164" fontId="9" fillId="2" borderId="0" xfId="0" applyNumberFormat="1" applyFont="1" applyFill="1"/>
    <xf numFmtId="165" fontId="3" fillId="2" borderId="7" xfId="0" applyNumberFormat="1" applyFont="1" applyFill="1" applyBorder="1" applyAlignment="1"/>
    <xf numFmtId="164" fontId="3" fillId="2" borderId="0" xfId="0" applyNumberFormat="1" applyFont="1" applyFill="1"/>
    <xf numFmtId="0" fontId="10" fillId="2" borderId="0" xfId="0" applyFont="1" applyFill="1" applyBorder="1"/>
    <xf numFmtId="164" fontId="11" fillId="2" borderId="0" xfId="0" applyNumberFormat="1" applyFont="1" applyFill="1" applyBorder="1"/>
    <xf numFmtId="0" fontId="5" fillId="2" borderId="0" xfId="0" applyFont="1" applyFill="1" applyBorder="1"/>
    <xf numFmtId="0" fontId="5" fillId="3" borderId="0" xfId="0" applyFont="1" applyFill="1" applyBorder="1"/>
    <xf numFmtId="165" fontId="5" fillId="2" borderId="0" xfId="0" applyNumberFormat="1" applyFont="1" applyFill="1" applyBorder="1"/>
    <xf numFmtId="1" fontId="5" fillId="2" borderId="0" xfId="0" applyNumberFormat="1" applyFont="1" applyFill="1" applyBorder="1"/>
    <xf numFmtId="2" fontId="5" fillId="2" borderId="0" xfId="0" applyNumberFormat="1" applyFont="1" applyFill="1" applyBorder="1"/>
    <xf numFmtId="164" fontId="5" fillId="2" borderId="0" xfId="0" applyNumberFormat="1" applyFont="1" applyFill="1" applyBorder="1"/>
    <xf numFmtId="4" fontId="5" fillId="2" borderId="0" xfId="0" applyNumberFormat="1" applyFont="1" applyFill="1" applyBorder="1"/>
    <xf numFmtId="165" fontId="5" fillId="3" borderId="0" xfId="0" applyNumberFormat="1" applyFont="1" applyFill="1" applyBorder="1"/>
    <xf numFmtId="2" fontId="5" fillId="3" borderId="0" xfId="0" applyNumberFormat="1" applyFont="1" applyFill="1" applyBorder="1"/>
    <xf numFmtId="164" fontId="10" fillId="2" borderId="0" xfId="0" applyNumberFormat="1" applyFont="1" applyFill="1" applyBorder="1"/>
    <xf numFmtId="164" fontId="5" fillId="3" borderId="0" xfId="0" applyNumberFormat="1" applyFont="1" applyFill="1" applyBorder="1"/>
    <xf numFmtId="0" fontId="1" fillId="2" borderId="8" xfId="0" applyFont="1" applyFill="1" applyBorder="1"/>
    <xf numFmtId="164" fontId="2" fillId="2" borderId="6" xfId="0" applyNumberFormat="1" applyFont="1" applyFill="1" applyBorder="1"/>
    <xf numFmtId="165" fontId="3" fillId="2" borderId="6" xfId="0" applyNumberFormat="1" applyFont="1" applyFill="1" applyBorder="1" applyAlignment="1"/>
    <xf numFmtId="1" fontId="3" fillId="2" borderId="6" xfId="0" applyNumberFormat="1" applyFont="1" applyFill="1" applyBorder="1"/>
    <xf numFmtId="1" fontId="3" fillId="3" borderId="6" xfId="0" applyNumberFormat="1" applyFont="1" applyFill="1" applyBorder="1"/>
    <xf numFmtId="0" fontId="1" fillId="2" borderId="9" xfId="0" applyFont="1" applyFill="1" applyBorder="1"/>
    <xf numFmtId="164" fontId="2" fillId="2" borderId="1" xfId="0" applyNumberFormat="1" applyFont="1" applyFill="1" applyBorder="1"/>
    <xf numFmtId="1" fontId="3" fillId="2" borderId="1" xfId="0" applyNumberFormat="1" applyFont="1" applyFill="1" applyBorder="1"/>
    <xf numFmtId="1" fontId="3" fillId="3" borderId="1" xfId="0" applyNumberFormat="1" applyFont="1" applyFill="1" applyBorder="1"/>
    <xf numFmtId="0" fontId="1" fillId="2" borderId="10" xfId="0" applyFont="1" applyFill="1" applyBorder="1"/>
    <xf numFmtId="164" fontId="2" fillId="2" borderId="11" xfId="0" applyNumberFormat="1" applyFont="1" applyFill="1" applyBorder="1"/>
    <xf numFmtId="1" fontId="3" fillId="2" borderId="11" xfId="0" applyNumberFormat="1" applyFont="1" applyFill="1" applyBorder="1"/>
    <xf numFmtId="1" fontId="3" fillId="3" borderId="11" xfId="0" applyNumberFormat="1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5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165" fontId="3" fillId="2" borderId="5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57;&#1074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89;&#1082;&#1086;&#1088;&#1072;&#110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50;&#105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2;&#1052;&#105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3;&#1077;&#1084;&#1086;&#1076;&#1080;&#1072;&#1083;&#1080;&#1079;%20&#1050;&#1057;%20&#1056;&#1041;%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4;&#105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3;&#1077;&#1084;&#1086;&#1076;&#1080;&#1072;&#1083;&#1080;&#1079;%20&#1044;&#1057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0;&#1055;&#1055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4;&#1044;%20&#1080;%20&#1055;&#1052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Евтушенко"/>
      <sheetName val="Новосибирск"/>
      <sheetName val="новый 2"/>
      <sheetName val="ООО РДЦ "/>
      <sheetName val="ООО Алдан"/>
      <sheetName val="Тубдиспансер"/>
      <sheetName val="СПИД"/>
      <sheetName val="новый"/>
      <sheetName val="Объемы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2020-1"/>
      <sheetName val="2020-3"/>
      <sheetName val="2021-1"/>
      <sheetName val="2021-2 "/>
      <sheetName val="2021-3"/>
      <sheetName val="2021-4"/>
      <sheetName val="2021-5"/>
      <sheetName val="2021-6"/>
      <sheetName val="2021-7"/>
      <sheetName val="2021-8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AW34">
            <v>2686.8026900000004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4">
          <cell r="DP34">
            <v>6132.0974359999991</v>
          </cell>
        </row>
      </sheetData>
      <sheetData sheetId="44"/>
      <sheetData sheetId="45">
        <row r="34">
          <cell r="DP34">
            <v>1594.0593900000001</v>
          </cell>
        </row>
      </sheetData>
      <sheetData sheetId="46"/>
      <sheetData sheetId="47">
        <row r="34">
          <cell r="DC34">
            <v>0</v>
          </cell>
          <cell r="EE34">
            <v>0</v>
          </cell>
        </row>
      </sheetData>
      <sheetData sheetId="48"/>
      <sheetData sheetId="49"/>
      <sheetData sheetId="50">
        <row r="7">
          <cell r="G7">
            <v>14402.721982550236</v>
          </cell>
          <cell r="M7">
            <v>0</v>
          </cell>
          <cell r="O7">
            <v>0</v>
          </cell>
          <cell r="AB7">
            <v>22419.923558531846</v>
          </cell>
          <cell r="AI7">
            <v>0</v>
          </cell>
          <cell r="AP7">
            <v>0</v>
          </cell>
          <cell r="BD7">
            <v>0</v>
          </cell>
          <cell r="BQ7">
            <v>6344.052427273049</v>
          </cell>
          <cell r="BW7">
            <v>0</v>
          </cell>
          <cell r="CK7">
            <v>0</v>
          </cell>
          <cell r="DB7">
            <v>0</v>
          </cell>
          <cell r="DP7">
            <v>42223.748541000001</v>
          </cell>
          <cell r="DW7">
            <v>1290.4680959999998</v>
          </cell>
          <cell r="EC7">
            <v>0</v>
          </cell>
          <cell r="ER7">
            <v>1422.291481624</v>
          </cell>
          <cell r="EY7">
            <v>147.17099519999999</v>
          </cell>
          <cell r="FE7">
            <v>0</v>
          </cell>
          <cell r="FL7">
            <v>2078.6549680000003</v>
          </cell>
          <cell r="FT7">
            <v>537.06804299999999</v>
          </cell>
          <cell r="GB7">
            <v>313.27657199999999</v>
          </cell>
          <cell r="GI7">
            <v>0</v>
          </cell>
          <cell r="GO7">
            <v>0</v>
          </cell>
          <cell r="HI7">
            <v>8078.1100000000006</v>
          </cell>
          <cell r="HO7">
            <v>6386.6776734700725</v>
          </cell>
          <cell r="IM7">
            <v>6897.3119999999999</v>
          </cell>
          <cell r="IS7">
            <v>768.09799999999996</v>
          </cell>
          <cell r="IY7">
            <v>1959.5520000000001</v>
          </cell>
          <cell r="JE7">
            <v>1433.4897824000004</v>
          </cell>
          <cell r="JK7">
            <v>0</v>
          </cell>
          <cell r="JQ7">
            <v>0</v>
          </cell>
          <cell r="KK7">
            <v>6924.9688112004478</v>
          </cell>
          <cell r="KS7">
            <v>34457.059789810002</v>
          </cell>
        </row>
        <row r="8">
          <cell r="G8">
            <v>56187.103846548809</v>
          </cell>
          <cell r="M8">
            <v>650.69139262200008</v>
          </cell>
          <cell r="O8">
            <v>0</v>
          </cell>
          <cell r="AB8">
            <v>195910.22000126503</v>
          </cell>
          <cell r="AI8">
            <v>0</v>
          </cell>
          <cell r="AP8">
            <v>0</v>
          </cell>
          <cell r="BD8">
            <v>0</v>
          </cell>
          <cell r="BQ8">
            <v>10611.539797568015</v>
          </cell>
          <cell r="BW8">
            <v>14038.64066495021</v>
          </cell>
          <cell r="CK8">
            <v>0</v>
          </cell>
          <cell r="DB8">
            <v>0</v>
          </cell>
          <cell r="DP8">
            <v>92945.767446349986</v>
          </cell>
          <cell r="DW8">
            <v>3819.859199999999</v>
          </cell>
          <cell r="EC8">
            <v>9760.7827000000016</v>
          </cell>
          <cell r="ER8">
            <v>2477.5598481920001</v>
          </cell>
          <cell r="EY8">
            <v>1184.9891327999999</v>
          </cell>
          <cell r="FE8">
            <v>0</v>
          </cell>
          <cell r="FL8">
            <v>1741.2935280000002</v>
          </cell>
          <cell r="FT8">
            <v>627.28006500000015</v>
          </cell>
          <cell r="GB8">
            <v>5325.0792209999991</v>
          </cell>
          <cell r="GI8">
            <v>0</v>
          </cell>
          <cell r="GO8">
            <v>0</v>
          </cell>
          <cell r="HI8">
            <v>3805.1839999999993</v>
          </cell>
          <cell r="HO8">
            <v>12225.790733635658</v>
          </cell>
          <cell r="IM8">
            <v>14946.331999999999</v>
          </cell>
          <cell r="IS8">
            <v>1868.2360000000001</v>
          </cell>
          <cell r="IY8">
            <v>3081.2360600000002</v>
          </cell>
          <cell r="JE8">
            <v>2054.7345520000003</v>
          </cell>
          <cell r="JK8">
            <v>0</v>
          </cell>
          <cell r="JQ8">
            <v>0</v>
          </cell>
          <cell r="KK8">
            <v>17120.015444896417</v>
          </cell>
          <cell r="KS8">
            <v>47328.807036679995</v>
          </cell>
        </row>
        <row r="9">
          <cell r="G9">
            <v>21851.29975814424</v>
          </cell>
          <cell r="M9">
            <v>0</v>
          </cell>
          <cell r="O9">
            <v>0</v>
          </cell>
          <cell r="AB9">
            <v>43613.390733173357</v>
          </cell>
          <cell r="AI9">
            <v>0</v>
          </cell>
          <cell r="AP9">
            <v>0</v>
          </cell>
          <cell r="BD9">
            <v>0</v>
          </cell>
          <cell r="BQ9">
            <v>4303.0672067044115</v>
          </cell>
          <cell r="BW9">
            <v>16565.043537266189</v>
          </cell>
          <cell r="CK9">
            <v>0</v>
          </cell>
          <cell r="DB9">
            <v>0</v>
          </cell>
          <cell r="DP9">
            <v>69908.275600407404</v>
          </cell>
          <cell r="DW9">
            <v>3622.8833279999994</v>
          </cell>
          <cell r="EC9">
            <v>7660.9053299999987</v>
          </cell>
          <cell r="ER9">
            <v>2036.7773550800002</v>
          </cell>
          <cell r="EY9">
            <v>986.42672640000012</v>
          </cell>
          <cell r="FE9">
            <v>0</v>
          </cell>
          <cell r="FL9">
            <v>2196.1018559999998</v>
          </cell>
          <cell r="FT9">
            <v>512.18656200000009</v>
          </cell>
          <cell r="GB9">
            <v>4605.2306999999992</v>
          </cell>
          <cell r="GI9">
            <v>0</v>
          </cell>
          <cell r="GO9">
            <v>0</v>
          </cell>
          <cell r="HI9">
            <v>4794.7000000000007</v>
          </cell>
          <cell r="HO9">
            <v>11535.029712206697</v>
          </cell>
          <cell r="IM9">
            <v>10036.470999999998</v>
          </cell>
          <cell r="IS9">
            <v>36.889999999999993</v>
          </cell>
          <cell r="IY9">
            <v>3138.2157400000001</v>
          </cell>
          <cell r="JE9">
            <v>1499.1901600000001</v>
          </cell>
          <cell r="JK9">
            <v>0</v>
          </cell>
          <cell r="JQ9">
            <v>0</v>
          </cell>
          <cell r="KK9">
            <v>12467.144823165889</v>
          </cell>
          <cell r="KS9">
            <v>44428.950706599695</v>
          </cell>
        </row>
        <row r="10">
          <cell r="G10">
            <v>8999.3163509665683</v>
          </cell>
          <cell r="M10">
            <v>0</v>
          </cell>
          <cell r="O10">
            <v>0</v>
          </cell>
          <cell r="AB10">
            <v>34998.452869126668</v>
          </cell>
          <cell r="AI10">
            <v>0</v>
          </cell>
          <cell r="AP10">
            <v>0</v>
          </cell>
          <cell r="BD10">
            <v>0</v>
          </cell>
          <cell r="BQ10">
            <v>1324.5063535442339</v>
          </cell>
          <cell r="BW10">
            <v>4934.0751295883547</v>
          </cell>
          <cell r="CK10">
            <v>0</v>
          </cell>
          <cell r="DB10">
            <v>0</v>
          </cell>
          <cell r="DP10">
            <v>52142.553083650004</v>
          </cell>
          <cell r="DW10">
            <v>2069.1671039999997</v>
          </cell>
          <cell r="EC10">
            <v>0</v>
          </cell>
          <cell r="ER10">
            <v>1895.0080922239999</v>
          </cell>
          <cell r="EY10">
            <v>573.85359360000007</v>
          </cell>
          <cell r="FE10">
            <v>0</v>
          </cell>
          <cell r="FL10">
            <v>260.11616799999996</v>
          </cell>
          <cell r="FT10">
            <v>239.118255</v>
          </cell>
          <cell r="GB10">
            <v>4569.1901010000001</v>
          </cell>
          <cell r="GI10">
            <v>0</v>
          </cell>
          <cell r="GO10">
            <v>0</v>
          </cell>
          <cell r="HI10">
            <v>3034.5239999999999</v>
          </cell>
          <cell r="HO10">
            <v>8030.4425538337</v>
          </cell>
          <cell r="IM10">
            <v>6938.3819999999996</v>
          </cell>
          <cell r="IS10">
            <v>147.75</v>
          </cell>
          <cell r="IY10">
            <v>1674.1427600000002</v>
          </cell>
          <cell r="JE10">
            <v>597.68966400000011</v>
          </cell>
          <cell r="JK10">
            <v>0</v>
          </cell>
          <cell r="JQ10">
            <v>0</v>
          </cell>
          <cell r="KK10">
            <v>7913.8531474434567</v>
          </cell>
          <cell r="KS10">
            <v>37932.266026491998</v>
          </cell>
        </row>
        <row r="11">
          <cell r="G11">
            <v>0</v>
          </cell>
          <cell r="M11">
            <v>0</v>
          </cell>
          <cell r="O11">
            <v>0</v>
          </cell>
          <cell r="AB11">
            <v>54355.709147205373</v>
          </cell>
          <cell r="AI11">
            <v>0</v>
          </cell>
          <cell r="AP11">
            <v>0</v>
          </cell>
          <cell r="BD11">
            <v>0</v>
          </cell>
          <cell r="BQ11">
            <v>1648.4577533319502</v>
          </cell>
          <cell r="BW11">
            <v>12208.783107839676</v>
          </cell>
          <cell r="CK11">
            <v>0</v>
          </cell>
          <cell r="DB11">
            <v>0</v>
          </cell>
          <cell r="DP11">
            <v>72906.053771800012</v>
          </cell>
          <cell r="DW11">
            <v>4519.3996800000004</v>
          </cell>
          <cell r="EC11">
            <v>1489.43587</v>
          </cell>
          <cell r="ER11">
            <v>2544.898638568</v>
          </cell>
          <cell r="EY11">
            <v>2504.5846271999999</v>
          </cell>
          <cell r="FE11">
            <v>0</v>
          </cell>
          <cell r="FL11">
            <v>3830.0282800000004</v>
          </cell>
          <cell r="FT11">
            <v>1105.6739580000001</v>
          </cell>
          <cell r="GB11">
            <v>7472.0507399999997</v>
          </cell>
          <cell r="GI11">
            <v>0</v>
          </cell>
          <cell r="GO11">
            <v>0</v>
          </cell>
          <cell r="HI11">
            <v>4335.3739999999998</v>
          </cell>
          <cell r="HO11">
            <v>19483.053153302957</v>
          </cell>
          <cell r="IM11">
            <v>19657.030999999999</v>
          </cell>
          <cell r="IS11">
            <v>1231.1960000000006</v>
          </cell>
          <cell r="IY11">
            <v>2744.4339199999995</v>
          </cell>
          <cell r="JE11">
            <v>1249.5131168</v>
          </cell>
          <cell r="JK11">
            <v>0</v>
          </cell>
          <cell r="JQ11">
            <v>0</v>
          </cell>
          <cell r="KK11">
            <v>20221.747904095122</v>
          </cell>
          <cell r="KS11">
            <v>43147.504322424</v>
          </cell>
        </row>
        <row r="12">
          <cell r="G12">
            <v>13142.966304822961</v>
          </cell>
          <cell r="M12">
            <v>0</v>
          </cell>
          <cell r="O12">
            <v>0</v>
          </cell>
          <cell r="AB12">
            <v>39109.064357604162</v>
          </cell>
          <cell r="AI12">
            <v>0</v>
          </cell>
          <cell r="AP12">
            <v>0</v>
          </cell>
          <cell r="BD12">
            <v>0</v>
          </cell>
          <cell r="BQ12">
            <v>0</v>
          </cell>
          <cell r="BW12">
            <v>4582.1713126817895</v>
          </cell>
          <cell r="CK12">
            <v>0</v>
          </cell>
          <cell r="DB12">
            <v>0</v>
          </cell>
          <cell r="DP12">
            <v>28413.671392800003</v>
          </cell>
          <cell r="DW12">
            <v>1781.9873279999999</v>
          </cell>
          <cell r="EC12">
            <v>0</v>
          </cell>
          <cell r="ER12">
            <v>858.31464856799994</v>
          </cell>
          <cell r="EY12">
            <v>726.41433600000005</v>
          </cell>
          <cell r="FE12">
            <v>0</v>
          </cell>
          <cell r="FL12">
            <v>617.90227200000004</v>
          </cell>
          <cell r="FT12">
            <v>338.28177600000004</v>
          </cell>
          <cell r="GB12">
            <v>313.27657199999999</v>
          </cell>
          <cell r="GI12">
            <v>0</v>
          </cell>
          <cell r="GO12">
            <v>0</v>
          </cell>
          <cell r="HI12">
            <v>947.86599999999999</v>
          </cell>
          <cell r="HO12">
            <v>3764.0804253685119</v>
          </cell>
          <cell r="IM12">
            <v>3165.8900000000003</v>
          </cell>
          <cell r="IS12">
            <v>0</v>
          </cell>
          <cell r="IY12">
            <v>922.52826000000005</v>
          </cell>
          <cell r="JE12">
            <v>182.53609920000002</v>
          </cell>
          <cell r="JK12">
            <v>0</v>
          </cell>
          <cell r="JQ12">
            <v>0</v>
          </cell>
          <cell r="KK12">
            <v>4834.2698380262409</v>
          </cell>
          <cell r="KS12">
            <v>19331.030444399999</v>
          </cell>
        </row>
        <row r="13">
          <cell r="G13">
            <v>10157.698401898739</v>
          </cell>
          <cell r="M13">
            <v>0</v>
          </cell>
          <cell r="O13">
            <v>0</v>
          </cell>
          <cell r="AB13">
            <v>21846.410628368991</v>
          </cell>
          <cell r="AI13">
            <v>0</v>
          </cell>
          <cell r="AP13">
            <v>0</v>
          </cell>
          <cell r="BD13">
            <v>0</v>
          </cell>
          <cell r="BQ13">
            <v>2413.8304642595808</v>
          </cell>
          <cell r="BW13">
            <v>2860.2472822615182</v>
          </cell>
          <cell r="CK13">
            <v>0</v>
          </cell>
          <cell r="DB13">
            <v>0</v>
          </cell>
          <cell r="DP13">
            <v>32003.317582249998</v>
          </cell>
          <cell r="DW13">
            <v>2013.9402239999995</v>
          </cell>
          <cell r="EC13">
            <v>0</v>
          </cell>
          <cell r="ER13">
            <v>591.48645587199996</v>
          </cell>
          <cell r="EY13">
            <v>271.61579520000004</v>
          </cell>
          <cell r="FE13">
            <v>0</v>
          </cell>
          <cell r="FL13">
            <v>500.37639600000011</v>
          </cell>
          <cell r="FT13">
            <v>91.916469000000021</v>
          </cell>
          <cell r="GB13">
            <v>1696.9147649999995</v>
          </cell>
          <cell r="GI13">
            <v>0</v>
          </cell>
          <cell r="GO13">
            <v>0</v>
          </cell>
          <cell r="HI13">
            <v>1917.7060000000001</v>
          </cell>
          <cell r="HO13">
            <v>4739.3403915202452</v>
          </cell>
          <cell r="IM13">
            <v>3838.9479999999999</v>
          </cell>
          <cell r="IS13">
            <v>0</v>
          </cell>
          <cell r="IY13">
            <v>749.16450000000009</v>
          </cell>
          <cell r="JE13">
            <v>141.661416</v>
          </cell>
          <cell r="JK13">
            <v>0</v>
          </cell>
          <cell r="JQ13">
            <v>0</v>
          </cell>
          <cell r="KK13">
            <v>4619.8790935930874</v>
          </cell>
          <cell r="KS13">
            <v>23671.376463979999</v>
          </cell>
        </row>
        <row r="14">
          <cell r="G14">
            <v>25161.721886890911</v>
          </cell>
          <cell r="M14">
            <v>0</v>
          </cell>
          <cell r="O14">
            <v>0</v>
          </cell>
          <cell r="AB14">
            <v>34715.693597437334</v>
          </cell>
          <cell r="AI14">
            <v>0</v>
          </cell>
          <cell r="AP14">
            <v>0</v>
          </cell>
          <cell r="BD14">
            <v>0</v>
          </cell>
          <cell r="BQ14">
            <v>8310.5116532494576</v>
          </cell>
          <cell r="BW14">
            <v>0</v>
          </cell>
          <cell r="CK14">
            <v>0</v>
          </cell>
          <cell r="DB14">
            <v>0</v>
          </cell>
          <cell r="DP14">
            <v>43060.517182900003</v>
          </cell>
          <cell r="DW14">
            <v>2258.7793919999999</v>
          </cell>
          <cell r="EC14">
            <v>955.3044799999999</v>
          </cell>
          <cell r="ER14">
            <v>1636.5532915680001</v>
          </cell>
          <cell r="EY14">
            <v>1359.45216</v>
          </cell>
          <cell r="FE14">
            <v>0</v>
          </cell>
          <cell r="FL14">
            <v>2005.751696</v>
          </cell>
          <cell r="FT14">
            <v>968.87241900000015</v>
          </cell>
          <cell r="GB14">
            <v>7100.9356320000006</v>
          </cell>
          <cell r="GI14">
            <v>0</v>
          </cell>
          <cell r="GO14">
            <v>0</v>
          </cell>
          <cell r="HI14">
            <v>2112.7740000000003</v>
          </cell>
          <cell r="HO14">
            <v>4773.5411498530975</v>
          </cell>
          <cell r="IM14">
            <v>4434.1270000000013</v>
          </cell>
          <cell r="IS14">
            <v>65.875</v>
          </cell>
          <cell r="IY14">
            <v>969.13170000000002</v>
          </cell>
          <cell r="JE14">
            <v>877.3680240000001</v>
          </cell>
          <cell r="JK14">
            <v>0</v>
          </cell>
          <cell r="JQ14">
            <v>0</v>
          </cell>
          <cell r="KK14">
            <v>10176.470280481921</v>
          </cell>
          <cell r="KS14">
            <v>33459.835141283998</v>
          </cell>
        </row>
        <row r="15">
          <cell r="G15">
            <v>14081.000772092801</v>
          </cell>
          <cell r="M15">
            <v>0</v>
          </cell>
          <cell r="O15">
            <v>0</v>
          </cell>
          <cell r="AB15">
            <v>29326.12623465023</v>
          </cell>
          <cell r="AI15">
            <v>0</v>
          </cell>
          <cell r="AP15">
            <v>0</v>
          </cell>
          <cell r="BD15">
            <v>0</v>
          </cell>
          <cell r="BQ15">
            <v>0</v>
          </cell>
          <cell r="BW15">
            <v>1880.5501910309188</v>
          </cell>
          <cell r="CK15">
            <v>0</v>
          </cell>
          <cell r="DB15">
            <v>0</v>
          </cell>
          <cell r="DP15">
            <v>20027.696499525391</v>
          </cell>
          <cell r="DW15">
            <v>1126.6281553757342</v>
          </cell>
          <cell r="EC15">
            <v>0</v>
          </cell>
          <cell r="ER15">
            <v>1083.313198864</v>
          </cell>
          <cell r="EY15">
            <v>601.45459199999993</v>
          </cell>
          <cell r="FE15">
            <v>0</v>
          </cell>
          <cell r="FL15">
            <v>475.81573000000014</v>
          </cell>
          <cell r="FT15">
            <v>262.26958500000006</v>
          </cell>
          <cell r="GB15">
            <v>6656.217939000001</v>
          </cell>
          <cell r="GI15">
            <v>0</v>
          </cell>
          <cell r="GO15">
            <v>0</v>
          </cell>
          <cell r="HI15">
            <v>1091.6339999999998</v>
          </cell>
          <cell r="HO15">
            <v>4583.6226617828142</v>
          </cell>
          <cell r="IM15">
            <v>5249.2610000000004</v>
          </cell>
          <cell r="IS15">
            <v>69.64</v>
          </cell>
          <cell r="IY15">
            <v>533.09557999999993</v>
          </cell>
          <cell r="JE15">
            <v>493.00293120000003</v>
          </cell>
          <cell r="JK15">
            <v>0</v>
          </cell>
          <cell r="JQ15">
            <v>0</v>
          </cell>
          <cell r="KK15">
            <v>5536.6970214174726</v>
          </cell>
          <cell r="KS15">
            <v>18072.936679237129</v>
          </cell>
        </row>
        <row r="16">
          <cell r="G16">
            <v>9613.0133113334159</v>
          </cell>
          <cell r="M16">
            <v>0</v>
          </cell>
          <cell r="O16">
            <v>0</v>
          </cell>
          <cell r="AB16">
            <v>24295.173722733827</v>
          </cell>
          <cell r="AI16">
            <v>0</v>
          </cell>
          <cell r="AP16">
            <v>0</v>
          </cell>
          <cell r="BD16">
            <v>0</v>
          </cell>
          <cell r="BQ16">
            <v>2053.2704074970284</v>
          </cell>
          <cell r="BW16">
            <v>12883.404591586468</v>
          </cell>
          <cell r="CK16">
            <v>0</v>
          </cell>
          <cell r="DB16">
            <v>0</v>
          </cell>
          <cell r="DP16">
            <v>42787.50424319999</v>
          </cell>
          <cell r="DW16">
            <v>2748.4577280000003</v>
          </cell>
          <cell r="EC16">
            <v>1129.5829999999999</v>
          </cell>
          <cell r="ER16">
            <v>1355.0758640639999</v>
          </cell>
          <cell r="EY16">
            <v>398.73830399999997</v>
          </cell>
          <cell r="FE16">
            <v>0</v>
          </cell>
          <cell r="FL16">
            <v>1933.8954440000002</v>
          </cell>
          <cell r="FT16">
            <v>324.80682300000001</v>
          </cell>
          <cell r="GB16">
            <v>9024.0876180000014</v>
          </cell>
          <cell r="GI16">
            <v>0</v>
          </cell>
          <cell r="GO16">
            <v>0</v>
          </cell>
          <cell r="HI16">
            <v>5350.3679999999995</v>
          </cell>
          <cell r="HO16">
            <v>6361.1574865676639</v>
          </cell>
          <cell r="IM16">
            <v>6926.0490000000018</v>
          </cell>
          <cell r="IS16">
            <v>121.06899999999999</v>
          </cell>
          <cell r="IY16">
            <v>1592.0701800000002</v>
          </cell>
          <cell r="JE16">
            <v>1259.7033279999998</v>
          </cell>
          <cell r="JK16">
            <v>0</v>
          </cell>
          <cell r="JQ16">
            <v>0</v>
          </cell>
          <cell r="KK16">
            <v>8285.4244019942398</v>
          </cell>
          <cell r="KS16">
            <v>36621.097434199997</v>
          </cell>
        </row>
        <row r="17">
          <cell r="G17">
            <v>5943.7469062330238</v>
          </cell>
          <cell r="M17">
            <v>0</v>
          </cell>
          <cell r="O17">
            <v>0</v>
          </cell>
          <cell r="AB17">
            <v>18299.798123186996</v>
          </cell>
          <cell r="AI17">
            <v>0</v>
          </cell>
          <cell r="AP17">
            <v>0</v>
          </cell>
          <cell r="BD17">
            <v>0</v>
          </cell>
          <cell r="BQ17">
            <v>2306.7917264291759</v>
          </cell>
          <cell r="BW17">
            <v>5736.5803895650242</v>
          </cell>
          <cell r="CK17">
            <v>0</v>
          </cell>
          <cell r="DB17">
            <v>0</v>
          </cell>
          <cell r="DP17">
            <v>32298.708999078775</v>
          </cell>
          <cell r="DW17">
            <v>2348.9830611016696</v>
          </cell>
          <cell r="EC17">
            <v>758.43430000000001</v>
          </cell>
          <cell r="ER17">
            <v>488.91547233244791</v>
          </cell>
          <cell r="EY17">
            <v>774.4756985524225</v>
          </cell>
          <cell r="FE17">
            <v>0</v>
          </cell>
          <cell r="FL17">
            <v>1392.8519707147889</v>
          </cell>
          <cell r="FT17">
            <v>36.695291330470504</v>
          </cell>
          <cell r="GB17">
            <v>5768.8876980000023</v>
          </cell>
          <cell r="GI17">
            <v>0</v>
          </cell>
          <cell r="GO17">
            <v>0</v>
          </cell>
          <cell r="HI17">
            <v>1103.4510482146004</v>
          </cell>
          <cell r="HO17">
            <v>5020.1184827861571</v>
          </cell>
          <cell r="IM17">
            <v>5554.7290000000003</v>
          </cell>
          <cell r="IS17">
            <v>73.779999999999987</v>
          </cell>
          <cell r="IY17">
            <v>982.63342</v>
          </cell>
          <cell r="JE17">
            <v>419.72777600000001</v>
          </cell>
          <cell r="JK17">
            <v>0</v>
          </cell>
          <cell r="JQ17">
            <v>0</v>
          </cell>
          <cell r="KK17">
            <v>4943.5778060821067</v>
          </cell>
          <cell r="KS17">
            <v>25644.813554857217</v>
          </cell>
        </row>
        <row r="18">
          <cell r="G18">
            <v>7178.4301812909307</v>
          </cell>
          <cell r="M18">
            <v>0</v>
          </cell>
          <cell r="O18">
            <v>0</v>
          </cell>
          <cell r="AB18">
            <v>21078.988640922038</v>
          </cell>
          <cell r="AI18">
            <v>0</v>
          </cell>
          <cell r="AP18">
            <v>0</v>
          </cell>
          <cell r="BD18">
            <v>0</v>
          </cell>
          <cell r="BQ18">
            <v>0</v>
          </cell>
          <cell r="BW18">
            <v>2495.3780364385825</v>
          </cell>
          <cell r="CK18">
            <v>0</v>
          </cell>
          <cell r="DB18">
            <v>0</v>
          </cell>
          <cell r="DP18">
            <v>31935.582621900008</v>
          </cell>
          <cell r="DW18">
            <v>1877.7139199999999</v>
          </cell>
          <cell r="EC18">
            <v>0</v>
          </cell>
          <cell r="ER18">
            <v>466.10584659599999</v>
          </cell>
          <cell r="EY18">
            <v>469.73191680000002</v>
          </cell>
          <cell r="FE18">
            <v>0</v>
          </cell>
          <cell r="FL18">
            <v>375.19773200000003</v>
          </cell>
          <cell r="FT18">
            <v>174.19337999999999</v>
          </cell>
          <cell r="GB18">
            <v>626.55314399999997</v>
          </cell>
          <cell r="GI18">
            <v>0</v>
          </cell>
          <cell r="GO18">
            <v>0</v>
          </cell>
          <cell r="HI18">
            <v>1924.8759999999997</v>
          </cell>
          <cell r="HO18">
            <v>4241.5937186732299</v>
          </cell>
          <cell r="IM18">
            <v>2686.6790000000001</v>
          </cell>
          <cell r="IS18">
            <v>54.58</v>
          </cell>
          <cell r="IY18">
            <v>988.68600000000004</v>
          </cell>
          <cell r="JE18">
            <v>999.68543999999997</v>
          </cell>
          <cell r="JK18">
            <v>0</v>
          </cell>
          <cell r="JQ18">
            <v>0</v>
          </cell>
          <cell r="KK18">
            <v>4974.323791916232</v>
          </cell>
          <cell r="KS18">
            <v>16938.128336172002</v>
          </cell>
        </row>
        <row r="19">
          <cell r="G19">
            <v>19920.570004361987</v>
          </cell>
          <cell r="M19">
            <v>0</v>
          </cell>
          <cell r="O19">
            <v>0</v>
          </cell>
          <cell r="AB19">
            <v>89633.189746989796</v>
          </cell>
          <cell r="AI19">
            <v>0</v>
          </cell>
          <cell r="AP19">
            <v>0</v>
          </cell>
          <cell r="BD19">
            <v>0</v>
          </cell>
          <cell r="BQ19">
            <v>9311.4416217529979</v>
          </cell>
          <cell r="BW19">
            <v>19836.996090232718</v>
          </cell>
          <cell r="CK19">
            <v>0</v>
          </cell>
          <cell r="DB19">
            <v>0</v>
          </cell>
          <cell r="DP19">
            <v>86167.252551900005</v>
          </cell>
          <cell r="DW19">
            <v>3836.4272639999999</v>
          </cell>
          <cell r="EC19">
            <v>2093.8114799999998</v>
          </cell>
          <cell r="ER19">
            <v>5922.3141546400011</v>
          </cell>
          <cell r="EY19">
            <v>1225.1547648000001</v>
          </cell>
          <cell r="FE19">
            <v>0</v>
          </cell>
          <cell r="FL19">
            <v>687.33387663200006</v>
          </cell>
          <cell r="FT19">
            <v>1924.6434443100002</v>
          </cell>
          <cell r="GB19">
            <v>5404.0208670000011</v>
          </cell>
          <cell r="GI19">
            <v>0</v>
          </cell>
          <cell r="GO19">
            <v>0</v>
          </cell>
          <cell r="HI19">
            <v>5439.7039999999997</v>
          </cell>
          <cell r="HO19">
            <v>9908.2673483391391</v>
          </cell>
          <cell r="IM19">
            <v>8906.2739999999994</v>
          </cell>
          <cell r="IS19">
            <v>126.69999999999999</v>
          </cell>
          <cell r="IY19">
            <v>1912.4668400000003</v>
          </cell>
          <cell r="JE19">
            <v>433.46992000000006</v>
          </cell>
          <cell r="JK19">
            <v>0</v>
          </cell>
          <cell r="JQ19">
            <v>0</v>
          </cell>
          <cell r="KK19">
            <v>15156.578303915534</v>
          </cell>
          <cell r="KS19">
            <v>59032.493168861998</v>
          </cell>
        </row>
        <row r="20">
          <cell r="G20">
            <v>3524.0774377543817</v>
          </cell>
          <cell r="M20">
            <v>0</v>
          </cell>
          <cell r="O20">
            <v>0</v>
          </cell>
          <cell r="AB20">
            <v>13933.236316338778</v>
          </cell>
          <cell r="AI20">
            <v>0</v>
          </cell>
          <cell r="AP20">
            <v>0</v>
          </cell>
          <cell r="BD20">
            <v>0</v>
          </cell>
          <cell r="BQ20">
            <v>3089.0505569403558</v>
          </cell>
          <cell r="BW20">
            <v>2250.0927104648576</v>
          </cell>
          <cell r="CK20">
            <v>0</v>
          </cell>
          <cell r="DB20">
            <v>0</v>
          </cell>
          <cell r="DP20">
            <v>27335.524816000008</v>
          </cell>
          <cell r="DW20">
            <v>1124.787456</v>
          </cell>
          <cell r="EC20">
            <v>0</v>
          </cell>
          <cell r="ER20">
            <v>868.12740019199998</v>
          </cell>
          <cell r="EY20">
            <v>357.57711359999996</v>
          </cell>
          <cell r="FE20">
            <v>0</v>
          </cell>
          <cell r="FL20">
            <v>519.83685000000003</v>
          </cell>
          <cell r="FT20">
            <v>172.83960899999997</v>
          </cell>
          <cell r="GB20">
            <v>2505.3033599999999</v>
          </cell>
          <cell r="GI20">
            <v>0</v>
          </cell>
          <cell r="GO20">
            <v>0</v>
          </cell>
          <cell r="HI20">
            <v>1544.5559999999998</v>
          </cell>
          <cell r="HO20">
            <v>4338.3622451424299</v>
          </cell>
          <cell r="IM20">
            <v>4241.5</v>
          </cell>
          <cell r="IS20">
            <v>184.24799999999999</v>
          </cell>
          <cell r="IY20">
            <v>680.25847999999996</v>
          </cell>
          <cell r="JE20">
            <v>100.05694400000002</v>
          </cell>
          <cell r="JK20">
            <v>0</v>
          </cell>
          <cell r="JQ20">
            <v>0</v>
          </cell>
          <cell r="KK20">
            <v>5551.6524987270413</v>
          </cell>
          <cell r="KS20">
            <v>14385.978933194003</v>
          </cell>
        </row>
        <row r="21">
          <cell r="G21">
            <v>3158.953229988887</v>
          </cell>
          <cell r="M21">
            <v>0</v>
          </cell>
          <cell r="O21">
            <v>0</v>
          </cell>
          <cell r="AB21">
            <v>17331.240920600336</v>
          </cell>
          <cell r="AI21">
            <v>0</v>
          </cell>
          <cell r="AP21">
            <v>0</v>
          </cell>
          <cell r="BD21">
            <v>0</v>
          </cell>
          <cell r="BQ21">
            <v>0</v>
          </cell>
          <cell r="BW21">
            <v>2404.7136001541517</v>
          </cell>
          <cell r="CK21">
            <v>0</v>
          </cell>
          <cell r="DB21">
            <v>0</v>
          </cell>
          <cell r="DP21">
            <v>28071.663547800003</v>
          </cell>
          <cell r="DW21">
            <v>1001.4474239999997</v>
          </cell>
          <cell r="EC21">
            <v>0</v>
          </cell>
          <cell r="ER21">
            <v>1017.6545521479999</v>
          </cell>
          <cell r="EY21">
            <v>196.8459264</v>
          </cell>
          <cell r="FE21">
            <v>0</v>
          </cell>
          <cell r="FL21">
            <v>906.88923</v>
          </cell>
          <cell r="FT21">
            <v>167.05445399999999</v>
          </cell>
          <cell r="GB21">
            <v>3759.8922899999998</v>
          </cell>
          <cell r="GI21">
            <v>0</v>
          </cell>
          <cell r="GO21">
            <v>0</v>
          </cell>
          <cell r="HI21">
            <v>963.66799999999989</v>
          </cell>
          <cell r="HO21">
            <v>3510.0255765872289</v>
          </cell>
          <cell r="IM21">
            <v>5042.3490000000002</v>
          </cell>
          <cell r="IS21">
            <v>304.774</v>
          </cell>
          <cell r="IY21">
            <v>926.57911999999999</v>
          </cell>
          <cell r="JE21">
            <v>0</v>
          </cell>
          <cell r="JK21">
            <v>0</v>
          </cell>
          <cell r="JQ21">
            <v>0</v>
          </cell>
          <cell r="KK21">
            <v>4175.2432704351359</v>
          </cell>
          <cell r="KS21">
            <v>22415.46709405</v>
          </cell>
        </row>
        <row r="22">
          <cell r="G22">
            <v>10883.29905474923</v>
          </cell>
          <cell r="M22">
            <v>0</v>
          </cell>
          <cell r="O22">
            <v>0</v>
          </cell>
          <cell r="AB22">
            <v>28576.704045362017</v>
          </cell>
          <cell r="AI22">
            <v>0</v>
          </cell>
          <cell r="AP22">
            <v>0</v>
          </cell>
          <cell r="BD22">
            <v>0</v>
          </cell>
          <cell r="BQ22">
            <v>5617.7422535405549</v>
          </cell>
          <cell r="BW22">
            <v>0</v>
          </cell>
          <cell r="CK22">
            <v>0</v>
          </cell>
          <cell r="DB22">
            <v>0</v>
          </cell>
          <cell r="DP22">
            <v>40963.087922799998</v>
          </cell>
          <cell r="DW22">
            <v>3313.6127999999999</v>
          </cell>
          <cell r="EC22">
            <v>580.92840000000001</v>
          </cell>
          <cell r="ER22">
            <v>1076.0776385839999</v>
          </cell>
          <cell r="EY22">
            <v>1317.0894335999999</v>
          </cell>
          <cell r="FE22">
            <v>0</v>
          </cell>
          <cell r="FL22">
            <v>987.44458799999995</v>
          </cell>
          <cell r="FT22">
            <v>176.84481599999998</v>
          </cell>
          <cell r="GB22">
            <v>1122.8610960000001</v>
          </cell>
          <cell r="GI22">
            <v>0</v>
          </cell>
          <cell r="GO22">
            <v>0</v>
          </cell>
          <cell r="HI22">
            <v>1177.0419999999999</v>
          </cell>
          <cell r="HO22">
            <v>4429.8180709659118</v>
          </cell>
          <cell r="IM22">
            <v>5301.6229999999996</v>
          </cell>
          <cell r="IS22">
            <v>288.20500000000004</v>
          </cell>
          <cell r="IY22">
            <v>863.42396000000008</v>
          </cell>
          <cell r="JE22">
            <v>799.83065759999999</v>
          </cell>
          <cell r="JK22">
            <v>0</v>
          </cell>
          <cell r="JQ22">
            <v>0</v>
          </cell>
          <cell r="KK22">
            <v>5050.2404688606084</v>
          </cell>
          <cell r="KS22">
            <v>26634.083597228</v>
          </cell>
        </row>
        <row r="23">
          <cell r="G23">
            <v>3312.1860697869215</v>
          </cell>
          <cell r="M23">
            <v>0</v>
          </cell>
          <cell r="O23">
            <v>0</v>
          </cell>
          <cell r="AB23">
            <v>11975.628043994435</v>
          </cell>
          <cell r="AI23">
            <v>0</v>
          </cell>
          <cell r="AP23">
            <v>0</v>
          </cell>
          <cell r="BD23">
            <v>0</v>
          </cell>
          <cell r="BQ23">
            <v>0</v>
          </cell>
          <cell r="BW23">
            <v>3243.9166859732463</v>
          </cell>
          <cell r="CK23">
            <v>0</v>
          </cell>
          <cell r="DB23">
            <v>0</v>
          </cell>
          <cell r="DP23">
            <v>10172.653807799999</v>
          </cell>
          <cell r="DW23">
            <v>0</v>
          </cell>
          <cell r="EC23">
            <v>0</v>
          </cell>
          <cell r="ER23">
            <v>375.10540418000005</v>
          </cell>
          <cell r="EY23">
            <v>0</v>
          </cell>
          <cell r="FE23">
            <v>0</v>
          </cell>
          <cell r="FL23">
            <v>11.597300000000001</v>
          </cell>
          <cell r="FT23">
            <v>19.800504</v>
          </cell>
          <cell r="GB23">
            <v>0</v>
          </cell>
          <cell r="GI23">
            <v>0</v>
          </cell>
          <cell r="GO23">
            <v>0</v>
          </cell>
          <cell r="HI23">
            <v>300.55799999999999</v>
          </cell>
          <cell r="HO23">
            <v>900.85312524597043</v>
          </cell>
          <cell r="IM23">
            <v>1966.6909999999998</v>
          </cell>
          <cell r="IS23">
            <v>85.929000000000016</v>
          </cell>
          <cell r="IY23">
            <v>202.21720000000005</v>
          </cell>
          <cell r="JE23">
            <v>99.536944000000005</v>
          </cell>
          <cell r="JK23">
            <v>0</v>
          </cell>
          <cell r="JQ23">
            <v>0</v>
          </cell>
          <cell r="KK23">
            <v>2614.0325230992958</v>
          </cell>
          <cell r="KS23">
            <v>4951.8256769600002</v>
          </cell>
        </row>
        <row r="24">
          <cell r="G24">
            <v>0</v>
          </cell>
          <cell r="M24">
            <v>0</v>
          </cell>
          <cell r="O24">
            <v>0</v>
          </cell>
          <cell r="AB24">
            <v>0</v>
          </cell>
          <cell r="AI24">
            <v>0</v>
          </cell>
          <cell r="AP24">
            <v>0</v>
          </cell>
          <cell r="BD24">
            <v>0</v>
          </cell>
          <cell r="BQ24">
            <v>0</v>
          </cell>
          <cell r="BW24">
            <v>25079.372190617076</v>
          </cell>
          <cell r="CK24">
            <v>0</v>
          </cell>
          <cell r="DB24">
            <v>0</v>
          </cell>
          <cell r="DP24">
            <v>104607.05166249999</v>
          </cell>
          <cell r="DW24">
            <v>0</v>
          </cell>
          <cell r="EC24">
            <v>6753.1648800000003</v>
          </cell>
          <cell r="ER24">
            <v>9049.2886629600016</v>
          </cell>
          <cell r="EY24">
            <v>0</v>
          </cell>
          <cell r="FE24">
            <v>0</v>
          </cell>
          <cell r="FL24">
            <v>1323.3826840000002</v>
          </cell>
          <cell r="FT24">
            <v>355.29688799999997</v>
          </cell>
          <cell r="GB24">
            <v>0</v>
          </cell>
          <cell r="GI24">
            <v>0</v>
          </cell>
          <cell r="GO24">
            <v>0</v>
          </cell>
          <cell r="HI24">
            <v>16227.008</v>
          </cell>
          <cell r="HO24">
            <v>0</v>
          </cell>
          <cell r="IM24">
            <v>36003.004000000001</v>
          </cell>
          <cell r="IS24">
            <v>1707.4249999999997</v>
          </cell>
          <cell r="IY24">
            <v>0</v>
          </cell>
          <cell r="JE24">
            <v>0</v>
          </cell>
          <cell r="JK24">
            <v>0</v>
          </cell>
          <cell r="JQ24">
            <v>0</v>
          </cell>
          <cell r="KK24">
            <v>18142.057166318595</v>
          </cell>
          <cell r="KS24">
            <v>65027.031946891992</v>
          </cell>
        </row>
        <row r="25">
          <cell r="G25">
            <v>0</v>
          </cell>
          <cell r="M25">
            <v>0</v>
          </cell>
          <cell r="O25">
            <v>0</v>
          </cell>
          <cell r="AB25">
            <v>0</v>
          </cell>
          <cell r="AI25">
            <v>0</v>
          </cell>
          <cell r="AP25">
            <v>0</v>
          </cell>
          <cell r="BD25">
            <v>0</v>
          </cell>
          <cell r="BQ25">
            <v>0</v>
          </cell>
          <cell r="BW25">
            <v>0</v>
          </cell>
          <cell r="CK25">
            <v>0</v>
          </cell>
          <cell r="DB25">
            <v>0</v>
          </cell>
          <cell r="DP25">
            <v>0</v>
          </cell>
          <cell r="DW25">
            <v>53573.755391999992</v>
          </cell>
          <cell r="ER25">
            <v>0</v>
          </cell>
          <cell r="EY25">
            <v>40732.46746828765</v>
          </cell>
          <cell r="FE25">
            <v>0</v>
          </cell>
          <cell r="FL25">
            <v>0</v>
          </cell>
          <cell r="FT25">
            <v>0</v>
          </cell>
          <cell r="GB25">
            <v>0</v>
          </cell>
          <cell r="GI25">
            <v>0</v>
          </cell>
          <cell r="GO25">
            <v>0</v>
          </cell>
          <cell r="HI25">
            <v>0</v>
          </cell>
          <cell r="HO25">
            <v>0</v>
          </cell>
          <cell r="IM25">
            <v>0</v>
          </cell>
          <cell r="IY25">
            <v>0</v>
          </cell>
          <cell r="JE25">
            <v>0</v>
          </cell>
          <cell r="KK25">
            <v>0</v>
          </cell>
          <cell r="KS25">
            <v>0</v>
          </cell>
        </row>
        <row r="26">
          <cell r="G26">
            <v>195796.4363375112</v>
          </cell>
          <cell r="M26">
            <v>6030.6832693010001</v>
          </cell>
          <cell r="O26">
            <v>1170</v>
          </cell>
          <cell r="AB26">
            <v>0</v>
          </cell>
          <cell r="AI26">
            <v>0</v>
          </cell>
          <cell r="AP26">
            <v>0</v>
          </cell>
          <cell r="BD26">
            <v>0</v>
          </cell>
          <cell r="BQ26">
            <v>0</v>
          </cell>
          <cell r="BW26">
            <v>0</v>
          </cell>
          <cell r="CK26">
            <v>0</v>
          </cell>
          <cell r="DB26">
            <v>0</v>
          </cell>
          <cell r="DP26">
            <v>0</v>
          </cell>
          <cell r="DW26">
            <v>0</v>
          </cell>
          <cell r="ER26">
            <v>0</v>
          </cell>
          <cell r="EY26">
            <v>0</v>
          </cell>
          <cell r="FE26">
            <v>0</v>
          </cell>
          <cell r="FL26">
            <v>0</v>
          </cell>
          <cell r="FT26">
            <v>0</v>
          </cell>
          <cell r="GB26">
            <v>0</v>
          </cell>
          <cell r="GI26">
            <v>0</v>
          </cell>
          <cell r="GO26">
            <v>0</v>
          </cell>
          <cell r="HI26">
            <v>0</v>
          </cell>
          <cell r="HO26">
            <v>0</v>
          </cell>
          <cell r="IM26">
            <v>0</v>
          </cell>
          <cell r="IY26">
            <v>0</v>
          </cell>
          <cell r="JE26">
            <v>0</v>
          </cell>
          <cell r="KK26">
            <v>0</v>
          </cell>
          <cell r="KS26">
            <v>0</v>
          </cell>
        </row>
        <row r="27">
          <cell r="G27">
            <v>0</v>
          </cell>
          <cell r="M27">
            <v>0</v>
          </cell>
          <cell r="O27">
            <v>0</v>
          </cell>
          <cell r="AB27">
            <v>0</v>
          </cell>
          <cell r="AI27">
            <v>0</v>
          </cell>
          <cell r="AP27">
            <v>0</v>
          </cell>
          <cell r="BD27">
            <v>0</v>
          </cell>
          <cell r="BQ27">
            <v>0</v>
          </cell>
          <cell r="BW27">
            <v>0</v>
          </cell>
          <cell r="CK27">
            <v>0</v>
          </cell>
          <cell r="DB27">
            <v>0</v>
          </cell>
          <cell r="DP27">
            <v>1469.11022895</v>
          </cell>
          <cell r="DW27">
            <v>134.38540800000001</v>
          </cell>
          <cell r="ER27">
            <v>246.798044116</v>
          </cell>
          <cell r="EY27">
            <v>80.743219199999999</v>
          </cell>
          <cell r="FE27">
            <v>0</v>
          </cell>
          <cell r="FL27">
            <v>0</v>
          </cell>
          <cell r="FT27">
            <v>122.28108300000001</v>
          </cell>
          <cell r="GB27">
            <v>0</v>
          </cell>
          <cell r="GI27">
            <v>0</v>
          </cell>
          <cell r="GO27">
            <v>0</v>
          </cell>
          <cell r="HI27">
            <v>0</v>
          </cell>
          <cell r="HO27">
            <v>0</v>
          </cell>
          <cell r="IM27">
            <v>0</v>
          </cell>
          <cell r="IY27">
            <v>0</v>
          </cell>
          <cell r="JE27">
            <v>0</v>
          </cell>
          <cell r="KK27">
            <v>0</v>
          </cell>
          <cell r="KS27">
            <v>0</v>
          </cell>
        </row>
        <row r="28">
          <cell r="G28">
            <v>0</v>
          </cell>
          <cell r="M28">
            <v>0</v>
          </cell>
          <cell r="O28">
            <v>0</v>
          </cell>
          <cell r="AB28">
            <v>948361.30159294012</v>
          </cell>
          <cell r="AI28">
            <v>35812.618664056426</v>
          </cell>
          <cell r="AP28">
            <v>125196.52722446001</v>
          </cell>
          <cell r="BD28">
            <v>24899.559219782528</v>
          </cell>
          <cell r="BQ28">
            <v>17837.110192680764</v>
          </cell>
          <cell r="BW28">
            <v>22462.760130425013</v>
          </cell>
          <cell r="CK28">
            <v>0</v>
          </cell>
          <cell r="DB28">
            <v>87016.86707729903</v>
          </cell>
          <cell r="DP28">
            <v>79685.229130620894</v>
          </cell>
          <cell r="DW28">
            <v>552.26880220339183</v>
          </cell>
          <cell r="EC28">
            <v>59170.585999999996</v>
          </cell>
          <cell r="ER28">
            <v>15055.792544832</v>
          </cell>
          <cell r="EY28">
            <v>0</v>
          </cell>
          <cell r="FE28">
            <v>0</v>
          </cell>
          <cell r="FL28">
            <v>2023.2963400000003</v>
          </cell>
          <cell r="FT28">
            <v>1288.9083960000003</v>
          </cell>
          <cell r="GB28">
            <v>0</v>
          </cell>
          <cell r="GI28">
            <v>0</v>
          </cell>
          <cell r="GO28">
            <v>26440.163478000002</v>
          </cell>
          <cell r="GU28">
            <v>676.38873119999994</v>
          </cell>
          <cell r="HI28">
            <v>5370.9179999999997</v>
          </cell>
          <cell r="HO28">
            <v>0</v>
          </cell>
          <cell r="IM28">
            <v>16796.792000000001</v>
          </cell>
          <cell r="IS28">
            <v>802.97299999999996</v>
          </cell>
          <cell r="IY28">
            <v>0</v>
          </cell>
          <cell r="JE28">
            <v>0</v>
          </cell>
          <cell r="JK28">
            <v>0</v>
          </cell>
          <cell r="JQ28">
            <v>0</v>
          </cell>
          <cell r="KK28">
            <v>13717.187651852048</v>
          </cell>
          <cell r="KS28">
            <v>41945.964526264535</v>
          </cell>
        </row>
        <row r="29">
          <cell r="G29">
            <v>0</v>
          </cell>
          <cell r="M29">
            <v>0</v>
          </cell>
          <cell r="O29">
            <v>0</v>
          </cell>
          <cell r="AB29">
            <v>18723.387766636512</v>
          </cell>
          <cell r="AI29">
            <v>0</v>
          </cell>
          <cell r="AP29">
            <v>0</v>
          </cell>
          <cell r="BD29">
            <v>0</v>
          </cell>
          <cell r="BQ29">
            <v>8780.7526041632536</v>
          </cell>
          <cell r="BW29">
            <v>0</v>
          </cell>
          <cell r="CK29">
            <v>0</v>
          </cell>
          <cell r="DB29">
            <v>0</v>
          </cell>
          <cell r="DP29">
            <v>23803.196725000002</v>
          </cell>
          <cell r="DW29">
            <v>1717.5559679999994</v>
          </cell>
          <cell r="EC29">
            <v>10077.934239999999</v>
          </cell>
          <cell r="ER29">
            <v>491.28031409599998</v>
          </cell>
          <cell r="EY29">
            <v>161.48643840000003</v>
          </cell>
          <cell r="FE29">
            <v>0</v>
          </cell>
          <cell r="FL29">
            <v>44.594991999999998</v>
          </cell>
          <cell r="FT29">
            <v>14.404608000000003</v>
          </cell>
          <cell r="GB29">
            <v>0</v>
          </cell>
          <cell r="GI29">
            <v>0</v>
          </cell>
          <cell r="GO29">
            <v>0</v>
          </cell>
          <cell r="HI29">
            <v>0</v>
          </cell>
          <cell r="HO29">
            <v>0</v>
          </cell>
          <cell r="IM29">
            <v>0</v>
          </cell>
          <cell r="IY29">
            <v>0</v>
          </cell>
          <cell r="JE29">
            <v>0</v>
          </cell>
          <cell r="KK29">
            <v>338.70127738753592</v>
          </cell>
          <cell r="KS29">
            <v>0</v>
          </cell>
        </row>
        <row r="30">
          <cell r="G30">
            <v>0</v>
          </cell>
          <cell r="M30">
            <v>2088.8136734170002</v>
          </cell>
          <cell r="O30">
            <v>0</v>
          </cell>
          <cell r="AB30">
            <v>224432.41685028424</v>
          </cell>
          <cell r="AI30">
            <v>0</v>
          </cell>
          <cell r="AP30">
            <v>0</v>
          </cell>
          <cell r="AW30">
            <v>563.66489999999999</v>
          </cell>
          <cell r="BD30">
            <v>0</v>
          </cell>
          <cell r="BQ30">
            <v>0</v>
          </cell>
          <cell r="BW30">
            <v>38932.539804120504</v>
          </cell>
          <cell r="CK30">
            <v>0</v>
          </cell>
          <cell r="DB30">
            <v>0</v>
          </cell>
          <cell r="DP30">
            <v>94780.85427000004</v>
          </cell>
          <cell r="DW30">
            <v>0</v>
          </cell>
          <cell r="EC30">
            <v>12323.64</v>
          </cell>
          <cell r="ER30">
            <v>9672.7970655680001</v>
          </cell>
          <cell r="EY30">
            <v>0</v>
          </cell>
          <cell r="FE30">
            <v>0</v>
          </cell>
          <cell r="FL30">
            <v>4510.7847200000006</v>
          </cell>
          <cell r="FT30">
            <v>2646.4950000000008</v>
          </cell>
          <cell r="GB30">
            <v>0</v>
          </cell>
          <cell r="GI30">
            <v>0</v>
          </cell>
          <cell r="GO30">
            <v>0</v>
          </cell>
          <cell r="HI30">
            <v>0</v>
          </cell>
          <cell r="HO30">
            <v>87110.421781620185</v>
          </cell>
          <cell r="IM30">
            <v>0</v>
          </cell>
          <cell r="IY30">
            <v>6823.5022200000003</v>
          </cell>
          <cell r="JE30">
            <v>4826.072368000001</v>
          </cell>
          <cell r="KK30">
            <v>25738.80200784</v>
          </cell>
          <cell r="KS30">
            <v>80293.561240264011</v>
          </cell>
        </row>
        <row r="31">
          <cell r="G31">
            <v>0</v>
          </cell>
          <cell r="M31">
            <v>1744.6073570300002</v>
          </cell>
          <cell r="O31">
            <v>0</v>
          </cell>
          <cell r="AB31">
            <v>470196.62480028364</v>
          </cell>
          <cell r="AI31">
            <v>0</v>
          </cell>
          <cell r="AP31">
            <v>60633.883986360015</v>
          </cell>
          <cell r="BD31">
            <v>0</v>
          </cell>
          <cell r="BQ31">
            <v>0</v>
          </cell>
          <cell r="BW31">
            <v>29193.990119370668</v>
          </cell>
          <cell r="CK31">
            <v>0</v>
          </cell>
          <cell r="DB31">
            <v>0</v>
          </cell>
          <cell r="DP31">
            <v>35912.179969000012</v>
          </cell>
          <cell r="DW31">
            <v>714.26764799999989</v>
          </cell>
          <cell r="EC31">
            <v>0</v>
          </cell>
          <cell r="ER31">
            <v>6031.2230481359993</v>
          </cell>
          <cell r="EY31">
            <v>1453.5152640000001</v>
          </cell>
          <cell r="FE31">
            <v>0</v>
          </cell>
          <cell r="FL31">
            <v>537.10617999999999</v>
          </cell>
          <cell r="FT31">
            <v>530.92574999999999</v>
          </cell>
          <cell r="GB31">
            <v>0</v>
          </cell>
          <cell r="GI31">
            <v>0</v>
          </cell>
          <cell r="GO31">
            <v>0</v>
          </cell>
          <cell r="HI31">
            <v>0</v>
          </cell>
          <cell r="HO31">
            <v>0</v>
          </cell>
          <cell r="IM31">
            <v>0</v>
          </cell>
          <cell r="IY31">
            <v>0</v>
          </cell>
          <cell r="JE31">
            <v>0</v>
          </cell>
          <cell r="KK31">
            <v>0</v>
          </cell>
          <cell r="KS31">
            <v>0</v>
          </cell>
        </row>
        <row r="32">
          <cell r="G32">
            <v>0</v>
          </cell>
          <cell r="M32">
            <v>0</v>
          </cell>
          <cell r="O32">
            <v>0</v>
          </cell>
          <cell r="AB32">
            <v>24936.434748759402</v>
          </cell>
          <cell r="AI32">
            <v>0</v>
          </cell>
          <cell r="AP32">
            <v>0</v>
          </cell>
          <cell r="BD32">
            <v>214705.41364624581</v>
          </cell>
          <cell r="BQ32">
            <v>1485.8914567703464</v>
          </cell>
          <cell r="BW32">
            <v>0</v>
          </cell>
          <cell r="CK32">
            <v>0</v>
          </cell>
          <cell r="DB32">
            <v>188706.34612089768</v>
          </cell>
          <cell r="DP32">
            <v>20672.937720000002</v>
          </cell>
          <cell r="DW32">
            <v>0</v>
          </cell>
          <cell r="EC32">
            <v>22941.612897999999</v>
          </cell>
          <cell r="ER32">
            <v>0</v>
          </cell>
          <cell r="EY32">
            <v>0</v>
          </cell>
          <cell r="FE32">
            <v>0</v>
          </cell>
          <cell r="FL32">
            <v>0</v>
          </cell>
          <cell r="FT32">
            <v>0</v>
          </cell>
          <cell r="GB32">
            <v>0</v>
          </cell>
          <cell r="GI32">
            <v>0</v>
          </cell>
          <cell r="GO32">
            <v>0</v>
          </cell>
          <cell r="HI32">
            <v>0</v>
          </cell>
          <cell r="HO32">
            <v>0</v>
          </cell>
          <cell r="IM32">
            <v>0</v>
          </cell>
          <cell r="IY32">
            <v>0</v>
          </cell>
          <cell r="JE32">
            <v>0</v>
          </cell>
          <cell r="KK32">
            <v>0</v>
          </cell>
          <cell r="KS32">
            <v>0</v>
          </cell>
        </row>
        <row r="33">
          <cell r="G33">
            <v>0</v>
          </cell>
          <cell r="M33">
            <v>0</v>
          </cell>
          <cell r="O33">
            <v>0</v>
          </cell>
          <cell r="AB33">
            <v>21627.240248364662</v>
          </cell>
          <cell r="AI33">
            <v>0</v>
          </cell>
          <cell r="AP33">
            <v>0</v>
          </cell>
          <cell r="BD33">
            <v>0</v>
          </cell>
          <cell r="BQ33">
            <v>18070.698951696388</v>
          </cell>
          <cell r="BW33">
            <v>0</v>
          </cell>
          <cell r="CK33">
            <v>0</v>
          </cell>
          <cell r="DB33">
            <v>0</v>
          </cell>
          <cell r="DP33">
            <v>19628.957039999998</v>
          </cell>
          <cell r="DW33">
            <v>0</v>
          </cell>
          <cell r="EC33">
            <v>14732.772499999997</v>
          </cell>
          <cell r="ER33">
            <v>995.1212700000001</v>
          </cell>
          <cell r="EY33">
            <v>0</v>
          </cell>
          <cell r="FE33">
            <v>0</v>
          </cell>
          <cell r="FL33">
            <v>0</v>
          </cell>
          <cell r="FT33">
            <v>49.995792000000009</v>
          </cell>
          <cell r="GB33">
            <v>0</v>
          </cell>
          <cell r="GI33">
            <v>0</v>
          </cell>
          <cell r="GO33">
            <v>0</v>
          </cell>
          <cell r="HI33">
            <v>0</v>
          </cell>
          <cell r="HO33">
            <v>0</v>
          </cell>
          <cell r="IM33">
            <v>0</v>
          </cell>
          <cell r="IY33">
            <v>0</v>
          </cell>
          <cell r="JE33">
            <v>0</v>
          </cell>
          <cell r="KK33">
            <v>0</v>
          </cell>
          <cell r="KS33">
            <v>0</v>
          </cell>
        </row>
        <row r="34">
          <cell r="G34">
            <v>0</v>
          </cell>
          <cell r="M34">
            <v>0</v>
          </cell>
          <cell r="O34">
            <v>0</v>
          </cell>
          <cell r="AB34">
            <v>281295.16127182945</v>
          </cell>
          <cell r="AI34">
            <v>6608.9446323296761</v>
          </cell>
          <cell r="AP34">
            <v>0</v>
          </cell>
          <cell r="BD34">
            <v>0</v>
          </cell>
          <cell r="BQ34">
            <v>13977.528700696974</v>
          </cell>
          <cell r="BW34">
            <v>0</v>
          </cell>
          <cell r="CK34">
            <v>0</v>
          </cell>
          <cell r="DB34">
            <v>0</v>
          </cell>
          <cell r="DP34">
            <v>4309.4019149999995</v>
          </cell>
          <cell r="DW34">
            <v>0</v>
          </cell>
          <cell r="EC34">
            <v>12735.551599999997</v>
          </cell>
          <cell r="ER34">
            <v>0</v>
          </cell>
          <cell r="EY34">
            <v>0</v>
          </cell>
          <cell r="FE34">
            <v>0</v>
          </cell>
          <cell r="FL34">
            <v>484.14339999999993</v>
          </cell>
          <cell r="FT34">
            <v>70.387001999999995</v>
          </cell>
          <cell r="GB34">
            <v>0</v>
          </cell>
          <cell r="GI34">
            <v>0</v>
          </cell>
          <cell r="GO34">
            <v>0</v>
          </cell>
          <cell r="HI34">
            <v>0</v>
          </cell>
          <cell r="HO34">
            <v>0</v>
          </cell>
          <cell r="IM34">
            <v>0</v>
          </cell>
          <cell r="IY34">
            <v>0</v>
          </cell>
          <cell r="JE34">
            <v>0</v>
          </cell>
          <cell r="KK34">
            <v>0</v>
          </cell>
          <cell r="KS34">
            <v>0</v>
          </cell>
        </row>
        <row r="35">
          <cell r="G35">
            <v>0</v>
          </cell>
          <cell r="M35">
            <v>0</v>
          </cell>
          <cell r="O35">
            <v>0</v>
          </cell>
          <cell r="AB35">
            <v>0</v>
          </cell>
          <cell r="AI35">
            <v>0</v>
          </cell>
          <cell r="AP35">
            <v>0</v>
          </cell>
          <cell r="BD35">
            <v>0</v>
          </cell>
          <cell r="BQ35">
            <v>0</v>
          </cell>
          <cell r="BW35">
            <v>0</v>
          </cell>
          <cell r="CK35">
            <v>0</v>
          </cell>
          <cell r="DB35">
            <v>0</v>
          </cell>
          <cell r="DP35">
            <v>8029.901069550001</v>
          </cell>
          <cell r="DW35">
            <v>0</v>
          </cell>
          <cell r="EC35">
            <v>387.28559999999999</v>
          </cell>
          <cell r="ER35">
            <v>2634.8525935679995</v>
          </cell>
          <cell r="EY35">
            <v>0</v>
          </cell>
          <cell r="FE35">
            <v>13222.5584743499</v>
          </cell>
          <cell r="FL35">
            <v>0</v>
          </cell>
          <cell r="FT35">
            <v>0</v>
          </cell>
          <cell r="GB35">
            <v>0</v>
          </cell>
          <cell r="GI35">
            <v>9658.8353425035475</v>
          </cell>
          <cell r="GO35">
            <v>0</v>
          </cell>
          <cell r="HI35">
            <v>0</v>
          </cell>
          <cell r="HO35">
            <v>0</v>
          </cell>
          <cell r="IM35">
            <v>0</v>
          </cell>
          <cell r="IY35">
            <v>0</v>
          </cell>
          <cell r="JE35">
            <v>0</v>
          </cell>
          <cell r="KK35">
            <v>0</v>
          </cell>
          <cell r="KS35">
            <v>0</v>
          </cell>
        </row>
        <row r="36">
          <cell r="G36">
            <v>0</v>
          </cell>
          <cell r="M36">
            <v>0</v>
          </cell>
          <cell r="O36">
            <v>0</v>
          </cell>
          <cell r="AB36">
            <v>0</v>
          </cell>
          <cell r="AI36">
            <v>26163.299895838565</v>
          </cell>
          <cell r="AP36">
            <v>0</v>
          </cell>
          <cell r="BD36">
            <v>0</v>
          </cell>
          <cell r="BW36">
            <v>0</v>
          </cell>
          <cell r="CD36">
            <v>24587.301277834449</v>
          </cell>
          <cell r="CK36">
            <v>0</v>
          </cell>
          <cell r="DB36">
            <v>0</v>
          </cell>
          <cell r="DP36">
            <v>2963.9404608650048</v>
          </cell>
          <cell r="DW36">
            <v>1789.3509119999994</v>
          </cell>
          <cell r="ER36">
            <v>4914.4305369931199</v>
          </cell>
          <cell r="EY36">
            <v>1985.707715347256</v>
          </cell>
          <cell r="FE36">
            <v>9921.9830263480562</v>
          </cell>
          <cell r="FL36">
            <v>0</v>
          </cell>
          <cell r="FT36">
            <v>0</v>
          </cell>
          <cell r="GB36">
            <v>0</v>
          </cell>
          <cell r="GI36">
            <v>7387.6153927309197</v>
          </cell>
          <cell r="GO36">
            <v>0</v>
          </cell>
          <cell r="HI36">
            <v>0</v>
          </cell>
          <cell r="HO36">
            <v>0</v>
          </cell>
          <cell r="IM36">
            <v>0</v>
          </cell>
          <cell r="IY36">
            <v>0</v>
          </cell>
          <cell r="JE36">
            <v>0</v>
          </cell>
          <cell r="KK36">
            <v>0</v>
          </cell>
          <cell r="KS36">
            <v>0</v>
          </cell>
        </row>
        <row r="37">
          <cell r="G37">
            <v>0</v>
          </cell>
          <cell r="M37">
            <v>0</v>
          </cell>
          <cell r="O37">
            <v>0</v>
          </cell>
          <cell r="AB37">
            <v>0</v>
          </cell>
          <cell r="AI37">
            <v>0</v>
          </cell>
          <cell r="AP37">
            <v>0</v>
          </cell>
          <cell r="BD37">
            <v>0</v>
          </cell>
          <cell r="BQ37">
            <v>0</v>
          </cell>
          <cell r="BW37">
            <v>0</v>
          </cell>
          <cell r="CK37">
            <v>0</v>
          </cell>
          <cell r="DB37">
            <v>0</v>
          </cell>
          <cell r="DP37">
            <v>0</v>
          </cell>
          <cell r="DW37">
            <v>0</v>
          </cell>
          <cell r="ER37">
            <v>0</v>
          </cell>
          <cell r="EY37">
            <v>0</v>
          </cell>
          <cell r="FE37">
            <v>0</v>
          </cell>
          <cell r="FL37">
            <v>0</v>
          </cell>
          <cell r="FT37">
            <v>0</v>
          </cell>
          <cell r="GB37">
            <v>0</v>
          </cell>
          <cell r="GI37">
            <v>0</v>
          </cell>
          <cell r="GO37">
            <v>0</v>
          </cell>
          <cell r="HI37">
            <v>0</v>
          </cell>
          <cell r="HO37">
            <v>0</v>
          </cell>
          <cell r="IM37">
            <v>0</v>
          </cell>
          <cell r="IY37">
            <v>0</v>
          </cell>
          <cell r="JE37">
            <v>0</v>
          </cell>
          <cell r="KK37">
            <v>0</v>
          </cell>
          <cell r="KS37">
            <v>0</v>
          </cell>
        </row>
        <row r="38">
          <cell r="G38">
            <v>0</v>
          </cell>
          <cell r="M38">
            <v>0</v>
          </cell>
          <cell r="O38">
            <v>0</v>
          </cell>
          <cell r="AB38">
            <v>0</v>
          </cell>
          <cell r="AI38">
            <v>0</v>
          </cell>
          <cell r="AP38">
            <v>0</v>
          </cell>
          <cell r="BD38">
            <v>0</v>
          </cell>
          <cell r="BQ38">
            <v>0</v>
          </cell>
          <cell r="BW38">
            <v>0</v>
          </cell>
          <cell r="CK38">
            <v>0</v>
          </cell>
          <cell r="DB38">
            <v>0</v>
          </cell>
          <cell r="DP38">
            <v>0</v>
          </cell>
          <cell r="DW38">
            <v>0</v>
          </cell>
          <cell r="ER38">
            <v>0</v>
          </cell>
          <cell r="EY38">
            <v>0</v>
          </cell>
          <cell r="FE38">
            <v>0</v>
          </cell>
          <cell r="FL38">
            <v>0</v>
          </cell>
          <cell r="FT38">
            <v>0</v>
          </cell>
          <cell r="GB38">
            <v>0</v>
          </cell>
          <cell r="GI38">
            <v>0</v>
          </cell>
          <cell r="GO38">
            <v>0</v>
          </cell>
          <cell r="HI38">
            <v>0</v>
          </cell>
          <cell r="HO38">
            <v>0</v>
          </cell>
          <cell r="IM38">
            <v>0</v>
          </cell>
          <cell r="IY38">
            <v>0</v>
          </cell>
          <cell r="JE38">
            <v>0</v>
          </cell>
          <cell r="KK38">
            <v>0</v>
          </cell>
          <cell r="KS38">
            <v>0</v>
          </cell>
        </row>
        <row r="39">
          <cell r="G39">
            <v>0</v>
          </cell>
          <cell r="M39">
            <v>0</v>
          </cell>
          <cell r="O39">
            <v>0</v>
          </cell>
          <cell r="AB39">
            <v>0</v>
          </cell>
          <cell r="AI39">
            <v>0</v>
          </cell>
          <cell r="AP39">
            <v>0</v>
          </cell>
          <cell r="BD39">
            <v>0</v>
          </cell>
          <cell r="BQ39">
            <v>0</v>
          </cell>
          <cell r="CK39">
            <v>0</v>
          </cell>
          <cell r="CV39">
            <v>859.25277476639997</v>
          </cell>
          <cell r="DB39">
            <v>0</v>
          </cell>
          <cell r="DP39">
            <v>0</v>
          </cell>
          <cell r="DW39">
            <v>0</v>
          </cell>
          <cell r="ER39">
            <v>0</v>
          </cell>
          <cell r="EY39">
            <v>0</v>
          </cell>
          <cell r="FE39">
            <v>0</v>
          </cell>
          <cell r="FL39">
            <v>0</v>
          </cell>
          <cell r="FT39">
            <v>0</v>
          </cell>
          <cell r="GB39">
            <v>0</v>
          </cell>
          <cell r="GI39">
            <v>0</v>
          </cell>
          <cell r="GO39">
            <v>0</v>
          </cell>
          <cell r="HI39">
            <v>0</v>
          </cell>
          <cell r="HO39">
            <v>0</v>
          </cell>
          <cell r="IM39">
            <v>0</v>
          </cell>
          <cell r="IY39">
            <v>0</v>
          </cell>
          <cell r="JE39">
            <v>0</v>
          </cell>
          <cell r="KK39">
            <v>0</v>
          </cell>
          <cell r="KS39">
            <v>0</v>
          </cell>
        </row>
        <row r="40">
          <cell r="G40">
            <v>0</v>
          </cell>
          <cell r="M40">
            <v>0</v>
          </cell>
          <cell r="O40">
            <v>0</v>
          </cell>
          <cell r="AB40">
            <v>0</v>
          </cell>
          <cell r="AI40">
            <v>0</v>
          </cell>
          <cell r="AP40">
            <v>0</v>
          </cell>
          <cell r="BD40">
            <v>0</v>
          </cell>
          <cell r="BQ40">
            <v>0</v>
          </cell>
          <cell r="BW40">
            <v>0</v>
          </cell>
          <cell r="CK40">
            <v>0</v>
          </cell>
          <cell r="DB40">
            <v>0</v>
          </cell>
          <cell r="DP40">
            <v>903.27742024999998</v>
          </cell>
          <cell r="DW40">
            <v>0</v>
          </cell>
          <cell r="ER40">
            <v>21.52538856</v>
          </cell>
          <cell r="EY40">
            <v>0</v>
          </cell>
          <cell r="FE40">
            <v>0</v>
          </cell>
          <cell r="FL40">
            <v>0</v>
          </cell>
          <cell r="FT40">
            <v>0</v>
          </cell>
          <cell r="GB40">
            <v>0</v>
          </cell>
          <cell r="GI40">
            <v>0</v>
          </cell>
          <cell r="GO40">
            <v>0</v>
          </cell>
          <cell r="HI40">
            <v>0</v>
          </cell>
          <cell r="HO40">
            <v>0</v>
          </cell>
          <cell r="IM40">
            <v>0</v>
          </cell>
          <cell r="IY40">
            <v>0</v>
          </cell>
          <cell r="JE40">
            <v>0</v>
          </cell>
          <cell r="KK40">
            <v>0</v>
          </cell>
          <cell r="KS40">
            <v>0</v>
          </cell>
        </row>
        <row r="41">
          <cell r="G41">
            <v>0</v>
          </cell>
          <cell r="M41">
            <v>0</v>
          </cell>
          <cell r="O41">
            <v>0</v>
          </cell>
          <cell r="AB41">
            <v>0</v>
          </cell>
          <cell r="AI41">
            <v>0</v>
          </cell>
          <cell r="AP41">
            <v>0</v>
          </cell>
          <cell r="BD41">
            <v>0</v>
          </cell>
          <cell r="BQ41">
            <v>0</v>
          </cell>
          <cell r="BW41">
            <v>0</v>
          </cell>
          <cell r="CK41">
            <v>0</v>
          </cell>
          <cell r="DB41">
            <v>0</v>
          </cell>
          <cell r="DP41">
            <v>0</v>
          </cell>
          <cell r="DW41">
            <v>0</v>
          </cell>
          <cell r="ER41">
            <v>0</v>
          </cell>
          <cell r="EY41">
            <v>0</v>
          </cell>
          <cell r="FE41">
            <v>0</v>
          </cell>
          <cell r="FL41">
            <v>0</v>
          </cell>
          <cell r="FT41">
            <v>0</v>
          </cell>
          <cell r="GB41">
            <v>0</v>
          </cell>
          <cell r="GI41">
            <v>0</v>
          </cell>
          <cell r="GO41">
            <v>0</v>
          </cell>
          <cell r="HI41">
            <v>0</v>
          </cell>
          <cell r="HO41">
            <v>0</v>
          </cell>
          <cell r="IM41">
            <v>0</v>
          </cell>
          <cell r="IY41">
            <v>0</v>
          </cell>
          <cell r="JE41">
            <v>0</v>
          </cell>
          <cell r="KK41">
            <v>397.45638549113607</v>
          </cell>
          <cell r="KS41">
            <v>0</v>
          </cell>
        </row>
        <row r="42">
          <cell r="G42">
            <v>0</v>
          </cell>
          <cell r="M42">
            <v>0</v>
          </cell>
          <cell r="O42">
            <v>0</v>
          </cell>
          <cell r="AB42">
            <v>0</v>
          </cell>
          <cell r="AI42">
            <v>16857.497310059953</v>
          </cell>
          <cell r="AP42">
            <v>0</v>
          </cell>
          <cell r="BD42">
            <v>0</v>
          </cell>
          <cell r="BW42">
            <v>0</v>
          </cell>
          <cell r="CK42">
            <v>0</v>
          </cell>
          <cell r="DB42">
            <v>0</v>
          </cell>
          <cell r="DI42">
            <v>19500.2437410444</v>
          </cell>
          <cell r="DP42">
            <v>4298.0776866000006</v>
          </cell>
          <cell r="DW42">
            <v>0</v>
          </cell>
          <cell r="ER42">
            <v>495.36447043200002</v>
          </cell>
          <cell r="EY42">
            <v>0</v>
          </cell>
          <cell r="FE42">
            <v>0</v>
          </cell>
          <cell r="FL42">
            <v>0</v>
          </cell>
          <cell r="FT42">
            <v>0</v>
          </cell>
          <cell r="GB42">
            <v>0</v>
          </cell>
          <cell r="GI42">
            <v>0</v>
          </cell>
          <cell r="GO42">
            <v>0</v>
          </cell>
          <cell r="HI42">
            <v>0</v>
          </cell>
          <cell r="HO42">
            <v>0</v>
          </cell>
          <cell r="IM42">
            <v>0</v>
          </cell>
          <cell r="IY42">
            <v>0</v>
          </cell>
          <cell r="JE42">
            <v>0</v>
          </cell>
          <cell r="KK42">
            <v>0</v>
          </cell>
          <cell r="KS42">
            <v>0</v>
          </cell>
        </row>
        <row r="43">
          <cell r="G43">
            <v>0</v>
          </cell>
          <cell r="M43">
            <v>0</v>
          </cell>
          <cell r="O43">
            <v>0</v>
          </cell>
          <cell r="AB43">
            <v>0</v>
          </cell>
          <cell r="AI43">
            <v>0</v>
          </cell>
          <cell r="AP43">
            <v>0</v>
          </cell>
          <cell r="BD43">
            <v>0</v>
          </cell>
          <cell r="BQ43">
            <v>0</v>
          </cell>
          <cell r="BW43">
            <v>0</v>
          </cell>
          <cell r="CK43">
            <v>0</v>
          </cell>
          <cell r="DB43">
            <v>0</v>
          </cell>
          <cell r="DP43">
            <v>1709.6771577499999</v>
          </cell>
          <cell r="DW43">
            <v>0</v>
          </cell>
          <cell r="ER43">
            <v>0</v>
          </cell>
          <cell r="EY43">
            <v>0</v>
          </cell>
          <cell r="FE43">
            <v>0</v>
          </cell>
          <cell r="FL43">
            <v>0</v>
          </cell>
          <cell r="FT43">
            <v>0</v>
          </cell>
          <cell r="GB43">
            <v>0</v>
          </cell>
          <cell r="GI43">
            <v>0</v>
          </cell>
          <cell r="GO43">
            <v>0</v>
          </cell>
          <cell r="HI43">
            <v>0</v>
          </cell>
          <cell r="HO43">
            <v>0</v>
          </cell>
          <cell r="IM43">
            <v>0</v>
          </cell>
          <cell r="IY43">
            <v>0</v>
          </cell>
          <cell r="JE43">
            <v>0</v>
          </cell>
          <cell r="KK43">
            <v>0</v>
          </cell>
          <cell r="KS43">
            <v>0</v>
          </cell>
        </row>
        <row r="44">
          <cell r="G44">
            <v>0</v>
          </cell>
          <cell r="M44">
            <v>0</v>
          </cell>
          <cell r="O44">
            <v>0</v>
          </cell>
          <cell r="AB44">
            <v>2311.8825202743824</v>
          </cell>
          <cell r="AI44">
            <v>0</v>
          </cell>
          <cell r="AP44">
            <v>0</v>
          </cell>
          <cell r="BD44">
            <v>0</v>
          </cell>
          <cell r="BQ44">
            <v>0</v>
          </cell>
          <cell r="BW44">
            <v>1186.6198463027999</v>
          </cell>
          <cell r="CK44">
            <v>0</v>
          </cell>
          <cell r="DB44">
            <v>0</v>
          </cell>
          <cell r="DP44">
            <v>0</v>
          </cell>
          <cell r="DW44">
            <v>0</v>
          </cell>
          <cell r="ER44">
            <v>0</v>
          </cell>
          <cell r="EY44">
            <v>0</v>
          </cell>
          <cell r="FE44">
            <v>0</v>
          </cell>
          <cell r="FL44">
            <v>0</v>
          </cell>
          <cell r="FT44">
            <v>0</v>
          </cell>
          <cell r="GB44">
            <v>0</v>
          </cell>
          <cell r="GI44">
            <v>0</v>
          </cell>
          <cell r="GO44">
            <v>106570.071948</v>
          </cell>
          <cell r="HI44">
            <v>0</v>
          </cell>
          <cell r="HO44">
            <v>0</v>
          </cell>
          <cell r="IM44">
            <v>0</v>
          </cell>
          <cell r="IY44">
            <v>0</v>
          </cell>
          <cell r="JE44">
            <v>0</v>
          </cell>
          <cell r="KK44">
            <v>0</v>
          </cell>
          <cell r="KS44">
            <v>0</v>
          </cell>
        </row>
        <row r="45">
          <cell r="G45">
            <v>0</v>
          </cell>
          <cell r="AI45">
            <v>0</v>
          </cell>
          <cell r="BD45">
            <v>0</v>
          </cell>
          <cell r="CV45">
            <v>17335.584868543199</v>
          </cell>
          <cell r="DB45">
            <v>0</v>
          </cell>
          <cell r="DP45">
            <v>966.11127224999984</v>
          </cell>
          <cell r="DW45">
            <v>0</v>
          </cell>
          <cell r="ER45">
            <v>68.997963839999997</v>
          </cell>
          <cell r="KK45">
            <v>0</v>
          </cell>
          <cell r="KS45">
            <v>0</v>
          </cell>
        </row>
        <row r="46">
          <cell r="DW46">
            <v>0</v>
          </cell>
          <cell r="EC46">
            <v>8404.2170499999993</v>
          </cell>
        </row>
        <row r="47">
          <cell r="BD47">
            <v>0</v>
          </cell>
          <cell r="DB47">
            <v>0</v>
          </cell>
          <cell r="DW47">
            <v>417.8833919999999</v>
          </cell>
          <cell r="EY47">
            <v>149.95169279999999</v>
          </cell>
        </row>
        <row r="49">
          <cell r="GB49">
            <v>0</v>
          </cell>
          <cell r="IS49">
            <v>0</v>
          </cell>
        </row>
        <row r="50">
          <cell r="DP50">
            <v>4488.958538750001</v>
          </cell>
          <cell r="ER50">
            <v>0</v>
          </cell>
        </row>
        <row r="51">
          <cell r="CV51">
            <v>0</v>
          </cell>
        </row>
        <row r="53">
          <cell r="U53">
            <v>434999.33752929536</v>
          </cell>
          <cell r="BK53">
            <v>3207431.6126559968</v>
          </cell>
          <cell r="DI53">
            <v>678267.71540935361</v>
          </cell>
          <cell r="HO53">
            <v>201342.19629090169</v>
          </cell>
          <cell r="KR53">
            <v>2549225.0480781882</v>
          </cell>
          <cell r="KS53">
            <v>695720.21211985068</v>
          </cell>
          <cell r="KZ53">
            <v>6869923.7136728363</v>
          </cell>
        </row>
        <row r="54">
          <cell r="KS54">
            <v>695720.21211985068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тромбол."/>
      <sheetName val="эвакуация 2021г"/>
      <sheetName val="Приложения на 2021 год"/>
      <sheetName val="скорая (2)"/>
    </sheetNames>
    <sheetDataSet>
      <sheetData sheetId="0">
        <row r="4">
          <cell r="AP4">
            <v>268.91666666666669</v>
          </cell>
        </row>
        <row r="23">
          <cell r="FJ23">
            <v>423314.5418369252</v>
          </cell>
        </row>
      </sheetData>
      <sheetData sheetId="1">
        <row r="18">
          <cell r="W18">
            <v>0</v>
          </cell>
        </row>
        <row r="27">
          <cell r="BF27">
            <v>1170</v>
          </cell>
        </row>
      </sheetData>
      <sheetData sheetId="2">
        <row r="23">
          <cell r="T23">
            <v>34</v>
          </cell>
        </row>
        <row r="78">
          <cell r="EN78">
            <v>10514.79569237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01.01.21"/>
      <sheetName val="Лист1"/>
      <sheetName val="онкология"/>
      <sheetName val="стар онкология"/>
    </sheetNames>
    <sheetDataSet>
      <sheetData sheetId="0">
        <row r="10">
          <cell r="G10">
            <v>49</v>
          </cell>
        </row>
        <row r="3432">
          <cell r="GG3432">
            <v>2693303.4004868637</v>
          </cell>
        </row>
        <row r="3433">
          <cell r="GG3433">
            <v>239604.97286602837</v>
          </cell>
        </row>
        <row r="3534">
          <cell r="GG3534">
            <v>85442.360502284617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ОНЧ"/>
      <sheetName val="Объем печать"/>
      <sheetName val="ВМП 2020г"/>
      <sheetName val="2016 (2)"/>
    </sheetNames>
    <sheetDataSet>
      <sheetData sheetId="0"/>
      <sheetData sheetId="1"/>
      <sheetData sheetId="2">
        <row r="10">
          <cell r="AI10">
            <v>890</v>
          </cell>
          <cell r="EV10">
            <v>185830.41121081999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гемодиализДС"/>
    </sheetNames>
    <sheetDataSet>
      <sheetData sheetId="0" refreshError="1"/>
      <sheetData sheetId="1">
        <row r="6">
          <cell r="AR6">
            <v>0</v>
          </cell>
        </row>
        <row r="11">
          <cell r="FN11">
            <v>3250.4675900000002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 ДС"/>
      <sheetName val="поликлиника ДС"/>
      <sheetName val="Лист3"/>
      <sheetName val="Лист1"/>
      <sheetName val="Лист2"/>
    </sheetNames>
    <sheetDataSet>
      <sheetData sheetId="0">
        <row r="9">
          <cell r="H9">
            <v>29</v>
          </cell>
        </row>
        <row r="485">
          <cell r="FJ485">
            <v>117486.24412809852</v>
          </cell>
        </row>
        <row r="514">
          <cell r="FJ514">
            <v>275723.21319819672</v>
          </cell>
        </row>
        <row r="532">
          <cell r="FJ532">
            <v>44087.545018878853</v>
          </cell>
        </row>
      </sheetData>
      <sheetData sheetId="1">
        <row r="9">
          <cell r="H9">
            <v>47</v>
          </cell>
        </row>
        <row r="589">
          <cell r="FJ589">
            <v>222775.87542086979</v>
          </cell>
        </row>
        <row r="595">
          <cell r="FJ595">
            <v>18194.837643309598</v>
          </cell>
        </row>
        <row r="605">
          <cell r="FJ605">
            <v>0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диализДС"/>
      <sheetName val="расчет тарифа"/>
    </sheetNames>
    <sheetDataSet>
      <sheetData sheetId="0">
        <row r="7">
          <cell r="Z7">
            <v>0</v>
          </cell>
        </row>
        <row r="9">
          <cell r="FJ9">
            <v>0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МРТ(обращение)"/>
      <sheetName val="неотложка с коэф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1472</v>
          </cell>
        </row>
        <row r="400">
          <cell r="EQ400">
            <v>1161592.4418782475</v>
          </cell>
        </row>
      </sheetData>
      <sheetData sheetId="1">
        <row r="10">
          <cell r="D10">
            <v>55</v>
          </cell>
        </row>
        <row r="62">
          <cell r="FI62">
            <v>97654.009682680786</v>
          </cell>
        </row>
      </sheetData>
      <sheetData sheetId="2">
        <row r="5">
          <cell r="EH5">
            <v>4972</v>
          </cell>
        </row>
        <row r="283">
          <cell r="EE283">
            <v>179682.10715400003</v>
          </cell>
        </row>
      </sheetData>
      <sheetData sheetId="3">
        <row r="9">
          <cell r="D9">
            <v>455</v>
          </cell>
        </row>
        <row r="95">
          <cell r="EU95">
            <v>198900.32391823953</v>
          </cell>
        </row>
      </sheetData>
      <sheetData sheetId="4">
        <row r="7">
          <cell r="D7">
            <v>673</v>
          </cell>
        </row>
        <row r="269">
          <cell r="EI269">
            <v>29444.39620134679</v>
          </cell>
        </row>
      </sheetData>
      <sheetData sheetId="5">
        <row r="5">
          <cell r="D5">
            <v>494</v>
          </cell>
        </row>
        <row r="84">
          <cell r="EP84">
            <v>66263.778315000003</v>
          </cell>
        </row>
      </sheetData>
      <sheetData sheetId="6">
        <row r="8">
          <cell r="D8">
            <v>290</v>
          </cell>
        </row>
        <row r="11">
          <cell r="ER11">
            <v>676.38873119999994</v>
          </cell>
        </row>
      </sheetData>
      <sheetData sheetId="7">
        <row r="8">
          <cell r="D8">
            <v>331</v>
          </cell>
        </row>
        <row r="348">
          <cell r="EV348">
            <v>75793.051246397576</v>
          </cell>
        </row>
      </sheetData>
      <sheetData sheetId="8">
        <row r="9">
          <cell r="D9">
            <v>191</v>
          </cell>
        </row>
        <row r="273">
          <cell r="EK273">
            <v>12758.239972640471</v>
          </cell>
        </row>
      </sheetData>
      <sheetData sheetId="9">
        <row r="10">
          <cell r="D10">
            <v>7</v>
          </cell>
        </row>
        <row r="75">
          <cell r="FA75">
            <v>57659.446914187334</v>
          </cell>
        </row>
      </sheetData>
      <sheetData sheetId="10">
        <row r="14">
          <cell r="D14">
            <v>1316</v>
          </cell>
        </row>
        <row r="19">
          <cell r="FG19">
            <v>133010.235426</v>
          </cell>
        </row>
      </sheetData>
      <sheetData sheetId="11">
        <row r="8">
          <cell r="D8">
            <v>0</v>
          </cell>
        </row>
        <row r="31">
          <cell r="EK31">
            <v>17046.45073523447</v>
          </cell>
        </row>
      </sheetData>
      <sheetData sheetId="12"/>
      <sheetData sheetId="13"/>
      <sheetData sheetId="14"/>
      <sheetData sheetId="15"/>
      <sheetData sheetId="16">
        <row r="9">
          <cell r="D9">
            <v>394</v>
          </cell>
        </row>
        <row r="16">
          <cell r="EJ16">
            <v>23144.54150069796</v>
          </cell>
        </row>
      </sheetData>
      <sheetData sheetId="1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МО взр"/>
      <sheetName val="Проф.МО дети  "/>
      <sheetName val="ДДС ТЖС"/>
      <sheetName val="ДДС опека"/>
      <sheetName val="ДВН1Этап новый "/>
      <sheetName val="ДВН2 этап"/>
      <sheetName val="1 в 2 года Исследования кала"/>
      <sheetName val="Маммография"/>
      <sheetName val="ДД"/>
      <sheetName val="ПМО"/>
    </sheetNames>
    <sheetDataSet>
      <sheetData sheetId="0">
        <row r="10">
          <cell r="E10">
            <v>0</v>
          </cell>
        </row>
        <row r="1587">
          <cell r="NZ1587">
            <v>69520.021048214607</v>
          </cell>
        </row>
      </sheetData>
      <sheetData sheetId="1">
        <row r="11">
          <cell r="D11">
            <v>116</v>
          </cell>
        </row>
        <row r="587">
          <cell r="ED587">
            <v>201342.19629090169</v>
          </cell>
        </row>
      </sheetData>
      <sheetData sheetId="2">
        <row r="8">
          <cell r="D8">
            <v>0</v>
          </cell>
        </row>
        <row r="127">
          <cell r="EF127">
            <v>17467.269123199996</v>
          </cell>
        </row>
      </sheetData>
      <sheetData sheetId="3">
        <row r="7">
          <cell r="D7">
            <v>0</v>
          </cell>
        </row>
        <row r="133">
          <cell r="EH133">
            <v>30743.337939999998</v>
          </cell>
        </row>
      </sheetData>
      <sheetData sheetId="4">
        <row r="5">
          <cell r="E5">
            <v>124</v>
          </cell>
        </row>
        <row r="1316">
          <cell r="OB1316">
            <v>168589.44400000002</v>
          </cell>
        </row>
      </sheetData>
      <sheetData sheetId="5">
        <row r="11">
          <cell r="E11">
            <v>0</v>
          </cell>
        </row>
      </sheetData>
      <sheetData sheetId="6">
        <row r="11">
          <cell r="D11">
            <v>0</v>
          </cell>
        </row>
        <row r="201">
          <cell r="NK201">
            <v>0</v>
          </cell>
        </row>
      </sheetData>
      <sheetData sheetId="7">
        <row r="12">
          <cell r="C12">
            <v>0</v>
          </cell>
        </row>
        <row r="183">
          <cell r="DX183">
            <v>0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ES80"/>
  <sheetViews>
    <sheetView tabSelected="1" view="pageBreakPreview" zoomScaleNormal="100" zoomScaleSheetLayoutView="100" workbookViewId="0">
      <pane xSplit="1" ySplit="7" topLeftCell="O8" activePane="bottomRight" state="frozen"/>
      <selection activeCell="A6" sqref="A6"/>
      <selection pane="topRight" activeCell="B6" sqref="B6"/>
      <selection pane="bottomLeft" activeCell="A11" sqref="A11"/>
      <selection pane="bottomRight" activeCell="Q5" sqref="Q5"/>
    </sheetView>
  </sheetViews>
  <sheetFormatPr defaultColWidth="43.42578125" defaultRowHeight="15" x14ac:dyDescent="0.25"/>
  <cols>
    <col min="1" max="1" width="49.5703125" style="1" customWidth="1"/>
    <col min="2" max="2" width="14.42578125" style="2" customWidth="1"/>
    <col min="3" max="3" width="11.7109375" style="3" customWidth="1"/>
    <col min="4" max="4" width="11.28515625" style="3" customWidth="1"/>
    <col min="5" max="5" width="9.7109375" style="3" customWidth="1"/>
    <col min="6" max="6" width="8.7109375" style="3" customWidth="1"/>
    <col min="7" max="7" width="14.85546875" style="3" customWidth="1"/>
    <col min="8" max="8" width="12.5703125" style="3" customWidth="1"/>
    <col min="9" max="9" width="13" style="3" customWidth="1"/>
    <col min="10" max="10" width="13.140625" style="3" customWidth="1"/>
    <col min="11" max="12" width="11.5703125" style="3" customWidth="1"/>
    <col min="13" max="13" width="13.140625" style="3" customWidth="1"/>
    <col min="14" max="14" width="15.140625" style="3" customWidth="1"/>
    <col min="15" max="16" width="12.28515625" style="3" customWidth="1"/>
    <col min="17" max="17" width="9.5703125" style="3" customWidth="1"/>
    <col min="18" max="18" width="14.7109375" style="3" customWidth="1"/>
    <col min="19" max="19" width="13.28515625" style="3" customWidth="1"/>
    <col min="20" max="20" width="14.7109375" style="3" customWidth="1"/>
    <col min="21" max="21" width="16.42578125" style="3" customWidth="1"/>
    <col min="22" max="23" width="15.7109375" style="3" customWidth="1"/>
    <col min="24" max="24" width="12.7109375" style="3" customWidth="1"/>
    <col min="25" max="25" width="12.42578125" style="3" hidden="1" customWidth="1"/>
    <col min="26" max="26" width="14.7109375" style="3" customWidth="1"/>
    <col min="27" max="37" width="14.7109375" style="4" hidden="1" customWidth="1"/>
    <col min="38" max="44" width="14.7109375" style="3" customWidth="1"/>
    <col min="45" max="46" width="13.28515625" style="3" customWidth="1"/>
    <col min="47" max="47" width="12.7109375" style="3" customWidth="1"/>
    <col min="48" max="16384" width="43.42578125" style="3"/>
  </cols>
  <sheetData>
    <row r="1" spans="1:46" ht="16.5" customHeight="1" x14ac:dyDescent="0.25">
      <c r="V1" s="3" t="s">
        <v>94</v>
      </c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46" ht="16.5" customHeight="1" x14ac:dyDescent="0.25">
      <c r="V2" s="3" t="s">
        <v>95</v>
      </c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46" ht="21.75" customHeight="1" x14ac:dyDescent="0.25"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46" ht="18" customHeight="1" x14ac:dyDescent="0.25">
      <c r="A4" s="110" t="s">
        <v>92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46" ht="14.25" customHeight="1" x14ac:dyDescent="0.25">
      <c r="R5" s="5"/>
      <c r="Y5" s="111" t="s">
        <v>93</v>
      </c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46" ht="15.75" customHeight="1" x14ac:dyDescent="0.25">
      <c r="A6" s="98" t="s">
        <v>0</v>
      </c>
      <c r="B6" s="99" t="s">
        <v>1</v>
      </c>
      <c r="C6" s="101" t="s">
        <v>2</v>
      </c>
      <c r="D6" s="103" t="s">
        <v>3</v>
      </c>
      <c r="E6" s="104"/>
      <c r="F6" s="105"/>
      <c r="G6" s="98" t="s">
        <v>4</v>
      </c>
      <c r="H6" s="106" t="s">
        <v>3</v>
      </c>
      <c r="I6" s="107"/>
      <c r="J6" s="107"/>
      <c r="K6" s="107"/>
      <c r="L6" s="108"/>
      <c r="M6" s="98" t="s">
        <v>5</v>
      </c>
      <c r="N6" s="109" t="s">
        <v>3</v>
      </c>
      <c r="O6" s="109"/>
      <c r="P6" s="109"/>
      <c r="Q6" s="109"/>
      <c r="R6" s="98" t="s">
        <v>6</v>
      </c>
      <c r="S6" s="92" t="s">
        <v>7</v>
      </c>
      <c r="T6" s="94" t="s">
        <v>8</v>
      </c>
      <c r="U6" s="89" t="s">
        <v>3</v>
      </c>
      <c r="V6" s="90"/>
      <c r="W6" s="91"/>
      <c r="X6" s="94" t="s">
        <v>9</v>
      </c>
      <c r="Y6" s="95" t="s">
        <v>10</v>
      </c>
      <c r="Z6" s="92" t="s">
        <v>11</v>
      </c>
      <c r="AA6" s="86" t="s">
        <v>3</v>
      </c>
      <c r="AB6" s="87"/>
      <c r="AC6" s="87"/>
      <c r="AD6" s="87"/>
      <c r="AE6" s="87"/>
      <c r="AF6" s="87"/>
      <c r="AG6" s="87"/>
      <c r="AH6" s="87"/>
      <c r="AI6" s="87"/>
      <c r="AJ6" s="87"/>
      <c r="AK6" s="88" t="s">
        <v>12</v>
      </c>
      <c r="AL6" s="85"/>
      <c r="AM6" s="89" t="s">
        <v>3</v>
      </c>
      <c r="AN6" s="90"/>
      <c r="AO6" s="90"/>
      <c r="AP6" s="90"/>
      <c r="AQ6" s="90"/>
      <c r="AR6" s="90"/>
      <c r="AS6" s="90"/>
      <c r="AT6" s="91"/>
    </row>
    <row r="7" spans="1:46" s="15" customFormat="1" ht="54" customHeight="1" x14ac:dyDescent="0.25">
      <c r="A7" s="98"/>
      <c r="B7" s="100"/>
      <c r="C7" s="102"/>
      <c r="D7" s="6" t="s">
        <v>13</v>
      </c>
      <c r="E7" s="6" t="s">
        <v>14</v>
      </c>
      <c r="F7" s="6" t="s">
        <v>15</v>
      </c>
      <c r="G7" s="98"/>
      <c r="H7" s="7" t="s">
        <v>16</v>
      </c>
      <c r="I7" s="7" t="s">
        <v>17</v>
      </c>
      <c r="J7" s="7" t="s">
        <v>18</v>
      </c>
      <c r="K7" s="7" t="s">
        <v>19</v>
      </c>
      <c r="L7" s="7" t="s">
        <v>20</v>
      </c>
      <c r="M7" s="98"/>
      <c r="N7" s="7" t="s">
        <v>21</v>
      </c>
      <c r="O7" s="7" t="s">
        <v>22</v>
      </c>
      <c r="P7" s="7" t="s">
        <v>19</v>
      </c>
      <c r="Q7" s="7" t="s">
        <v>23</v>
      </c>
      <c r="R7" s="98"/>
      <c r="S7" s="93"/>
      <c r="T7" s="94"/>
      <c r="U7" s="8" t="s">
        <v>24</v>
      </c>
      <c r="V7" s="9" t="s">
        <v>25</v>
      </c>
      <c r="W7" s="9" t="s">
        <v>26</v>
      </c>
      <c r="X7" s="94"/>
      <c r="Y7" s="96"/>
      <c r="Z7" s="97"/>
      <c r="AA7" s="10" t="s">
        <v>27</v>
      </c>
      <c r="AB7" s="10" t="s">
        <v>20</v>
      </c>
      <c r="AC7" s="11" t="s">
        <v>28</v>
      </c>
      <c r="AD7" s="11" t="s">
        <v>29</v>
      </c>
      <c r="AE7" s="11" t="s">
        <v>30</v>
      </c>
      <c r="AF7" s="11" t="s">
        <v>31</v>
      </c>
      <c r="AG7" s="11" t="s">
        <v>32</v>
      </c>
      <c r="AH7" s="11" t="s">
        <v>33</v>
      </c>
      <c r="AI7" s="12" t="s">
        <v>34</v>
      </c>
      <c r="AJ7" s="11" t="s">
        <v>35</v>
      </c>
      <c r="AK7" s="88"/>
      <c r="AL7" s="13" t="s">
        <v>36</v>
      </c>
      <c r="AM7" s="9" t="s">
        <v>37</v>
      </c>
      <c r="AN7" s="9" t="s">
        <v>38</v>
      </c>
      <c r="AO7" s="9" t="s">
        <v>39</v>
      </c>
      <c r="AP7" s="13" t="s">
        <v>40</v>
      </c>
      <c r="AQ7" s="9" t="s">
        <v>41</v>
      </c>
      <c r="AR7" s="9" t="s">
        <v>42</v>
      </c>
      <c r="AS7" s="14" t="s">
        <v>43</v>
      </c>
      <c r="AT7" s="14" t="s">
        <v>44</v>
      </c>
    </row>
    <row r="8" spans="1:46" s="28" customFormat="1" ht="15.75" customHeight="1" x14ac:dyDescent="0.25">
      <c r="A8" s="16" t="s">
        <v>45</v>
      </c>
      <c r="B8" s="17">
        <f>C8+G8+M8+R8</f>
        <v>123627.58493224965</v>
      </c>
      <c r="C8" s="18">
        <f>SUM(D8:F8)</f>
        <v>14402.721982550236</v>
      </c>
      <c r="D8" s="18">
        <f>'[1]Свод МО Формула !!!!!!'!G7</f>
        <v>14402.721982550236</v>
      </c>
      <c r="E8" s="18">
        <f>'[1]Свод МО Формула !!!!!!'!M7</f>
        <v>0</v>
      </c>
      <c r="F8" s="18">
        <f>'[1]Свод МО Формула !!!!!!'!O7</f>
        <v>0</v>
      </c>
      <c r="G8" s="18">
        <f>SUM(H8:L8)</f>
        <v>22419.923558531846</v>
      </c>
      <c r="H8" s="19">
        <f>'[1]Свод МО Формула !!!!!!'!AB7</f>
        <v>22419.923558531846</v>
      </c>
      <c r="I8" s="18">
        <f>'[1]Свод МО Формула !!!!!!'!AP7</f>
        <v>0</v>
      </c>
      <c r="J8" s="18">
        <f>'[1]Свод МО Формула !!!!!!'!AI7</f>
        <v>0</v>
      </c>
      <c r="K8" s="18">
        <f>'[1]Свод МО Формула !!!!!!'!BD7</f>
        <v>0</v>
      </c>
      <c r="L8" s="18"/>
      <c r="M8" s="18">
        <f t="shared" ref="M8:M53" si="0">SUM(N8:Q8)</f>
        <v>6344.052427273049</v>
      </c>
      <c r="N8" s="18">
        <f>'[1]Свод МО Формула !!!!!!'!BQ7</f>
        <v>6344.052427273049</v>
      </c>
      <c r="O8" s="18">
        <f>'[1]Свод МО Формула !!!!!!'!BW7</f>
        <v>0</v>
      </c>
      <c r="P8" s="18">
        <f>'[1]Свод МО Формула !!!!!!'!DB7</f>
        <v>0</v>
      </c>
      <c r="Q8" s="18">
        <f>'[1]Свод МО Формула !!!!!!'!CK7</f>
        <v>0</v>
      </c>
      <c r="R8" s="18">
        <f>T8+X8+Y8</f>
        <v>80460.886963894518</v>
      </c>
      <c r="S8" s="18">
        <f>'[1]Свод МО Формула !!!!!!'!KS7</f>
        <v>34457.059789810002</v>
      </c>
      <c r="T8" s="18">
        <f>U8+V8+W8</f>
        <v>43514.216636999998</v>
      </c>
      <c r="U8" s="18">
        <f>'[1]Свод МО Формула !!!!!!'!DP7</f>
        <v>42223.748541000001</v>
      </c>
      <c r="V8" s="18">
        <f>'[1]Свод МО Формула !!!!!!'!DW7</f>
        <v>1290.4680959999998</v>
      </c>
      <c r="W8" s="18">
        <f>'[1]Свод МО Формула !!!!!!'!EC7</f>
        <v>0</v>
      </c>
      <c r="X8" s="18">
        <f>'[1]Свод МО Формула !!!!!!'!KK7</f>
        <v>6924.9688112004478</v>
      </c>
      <c r="Y8" s="20">
        <f>Z8+AK8</f>
        <v>30021.701515694076</v>
      </c>
      <c r="Z8" s="18">
        <f>AA8+AB8+AC8+AD8+AE8+AF8+AG8+AH8+AI8+AJ8</f>
        <v>5266.5600598239998</v>
      </c>
      <c r="AA8" s="21">
        <f>'[1]Свод МО Формула !!!!!!'!ER7</f>
        <v>1422.291481624</v>
      </c>
      <c r="AB8" s="20">
        <f>'[1]Свод МО Формула !!!!!!'!GO7</f>
        <v>0</v>
      </c>
      <c r="AC8" s="20">
        <f>'[1]Свод МО Формула !!!!!!'!EY7</f>
        <v>147.17099519999999</v>
      </c>
      <c r="AD8" s="20">
        <f>'[1]Свод МО Формула !!!!!!'!FL7</f>
        <v>2078.6549680000003</v>
      </c>
      <c r="AE8" s="22">
        <f>'[1]Свод МО Формула !!!!!!'!FT7</f>
        <v>537.06804299999999</v>
      </c>
      <c r="AF8" s="20">
        <f>'[1]Свод МО Формула !!!!!!'!GI7</f>
        <v>0</v>
      </c>
      <c r="AG8" s="20">
        <f>'[1]Свод МО Формула !!!!!!'!FE7</f>
        <v>0</v>
      </c>
      <c r="AH8" s="20"/>
      <c r="AI8" s="20">
        <f>'[1]Свод МО Формула !!!!!!'!IS7</f>
        <v>768.09799999999996</v>
      </c>
      <c r="AJ8" s="20">
        <f>'[1]Свод МО Формула !!!!!!'!GB7</f>
        <v>313.27657199999999</v>
      </c>
      <c r="AK8" s="23">
        <f>AM8+AN8+AO8+AQ8+AR8+AS8+AT8</f>
        <v>24755.141455870074</v>
      </c>
      <c r="AL8" s="24">
        <f>AM8+AN8+AO8</f>
        <v>10290.3537824</v>
      </c>
      <c r="AM8" s="18">
        <f>'[1]Свод МО Формула !!!!!!'!IM7</f>
        <v>6897.3119999999999</v>
      </c>
      <c r="AN8" s="25">
        <f>'[1]Свод МО Формула !!!!!!'!IY7</f>
        <v>1959.5520000000001</v>
      </c>
      <c r="AO8" s="25">
        <f>'[1]Свод МО Формула !!!!!!'!JE7</f>
        <v>1433.4897824000004</v>
      </c>
      <c r="AP8" s="26">
        <f>AQ8+AR8</f>
        <v>14464.787673470073</v>
      </c>
      <c r="AQ8" s="27">
        <f>'[1]Свод МО Формула !!!!!!'!HI7</f>
        <v>8078.1100000000006</v>
      </c>
      <c r="AR8" s="25">
        <f>'[1]Свод МО Формула !!!!!!'!HO7</f>
        <v>6386.6776734700725</v>
      </c>
      <c r="AS8" s="19">
        <f>'[1]Свод МО Формула !!!!!!'!JK7</f>
        <v>0</v>
      </c>
      <c r="AT8" s="19">
        <f>'[1]Свод МО Формула !!!!!!'!JQ7</f>
        <v>0</v>
      </c>
    </row>
    <row r="9" spans="1:46" s="28" customFormat="1" ht="15.75" customHeight="1" x14ac:dyDescent="0.25">
      <c r="A9" s="25" t="s">
        <v>46</v>
      </c>
      <c r="B9" s="17">
        <f t="shared" ref="B9:B53" si="1">C9+G9+M9+R9</f>
        <v>450382.33563482814</v>
      </c>
      <c r="C9" s="18">
        <f t="shared" ref="C9:C44" si="2">SUM(D9:F9)</f>
        <v>56837.79523917081</v>
      </c>
      <c r="D9" s="18">
        <f>'[1]Свод МО Формула !!!!!!'!G8</f>
        <v>56187.103846548809</v>
      </c>
      <c r="E9" s="18">
        <f>'[1]Свод МО Формула !!!!!!'!M8</f>
        <v>650.69139262200008</v>
      </c>
      <c r="F9" s="18">
        <f>'[1]Свод МО Формула !!!!!!'!O8</f>
        <v>0</v>
      </c>
      <c r="G9" s="18">
        <f t="shared" ref="G9:G53" si="3">SUM(H9:L9)</f>
        <v>195910.22000126503</v>
      </c>
      <c r="H9" s="19">
        <f>'[1]Свод МО Формула !!!!!!'!AB8</f>
        <v>195910.22000126503</v>
      </c>
      <c r="I9" s="18">
        <f>'[1]Свод МО Формула !!!!!!'!AP8</f>
        <v>0</v>
      </c>
      <c r="J9" s="18">
        <f>'[1]Свод МО Формула !!!!!!'!AI8</f>
        <v>0</v>
      </c>
      <c r="K9" s="18">
        <f>'[1]Свод МО Формула !!!!!!'!BD8</f>
        <v>0</v>
      </c>
      <c r="L9" s="18"/>
      <c r="M9" s="18">
        <f t="shared" si="0"/>
        <v>24650.180462518227</v>
      </c>
      <c r="N9" s="18">
        <f>'[1]Свод МО Формула !!!!!!'!BQ8</f>
        <v>10611.539797568015</v>
      </c>
      <c r="O9" s="18">
        <f>'[1]Свод МО Формула !!!!!!'!BW8</f>
        <v>14038.64066495021</v>
      </c>
      <c r="P9" s="18">
        <f>'[1]Свод МО Формула !!!!!!'!DB8</f>
        <v>0</v>
      </c>
      <c r="Q9" s="18">
        <f>'[1]Свод МО Формула !!!!!!'!CK8</f>
        <v>0</v>
      </c>
      <c r="R9" s="18">
        <f t="shared" ref="R9:R53" si="4">T9+X9+Y9</f>
        <v>172984.13993187406</v>
      </c>
      <c r="S9" s="18">
        <f>'[1]Свод МО Формула !!!!!!'!KS8</f>
        <v>47328.807036679995</v>
      </c>
      <c r="T9" s="18">
        <f t="shared" ref="T9:T53" si="5">U9+V9+W9</f>
        <v>106526.40934634999</v>
      </c>
      <c r="U9" s="18">
        <f>'[1]Свод МО Формула !!!!!!'!DP8</f>
        <v>92945.767446349986</v>
      </c>
      <c r="V9" s="18">
        <f>'[1]Свод МО Формула !!!!!!'!DW8</f>
        <v>3819.859199999999</v>
      </c>
      <c r="W9" s="18">
        <f>'[1]Свод МО Формула !!!!!!'!EC8</f>
        <v>9760.7827000000016</v>
      </c>
      <c r="X9" s="18">
        <f>'[1]Свод МО Формула !!!!!!'!KK8</f>
        <v>17120.015444896417</v>
      </c>
      <c r="Y9" s="20">
        <f t="shared" ref="Y9:Y53" si="6">Z9+AK9</f>
        <v>49337.715140627653</v>
      </c>
      <c r="Z9" s="18">
        <f t="shared" ref="Z9:Z53" si="7">AA9+AB9+AC9+AD9+AE9+AF9+AG9+AH9+AI9+AJ9</f>
        <v>13224.437794991998</v>
      </c>
      <c r="AA9" s="21">
        <f>'[1]Свод МО Формула !!!!!!'!ER8</f>
        <v>2477.5598481920001</v>
      </c>
      <c r="AB9" s="20">
        <f>'[1]Свод МО Формула !!!!!!'!GO8</f>
        <v>0</v>
      </c>
      <c r="AC9" s="20">
        <f>'[1]Свод МО Формула !!!!!!'!EY8</f>
        <v>1184.9891327999999</v>
      </c>
      <c r="AD9" s="20">
        <f>'[1]Свод МО Формула !!!!!!'!FL8</f>
        <v>1741.2935280000002</v>
      </c>
      <c r="AE9" s="22">
        <f>'[1]Свод МО Формула !!!!!!'!FT8</f>
        <v>627.28006500000015</v>
      </c>
      <c r="AF9" s="20">
        <f>'[1]Свод МО Формула !!!!!!'!GI8</f>
        <v>0</v>
      </c>
      <c r="AG9" s="20">
        <f>'[1]Свод МО Формула !!!!!!'!FE8</f>
        <v>0</v>
      </c>
      <c r="AH9" s="20"/>
      <c r="AI9" s="20">
        <f>'[1]Свод МО Формула !!!!!!'!IS8</f>
        <v>1868.2360000000001</v>
      </c>
      <c r="AJ9" s="20">
        <f>'[1]Свод МО Формула !!!!!!'!GB8</f>
        <v>5325.0792209999991</v>
      </c>
      <c r="AK9" s="23">
        <f t="shared" ref="AK9:AK53" si="8">AM9+AN9+AO9+AQ9+AR9+AS9+AT9</f>
        <v>36113.277345635659</v>
      </c>
      <c r="AL9" s="24">
        <f t="shared" ref="AL9:AL52" si="9">AM9+AN9+AO9</f>
        <v>20082.302611999999</v>
      </c>
      <c r="AM9" s="18">
        <f>'[1]Свод МО Формула !!!!!!'!IM8</f>
        <v>14946.331999999999</v>
      </c>
      <c r="AN9" s="25">
        <f>'[1]Свод МО Формула !!!!!!'!IY8</f>
        <v>3081.2360600000002</v>
      </c>
      <c r="AO9" s="25">
        <f>'[1]Свод МО Формула !!!!!!'!JE8</f>
        <v>2054.7345520000003</v>
      </c>
      <c r="AP9" s="26">
        <f t="shared" ref="AP9:AP52" si="10">AQ9+AR9</f>
        <v>16030.974733635658</v>
      </c>
      <c r="AQ9" s="27">
        <f>'[1]Свод МО Формула !!!!!!'!HI8</f>
        <v>3805.1839999999993</v>
      </c>
      <c r="AR9" s="25">
        <f>'[1]Свод МО Формула !!!!!!'!HO8</f>
        <v>12225.790733635658</v>
      </c>
      <c r="AS9" s="19">
        <f>'[1]Свод МО Формула !!!!!!'!JK8</f>
        <v>0</v>
      </c>
      <c r="AT9" s="19">
        <f>'[1]Свод МО Формула !!!!!!'!JQ8</f>
        <v>0</v>
      </c>
    </row>
    <row r="10" spans="1:46" s="28" customFormat="1" ht="15.75" customHeight="1" x14ac:dyDescent="0.25">
      <c r="A10" s="25" t="s">
        <v>47</v>
      </c>
      <c r="B10" s="17">
        <f t="shared" si="1"/>
        <v>221369.23012854817</v>
      </c>
      <c r="C10" s="18">
        <f t="shared" si="2"/>
        <v>21851.29975814424</v>
      </c>
      <c r="D10" s="18">
        <f>'[1]Свод МО Формула !!!!!!'!G9</f>
        <v>21851.29975814424</v>
      </c>
      <c r="E10" s="18">
        <f>'[1]Свод МО Формула !!!!!!'!M9</f>
        <v>0</v>
      </c>
      <c r="F10" s="18">
        <f>'[1]Свод МО Формула !!!!!!'!O9</f>
        <v>0</v>
      </c>
      <c r="G10" s="18">
        <f t="shared" si="3"/>
        <v>43613.390733173357</v>
      </c>
      <c r="H10" s="19">
        <f>'[1]Свод МО Формула !!!!!!'!AB9</f>
        <v>43613.390733173357</v>
      </c>
      <c r="I10" s="18">
        <f>'[1]Свод МО Формула !!!!!!'!AP9</f>
        <v>0</v>
      </c>
      <c r="J10" s="18">
        <f>'[1]Свод МО Формула !!!!!!'!AI9</f>
        <v>0</v>
      </c>
      <c r="K10" s="18">
        <f>'[1]Свод МО Формула !!!!!!'!BD9</f>
        <v>0</v>
      </c>
      <c r="L10" s="18"/>
      <c r="M10" s="18">
        <f t="shared" si="0"/>
        <v>20868.110743970599</v>
      </c>
      <c r="N10" s="18">
        <f>'[1]Свод МО Формула !!!!!!'!BQ9</f>
        <v>4303.0672067044115</v>
      </c>
      <c r="O10" s="18">
        <f>'[1]Свод МО Формула !!!!!!'!BW9</f>
        <v>16565.043537266189</v>
      </c>
      <c r="P10" s="18">
        <f>'[1]Свод МО Формула !!!!!!'!DB9</f>
        <v>0</v>
      </c>
      <c r="Q10" s="18">
        <f>'[1]Свод МО Формула !!!!!!'!CK9</f>
        <v>0</v>
      </c>
      <c r="R10" s="18">
        <f t="shared" si="4"/>
        <v>135036.42889325996</v>
      </c>
      <c r="S10" s="18">
        <f>'[1]Свод МО Формула !!!!!!'!KS9</f>
        <v>44428.950706599695</v>
      </c>
      <c r="T10" s="18">
        <f t="shared" si="5"/>
        <v>81192.064258407394</v>
      </c>
      <c r="U10" s="18">
        <f>'[1]Свод МО Формула !!!!!!'!DP9</f>
        <v>69908.275600407404</v>
      </c>
      <c r="V10" s="18">
        <f>'[1]Свод МО Формула !!!!!!'!DW9</f>
        <v>3622.8833279999994</v>
      </c>
      <c r="W10" s="18">
        <f>'[1]Свод МО Формула !!!!!!'!EC9</f>
        <v>7660.9053299999987</v>
      </c>
      <c r="X10" s="18">
        <f>'[1]Свод МО Формула !!!!!!'!KK9</f>
        <v>12467.144823165889</v>
      </c>
      <c r="Y10" s="20">
        <f t="shared" si="6"/>
        <v>41377.219811686693</v>
      </c>
      <c r="Z10" s="18">
        <f t="shared" si="7"/>
        <v>10373.613199479998</v>
      </c>
      <c r="AA10" s="21">
        <f>'[1]Свод МО Формула !!!!!!'!ER9</f>
        <v>2036.7773550800002</v>
      </c>
      <c r="AB10" s="20">
        <f>'[1]Свод МО Формула !!!!!!'!GO9</f>
        <v>0</v>
      </c>
      <c r="AC10" s="20">
        <f>'[1]Свод МО Формула !!!!!!'!EY9</f>
        <v>986.42672640000012</v>
      </c>
      <c r="AD10" s="20">
        <f>'[1]Свод МО Формула !!!!!!'!FL9</f>
        <v>2196.1018559999998</v>
      </c>
      <c r="AE10" s="22">
        <f>'[1]Свод МО Формула !!!!!!'!FT9</f>
        <v>512.18656200000009</v>
      </c>
      <c r="AF10" s="20">
        <f>'[1]Свод МО Формула !!!!!!'!GI9</f>
        <v>0</v>
      </c>
      <c r="AG10" s="20">
        <f>'[1]Свод МО Формула !!!!!!'!FE9</f>
        <v>0</v>
      </c>
      <c r="AH10" s="20"/>
      <c r="AI10" s="20">
        <f>'[1]Свод МО Формула !!!!!!'!IS9</f>
        <v>36.889999999999993</v>
      </c>
      <c r="AJ10" s="20">
        <f>'[1]Свод МО Формула !!!!!!'!GB9</f>
        <v>4605.2306999999992</v>
      </c>
      <c r="AK10" s="23">
        <f t="shared" si="8"/>
        <v>31003.606612206699</v>
      </c>
      <c r="AL10" s="24">
        <f t="shared" si="9"/>
        <v>14673.876899999997</v>
      </c>
      <c r="AM10" s="18">
        <f>'[1]Свод МО Формула !!!!!!'!IM9</f>
        <v>10036.470999999998</v>
      </c>
      <c r="AN10" s="25">
        <f>'[1]Свод МО Формула !!!!!!'!IY9</f>
        <v>3138.2157400000001</v>
      </c>
      <c r="AO10" s="25">
        <f>'[1]Свод МО Формула !!!!!!'!JE9</f>
        <v>1499.1901600000001</v>
      </c>
      <c r="AP10" s="26">
        <f t="shared" si="10"/>
        <v>16329.729712206698</v>
      </c>
      <c r="AQ10" s="27">
        <f>'[1]Свод МО Формула !!!!!!'!HI9</f>
        <v>4794.7000000000007</v>
      </c>
      <c r="AR10" s="25">
        <f>'[1]Свод МО Формула !!!!!!'!HO9</f>
        <v>11535.029712206697</v>
      </c>
      <c r="AS10" s="19">
        <f>'[1]Свод МО Формула !!!!!!'!JK9</f>
        <v>0</v>
      </c>
      <c r="AT10" s="19">
        <f>'[1]Свод МО Формула !!!!!!'!JQ9</f>
        <v>0</v>
      </c>
    </row>
    <row r="11" spans="1:46" s="28" customFormat="1" ht="15.75" customHeight="1" x14ac:dyDescent="0.25">
      <c r="A11" s="25" t="s">
        <v>48</v>
      </c>
      <c r="B11" s="17">
        <f t="shared" si="1"/>
        <v>140342.14122597699</v>
      </c>
      <c r="C11" s="18">
        <f t="shared" si="2"/>
        <v>8999.3163509665683</v>
      </c>
      <c r="D11" s="18">
        <f>'[1]Свод МО Формула !!!!!!'!G10</f>
        <v>8999.3163509665683</v>
      </c>
      <c r="E11" s="18">
        <f>'[1]Свод МО Формула !!!!!!'!M10</f>
        <v>0</v>
      </c>
      <c r="F11" s="18">
        <f>'[1]Свод МО Формула !!!!!!'!O10</f>
        <v>0</v>
      </c>
      <c r="G11" s="18">
        <f t="shared" si="3"/>
        <v>34998.452869126668</v>
      </c>
      <c r="H11" s="19">
        <f>'[1]Свод МО Формула !!!!!!'!AB10</f>
        <v>34998.452869126668</v>
      </c>
      <c r="I11" s="18">
        <f>'[1]Свод МО Формула !!!!!!'!AP10</f>
        <v>0</v>
      </c>
      <c r="J11" s="18">
        <f>'[1]Свод МО Формула !!!!!!'!AI10</f>
        <v>0</v>
      </c>
      <c r="K11" s="18">
        <f>'[1]Свод МО Формула !!!!!!'!BD10</f>
        <v>0</v>
      </c>
      <c r="L11" s="18"/>
      <c r="M11" s="18">
        <f t="shared" si="0"/>
        <v>6258.5814831325888</v>
      </c>
      <c r="N11" s="18">
        <f>'[1]Свод МО Формула !!!!!!'!BQ10</f>
        <v>1324.5063535442339</v>
      </c>
      <c r="O11" s="18">
        <f>'[1]Свод МО Формула !!!!!!'!BW10</f>
        <v>4934.0751295883547</v>
      </c>
      <c r="P11" s="18">
        <f>'[1]Свод МО Формула !!!!!!'!DB10</f>
        <v>0</v>
      </c>
      <c r="Q11" s="18">
        <f>'[1]Свод МО Формула !!!!!!'!CK10</f>
        <v>0</v>
      </c>
      <c r="R11" s="18">
        <f t="shared" si="4"/>
        <v>90085.790522751166</v>
      </c>
      <c r="S11" s="18">
        <f>'[1]Свод МО Формула !!!!!!'!KS10</f>
        <v>37932.266026491998</v>
      </c>
      <c r="T11" s="18">
        <f t="shared" si="5"/>
        <v>54211.720187650004</v>
      </c>
      <c r="U11" s="18">
        <f>'[1]Свод МО Формула !!!!!!'!DP10</f>
        <v>52142.553083650004</v>
      </c>
      <c r="V11" s="18">
        <f>'[1]Свод МО Формула !!!!!!'!DW10</f>
        <v>2069.1671039999997</v>
      </c>
      <c r="W11" s="18">
        <f>'[1]Свод МО Формула !!!!!!'!EC10</f>
        <v>0</v>
      </c>
      <c r="X11" s="18">
        <f>'[1]Свод МО Формула !!!!!!'!KK10</f>
        <v>7913.8531474434567</v>
      </c>
      <c r="Y11" s="20">
        <f t="shared" si="6"/>
        <v>27960.217187657698</v>
      </c>
      <c r="Z11" s="18">
        <f t="shared" si="7"/>
        <v>7685.0362098240003</v>
      </c>
      <c r="AA11" s="21">
        <f>'[1]Свод МО Формула !!!!!!'!ER10</f>
        <v>1895.0080922239999</v>
      </c>
      <c r="AB11" s="20">
        <f>'[1]Свод МО Формула !!!!!!'!GO10</f>
        <v>0</v>
      </c>
      <c r="AC11" s="20">
        <f>'[1]Свод МО Формула !!!!!!'!EY10</f>
        <v>573.85359360000007</v>
      </c>
      <c r="AD11" s="20">
        <f>'[1]Свод МО Формула !!!!!!'!FL10</f>
        <v>260.11616799999996</v>
      </c>
      <c r="AE11" s="22">
        <f>'[1]Свод МО Формула !!!!!!'!FT10</f>
        <v>239.118255</v>
      </c>
      <c r="AF11" s="20">
        <f>'[1]Свод МО Формула !!!!!!'!GI10</f>
        <v>0</v>
      </c>
      <c r="AG11" s="20">
        <f>'[1]Свод МО Формула !!!!!!'!FE10</f>
        <v>0</v>
      </c>
      <c r="AH11" s="20"/>
      <c r="AI11" s="20">
        <f>'[1]Свод МО Формула !!!!!!'!IS10</f>
        <v>147.75</v>
      </c>
      <c r="AJ11" s="20">
        <f>'[1]Свод МО Формула !!!!!!'!GB10</f>
        <v>4569.1901010000001</v>
      </c>
      <c r="AK11" s="23">
        <f t="shared" si="8"/>
        <v>20275.180977833697</v>
      </c>
      <c r="AL11" s="24">
        <f t="shared" si="9"/>
        <v>9210.2144239999998</v>
      </c>
      <c r="AM11" s="18">
        <f>'[1]Свод МО Формула !!!!!!'!IM10</f>
        <v>6938.3819999999996</v>
      </c>
      <c r="AN11" s="25">
        <f>'[1]Свод МО Формула !!!!!!'!IY10</f>
        <v>1674.1427600000002</v>
      </c>
      <c r="AO11" s="25">
        <f>'[1]Свод МО Формула !!!!!!'!JE10</f>
        <v>597.68966400000011</v>
      </c>
      <c r="AP11" s="26">
        <f t="shared" si="10"/>
        <v>11064.966553833699</v>
      </c>
      <c r="AQ11" s="27">
        <f>'[1]Свод МО Формула !!!!!!'!HI10</f>
        <v>3034.5239999999999</v>
      </c>
      <c r="AR11" s="25">
        <f>'[1]Свод МО Формула !!!!!!'!HO10</f>
        <v>8030.4425538337</v>
      </c>
      <c r="AS11" s="19">
        <f>'[1]Свод МО Формула !!!!!!'!JK10</f>
        <v>0</v>
      </c>
      <c r="AT11" s="19">
        <f>'[1]Свод МО Формула !!!!!!'!JQ10</f>
        <v>0</v>
      </c>
    </row>
    <row r="12" spans="1:46" s="28" customFormat="1" ht="15.75" customHeight="1" x14ac:dyDescent="0.25">
      <c r="A12" s="25" t="s">
        <v>49</v>
      </c>
      <c r="B12" s="17">
        <f t="shared" si="1"/>
        <v>233507.42466814307</v>
      </c>
      <c r="C12" s="18">
        <f t="shared" si="2"/>
        <v>0</v>
      </c>
      <c r="D12" s="18">
        <f>'[1]Свод МО Формула !!!!!!'!G11</f>
        <v>0</v>
      </c>
      <c r="E12" s="18">
        <f>'[1]Свод МО Формула !!!!!!'!M11</f>
        <v>0</v>
      </c>
      <c r="F12" s="18">
        <f>'[1]Свод МО Формула !!!!!!'!O11</f>
        <v>0</v>
      </c>
      <c r="G12" s="18">
        <f t="shared" si="3"/>
        <v>54355.709147205373</v>
      </c>
      <c r="H12" s="19">
        <f>'[1]Свод МО Формула !!!!!!'!AB11</f>
        <v>54355.709147205373</v>
      </c>
      <c r="I12" s="18">
        <f>'[1]Свод МО Формула !!!!!!'!AP11</f>
        <v>0</v>
      </c>
      <c r="J12" s="18">
        <f>'[1]Свод МО Формула !!!!!!'!AI11</f>
        <v>0</v>
      </c>
      <c r="K12" s="18">
        <f>'[1]Свод МО Формула !!!!!!'!BD11</f>
        <v>0</v>
      </c>
      <c r="L12" s="18"/>
      <c r="M12" s="18">
        <f t="shared" si="0"/>
        <v>13857.240861171626</v>
      </c>
      <c r="N12" s="18">
        <f>'[1]Свод МО Формула !!!!!!'!BQ11</f>
        <v>1648.4577533319502</v>
      </c>
      <c r="O12" s="18">
        <f>'[1]Свод МО Формула !!!!!!'!BW11</f>
        <v>12208.783107839676</v>
      </c>
      <c r="P12" s="18">
        <f>'[1]Свод МО Формула !!!!!!'!DB11</f>
        <v>0</v>
      </c>
      <c r="Q12" s="18">
        <f>'[1]Свод МО Формула !!!!!!'!CK11</f>
        <v>0</v>
      </c>
      <c r="R12" s="18">
        <f t="shared" si="4"/>
        <v>165294.47465976607</v>
      </c>
      <c r="S12" s="18">
        <f>'[1]Свод МО Формула !!!!!!'!KS11</f>
        <v>43147.504322424</v>
      </c>
      <c r="T12" s="18">
        <f t="shared" si="5"/>
        <v>78914.889321800016</v>
      </c>
      <c r="U12" s="18">
        <f>'[1]Свод МО Формула !!!!!!'!DP11</f>
        <v>72906.053771800012</v>
      </c>
      <c r="V12" s="18">
        <f>'[1]Свод МО Формула !!!!!!'!DW11</f>
        <v>4519.3996800000004</v>
      </c>
      <c r="W12" s="18">
        <f>'[1]Свод МО Формула !!!!!!'!EC11</f>
        <v>1489.43587</v>
      </c>
      <c r="X12" s="18">
        <f>'[1]Свод МО Формула !!!!!!'!KK11</f>
        <v>20221.747904095122</v>
      </c>
      <c r="Y12" s="20">
        <f t="shared" si="6"/>
        <v>66157.837433870955</v>
      </c>
      <c r="Z12" s="18">
        <f t="shared" si="7"/>
        <v>18688.432243767998</v>
      </c>
      <c r="AA12" s="21">
        <f>'[1]Свод МО Формула !!!!!!'!ER11</f>
        <v>2544.898638568</v>
      </c>
      <c r="AB12" s="20">
        <f>'[1]Свод МО Формула !!!!!!'!GO11</f>
        <v>0</v>
      </c>
      <c r="AC12" s="20">
        <f>'[1]Свод МО Формула !!!!!!'!EY11</f>
        <v>2504.5846271999999</v>
      </c>
      <c r="AD12" s="20">
        <f>'[1]Свод МО Формула !!!!!!'!FL11</f>
        <v>3830.0282800000004</v>
      </c>
      <c r="AE12" s="22">
        <f>'[1]Свод МО Формула !!!!!!'!FT11</f>
        <v>1105.6739580000001</v>
      </c>
      <c r="AF12" s="20">
        <f>'[1]Свод МО Формула !!!!!!'!GI11</f>
        <v>0</v>
      </c>
      <c r="AG12" s="20">
        <f>'[1]Свод МО Формула !!!!!!'!FE11</f>
        <v>0</v>
      </c>
      <c r="AH12" s="20"/>
      <c r="AI12" s="20">
        <f>'[1]Свод МО Формула !!!!!!'!IS11</f>
        <v>1231.1960000000006</v>
      </c>
      <c r="AJ12" s="20">
        <f>'[1]Свод МО Формула !!!!!!'!GB11</f>
        <v>7472.0507399999997</v>
      </c>
      <c r="AK12" s="23">
        <f t="shared" si="8"/>
        <v>47469.40519010296</v>
      </c>
      <c r="AL12" s="24">
        <f t="shared" si="9"/>
        <v>23650.978036799999</v>
      </c>
      <c r="AM12" s="18">
        <f>'[1]Свод МО Формула !!!!!!'!IM11</f>
        <v>19657.030999999999</v>
      </c>
      <c r="AN12" s="25">
        <f>'[1]Свод МО Формула !!!!!!'!IY11</f>
        <v>2744.4339199999995</v>
      </c>
      <c r="AO12" s="25">
        <f>'[1]Свод МО Формула !!!!!!'!JE11</f>
        <v>1249.5131168</v>
      </c>
      <c r="AP12" s="26">
        <f t="shared" si="10"/>
        <v>23818.427153302957</v>
      </c>
      <c r="AQ12" s="27">
        <f>'[1]Свод МО Формула !!!!!!'!HI11</f>
        <v>4335.3739999999998</v>
      </c>
      <c r="AR12" s="25">
        <f>'[1]Свод МО Формула !!!!!!'!HO11</f>
        <v>19483.053153302957</v>
      </c>
      <c r="AS12" s="19">
        <f>'[1]Свод МО Формула !!!!!!'!JK11</f>
        <v>0</v>
      </c>
      <c r="AT12" s="19">
        <f>'[1]Свод МО Формула !!!!!!'!JQ11</f>
        <v>0</v>
      </c>
    </row>
    <row r="13" spans="1:46" s="28" customFormat="1" ht="15.75" customHeight="1" x14ac:dyDescent="0.25">
      <c r="A13" s="25" t="s">
        <v>50</v>
      </c>
      <c r="B13" s="17">
        <f t="shared" si="1"/>
        <v>103701.22092307167</v>
      </c>
      <c r="C13" s="18">
        <f t="shared" si="2"/>
        <v>13142.966304822961</v>
      </c>
      <c r="D13" s="18">
        <f>'[1]Свод МО Формула !!!!!!'!G12</f>
        <v>13142.966304822961</v>
      </c>
      <c r="E13" s="18">
        <f>'[1]Свод МО Формула !!!!!!'!M12</f>
        <v>0</v>
      </c>
      <c r="F13" s="18">
        <f>'[1]Свод МО Формула !!!!!!'!O12</f>
        <v>0</v>
      </c>
      <c r="G13" s="18">
        <f t="shared" si="3"/>
        <v>39109.064357604162</v>
      </c>
      <c r="H13" s="19">
        <f>'[1]Свод МО Формула !!!!!!'!AB12</f>
        <v>39109.064357604162</v>
      </c>
      <c r="I13" s="18">
        <f>'[1]Свод МО Формула !!!!!!'!AP12</f>
        <v>0</v>
      </c>
      <c r="J13" s="18">
        <f>'[1]Свод МО Формула !!!!!!'!AI12</f>
        <v>0</v>
      </c>
      <c r="K13" s="18">
        <f>'[1]Свод МО Формула !!!!!!'!BD12</f>
        <v>0</v>
      </c>
      <c r="L13" s="18"/>
      <c r="M13" s="18">
        <f t="shared" si="0"/>
        <v>4582.1713126817895</v>
      </c>
      <c r="N13" s="18">
        <f>'[1]Свод МО Формула !!!!!!'!BQ12</f>
        <v>0</v>
      </c>
      <c r="O13" s="18">
        <f>'[1]Свод МО Формула !!!!!!'!BW12</f>
        <v>4582.1713126817895</v>
      </c>
      <c r="P13" s="18">
        <f>'[1]Свод МО Формула !!!!!!'!DB12</f>
        <v>0</v>
      </c>
      <c r="Q13" s="18">
        <f>'[1]Свод МО Формула !!!!!!'!CK12</f>
        <v>0</v>
      </c>
      <c r="R13" s="18">
        <f t="shared" si="4"/>
        <v>46867.018947962759</v>
      </c>
      <c r="S13" s="18">
        <f>'[1]Свод МО Формула !!!!!!'!KS12</f>
        <v>19331.030444399999</v>
      </c>
      <c r="T13" s="18">
        <f t="shared" si="5"/>
        <v>30195.658720800002</v>
      </c>
      <c r="U13" s="18">
        <f>'[1]Свод МО Формула !!!!!!'!DP12</f>
        <v>28413.671392800003</v>
      </c>
      <c r="V13" s="18">
        <f>'[1]Свод МО Формула !!!!!!'!DW12</f>
        <v>1781.9873279999999</v>
      </c>
      <c r="W13" s="18">
        <f>'[1]Свод МО Формула !!!!!!'!EC12</f>
        <v>0</v>
      </c>
      <c r="X13" s="18">
        <f>'[1]Свод МО Формула !!!!!!'!KK12</f>
        <v>4834.2698380262409</v>
      </c>
      <c r="Y13" s="20">
        <f t="shared" si="6"/>
        <v>11837.090389136512</v>
      </c>
      <c r="Z13" s="18">
        <f t="shared" si="7"/>
        <v>2854.1896045679996</v>
      </c>
      <c r="AA13" s="21">
        <f>'[1]Свод МО Формула !!!!!!'!ER12</f>
        <v>858.31464856799994</v>
      </c>
      <c r="AB13" s="20">
        <f>'[1]Свод МО Формула !!!!!!'!GO12</f>
        <v>0</v>
      </c>
      <c r="AC13" s="20">
        <f>'[1]Свод МО Формула !!!!!!'!EY12</f>
        <v>726.41433600000005</v>
      </c>
      <c r="AD13" s="20">
        <f>'[1]Свод МО Формула !!!!!!'!FL12</f>
        <v>617.90227200000004</v>
      </c>
      <c r="AE13" s="22">
        <f>'[1]Свод МО Формула !!!!!!'!FT12</f>
        <v>338.28177600000004</v>
      </c>
      <c r="AF13" s="20">
        <f>'[1]Свод МО Формула !!!!!!'!GI12</f>
        <v>0</v>
      </c>
      <c r="AG13" s="20">
        <f>'[1]Свод МО Формула !!!!!!'!FE12</f>
        <v>0</v>
      </c>
      <c r="AH13" s="20"/>
      <c r="AI13" s="20">
        <f>'[1]Свод МО Формула !!!!!!'!IS12</f>
        <v>0</v>
      </c>
      <c r="AJ13" s="20">
        <f>'[1]Свод МО Формула !!!!!!'!GB12</f>
        <v>313.27657199999999</v>
      </c>
      <c r="AK13" s="23">
        <f t="shared" si="8"/>
        <v>8982.9007845685119</v>
      </c>
      <c r="AL13" s="24">
        <f t="shared" si="9"/>
        <v>4270.9543592</v>
      </c>
      <c r="AM13" s="18">
        <f>'[1]Свод МО Формула !!!!!!'!IM12</f>
        <v>3165.8900000000003</v>
      </c>
      <c r="AN13" s="25">
        <f>'[1]Свод МО Формула !!!!!!'!IY12</f>
        <v>922.52826000000005</v>
      </c>
      <c r="AO13" s="25">
        <f>'[1]Свод МО Формула !!!!!!'!JE12</f>
        <v>182.53609920000002</v>
      </c>
      <c r="AP13" s="26">
        <f t="shared" si="10"/>
        <v>4711.9464253685119</v>
      </c>
      <c r="AQ13" s="27">
        <f>'[1]Свод МО Формула !!!!!!'!HI12</f>
        <v>947.86599999999999</v>
      </c>
      <c r="AR13" s="25">
        <f>'[1]Свод МО Формула !!!!!!'!HO12</f>
        <v>3764.0804253685119</v>
      </c>
      <c r="AS13" s="19">
        <f>'[1]Свод МО Формула !!!!!!'!JK12</f>
        <v>0</v>
      </c>
      <c r="AT13" s="19">
        <f>'[1]Свод МО Формула !!!!!!'!JQ12</f>
        <v>0</v>
      </c>
    </row>
    <row r="14" spans="1:46" s="28" customFormat="1" ht="15.75" customHeight="1" x14ac:dyDescent="0.25">
      <c r="A14" s="25" t="s">
        <v>51</v>
      </c>
      <c r="B14" s="17">
        <f t="shared" si="1"/>
        <v>90454.453865224161</v>
      </c>
      <c r="C14" s="18">
        <f t="shared" si="2"/>
        <v>10157.698401898739</v>
      </c>
      <c r="D14" s="18">
        <f>'[1]Свод МО Формула !!!!!!'!G13</f>
        <v>10157.698401898739</v>
      </c>
      <c r="E14" s="18">
        <f>'[1]Свод МО Формула !!!!!!'!M13</f>
        <v>0</v>
      </c>
      <c r="F14" s="18">
        <f>'[1]Свод МО Формула !!!!!!'!O13</f>
        <v>0</v>
      </c>
      <c r="G14" s="18">
        <f t="shared" si="3"/>
        <v>21846.410628368991</v>
      </c>
      <c r="H14" s="19">
        <f>'[1]Свод МО Формула !!!!!!'!AB13</f>
        <v>21846.410628368991</v>
      </c>
      <c r="I14" s="18">
        <f>'[1]Свод МО Формула !!!!!!'!AP13</f>
        <v>0</v>
      </c>
      <c r="J14" s="18">
        <f>'[1]Свод МО Формула !!!!!!'!AI13</f>
        <v>0</v>
      </c>
      <c r="K14" s="18">
        <f>'[1]Свод МО Формула !!!!!!'!BD13</f>
        <v>0</v>
      </c>
      <c r="L14" s="18"/>
      <c r="M14" s="18">
        <f>SUM(N14:Q14)</f>
        <v>5274.0777465210995</v>
      </c>
      <c r="N14" s="18">
        <f>'[1]Свод МО Формула !!!!!!'!BQ13</f>
        <v>2413.8304642595808</v>
      </c>
      <c r="O14" s="18">
        <f>'[1]Свод МО Формула !!!!!!'!BW13</f>
        <v>2860.2472822615182</v>
      </c>
      <c r="P14" s="18">
        <f>'[1]Свод МО Формула !!!!!!'!DB13</f>
        <v>0</v>
      </c>
      <c r="Q14" s="18">
        <f>'[1]Свод МО Формула !!!!!!'!CK13</f>
        <v>0</v>
      </c>
      <c r="R14" s="18">
        <f t="shared" si="4"/>
        <v>53176.267088435328</v>
      </c>
      <c r="S14" s="18">
        <f>'[1]Свод МО Формула !!!!!!'!KS13</f>
        <v>23671.376463979999</v>
      </c>
      <c r="T14" s="18">
        <f t="shared" si="5"/>
        <v>34017.257806249996</v>
      </c>
      <c r="U14" s="18">
        <f>'[1]Свод МО Формула !!!!!!'!DP13</f>
        <v>32003.317582249998</v>
      </c>
      <c r="V14" s="18">
        <f>'[1]Свод МО Формула !!!!!!'!DW13</f>
        <v>2013.9402239999995</v>
      </c>
      <c r="W14" s="18">
        <f>'[1]Свод МО Формула !!!!!!'!EC13</f>
        <v>0</v>
      </c>
      <c r="X14" s="18">
        <f>'[1]Свод МО Формула !!!!!!'!KK13</f>
        <v>4619.8790935930874</v>
      </c>
      <c r="Y14" s="20">
        <f t="shared" si="6"/>
        <v>14539.130188592244</v>
      </c>
      <c r="Z14" s="18">
        <f t="shared" si="7"/>
        <v>3152.3098810719994</v>
      </c>
      <c r="AA14" s="21">
        <f>'[1]Свод МО Формула !!!!!!'!ER13</f>
        <v>591.48645587199996</v>
      </c>
      <c r="AB14" s="20">
        <f>'[1]Свод МО Формула !!!!!!'!GO13</f>
        <v>0</v>
      </c>
      <c r="AC14" s="20">
        <f>'[1]Свод МО Формула !!!!!!'!EY13</f>
        <v>271.61579520000004</v>
      </c>
      <c r="AD14" s="21">
        <f>'[1]Свод МО Формула !!!!!!'!FL13</f>
        <v>500.37639600000011</v>
      </c>
      <c r="AE14" s="22">
        <f>'[1]Свод МО Формула !!!!!!'!FT13</f>
        <v>91.916469000000021</v>
      </c>
      <c r="AF14" s="20">
        <f>'[1]Свод МО Формула !!!!!!'!GI13</f>
        <v>0</v>
      </c>
      <c r="AG14" s="20">
        <f>'[1]Свод МО Формула !!!!!!'!FE13</f>
        <v>0</v>
      </c>
      <c r="AH14" s="20"/>
      <c r="AI14" s="20">
        <f>'[1]Свод МО Формула !!!!!!'!IS13</f>
        <v>0</v>
      </c>
      <c r="AJ14" s="20">
        <f>'[1]Свод МО Формула !!!!!!'!GB13</f>
        <v>1696.9147649999995</v>
      </c>
      <c r="AK14" s="23">
        <f t="shared" si="8"/>
        <v>11386.820307520245</v>
      </c>
      <c r="AL14" s="24">
        <f t="shared" si="9"/>
        <v>4729.7739160000001</v>
      </c>
      <c r="AM14" s="18">
        <f>'[1]Свод МО Формула !!!!!!'!IM13</f>
        <v>3838.9479999999999</v>
      </c>
      <c r="AN14" s="25">
        <f>'[1]Свод МО Формула !!!!!!'!IY13</f>
        <v>749.16450000000009</v>
      </c>
      <c r="AO14" s="25">
        <f>'[1]Свод МО Формула !!!!!!'!JE13</f>
        <v>141.661416</v>
      </c>
      <c r="AP14" s="26">
        <f t="shared" si="10"/>
        <v>6657.0463915202454</v>
      </c>
      <c r="AQ14" s="27">
        <f>'[1]Свод МО Формула !!!!!!'!HI13</f>
        <v>1917.7060000000001</v>
      </c>
      <c r="AR14" s="25">
        <f>'[1]Свод МО Формула !!!!!!'!HO13</f>
        <v>4739.3403915202452</v>
      </c>
      <c r="AS14" s="19">
        <f>'[1]Свод МО Формула !!!!!!'!JK13</f>
        <v>0</v>
      </c>
      <c r="AT14" s="19">
        <f>'[1]Свод МО Формула !!!!!!'!JQ13</f>
        <v>0</v>
      </c>
    </row>
    <row r="15" spans="1:46" s="28" customFormat="1" ht="15.75" customHeight="1" x14ac:dyDescent="0.25">
      <c r="A15" s="25" t="s">
        <v>52</v>
      </c>
      <c r="B15" s="17">
        <f t="shared" si="1"/>
        <v>150943.38054538073</v>
      </c>
      <c r="C15" s="18">
        <f t="shared" si="2"/>
        <v>25161.721886890911</v>
      </c>
      <c r="D15" s="18">
        <f>'[1]Свод МО Формула !!!!!!'!G14</f>
        <v>25161.721886890911</v>
      </c>
      <c r="E15" s="18">
        <f>'[1]Свод МО Формула !!!!!!'!M14</f>
        <v>0</v>
      </c>
      <c r="F15" s="18">
        <f>'[1]Свод МО Формула !!!!!!'!O14</f>
        <v>0</v>
      </c>
      <c r="G15" s="18">
        <f t="shared" si="3"/>
        <v>34715.693597437334</v>
      </c>
      <c r="H15" s="19">
        <f>'[1]Свод МО Формула !!!!!!'!AB14</f>
        <v>34715.693597437334</v>
      </c>
      <c r="I15" s="18">
        <f>'[1]Свод МО Формула !!!!!!'!AP14</f>
        <v>0</v>
      </c>
      <c r="J15" s="18">
        <f>'[1]Свод МО Формула !!!!!!'!AI14</f>
        <v>0</v>
      </c>
      <c r="K15" s="18">
        <f>'[1]Свод МО Формула !!!!!!'!BD14</f>
        <v>0</v>
      </c>
      <c r="L15" s="18"/>
      <c r="M15" s="18">
        <f t="shared" si="0"/>
        <v>8310.5116532494576</v>
      </c>
      <c r="N15" s="18">
        <f>'[1]Свод МО Формула !!!!!!'!BQ14</f>
        <v>8310.5116532494576</v>
      </c>
      <c r="O15" s="18">
        <f>'[1]Свод МО Формула !!!!!!'!BW14</f>
        <v>0</v>
      </c>
      <c r="P15" s="18">
        <f>'[1]Свод МО Формула !!!!!!'!DB14</f>
        <v>0</v>
      </c>
      <c r="Q15" s="18">
        <f>'[1]Свод МО Формула !!!!!!'!CK14</f>
        <v>0</v>
      </c>
      <c r="R15" s="18">
        <f t="shared" si="4"/>
        <v>82755.453407803026</v>
      </c>
      <c r="S15" s="18">
        <f>'[1]Свод МО Формула !!!!!!'!KS14</f>
        <v>33459.835141283998</v>
      </c>
      <c r="T15" s="18">
        <f t="shared" si="5"/>
        <v>46274.601054899998</v>
      </c>
      <c r="U15" s="18">
        <f>'[1]Свод МО Формула !!!!!!'!DP14</f>
        <v>43060.517182900003</v>
      </c>
      <c r="V15" s="18">
        <f>'[1]Свод МО Формула !!!!!!'!DW14</f>
        <v>2258.7793919999999</v>
      </c>
      <c r="W15" s="18">
        <f>'[1]Свод МО Формула !!!!!!'!EC14</f>
        <v>955.3044799999999</v>
      </c>
      <c r="X15" s="18">
        <f>'[1]Свод МО Формула !!!!!!'!KK14</f>
        <v>10176.470280481921</v>
      </c>
      <c r="Y15" s="20">
        <f t="shared" si="6"/>
        <v>26304.382072421104</v>
      </c>
      <c r="Z15" s="18">
        <f t="shared" si="7"/>
        <v>13137.440198568002</v>
      </c>
      <c r="AA15" s="21">
        <f>'[1]Свод МО Формула !!!!!!'!ER14</f>
        <v>1636.5532915680001</v>
      </c>
      <c r="AB15" s="20">
        <f>'[1]Свод МО Формула !!!!!!'!GO14</f>
        <v>0</v>
      </c>
      <c r="AC15" s="20">
        <f>'[1]Свод МО Формула !!!!!!'!EY14</f>
        <v>1359.45216</v>
      </c>
      <c r="AD15" s="20">
        <f>'[1]Свод МО Формула !!!!!!'!FL14</f>
        <v>2005.751696</v>
      </c>
      <c r="AE15" s="22">
        <f>'[1]Свод МО Формула !!!!!!'!FT14</f>
        <v>968.87241900000015</v>
      </c>
      <c r="AF15" s="20">
        <f>'[1]Свод МО Формула !!!!!!'!GI14</f>
        <v>0</v>
      </c>
      <c r="AG15" s="20">
        <f>'[1]Свод МО Формула !!!!!!'!FE14</f>
        <v>0</v>
      </c>
      <c r="AH15" s="20"/>
      <c r="AI15" s="20">
        <f>'[1]Свод МО Формула !!!!!!'!IS14</f>
        <v>65.875</v>
      </c>
      <c r="AJ15" s="20">
        <f>'[1]Свод МО Формула !!!!!!'!GB14</f>
        <v>7100.9356320000006</v>
      </c>
      <c r="AK15" s="23">
        <f t="shared" si="8"/>
        <v>13166.9418738531</v>
      </c>
      <c r="AL15" s="24">
        <f t="shared" si="9"/>
        <v>6280.6267240000016</v>
      </c>
      <c r="AM15" s="18">
        <f>'[1]Свод МО Формула !!!!!!'!IM14</f>
        <v>4434.1270000000013</v>
      </c>
      <c r="AN15" s="25">
        <f>'[1]Свод МО Формула !!!!!!'!IY14</f>
        <v>969.13170000000002</v>
      </c>
      <c r="AO15" s="25">
        <f>'[1]Свод МО Формула !!!!!!'!JE14</f>
        <v>877.3680240000001</v>
      </c>
      <c r="AP15" s="26">
        <f t="shared" si="10"/>
        <v>6886.3151498530979</v>
      </c>
      <c r="AQ15" s="27">
        <f>'[1]Свод МО Формула !!!!!!'!HI14</f>
        <v>2112.7740000000003</v>
      </c>
      <c r="AR15" s="25">
        <f>'[1]Свод МО Формула !!!!!!'!HO14</f>
        <v>4773.5411498530975</v>
      </c>
      <c r="AS15" s="19">
        <f>'[1]Свод МО Формула !!!!!!'!JK14</f>
        <v>0</v>
      </c>
      <c r="AT15" s="19">
        <f>'[1]Свод МО Формула !!!!!!'!JQ14</f>
        <v>0</v>
      </c>
    </row>
    <row r="16" spans="1:46" s="28" customFormat="1" ht="15.75" customHeight="1" x14ac:dyDescent="0.25">
      <c r="A16" s="25" t="s">
        <v>53</v>
      </c>
      <c r="B16" s="17">
        <f t="shared" si="1"/>
        <v>93078.026091939362</v>
      </c>
      <c r="C16" s="18">
        <f t="shared" si="2"/>
        <v>14081.000772092801</v>
      </c>
      <c r="D16" s="18">
        <f>'[1]Свод МО Формула !!!!!!'!G15</f>
        <v>14081.000772092801</v>
      </c>
      <c r="E16" s="18">
        <f>'[1]Свод МО Формула !!!!!!'!M15</f>
        <v>0</v>
      </c>
      <c r="F16" s="18">
        <f>'[1]Свод МО Формула !!!!!!'!O15</f>
        <v>0</v>
      </c>
      <c r="G16" s="18">
        <f t="shared" si="3"/>
        <v>29326.12623465023</v>
      </c>
      <c r="H16" s="19">
        <f>'[1]Свод МО Формула !!!!!!'!AB15</f>
        <v>29326.12623465023</v>
      </c>
      <c r="I16" s="18">
        <f>'[1]Свод МО Формула !!!!!!'!AP15</f>
        <v>0</v>
      </c>
      <c r="J16" s="18">
        <f>'[1]Свод МО Формула !!!!!!'!AI15</f>
        <v>0</v>
      </c>
      <c r="K16" s="18">
        <f>'[1]Свод МО Формула !!!!!!'!BD15</f>
        <v>0</v>
      </c>
      <c r="L16" s="18"/>
      <c r="M16" s="18">
        <f t="shared" si="0"/>
        <v>1880.5501910309188</v>
      </c>
      <c r="N16" s="18">
        <f>'[1]Свод МО Формула !!!!!!'!BQ15</f>
        <v>0</v>
      </c>
      <c r="O16" s="18">
        <f>'[1]Свод МО Формула !!!!!!'!BW15</f>
        <v>1880.5501910309188</v>
      </c>
      <c r="P16" s="18">
        <f>'[1]Свод МО Формула !!!!!!'!DB15</f>
        <v>0</v>
      </c>
      <c r="Q16" s="18">
        <f>'[1]Свод МО Формула !!!!!!'!CK15</f>
        <v>0</v>
      </c>
      <c r="R16" s="18">
        <f t="shared" si="4"/>
        <v>47790.348894165414</v>
      </c>
      <c r="S16" s="18">
        <f>'[1]Свод МО Формула !!!!!!'!KS15</f>
        <v>18072.936679237129</v>
      </c>
      <c r="T16" s="18">
        <f t="shared" si="5"/>
        <v>21154.324654901124</v>
      </c>
      <c r="U16" s="18">
        <f>'[1]Свод МО Формула !!!!!!'!DP15</f>
        <v>20027.696499525391</v>
      </c>
      <c r="V16" s="18">
        <f>'[1]Свод МО Формула !!!!!!'!DW15</f>
        <v>1126.6281553757342</v>
      </c>
      <c r="W16" s="18">
        <f>'[1]Свод МО Формула !!!!!!'!EC15</f>
        <v>0</v>
      </c>
      <c r="X16" s="18">
        <f>'[1]Свод МО Формула !!!!!!'!KK15</f>
        <v>5536.6970214174726</v>
      </c>
      <c r="Y16" s="20">
        <f t="shared" si="6"/>
        <v>21099.327217846818</v>
      </c>
      <c r="Z16" s="18">
        <f t="shared" si="7"/>
        <v>9148.7110448640015</v>
      </c>
      <c r="AA16" s="21">
        <f>'[1]Свод МО Формула !!!!!!'!ER15</f>
        <v>1083.313198864</v>
      </c>
      <c r="AB16" s="20">
        <f>'[1]Свод МО Формула !!!!!!'!GO15</f>
        <v>0</v>
      </c>
      <c r="AC16" s="20">
        <f>'[1]Свод МО Формула !!!!!!'!EY15</f>
        <v>601.45459199999993</v>
      </c>
      <c r="AD16" s="20">
        <f>'[1]Свод МО Формула !!!!!!'!FL15</f>
        <v>475.81573000000014</v>
      </c>
      <c r="AE16" s="22">
        <f>'[1]Свод МО Формула !!!!!!'!FT15</f>
        <v>262.26958500000006</v>
      </c>
      <c r="AF16" s="20">
        <f>'[1]Свод МО Формула !!!!!!'!GI15</f>
        <v>0</v>
      </c>
      <c r="AG16" s="20">
        <f>'[1]Свод МО Формула !!!!!!'!FE15</f>
        <v>0</v>
      </c>
      <c r="AH16" s="20"/>
      <c r="AI16" s="20">
        <f>'[1]Свод МО Формула !!!!!!'!IS15</f>
        <v>69.64</v>
      </c>
      <c r="AJ16" s="20">
        <f>'[1]Свод МО Формула !!!!!!'!GB15</f>
        <v>6656.217939000001</v>
      </c>
      <c r="AK16" s="23">
        <f t="shared" si="8"/>
        <v>11950.616172982815</v>
      </c>
      <c r="AL16" s="24">
        <f t="shared" si="9"/>
        <v>6275.3595112000003</v>
      </c>
      <c r="AM16" s="18">
        <f>'[1]Свод МО Формула !!!!!!'!IM15</f>
        <v>5249.2610000000004</v>
      </c>
      <c r="AN16" s="25">
        <f>'[1]Свод МО Формула !!!!!!'!IY15</f>
        <v>533.09557999999993</v>
      </c>
      <c r="AO16" s="25">
        <f>'[1]Свод МО Формула !!!!!!'!JE15</f>
        <v>493.00293120000003</v>
      </c>
      <c r="AP16" s="26">
        <f t="shared" si="10"/>
        <v>5675.2566617828143</v>
      </c>
      <c r="AQ16" s="27">
        <f>'[1]Свод МО Формула !!!!!!'!HI15</f>
        <v>1091.6339999999998</v>
      </c>
      <c r="AR16" s="25">
        <f>'[1]Свод МО Формула !!!!!!'!HO15</f>
        <v>4583.6226617828142</v>
      </c>
      <c r="AS16" s="19">
        <f>'[1]Свод МО Формула !!!!!!'!JK15</f>
        <v>0</v>
      </c>
      <c r="AT16" s="19">
        <f>'[1]Свод МО Формула !!!!!!'!JQ15</f>
        <v>0</v>
      </c>
    </row>
    <row r="17" spans="1:149" s="28" customFormat="1" ht="15.75" customHeight="1" x14ac:dyDescent="0.25">
      <c r="A17" s="25" t="s">
        <v>54</v>
      </c>
      <c r="B17" s="17">
        <f t="shared" si="1"/>
        <v>138442.85245397664</v>
      </c>
      <c r="C17" s="18">
        <f t="shared" si="2"/>
        <v>9613.0133113334159</v>
      </c>
      <c r="D17" s="18">
        <f>'[1]Свод МО Формула !!!!!!'!G16</f>
        <v>9613.0133113334159</v>
      </c>
      <c r="E17" s="18">
        <f>'[1]Свод МО Формула !!!!!!'!M16</f>
        <v>0</v>
      </c>
      <c r="F17" s="18">
        <f>'[1]Свод МО Формула !!!!!!'!O16</f>
        <v>0</v>
      </c>
      <c r="G17" s="18">
        <f t="shared" si="3"/>
        <v>24295.173722733827</v>
      </c>
      <c r="H17" s="19">
        <f>'[1]Свод МО Формула !!!!!!'!AB16</f>
        <v>24295.173722733827</v>
      </c>
      <c r="I17" s="18">
        <f>'[1]Свод МО Формула !!!!!!'!AP16</f>
        <v>0</v>
      </c>
      <c r="J17" s="18">
        <f>'[1]Свод МО Формула !!!!!!'!AI16</f>
        <v>0</v>
      </c>
      <c r="K17" s="18">
        <f>'[1]Свод МО Формула !!!!!!'!BD16</f>
        <v>0</v>
      </c>
      <c r="L17" s="18"/>
      <c r="M17" s="18">
        <f t="shared" si="0"/>
        <v>14936.674999083496</v>
      </c>
      <c r="N17" s="18">
        <f>'[1]Свод МО Формула !!!!!!'!BQ16</f>
        <v>2053.2704074970284</v>
      </c>
      <c r="O17" s="18">
        <f>'[1]Свод МО Формула !!!!!!'!BW16</f>
        <v>12883.404591586468</v>
      </c>
      <c r="P17" s="18">
        <f>'[1]Свод МО Формула !!!!!!'!DB16</f>
        <v>0</v>
      </c>
      <c r="Q17" s="18">
        <f>'[1]Свод МО Формула !!!!!!'!CK16</f>
        <v>0</v>
      </c>
      <c r="R17" s="18">
        <f t="shared" si="4"/>
        <v>89597.990420825896</v>
      </c>
      <c r="S17" s="18">
        <f>'[1]Свод МО Формула !!!!!!'!KS16</f>
        <v>36621.097434199997</v>
      </c>
      <c r="T17" s="18">
        <f t="shared" si="5"/>
        <v>46665.54497119999</v>
      </c>
      <c r="U17" s="18">
        <f>'[1]Свод МО Формула !!!!!!'!DP16</f>
        <v>42787.50424319999</v>
      </c>
      <c r="V17" s="18">
        <f>'[1]Свод МО Формула !!!!!!'!DW16</f>
        <v>2748.4577280000003</v>
      </c>
      <c r="W17" s="18">
        <f>'[1]Свод МО Формула !!!!!!'!EC16</f>
        <v>1129.5829999999999</v>
      </c>
      <c r="X17" s="18">
        <f>'[1]Свод МО Формула !!!!!!'!KK16</f>
        <v>8285.4244019942398</v>
      </c>
      <c r="Y17" s="20">
        <f t="shared" si="6"/>
        <v>34647.021047631664</v>
      </c>
      <c r="Z17" s="18">
        <f t="shared" si="7"/>
        <v>13157.673053064002</v>
      </c>
      <c r="AA17" s="21">
        <f>'[1]Свод МО Формула !!!!!!'!ER16</f>
        <v>1355.0758640639999</v>
      </c>
      <c r="AB17" s="20">
        <f>'[1]Свод МО Формула !!!!!!'!GO16</f>
        <v>0</v>
      </c>
      <c r="AC17" s="20">
        <f>'[1]Свод МО Формула !!!!!!'!EY16</f>
        <v>398.73830399999997</v>
      </c>
      <c r="AD17" s="20">
        <f>'[1]Свод МО Формула !!!!!!'!FL16</f>
        <v>1933.8954440000002</v>
      </c>
      <c r="AE17" s="22">
        <f>'[1]Свод МО Формула !!!!!!'!FT16</f>
        <v>324.80682300000001</v>
      </c>
      <c r="AF17" s="20">
        <f>'[1]Свод МО Формула !!!!!!'!GI16</f>
        <v>0</v>
      </c>
      <c r="AG17" s="20">
        <f>'[1]Свод МО Формула !!!!!!'!FE16</f>
        <v>0</v>
      </c>
      <c r="AH17" s="20"/>
      <c r="AI17" s="20">
        <f>'[1]Свод МО Формула !!!!!!'!IS16</f>
        <v>121.06899999999999</v>
      </c>
      <c r="AJ17" s="20">
        <f>'[1]Свод МО Формула !!!!!!'!GB16</f>
        <v>9024.0876180000014</v>
      </c>
      <c r="AK17" s="23">
        <f t="shared" si="8"/>
        <v>21489.347994567663</v>
      </c>
      <c r="AL17" s="24">
        <f t="shared" si="9"/>
        <v>9777.8225080000011</v>
      </c>
      <c r="AM17" s="18">
        <f>'[1]Свод МО Формула !!!!!!'!IM16</f>
        <v>6926.0490000000018</v>
      </c>
      <c r="AN17" s="25">
        <f>'[1]Свод МО Формула !!!!!!'!IY16</f>
        <v>1592.0701800000002</v>
      </c>
      <c r="AO17" s="25">
        <f>'[1]Свод МО Формула !!!!!!'!JE16</f>
        <v>1259.7033279999998</v>
      </c>
      <c r="AP17" s="26">
        <f t="shared" si="10"/>
        <v>11711.525486567663</v>
      </c>
      <c r="AQ17" s="27">
        <f>'[1]Свод МО Формула !!!!!!'!HI16</f>
        <v>5350.3679999999995</v>
      </c>
      <c r="AR17" s="25">
        <f>'[1]Свод МО Формула !!!!!!'!HO16</f>
        <v>6361.1574865676639</v>
      </c>
      <c r="AS17" s="19">
        <f>'[1]Свод МО Формула !!!!!!'!JK16</f>
        <v>0</v>
      </c>
      <c r="AT17" s="19">
        <f>'[1]Свод МО Формула !!!!!!'!JQ16</f>
        <v>0</v>
      </c>
    </row>
    <row r="18" spans="1:149" s="28" customFormat="1" ht="15.75" customHeight="1" x14ac:dyDescent="0.25">
      <c r="A18" s="25" t="s">
        <v>55</v>
      </c>
      <c r="B18" s="17">
        <f t="shared" si="1"/>
        <v>94252.887169607668</v>
      </c>
      <c r="C18" s="18">
        <f t="shared" si="2"/>
        <v>5943.7469062330238</v>
      </c>
      <c r="D18" s="18">
        <f>'[1]Свод МО Формула !!!!!!'!G17</f>
        <v>5943.7469062330238</v>
      </c>
      <c r="E18" s="18">
        <f>'[1]Свод МО Формула !!!!!!'!M17</f>
        <v>0</v>
      </c>
      <c r="F18" s="18">
        <f>'[1]Свод МО Формула !!!!!!'!O17</f>
        <v>0</v>
      </c>
      <c r="G18" s="18">
        <f t="shared" si="3"/>
        <v>18299.798123186996</v>
      </c>
      <c r="H18" s="19">
        <f>'[1]Свод МО Формула !!!!!!'!AB17</f>
        <v>18299.798123186996</v>
      </c>
      <c r="I18" s="18">
        <f>'[1]Свод МО Формула !!!!!!'!AP17</f>
        <v>0</v>
      </c>
      <c r="J18" s="18">
        <f>'[1]Свод МО Формула !!!!!!'!AI17</f>
        <v>0</v>
      </c>
      <c r="K18" s="18">
        <f>'[1]Свод МО Формула !!!!!!'!BD17</f>
        <v>0</v>
      </c>
      <c r="L18" s="18"/>
      <c r="M18" s="18">
        <f t="shared" si="0"/>
        <v>8043.3721159941997</v>
      </c>
      <c r="N18" s="18">
        <f>'[1]Свод МО Формула !!!!!!'!BQ17</f>
        <v>2306.7917264291759</v>
      </c>
      <c r="O18" s="18">
        <f>'[1]Свод МО Формула !!!!!!'!BW17</f>
        <v>5736.5803895650242</v>
      </c>
      <c r="P18" s="18">
        <f>'[1]Свод МО Формула !!!!!!'!DB17</f>
        <v>0</v>
      </c>
      <c r="Q18" s="18">
        <f>'[1]Свод МО Формула !!!!!!'!CK17</f>
        <v>0</v>
      </c>
      <c r="R18" s="18">
        <f t="shared" si="4"/>
        <v>61965.970024193448</v>
      </c>
      <c r="S18" s="18">
        <f>'[1]Свод МО Формула !!!!!!'!KS17</f>
        <v>25644.813554857217</v>
      </c>
      <c r="T18" s="18">
        <f t="shared" si="5"/>
        <v>35406.126360180446</v>
      </c>
      <c r="U18" s="18">
        <f>'[1]Свод МО Формула !!!!!!'!DP17</f>
        <v>32298.708999078775</v>
      </c>
      <c r="V18" s="18">
        <f>'[1]Свод МО Формула !!!!!!'!DW17</f>
        <v>2348.9830611016696</v>
      </c>
      <c r="W18" s="18">
        <f>'[1]Свод МО Формула !!!!!!'!EC17</f>
        <v>758.43430000000001</v>
      </c>
      <c r="X18" s="18">
        <f>'[1]Свод МО Формула !!!!!!'!KK17</f>
        <v>4943.5778060821067</v>
      </c>
      <c r="Y18" s="20">
        <f t="shared" si="6"/>
        <v>21616.265857930892</v>
      </c>
      <c r="Z18" s="18">
        <f t="shared" si="7"/>
        <v>8535.6061309301331</v>
      </c>
      <c r="AA18" s="21">
        <f>'[1]Свод МО Формула !!!!!!'!ER17</f>
        <v>488.91547233244791</v>
      </c>
      <c r="AB18" s="20">
        <f>'[1]Свод МО Формула !!!!!!'!GO17</f>
        <v>0</v>
      </c>
      <c r="AC18" s="20">
        <f>'[1]Свод МО Формула !!!!!!'!EY17</f>
        <v>774.4756985524225</v>
      </c>
      <c r="AD18" s="20">
        <f>'[1]Свод МО Формула !!!!!!'!FL17</f>
        <v>1392.8519707147889</v>
      </c>
      <c r="AE18" s="22">
        <f>'[1]Свод МО Формула !!!!!!'!FT17</f>
        <v>36.695291330470504</v>
      </c>
      <c r="AF18" s="20">
        <f>'[1]Свод МО Формула !!!!!!'!GI17</f>
        <v>0</v>
      </c>
      <c r="AG18" s="20">
        <f>'[1]Свод МО Формула !!!!!!'!FE17</f>
        <v>0</v>
      </c>
      <c r="AH18" s="20"/>
      <c r="AI18" s="20">
        <f>'[1]Свод МО Формула !!!!!!'!IS17</f>
        <v>73.779999999999987</v>
      </c>
      <c r="AJ18" s="20">
        <f>'[1]Свод МО Формула !!!!!!'!GB17</f>
        <v>5768.8876980000023</v>
      </c>
      <c r="AK18" s="23">
        <f t="shared" si="8"/>
        <v>13080.659727000759</v>
      </c>
      <c r="AL18" s="24">
        <f t="shared" si="9"/>
        <v>6957.0901960000001</v>
      </c>
      <c r="AM18" s="18">
        <f>'[1]Свод МО Формула !!!!!!'!IM17</f>
        <v>5554.7290000000003</v>
      </c>
      <c r="AN18" s="25">
        <f>'[1]Свод МО Формула !!!!!!'!IY17</f>
        <v>982.63342</v>
      </c>
      <c r="AO18" s="25">
        <f>'[1]Свод МО Формула !!!!!!'!JE17</f>
        <v>419.72777600000001</v>
      </c>
      <c r="AP18" s="26">
        <f t="shared" si="10"/>
        <v>6123.5695310007577</v>
      </c>
      <c r="AQ18" s="27">
        <f>'[1]Свод МО Формула !!!!!!'!HI17</f>
        <v>1103.4510482146004</v>
      </c>
      <c r="AR18" s="25">
        <f>'[1]Свод МО Формула !!!!!!'!HO17</f>
        <v>5020.1184827861571</v>
      </c>
      <c r="AS18" s="19">
        <f>'[1]Свод МО Формула !!!!!!'!JK17</f>
        <v>0</v>
      </c>
      <c r="AT18" s="19">
        <f>'[1]Свод МО Формула !!!!!!'!JQ17</f>
        <v>0</v>
      </c>
    </row>
    <row r="19" spans="1:149" s="28" customFormat="1" ht="15.75" customHeight="1" x14ac:dyDescent="0.25">
      <c r="A19" s="25" t="s">
        <v>56</v>
      </c>
      <c r="B19" s="17">
        <f t="shared" si="1"/>
        <v>82548.299370537017</v>
      </c>
      <c r="C19" s="18">
        <f t="shared" si="2"/>
        <v>7178.4301812909307</v>
      </c>
      <c r="D19" s="18">
        <f>'[1]Свод МО Формула !!!!!!'!G18</f>
        <v>7178.4301812909307</v>
      </c>
      <c r="E19" s="18">
        <f>'[1]Свод МО Формула !!!!!!'!M18</f>
        <v>0</v>
      </c>
      <c r="F19" s="18">
        <f>'[1]Свод МО Формула !!!!!!'!O18</f>
        <v>0</v>
      </c>
      <c r="G19" s="18">
        <f t="shared" si="3"/>
        <v>21078.988640922038</v>
      </c>
      <c r="H19" s="19">
        <f>'[1]Свод МО Формула !!!!!!'!AB18</f>
        <v>21078.988640922038</v>
      </c>
      <c r="I19" s="18">
        <f>'[1]Свод МО Формула !!!!!!'!AP18</f>
        <v>0</v>
      </c>
      <c r="J19" s="18">
        <f>'[1]Свод МО Формула !!!!!!'!AI18</f>
        <v>0</v>
      </c>
      <c r="K19" s="18">
        <f>'[1]Свод МО Формула !!!!!!'!BD18</f>
        <v>0</v>
      </c>
      <c r="L19" s="18"/>
      <c r="M19" s="18">
        <f t="shared" si="0"/>
        <v>2495.3780364385825</v>
      </c>
      <c r="N19" s="18">
        <f>'[1]Свод МО Формула !!!!!!'!BQ18</f>
        <v>0</v>
      </c>
      <c r="O19" s="18">
        <f>'[1]Свод МО Формула !!!!!!'!BW18</f>
        <v>2495.3780364385825</v>
      </c>
      <c r="P19" s="18">
        <f>'[1]Свод МО Формула !!!!!!'!DB18</f>
        <v>0</v>
      </c>
      <c r="Q19" s="18">
        <f>'[1]Свод МО Формула !!!!!!'!CK18</f>
        <v>0</v>
      </c>
      <c r="R19" s="18">
        <f t="shared" si="4"/>
        <v>51795.502511885476</v>
      </c>
      <c r="S19" s="18">
        <f>'[1]Свод МО Формула !!!!!!'!KS18</f>
        <v>16938.128336172002</v>
      </c>
      <c r="T19" s="18">
        <f t="shared" si="5"/>
        <v>33813.29654190001</v>
      </c>
      <c r="U19" s="18">
        <f>'[1]Свод МО Формула !!!!!!'!DP18</f>
        <v>31935.582621900008</v>
      </c>
      <c r="V19" s="18">
        <f>'[1]Свод МО Формула !!!!!!'!DW18</f>
        <v>1877.7139199999999</v>
      </c>
      <c r="W19" s="18">
        <f>'[1]Свод МО Формула !!!!!!'!EC18</f>
        <v>0</v>
      </c>
      <c r="X19" s="18">
        <f>'[1]Свод МО Формула !!!!!!'!KK18</f>
        <v>4974.323791916232</v>
      </c>
      <c r="Y19" s="20">
        <f t="shared" si="6"/>
        <v>13007.882178069229</v>
      </c>
      <c r="Z19" s="18">
        <f t="shared" si="7"/>
        <v>2166.3620193959996</v>
      </c>
      <c r="AA19" s="21">
        <f>'[1]Свод МО Формула !!!!!!'!ER18</f>
        <v>466.10584659599999</v>
      </c>
      <c r="AB19" s="20">
        <f>'[1]Свод МО Формула !!!!!!'!GO18</f>
        <v>0</v>
      </c>
      <c r="AC19" s="21">
        <f>'[1]Свод МО Формула !!!!!!'!EY18</f>
        <v>469.73191680000002</v>
      </c>
      <c r="AD19" s="20">
        <f>'[1]Свод МО Формула !!!!!!'!FL18</f>
        <v>375.19773200000003</v>
      </c>
      <c r="AE19" s="22">
        <f>'[1]Свод МО Формула !!!!!!'!FT18</f>
        <v>174.19337999999999</v>
      </c>
      <c r="AF19" s="20">
        <f>'[1]Свод МО Формула !!!!!!'!GI18</f>
        <v>0</v>
      </c>
      <c r="AG19" s="20">
        <f>'[1]Свод МО Формула !!!!!!'!FE18</f>
        <v>0</v>
      </c>
      <c r="AH19" s="20"/>
      <c r="AI19" s="20">
        <f>'[1]Свод МО Формула !!!!!!'!IS18</f>
        <v>54.58</v>
      </c>
      <c r="AJ19" s="20">
        <f>'[1]Свод МО Формула !!!!!!'!GB18</f>
        <v>626.55314399999997</v>
      </c>
      <c r="AK19" s="23">
        <f t="shared" si="8"/>
        <v>10841.520158673229</v>
      </c>
      <c r="AL19" s="24">
        <f t="shared" si="9"/>
        <v>4675.05044</v>
      </c>
      <c r="AM19" s="18">
        <f>'[1]Свод МО Формула !!!!!!'!IM18</f>
        <v>2686.6790000000001</v>
      </c>
      <c r="AN19" s="25">
        <f>'[1]Свод МО Формула !!!!!!'!IY18</f>
        <v>988.68600000000004</v>
      </c>
      <c r="AO19" s="25">
        <f>'[1]Свод МО Формула !!!!!!'!JE18</f>
        <v>999.68543999999997</v>
      </c>
      <c r="AP19" s="26">
        <f t="shared" si="10"/>
        <v>6166.4697186732301</v>
      </c>
      <c r="AQ19" s="27">
        <f>'[1]Свод МО Формула !!!!!!'!HI18</f>
        <v>1924.8759999999997</v>
      </c>
      <c r="AR19" s="25">
        <f>'[1]Свод МО Формула !!!!!!'!HO18</f>
        <v>4241.5937186732299</v>
      </c>
      <c r="AS19" s="19">
        <f>'[1]Свод МО Формула !!!!!!'!JK18</f>
        <v>0</v>
      </c>
      <c r="AT19" s="19">
        <f>'[1]Свод МО Формула !!!!!!'!JQ18</f>
        <v>0</v>
      </c>
    </row>
    <row r="20" spans="1:149" s="28" customFormat="1" ht="15.75" customHeight="1" x14ac:dyDescent="0.25">
      <c r="A20" s="25" t="s">
        <v>57</v>
      </c>
      <c r="B20" s="17">
        <f t="shared" si="1"/>
        <v>287846.61627887422</v>
      </c>
      <c r="C20" s="18">
        <f t="shared" si="2"/>
        <v>19920.570004361987</v>
      </c>
      <c r="D20" s="18">
        <f>'[1]Свод МО Формула !!!!!!'!G19</f>
        <v>19920.570004361987</v>
      </c>
      <c r="E20" s="18">
        <f>'[1]Свод МО Формула !!!!!!'!M19</f>
        <v>0</v>
      </c>
      <c r="F20" s="18">
        <f>'[1]Свод МО Формула !!!!!!'!O19</f>
        <v>0</v>
      </c>
      <c r="G20" s="19">
        <f t="shared" si="3"/>
        <v>89633.189746989796</v>
      </c>
      <c r="H20" s="19">
        <f>'[1]Свод МО Формула !!!!!!'!AB19</f>
        <v>89633.189746989796</v>
      </c>
      <c r="I20" s="18">
        <f>'[1]Свод МО Формула !!!!!!'!AP19</f>
        <v>0</v>
      </c>
      <c r="J20" s="18">
        <f>'[1]Свод МО Формула !!!!!!'!AI19</f>
        <v>0</v>
      </c>
      <c r="K20" s="18">
        <f>'[1]Свод МО Формула !!!!!!'!BD19</f>
        <v>0</v>
      </c>
      <c r="L20" s="18"/>
      <c r="M20" s="19">
        <f t="shared" si="0"/>
        <v>29148.437711985716</v>
      </c>
      <c r="N20" s="18">
        <f>'[1]Свод МО Формула !!!!!!'!BQ19</f>
        <v>9311.4416217529979</v>
      </c>
      <c r="O20" s="18">
        <f>'[1]Свод МО Формула !!!!!!'!BW19</f>
        <v>19836.996090232718</v>
      </c>
      <c r="P20" s="18">
        <f>'[1]Свод МО Формула !!!!!!'!DB19</f>
        <v>0</v>
      </c>
      <c r="Q20" s="18">
        <f>'[1]Свод МО Формула !!!!!!'!CK19</f>
        <v>0</v>
      </c>
      <c r="R20" s="18">
        <f t="shared" si="4"/>
        <v>149144.41881553669</v>
      </c>
      <c r="S20" s="18">
        <f>'[1]Свод МО Формула !!!!!!'!KS19</f>
        <v>59032.493168861998</v>
      </c>
      <c r="T20" s="18">
        <f t="shared" si="5"/>
        <v>92097.491295900007</v>
      </c>
      <c r="U20" s="18">
        <f>'[1]Свод МО Формула !!!!!!'!DP19</f>
        <v>86167.252551900005</v>
      </c>
      <c r="V20" s="18">
        <f>'[1]Свод МО Формула !!!!!!'!DW19</f>
        <v>3836.4272639999999</v>
      </c>
      <c r="W20" s="18">
        <f>'[1]Свод МО Формула !!!!!!'!EC19</f>
        <v>2093.8114799999998</v>
      </c>
      <c r="X20" s="18">
        <f>'[1]Свод МО Формула !!!!!!'!KK19</f>
        <v>15156.578303915534</v>
      </c>
      <c r="Y20" s="20">
        <f t="shared" si="6"/>
        <v>41890.349215721144</v>
      </c>
      <c r="Z20" s="18">
        <f t="shared" si="7"/>
        <v>15290.167107382003</v>
      </c>
      <c r="AA20" s="21">
        <f>'[1]Свод МО Формула !!!!!!'!ER19</f>
        <v>5922.3141546400011</v>
      </c>
      <c r="AB20" s="20">
        <f>'[1]Свод МО Формула !!!!!!'!GO19</f>
        <v>0</v>
      </c>
      <c r="AC20" s="20">
        <f>'[1]Свод МО Формула !!!!!!'!EY19</f>
        <v>1225.1547648000001</v>
      </c>
      <c r="AD20" s="20">
        <f>'[1]Свод МО Формула !!!!!!'!FL19</f>
        <v>687.33387663200006</v>
      </c>
      <c r="AE20" s="22">
        <f>'[1]Свод МО Формула !!!!!!'!FT19</f>
        <v>1924.6434443100002</v>
      </c>
      <c r="AF20" s="20">
        <f>'[1]Свод МО Формула !!!!!!'!GI19</f>
        <v>0</v>
      </c>
      <c r="AG20" s="20">
        <f>'[1]Свод МО Формула !!!!!!'!FE19</f>
        <v>0</v>
      </c>
      <c r="AH20" s="20"/>
      <c r="AI20" s="20">
        <f>'[1]Свод МО Формула !!!!!!'!IS19</f>
        <v>126.69999999999999</v>
      </c>
      <c r="AJ20" s="20">
        <f>'[1]Свод МО Формула !!!!!!'!GB19</f>
        <v>5404.0208670000011</v>
      </c>
      <c r="AK20" s="23">
        <f t="shared" si="8"/>
        <v>26600.182108339141</v>
      </c>
      <c r="AL20" s="24">
        <f t="shared" si="9"/>
        <v>11252.21076</v>
      </c>
      <c r="AM20" s="18">
        <f>'[1]Свод МО Формула !!!!!!'!IM19</f>
        <v>8906.2739999999994</v>
      </c>
      <c r="AN20" s="25">
        <f>'[1]Свод МО Формула !!!!!!'!IY19</f>
        <v>1912.4668400000003</v>
      </c>
      <c r="AO20" s="25">
        <f>'[1]Свод МО Формула !!!!!!'!JE19</f>
        <v>433.46992000000006</v>
      </c>
      <c r="AP20" s="26">
        <f t="shared" si="10"/>
        <v>15347.971348339139</v>
      </c>
      <c r="AQ20" s="27">
        <f>'[1]Свод МО Формула !!!!!!'!HI19</f>
        <v>5439.7039999999997</v>
      </c>
      <c r="AR20" s="25">
        <f>'[1]Свод МО Формула !!!!!!'!HO19</f>
        <v>9908.2673483391391</v>
      </c>
      <c r="AS20" s="19">
        <f>'[1]Свод МО Формула !!!!!!'!JK19</f>
        <v>0</v>
      </c>
      <c r="AT20" s="19">
        <f>'[1]Свод МО Формула !!!!!!'!JQ19</f>
        <v>0</v>
      </c>
      <c r="EP20" s="29">
        <v>7.546070204454395</v>
      </c>
      <c r="EQ20" s="29">
        <v>0.62170241402665805</v>
      </c>
      <c r="ER20" s="29">
        <v>6.5020429019369066E-2</v>
      </c>
      <c r="ES20" s="29">
        <v>0.64876699649957814</v>
      </c>
    </row>
    <row r="21" spans="1:149" s="28" customFormat="1" ht="15.75" customHeight="1" x14ac:dyDescent="0.25">
      <c r="A21" s="25" t="s">
        <v>58</v>
      </c>
      <c r="B21" s="17">
        <f t="shared" si="1"/>
        <v>72321.087794159859</v>
      </c>
      <c r="C21" s="18">
        <f t="shared" si="2"/>
        <v>3524.0774377543817</v>
      </c>
      <c r="D21" s="18">
        <f>'[1]Свод МО Формула !!!!!!'!G20</f>
        <v>3524.0774377543817</v>
      </c>
      <c r="E21" s="18">
        <f>'[1]Свод МО Формула !!!!!!'!M20</f>
        <v>0</v>
      </c>
      <c r="F21" s="18">
        <f>'[1]Свод МО Формула !!!!!!'!O20</f>
        <v>0</v>
      </c>
      <c r="G21" s="18">
        <f t="shared" si="3"/>
        <v>13933.236316338778</v>
      </c>
      <c r="H21" s="19">
        <f>'[1]Свод МО Формула !!!!!!'!AB20</f>
        <v>13933.236316338778</v>
      </c>
      <c r="I21" s="18">
        <f>'[1]Свод МО Формула !!!!!!'!AP20</f>
        <v>0</v>
      </c>
      <c r="J21" s="18">
        <f>'[1]Свод МО Формула !!!!!!'!AI20</f>
        <v>0</v>
      </c>
      <c r="K21" s="18">
        <f>'[1]Свод МО Формула !!!!!!'!BD20</f>
        <v>0</v>
      </c>
      <c r="L21" s="18"/>
      <c r="M21" s="18">
        <f t="shared" si="0"/>
        <v>5339.1432674052139</v>
      </c>
      <c r="N21" s="18">
        <f>'[1]Свод МО Формула !!!!!!'!BQ20</f>
        <v>3089.0505569403558</v>
      </c>
      <c r="O21" s="18">
        <f>'[1]Свод МО Формула !!!!!!'!BW20</f>
        <v>2250.0927104648576</v>
      </c>
      <c r="P21" s="18">
        <f>'[1]Свод МО Формула !!!!!!'!DB20</f>
        <v>0</v>
      </c>
      <c r="Q21" s="18">
        <f>'[1]Свод МО Формула !!!!!!'!CK20</f>
        <v>0</v>
      </c>
      <c r="R21" s="18">
        <f t="shared" si="4"/>
        <v>49524.630772661476</v>
      </c>
      <c r="S21" s="18">
        <f>'[1]Свод МО Формула !!!!!!'!KS20</f>
        <v>14385.978933194003</v>
      </c>
      <c r="T21" s="18">
        <f t="shared" si="5"/>
        <v>28460.31227200001</v>
      </c>
      <c r="U21" s="18">
        <f>'[1]Свод МО Формула !!!!!!'!DP20</f>
        <v>27335.524816000008</v>
      </c>
      <c r="V21" s="18">
        <f>'[1]Свод МО Формула !!!!!!'!DW20</f>
        <v>1124.787456</v>
      </c>
      <c r="W21" s="18">
        <f>'[1]Свод МО Формула !!!!!!'!EC20</f>
        <v>0</v>
      </c>
      <c r="X21" s="18">
        <f>'[1]Свод МО Формула !!!!!!'!KK20</f>
        <v>5551.6524987270413</v>
      </c>
      <c r="Y21" s="20">
        <f t="shared" si="6"/>
        <v>15512.666001934429</v>
      </c>
      <c r="Z21" s="18">
        <f t="shared" si="7"/>
        <v>4607.9323327919992</v>
      </c>
      <c r="AA21" s="21">
        <f>'[1]Свод МО Формула !!!!!!'!ER20</f>
        <v>868.12740019199998</v>
      </c>
      <c r="AB21" s="20">
        <f>'[1]Свод МО Формула !!!!!!'!GO20</f>
        <v>0</v>
      </c>
      <c r="AC21" s="20">
        <f>'[1]Свод МО Формула !!!!!!'!EY20</f>
        <v>357.57711359999996</v>
      </c>
      <c r="AD21" s="20">
        <f>'[1]Свод МО Формула !!!!!!'!FL20</f>
        <v>519.83685000000003</v>
      </c>
      <c r="AE21" s="22">
        <f>'[1]Свод МО Формула !!!!!!'!FT20</f>
        <v>172.83960899999997</v>
      </c>
      <c r="AF21" s="20">
        <f>'[1]Свод МО Формула !!!!!!'!GI20</f>
        <v>0</v>
      </c>
      <c r="AG21" s="20">
        <f>'[1]Свод МО Формула !!!!!!'!FE20</f>
        <v>0</v>
      </c>
      <c r="AH21" s="20"/>
      <c r="AI21" s="20">
        <f>'[1]Свод МО Формула !!!!!!'!IS20</f>
        <v>184.24799999999999</v>
      </c>
      <c r="AJ21" s="20">
        <f>'[1]Свод МО Формула !!!!!!'!GB20</f>
        <v>2505.3033599999999</v>
      </c>
      <c r="AK21" s="23">
        <f t="shared" si="8"/>
        <v>10904.73366914243</v>
      </c>
      <c r="AL21" s="24">
        <f t="shared" si="9"/>
        <v>5021.8154240000003</v>
      </c>
      <c r="AM21" s="18">
        <f>'[1]Свод МО Формула !!!!!!'!IM20</f>
        <v>4241.5</v>
      </c>
      <c r="AN21" s="25">
        <f>'[1]Свод МО Формула !!!!!!'!IY20</f>
        <v>680.25847999999996</v>
      </c>
      <c r="AO21" s="25">
        <f>'[1]Свод МО Формула !!!!!!'!JE20</f>
        <v>100.05694400000002</v>
      </c>
      <c r="AP21" s="26">
        <f t="shared" si="10"/>
        <v>5882.9182451424294</v>
      </c>
      <c r="AQ21" s="27">
        <f>'[1]Свод МО Формула !!!!!!'!HI20</f>
        <v>1544.5559999999998</v>
      </c>
      <c r="AR21" s="25">
        <f>'[1]Свод МО Формула !!!!!!'!HO20</f>
        <v>4338.3622451424299</v>
      </c>
      <c r="AS21" s="19">
        <f>'[1]Свод МО Формула !!!!!!'!JK20</f>
        <v>0</v>
      </c>
      <c r="AT21" s="19">
        <f>'[1]Свод МО Формула !!!!!!'!JQ20</f>
        <v>0</v>
      </c>
      <c r="EP21" s="29">
        <v>8.0623431053726051</v>
      </c>
      <c r="EQ21" s="29">
        <v>0.66423688562591932</v>
      </c>
      <c r="ER21" s="29">
        <v>6.9468874978559997E-2</v>
      </c>
      <c r="ES21" s="29">
        <v>0.69315312202291579</v>
      </c>
    </row>
    <row r="22" spans="1:149" s="28" customFormat="1" ht="15.75" customHeight="1" x14ac:dyDescent="0.25">
      <c r="A22" s="25" t="s">
        <v>59</v>
      </c>
      <c r="B22" s="17">
        <f t="shared" si="1"/>
        <v>72938.994142113748</v>
      </c>
      <c r="C22" s="18">
        <f t="shared" si="2"/>
        <v>3158.953229988887</v>
      </c>
      <c r="D22" s="18">
        <f>'[1]Свод МО Формула !!!!!!'!G21</f>
        <v>3158.953229988887</v>
      </c>
      <c r="E22" s="18">
        <f>'[1]Свод МО Формула !!!!!!'!M21</f>
        <v>0</v>
      </c>
      <c r="F22" s="18">
        <f>'[1]Свод МО Формула !!!!!!'!O21</f>
        <v>0</v>
      </c>
      <c r="G22" s="18">
        <f t="shared" si="3"/>
        <v>17331.240920600336</v>
      </c>
      <c r="H22" s="19">
        <f>'[1]Свод МО Формула !!!!!!'!AB21</f>
        <v>17331.240920600336</v>
      </c>
      <c r="I22" s="18">
        <f>'[1]Свод МО Формула !!!!!!'!AP21</f>
        <v>0</v>
      </c>
      <c r="J22" s="18">
        <f>'[1]Свод МО Формула !!!!!!'!AI21</f>
        <v>0</v>
      </c>
      <c r="K22" s="18">
        <f>'[1]Свод МО Формула !!!!!!'!BD21</f>
        <v>0</v>
      </c>
      <c r="L22" s="18"/>
      <c r="M22" s="18">
        <f t="shared" si="0"/>
        <v>2404.7136001541517</v>
      </c>
      <c r="N22" s="18">
        <f>'[1]Свод МО Формула !!!!!!'!BQ21</f>
        <v>0</v>
      </c>
      <c r="O22" s="18">
        <f>'[1]Свод МО Формула !!!!!!'!BW21</f>
        <v>2404.7136001541517</v>
      </c>
      <c r="P22" s="18">
        <f>'[1]Свод МО Формула !!!!!!'!DB21</f>
        <v>0</v>
      </c>
      <c r="Q22" s="18">
        <f>'[1]Свод МО Формула !!!!!!'!CK21</f>
        <v>0</v>
      </c>
      <c r="R22" s="18">
        <f t="shared" si="4"/>
        <v>50044.086391370365</v>
      </c>
      <c r="S22" s="18">
        <f>'[1]Свод МО Формула !!!!!!'!KS21</f>
        <v>22415.46709405</v>
      </c>
      <c r="T22" s="18">
        <f t="shared" si="5"/>
        <v>29073.110971800001</v>
      </c>
      <c r="U22" s="18">
        <f>'[1]Свод МО Формула !!!!!!'!DP21</f>
        <v>28071.663547800003</v>
      </c>
      <c r="V22" s="18">
        <f>'[1]Свод МО Формула !!!!!!'!DW21</f>
        <v>1001.4474239999997</v>
      </c>
      <c r="W22" s="18">
        <f>'[1]Свод МО Формула !!!!!!'!EC21</f>
        <v>0</v>
      </c>
      <c r="X22" s="18">
        <f>'[1]Свод МО Формула !!!!!!'!KK21</f>
        <v>4175.2432704351359</v>
      </c>
      <c r="Y22" s="20">
        <f t="shared" si="6"/>
        <v>16795.73214913523</v>
      </c>
      <c r="Z22" s="18">
        <f t="shared" si="7"/>
        <v>6353.1104525479996</v>
      </c>
      <c r="AA22" s="21">
        <f>'[1]Свод МО Формула !!!!!!'!ER21</f>
        <v>1017.6545521479999</v>
      </c>
      <c r="AB22" s="20">
        <f>'[1]Свод МО Формула !!!!!!'!GO21</f>
        <v>0</v>
      </c>
      <c r="AC22" s="20">
        <f>'[1]Свод МО Формула !!!!!!'!EY21</f>
        <v>196.8459264</v>
      </c>
      <c r="AD22" s="20">
        <f>'[1]Свод МО Формула !!!!!!'!FL21</f>
        <v>906.88923</v>
      </c>
      <c r="AE22" s="22">
        <f>'[1]Свод МО Формула !!!!!!'!FT21</f>
        <v>167.05445399999999</v>
      </c>
      <c r="AF22" s="20">
        <f>'[1]Свод МО Формула !!!!!!'!GI21</f>
        <v>0</v>
      </c>
      <c r="AG22" s="20">
        <f>'[1]Свод МО Формула !!!!!!'!FE21</f>
        <v>0</v>
      </c>
      <c r="AH22" s="20"/>
      <c r="AI22" s="20">
        <f>'[1]Свод МО Формула !!!!!!'!IS21</f>
        <v>304.774</v>
      </c>
      <c r="AJ22" s="20">
        <f>'[1]Свод МО Формула !!!!!!'!GB21</f>
        <v>3759.8922899999998</v>
      </c>
      <c r="AK22" s="23">
        <f t="shared" si="8"/>
        <v>10442.62169658723</v>
      </c>
      <c r="AL22" s="24">
        <f t="shared" si="9"/>
        <v>5968.9281200000005</v>
      </c>
      <c r="AM22" s="18">
        <f>'[1]Свод МО Формула !!!!!!'!IM21</f>
        <v>5042.3490000000002</v>
      </c>
      <c r="AN22" s="25">
        <f>'[1]Свод МО Формула !!!!!!'!IY21</f>
        <v>926.57911999999999</v>
      </c>
      <c r="AO22" s="25">
        <f>'[1]Свод МО Формула !!!!!!'!JE21</f>
        <v>0</v>
      </c>
      <c r="AP22" s="26">
        <f t="shared" si="10"/>
        <v>4473.6935765872286</v>
      </c>
      <c r="AQ22" s="27">
        <f>'[1]Свод МО Формула !!!!!!'!HI21</f>
        <v>963.66799999999989</v>
      </c>
      <c r="AR22" s="25">
        <f>'[1]Свод МО Формула !!!!!!'!HO21</f>
        <v>3510.0255765872289</v>
      </c>
      <c r="AS22" s="19">
        <f>'[1]Свод МО Формула !!!!!!'!JK21</f>
        <v>0</v>
      </c>
      <c r="AT22" s="19">
        <f>'[1]Свод МО Формула !!!!!!'!JQ21</f>
        <v>0</v>
      </c>
      <c r="EP22" s="29">
        <v>8.7998758209700476</v>
      </c>
      <c r="EQ22" s="29">
        <v>0.72500041648200697</v>
      </c>
      <c r="ER22" s="29">
        <v>7.5823797777404181E-2</v>
      </c>
      <c r="ES22" s="29">
        <v>0.7565618727705411</v>
      </c>
    </row>
    <row r="23" spans="1:149" s="28" customFormat="1" ht="15.75" customHeight="1" x14ac:dyDescent="0.25">
      <c r="A23" s="25" t="s">
        <v>60</v>
      </c>
      <c r="B23" s="17">
        <f t="shared" si="1"/>
        <v>112525.87520606234</v>
      </c>
      <c r="C23" s="18">
        <f t="shared" si="2"/>
        <v>10883.29905474923</v>
      </c>
      <c r="D23" s="18">
        <f>'[1]Свод МО Формула !!!!!!'!G22</f>
        <v>10883.29905474923</v>
      </c>
      <c r="E23" s="18">
        <f>'[1]Свод МО Формула !!!!!!'!M22</f>
        <v>0</v>
      </c>
      <c r="F23" s="18">
        <f>'[1]Свод МО Формула !!!!!!'!O22</f>
        <v>0</v>
      </c>
      <c r="G23" s="18">
        <f t="shared" si="3"/>
        <v>28576.704045362017</v>
      </c>
      <c r="H23" s="19">
        <f>'[1]Свод МО Формула !!!!!!'!AB22</f>
        <v>28576.704045362017</v>
      </c>
      <c r="I23" s="18">
        <f>'[1]Свод МО Формула !!!!!!'!AP22</f>
        <v>0</v>
      </c>
      <c r="J23" s="18">
        <f>'[1]Свод МО Формула !!!!!!'!AI22</f>
        <v>0</v>
      </c>
      <c r="K23" s="18">
        <f>'[1]Свод МО Формула !!!!!!'!BD22</f>
        <v>0</v>
      </c>
      <c r="L23" s="18"/>
      <c r="M23" s="18">
        <f t="shared" si="0"/>
        <v>5617.7422535405549</v>
      </c>
      <c r="N23" s="18">
        <f>'[1]Свод МО Формула !!!!!!'!BQ22</f>
        <v>5617.7422535405549</v>
      </c>
      <c r="O23" s="18">
        <f>'[1]Свод МО Формула !!!!!!'!BW22</f>
        <v>0</v>
      </c>
      <c r="P23" s="18">
        <f>'[1]Свод МО Формула !!!!!!'!DB22</f>
        <v>0</v>
      </c>
      <c r="Q23" s="18">
        <f>'[1]Свод МО Формула !!!!!!'!CK22</f>
        <v>0</v>
      </c>
      <c r="R23" s="18">
        <f t="shared" si="4"/>
        <v>67448.129852410522</v>
      </c>
      <c r="S23" s="18">
        <f>'[1]Свод МО Формула !!!!!!'!KS22</f>
        <v>26634.083597228</v>
      </c>
      <c r="T23" s="18">
        <f t="shared" si="5"/>
        <v>44857.629122799997</v>
      </c>
      <c r="U23" s="18">
        <f>'[1]Свод МО Формула !!!!!!'!DP22</f>
        <v>40963.087922799998</v>
      </c>
      <c r="V23" s="18">
        <f>'[1]Свод МО Формула !!!!!!'!DW22</f>
        <v>3313.6127999999999</v>
      </c>
      <c r="W23" s="18">
        <f>'[1]Свод МО Формула !!!!!!'!EC22</f>
        <v>580.92840000000001</v>
      </c>
      <c r="X23" s="18">
        <f>'[1]Свод МО Формула !!!!!!'!KK22</f>
        <v>5050.2404688606084</v>
      </c>
      <c r="Y23" s="20">
        <f t="shared" si="6"/>
        <v>17540.26026074991</v>
      </c>
      <c r="Z23" s="18">
        <f t="shared" si="7"/>
        <v>4968.5225721839997</v>
      </c>
      <c r="AA23" s="21">
        <f>'[1]Свод МО Формула !!!!!!'!ER22</f>
        <v>1076.0776385839999</v>
      </c>
      <c r="AB23" s="20">
        <f>'[1]Свод МО Формула !!!!!!'!GO22</f>
        <v>0</v>
      </c>
      <c r="AC23" s="20">
        <f>'[1]Свод МО Формула !!!!!!'!EY22</f>
        <v>1317.0894335999999</v>
      </c>
      <c r="AD23" s="20">
        <f>'[1]Свод МО Формула !!!!!!'!FL22</f>
        <v>987.44458799999995</v>
      </c>
      <c r="AE23" s="22">
        <f>'[1]Свод МО Формула !!!!!!'!FT22</f>
        <v>176.84481599999998</v>
      </c>
      <c r="AF23" s="20">
        <f>'[1]Свод МО Формула !!!!!!'!GI22</f>
        <v>0</v>
      </c>
      <c r="AG23" s="20">
        <f>'[1]Свод МО Формула !!!!!!'!FE22</f>
        <v>0</v>
      </c>
      <c r="AH23" s="20"/>
      <c r="AI23" s="20">
        <f>'[1]Свод МО Формула !!!!!!'!IS22</f>
        <v>288.20500000000004</v>
      </c>
      <c r="AJ23" s="20">
        <f>'[1]Свод МО Формула !!!!!!'!GB22</f>
        <v>1122.8610960000001</v>
      </c>
      <c r="AK23" s="23">
        <f t="shared" si="8"/>
        <v>12571.737688565911</v>
      </c>
      <c r="AL23" s="24">
        <f t="shared" si="9"/>
        <v>6964.8776175999992</v>
      </c>
      <c r="AM23" s="18">
        <f>'[1]Свод МО Формула !!!!!!'!IM22</f>
        <v>5301.6229999999996</v>
      </c>
      <c r="AN23" s="25">
        <f>'[1]Свод МО Формула !!!!!!'!IY22</f>
        <v>863.42396000000008</v>
      </c>
      <c r="AO23" s="25">
        <f>'[1]Свод МО Формула !!!!!!'!JE22</f>
        <v>799.83065759999999</v>
      </c>
      <c r="AP23" s="26">
        <f t="shared" si="10"/>
        <v>5606.8600709659113</v>
      </c>
      <c r="AQ23" s="27">
        <f>'[1]Свод МО Формула !!!!!!'!HI22</f>
        <v>1177.0419999999999</v>
      </c>
      <c r="AR23" s="25">
        <f>'[1]Свод МО Формула !!!!!!'!HO22</f>
        <v>4429.8180709659118</v>
      </c>
      <c r="AS23" s="19">
        <f>'[1]Свод МО Формула !!!!!!'!JK22</f>
        <v>0</v>
      </c>
      <c r="AT23" s="19">
        <f>'[1]Свод МО Формула !!!!!!'!JQ22</f>
        <v>0</v>
      </c>
    </row>
    <row r="24" spans="1:149" s="28" customFormat="1" ht="15.75" customHeight="1" x14ac:dyDescent="0.25">
      <c r="A24" s="27" t="s">
        <v>61</v>
      </c>
      <c r="B24" s="17">
        <f t="shared" si="1"/>
        <v>35280.705608079865</v>
      </c>
      <c r="C24" s="19">
        <f t="shared" si="2"/>
        <v>3312.1860697869215</v>
      </c>
      <c r="D24" s="19">
        <f>'[1]Свод МО Формула !!!!!!'!G23</f>
        <v>3312.1860697869215</v>
      </c>
      <c r="E24" s="19">
        <f>'[1]Свод МО Формула !!!!!!'!M23</f>
        <v>0</v>
      </c>
      <c r="F24" s="19">
        <f>'[1]Свод МО Формула !!!!!!'!O23</f>
        <v>0</v>
      </c>
      <c r="G24" s="19">
        <f t="shared" si="3"/>
        <v>11975.628043994435</v>
      </c>
      <c r="H24" s="19">
        <f>'[1]Свод МО Формула !!!!!!'!AB23</f>
        <v>11975.628043994435</v>
      </c>
      <c r="I24" s="19">
        <f>'[1]Свод МО Формула !!!!!!'!AP23</f>
        <v>0</v>
      </c>
      <c r="J24" s="19">
        <f>'[1]Свод МО Формула !!!!!!'!AI23</f>
        <v>0</v>
      </c>
      <c r="K24" s="19">
        <f>'[1]Свод МО Формула !!!!!!'!BD23</f>
        <v>0</v>
      </c>
      <c r="L24" s="19"/>
      <c r="M24" s="19">
        <f t="shared" si="0"/>
        <v>3243.9166859732463</v>
      </c>
      <c r="N24" s="19">
        <f>'[1]Свод МО Формула !!!!!!'!BQ23</f>
        <v>0</v>
      </c>
      <c r="O24" s="19">
        <f>'[1]Свод МО Формула !!!!!!'!BW23</f>
        <v>3243.9166859732463</v>
      </c>
      <c r="P24" s="19">
        <f>'[1]Свод МО Формула !!!!!!'!DB23</f>
        <v>0</v>
      </c>
      <c r="Q24" s="19">
        <f>'[1]Свод МО Формула !!!!!!'!CK23</f>
        <v>0</v>
      </c>
      <c r="R24" s="19">
        <f t="shared" si="4"/>
        <v>16748.974808325263</v>
      </c>
      <c r="S24" s="19">
        <f>'[1]Свод МО Формула !!!!!!'!KS23</f>
        <v>4951.8256769600002</v>
      </c>
      <c r="T24" s="19">
        <f t="shared" si="5"/>
        <v>10172.653807799999</v>
      </c>
      <c r="U24" s="19">
        <f>'[1]Свод МО Формула !!!!!!'!DP23</f>
        <v>10172.653807799999</v>
      </c>
      <c r="V24" s="19">
        <f>'[1]Свод МО Формула !!!!!!'!DW23</f>
        <v>0</v>
      </c>
      <c r="W24" s="19">
        <f>'[1]Свод МО Формула !!!!!!'!EC23</f>
        <v>0</v>
      </c>
      <c r="X24" s="19">
        <f>'[1]Свод МО Формула !!!!!!'!KK23</f>
        <v>2614.0325230992958</v>
      </c>
      <c r="Y24" s="21">
        <f t="shared" si="6"/>
        <v>3962.2884774259701</v>
      </c>
      <c r="Z24" s="19">
        <f t="shared" si="7"/>
        <v>492.43220818000009</v>
      </c>
      <c r="AA24" s="21">
        <f>'[1]Свод МО Формула !!!!!!'!ER23</f>
        <v>375.10540418000005</v>
      </c>
      <c r="AB24" s="21">
        <f>'[1]Свод МО Формула !!!!!!'!GO23</f>
        <v>0</v>
      </c>
      <c r="AC24" s="21">
        <f>'[1]Свод МО Формула !!!!!!'!EY23</f>
        <v>0</v>
      </c>
      <c r="AD24" s="21">
        <f>'[1]Свод МО Формула !!!!!!'!FL23</f>
        <v>11.597300000000001</v>
      </c>
      <c r="AE24" s="30">
        <f>'[1]Свод МО Формула !!!!!!'!FT23</f>
        <v>19.800504</v>
      </c>
      <c r="AF24" s="21">
        <f>'[1]Свод МО Формула !!!!!!'!GI23</f>
        <v>0</v>
      </c>
      <c r="AG24" s="21">
        <f>'[1]Свод МО Формула !!!!!!'!FE23</f>
        <v>0</v>
      </c>
      <c r="AH24" s="21"/>
      <c r="AI24" s="21">
        <f>'[1]Свод МО Формула !!!!!!'!IS23</f>
        <v>85.929000000000016</v>
      </c>
      <c r="AJ24" s="21">
        <f>'[1]Свод МО Формула !!!!!!'!GB23</f>
        <v>0</v>
      </c>
      <c r="AK24" s="31">
        <f t="shared" si="8"/>
        <v>3469.85626924597</v>
      </c>
      <c r="AL24" s="17">
        <f t="shared" si="9"/>
        <v>2268.4451439999998</v>
      </c>
      <c r="AM24" s="19">
        <f>'[1]Свод МО Формула !!!!!!'!IM23</f>
        <v>1966.6909999999998</v>
      </c>
      <c r="AN24" s="27">
        <f>'[1]Свод МО Формула !!!!!!'!IY23</f>
        <v>202.21720000000005</v>
      </c>
      <c r="AO24" s="27">
        <f>'[1]Свод МО Формула !!!!!!'!JE23</f>
        <v>99.536944000000005</v>
      </c>
      <c r="AP24" s="32">
        <f t="shared" si="10"/>
        <v>1201.4111252459704</v>
      </c>
      <c r="AQ24" s="27">
        <f>'[1]Свод МО Формула !!!!!!'!HI23</f>
        <v>300.55799999999999</v>
      </c>
      <c r="AR24" s="27">
        <f>'[1]Свод МО Формула !!!!!!'!HO23</f>
        <v>900.85312524597043</v>
      </c>
      <c r="AS24" s="19">
        <f>'[1]Свод МО Формула !!!!!!'!JK23</f>
        <v>0</v>
      </c>
      <c r="AT24" s="19">
        <f>'[1]Свод МО Формула !!!!!!'!JQ23</f>
        <v>0</v>
      </c>
    </row>
    <row r="25" spans="1:149" s="28" customFormat="1" ht="15.75" customHeight="1" x14ac:dyDescent="0.25">
      <c r="A25" s="25" t="s">
        <v>62</v>
      </c>
      <c r="B25" s="17">
        <f t="shared" si="1"/>
        <v>219247.05113439568</v>
      </c>
      <c r="C25" s="18">
        <f t="shared" si="2"/>
        <v>0</v>
      </c>
      <c r="D25" s="18">
        <f>'[1]Свод МО Формула !!!!!!'!G24</f>
        <v>0</v>
      </c>
      <c r="E25" s="18">
        <f>'[1]Свод МО Формула !!!!!!'!M24</f>
        <v>0</v>
      </c>
      <c r="F25" s="18">
        <f>'[1]Свод МО Формула !!!!!!'!O24</f>
        <v>0</v>
      </c>
      <c r="G25" s="18">
        <f t="shared" si="3"/>
        <v>0</v>
      </c>
      <c r="H25" s="19">
        <f>'[1]Свод МО Формула !!!!!!'!AB24</f>
        <v>0</v>
      </c>
      <c r="I25" s="18">
        <f>'[1]Свод МО Формула !!!!!!'!AP24</f>
        <v>0</v>
      </c>
      <c r="J25" s="18">
        <f>'[1]Свод МО Формула !!!!!!'!AI24</f>
        <v>0</v>
      </c>
      <c r="K25" s="18">
        <f>'[1]Свод МО Формула !!!!!!'!BD24</f>
        <v>0</v>
      </c>
      <c r="L25" s="18"/>
      <c r="M25" s="19">
        <f t="shared" si="0"/>
        <v>25079.372190617076</v>
      </c>
      <c r="N25" s="18">
        <f>'[1]Свод МО Формула !!!!!!'!BQ24</f>
        <v>0</v>
      </c>
      <c r="O25" s="18">
        <f>'[1]Свод МО Формула !!!!!!'!BW24</f>
        <v>25079.372190617076</v>
      </c>
      <c r="P25" s="18">
        <f>'[1]Свод МО Формула !!!!!!'!DB24</f>
        <v>0</v>
      </c>
      <c r="Q25" s="18">
        <f>'[1]Свод МО Формула !!!!!!'!CK24</f>
        <v>0</v>
      </c>
      <c r="R25" s="19">
        <f t="shared" si="4"/>
        <v>194167.67894377859</v>
      </c>
      <c r="S25" s="18">
        <f>'[1]Свод МО Формула !!!!!!'!KS24</f>
        <v>65027.031946891992</v>
      </c>
      <c r="T25" s="18">
        <f t="shared" si="5"/>
        <v>111360.21654249998</v>
      </c>
      <c r="U25" s="18">
        <f>'[1]Свод МО Формула !!!!!!'!DP24</f>
        <v>104607.05166249999</v>
      </c>
      <c r="V25" s="18">
        <f>'[1]Свод МО Формула !!!!!!'!DW24</f>
        <v>0</v>
      </c>
      <c r="W25" s="18">
        <f>'[1]Свод МО Формула !!!!!!'!EC24</f>
        <v>6753.1648800000003</v>
      </c>
      <c r="X25" s="18">
        <f>'[1]Свод МО Формула !!!!!!'!KK24</f>
        <v>18142.057166318595</v>
      </c>
      <c r="Y25" s="20">
        <f t="shared" si="6"/>
        <v>64665.405234960002</v>
      </c>
      <c r="Z25" s="18">
        <f t="shared" si="7"/>
        <v>12435.393234960002</v>
      </c>
      <c r="AA25" s="21">
        <f>'[1]Свод МО Формула !!!!!!'!ER24</f>
        <v>9049.2886629600016</v>
      </c>
      <c r="AB25" s="20">
        <f>'[1]Свод МО Формула !!!!!!'!GO24</f>
        <v>0</v>
      </c>
      <c r="AC25" s="20">
        <f>'[1]Свод МО Формула !!!!!!'!EY24</f>
        <v>0</v>
      </c>
      <c r="AD25" s="20">
        <f>'[1]Свод МО Формула !!!!!!'!FL24</f>
        <v>1323.3826840000002</v>
      </c>
      <c r="AE25" s="22">
        <f>'[1]Свод МО Формула !!!!!!'!FT24</f>
        <v>355.29688799999997</v>
      </c>
      <c r="AF25" s="20">
        <f>'[1]Свод МО Формула !!!!!!'!GI24</f>
        <v>0</v>
      </c>
      <c r="AG25" s="20">
        <f>'[1]Свод МО Формула !!!!!!'!FE24</f>
        <v>0</v>
      </c>
      <c r="AH25" s="20"/>
      <c r="AI25" s="20">
        <f>'[1]Свод МО Формула !!!!!!'!IS24</f>
        <v>1707.4249999999997</v>
      </c>
      <c r="AJ25" s="20">
        <f>'[1]Свод МО Формула !!!!!!'!GB24</f>
        <v>0</v>
      </c>
      <c r="AK25" s="23">
        <f t="shared" si="8"/>
        <v>52230.012000000002</v>
      </c>
      <c r="AL25" s="24">
        <f t="shared" si="9"/>
        <v>36003.004000000001</v>
      </c>
      <c r="AM25" s="18">
        <f>'[1]Свод МО Формула !!!!!!'!IM24</f>
        <v>36003.004000000001</v>
      </c>
      <c r="AN25" s="25">
        <f>'[1]Свод МО Формула !!!!!!'!IY24</f>
        <v>0</v>
      </c>
      <c r="AO25" s="25">
        <f>'[1]Свод МО Формула !!!!!!'!JE24</f>
        <v>0</v>
      </c>
      <c r="AP25" s="26">
        <f t="shared" si="10"/>
        <v>16227.008</v>
      </c>
      <c r="AQ25" s="27">
        <f>'[1]Свод МО Формула !!!!!!'!HI24</f>
        <v>16227.008</v>
      </c>
      <c r="AR25" s="25">
        <f>'[1]Свод МО Формула !!!!!!'!HO24</f>
        <v>0</v>
      </c>
      <c r="AS25" s="19">
        <f>'[1]Свод МО Формула !!!!!!'!JK24</f>
        <v>0</v>
      </c>
      <c r="AT25" s="19">
        <f>'[1]Свод МО Формула !!!!!!'!JQ24</f>
        <v>0</v>
      </c>
      <c r="EP25" s="29">
        <v>8.7998758209700476</v>
      </c>
      <c r="EQ25" s="29">
        <v>0.72500041648200697</v>
      </c>
      <c r="ER25" s="29">
        <v>7.5823797777404181E-2</v>
      </c>
      <c r="ES25" s="29">
        <v>0.7565618727705411</v>
      </c>
    </row>
    <row r="26" spans="1:149" s="28" customFormat="1" ht="15.75" customHeight="1" x14ac:dyDescent="0.25">
      <c r="A26" s="25" t="s">
        <v>63</v>
      </c>
      <c r="B26" s="17">
        <f t="shared" si="1"/>
        <v>94306.222860287642</v>
      </c>
      <c r="C26" s="18">
        <f t="shared" si="2"/>
        <v>0</v>
      </c>
      <c r="D26" s="18">
        <f>'[1]Свод МО Формула !!!!!!'!G25</f>
        <v>0</v>
      </c>
      <c r="E26" s="18">
        <f>'[1]Свод МО Формула !!!!!!'!M25</f>
        <v>0</v>
      </c>
      <c r="F26" s="18">
        <f>'[1]Свод МО Формула !!!!!!'!O25</f>
        <v>0</v>
      </c>
      <c r="G26" s="18">
        <f t="shared" si="3"/>
        <v>0</v>
      </c>
      <c r="H26" s="19">
        <f>'[1]Свод МО Формула !!!!!!'!AB25</f>
        <v>0</v>
      </c>
      <c r="I26" s="18">
        <f>'[1]Свод МО Формула !!!!!!'!AP25</f>
        <v>0</v>
      </c>
      <c r="J26" s="18">
        <f>'[1]Свод МО Формула !!!!!!'!AI25</f>
        <v>0</v>
      </c>
      <c r="K26" s="18">
        <f>'[1]Свод МО Формула !!!!!!'!BD25</f>
        <v>0</v>
      </c>
      <c r="L26" s="18"/>
      <c r="M26" s="18">
        <f t="shared" si="0"/>
        <v>0</v>
      </c>
      <c r="N26" s="18">
        <f>'[1]Свод МО Формула !!!!!!'!BQ25</f>
        <v>0</v>
      </c>
      <c r="O26" s="18">
        <f>'[1]Свод МО Формула !!!!!!'!BW25</f>
        <v>0</v>
      </c>
      <c r="P26" s="18">
        <f>'[1]Свод МО Формула !!!!!!'!DB25</f>
        <v>0</v>
      </c>
      <c r="Q26" s="18">
        <f>'[1]Свод МО Формула !!!!!!'!CK25</f>
        <v>0</v>
      </c>
      <c r="R26" s="18">
        <f t="shared" si="4"/>
        <v>94306.222860287642</v>
      </c>
      <c r="S26" s="18">
        <f>'[1]Свод МО Формула !!!!!!'!KS25</f>
        <v>0</v>
      </c>
      <c r="T26" s="18">
        <f t="shared" si="5"/>
        <v>53573.755391999992</v>
      </c>
      <c r="U26" s="18">
        <f>'[1]Свод МО Формула !!!!!!'!DP25</f>
        <v>0</v>
      </c>
      <c r="V26" s="18">
        <f>'[1]Свод МО Формула !!!!!!'!DW25</f>
        <v>53573.755391999992</v>
      </c>
      <c r="W26" s="18">
        <f>'[1]Свод МО Формула !!!!!!'!EC25</f>
        <v>0</v>
      </c>
      <c r="X26" s="18">
        <f>'[1]Свод МО Формула !!!!!!'!KK25</f>
        <v>0</v>
      </c>
      <c r="Y26" s="20">
        <f t="shared" si="6"/>
        <v>40732.46746828765</v>
      </c>
      <c r="Z26" s="18">
        <f t="shared" si="7"/>
        <v>40732.46746828765</v>
      </c>
      <c r="AA26" s="21">
        <f>'[1]Свод МО Формула !!!!!!'!ER25</f>
        <v>0</v>
      </c>
      <c r="AB26" s="20">
        <f>'[1]Свод МО Формула !!!!!!'!GO25</f>
        <v>0</v>
      </c>
      <c r="AC26" s="20">
        <f>'[1]Свод МО Формула !!!!!!'!EY25</f>
        <v>40732.46746828765</v>
      </c>
      <c r="AD26" s="20">
        <f>'[1]Свод МО Формула !!!!!!'!FL25</f>
        <v>0</v>
      </c>
      <c r="AE26" s="20">
        <f>'[1]Свод МО Формула !!!!!!'!FT25</f>
        <v>0</v>
      </c>
      <c r="AF26" s="20">
        <f>'[1]Свод МО Формула !!!!!!'!GI25</f>
        <v>0</v>
      </c>
      <c r="AG26" s="20">
        <f>'[1]Свод МО Формула !!!!!!'!FE25</f>
        <v>0</v>
      </c>
      <c r="AH26" s="20"/>
      <c r="AI26" s="20">
        <f>'[1]Свод МО Формула !!!!!!'!IS25</f>
        <v>0</v>
      </c>
      <c r="AJ26" s="20">
        <f>'[1]Свод МО Формула !!!!!!'!GB25</f>
        <v>0</v>
      </c>
      <c r="AK26" s="23">
        <f t="shared" si="8"/>
        <v>0</v>
      </c>
      <c r="AL26" s="24">
        <f t="shared" si="9"/>
        <v>0</v>
      </c>
      <c r="AM26" s="18">
        <f>'[1]Свод МО Формула !!!!!!'!IM25</f>
        <v>0</v>
      </c>
      <c r="AN26" s="25">
        <f>'[1]Свод МО Формула !!!!!!'!IY25</f>
        <v>0</v>
      </c>
      <c r="AO26" s="25">
        <f>'[1]Свод МО Формула !!!!!!'!JE25</f>
        <v>0</v>
      </c>
      <c r="AP26" s="26">
        <f t="shared" si="10"/>
        <v>0</v>
      </c>
      <c r="AQ26" s="27">
        <f>'[1]Свод МО Формула !!!!!!'!HI25</f>
        <v>0</v>
      </c>
      <c r="AR26" s="25">
        <f>'[1]Свод МО Формула !!!!!!'!HO25</f>
        <v>0</v>
      </c>
      <c r="AS26" s="19"/>
      <c r="AT26" s="19"/>
    </row>
    <row r="27" spans="1:149" s="28" customFormat="1" ht="15.75" customHeight="1" x14ac:dyDescent="0.25">
      <c r="A27" s="25" t="s">
        <v>64</v>
      </c>
      <c r="B27" s="17">
        <f t="shared" si="1"/>
        <v>202997.11960681219</v>
      </c>
      <c r="C27" s="18">
        <f t="shared" si="2"/>
        <v>202997.11960681219</v>
      </c>
      <c r="D27" s="18">
        <f>'[1]Свод МО Формула !!!!!!'!G26</f>
        <v>195796.4363375112</v>
      </c>
      <c r="E27" s="18">
        <f>'[1]Свод МО Формула !!!!!!'!M26</f>
        <v>6030.6832693010001</v>
      </c>
      <c r="F27" s="18">
        <f>'[1]Свод МО Формула !!!!!!'!O26</f>
        <v>1170</v>
      </c>
      <c r="G27" s="18">
        <f t="shared" si="3"/>
        <v>0</v>
      </c>
      <c r="H27" s="19">
        <f>'[1]Свод МО Формула !!!!!!'!AB26</f>
        <v>0</v>
      </c>
      <c r="I27" s="18">
        <f>'[1]Свод МО Формула !!!!!!'!AP26</f>
        <v>0</v>
      </c>
      <c r="J27" s="18">
        <f>'[1]Свод МО Формула !!!!!!'!AI26</f>
        <v>0</v>
      </c>
      <c r="K27" s="18">
        <f>'[1]Свод МО Формула !!!!!!'!BD26</f>
        <v>0</v>
      </c>
      <c r="L27" s="18"/>
      <c r="M27" s="18">
        <f t="shared" si="0"/>
        <v>0</v>
      </c>
      <c r="N27" s="18">
        <f>'[1]Свод МО Формула !!!!!!'!BQ26</f>
        <v>0</v>
      </c>
      <c r="O27" s="18">
        <f>'[1]Свод МО Формула !!!!!!'!BW26</f>
        <v>0</v>
      </c>
      <c r="P27" s="18">
        <f>'[1]Свод МО Формула !!!!!!'!DB26</f>
        <v>0</v>
      </c>
      <c r="Q27" s="18">
        <f>'[1]Свод МО Формула !!!!!!'!CK26</f>
        <v>0</v>
      </c>
      <c r="R27" s="18">
        <f t="shared" si="4"/>
        <v>0</v>
      </c>
      <c r="S27" s="18">
        <f>'[1]Свод МО Формула !!!!!!'!KS26</f>
        <v>0</v>
      </c>
      <c r="T27" s="18">
        <f t="shared" si="5"/>
        <v>0</v>
      </c>
      <c r="U27" s="18">
        <f>'[1]Свод МО Формула !!!!!!'!DP26</f>
        <v>0</v>
      </c>
      <c r="V27" s="18">
        <f>'[1]Свод МО Формула !!!!!!'!DW26</f>
        <v>0</v>
      </c>
      <c r="W27" s="18">
        <f>'[1]Свод МО Формула !!!!!!'!EC26</f>
        <v>0</v>
      </c>
      <c r="X27" s="18">
        <f>'[1]Свод МО Формула !!!!!!'!KK26</f>
        <v>0</v>
      </c>
      <c r="Y27" s="20">
        <f t="shared" si="6"/>
        <v>0</v>
      </c>
      <c r="Z27" s="18">
        <f t="shared" si="7"/>
        <v>0</v>
      </c>
      <c r="AA27" s="21">
        <f>'[1]Свод МО Формула !!!!!!'!ER26</f>
        <v>0</v>
      </c>
      <c r="AB27" s="20">
        <f>'[1]Свод МО Формула !!!!!!'!GO26</f>
        <v>0</v>
      </c>
      <c r="AC27" s="20">
        <f>'[1]Свод МО Формула !!!!!!'!EY26</f>
        <v>0</v>
      </c>
      <c r="AD27" s="20">
        <f>'[1]Свод МО Формула !!!!!!'!FL26</f>
        <v>0</v>
      </c>
      <c r="AE27" s="20">
        <f>'[1]Свод МО Формула !!!!!!'!FT26</f>
        <v>0</v>
      </c>
      <c r="AF27" s="20">
        <f>'[1]Свод МО Формула !!!!!!'!GI26</f>
        <v>0</v>
      </c>
      <c r="AG27" s="20">
        <f>'[1]Свод МО Формула !!!!!!'!FE26</f>
        <v>0</v>
      </c>
      <c r="AH27" s="20"/>
      <c r="AI27" s="20">
        <f>'[1]Свод МО Формула !!!!!!'!IS26</f>
        <v>0</v>
      </c>
      <c r="AJ27" s="20">
        <f>'[1]Свод МО Формула !!!!!!'!GB26</f>
        <v>0</v>
      </c>
      <c r="AK27" s="23">
        <f t="shared" si="8"/>
        <v>0</v>
      </c>
      <c r="AL27" s="24">
        <f t="shared" si="9"/>
        <v>0</v>
      </c>
      <c r="AM27" s="18">
        <f>'[1]Свод МО Формула !!!!!!'!IM26</f>
        <v>0</v>
      </c>
      <c r="AN27" s="25">
        <f>'[1]Свод МО Формула !!!!!!'!IY26</f>
        <v>0</v>
      </c>
      <c r="AO27" s="25">
        <f>'[1]Свод МО Формула !!!!!!'!JE26</f>
        <v>0</v>
      </c>
      <c r="AP27" s="26">
        <f t="shared" si="10"/>
        <v>0</v>
      </c>
      <c r="AQ27" s="27">
        <f>'[1]Свод МО Формула !!!!!!'!HI26</f>
        <v>0</v>
      </c>
      <c r="AR27" s="25">
        <f>'[1]Свод МО Формула !!!!!!'!HO26</f>
        <v>0</v>
      </c>
      <c r="AS27" s="19"/>
      <c r="AT27" s="19"/>
      <c r="EP27" s="29">
        <v>8.7998758209700476</v>
      </c>
      <c r="EQ27" s="29">
        <v>0.72500041648200697</v>
      </c>
      <c r="ER27" s="29">
        <v>7.5823797777404181E-2</v>
      </c>
      <c r="ES27" s="29">
        <v>0.7565618727705411</v>
      </c>
    </row>
    <row r="28" spans="1:149" s="28" customFormat="1" ht="15.75" customHeight="1" x14ac:dyDescent="0.25">
      <c r="A28" s="25" t="s">
        <v>65</v>
      </c>
      <c r="B28" s="17">
        <f t="shared" si="1"/>
        <v>2053.3179832660003</v>
      </c>
      <c r="C28" s="18">
        <f t="shared" si="2"/>
        <v>0</v>
      </c>
      <c r="D28" s="18">
        <f>'[1]Свод МО Формула !!!!!!'!G27</f>
        <v>0</v>
      </c>
      <c r="E28" s="18">
        <f>'[1]Свод МО Формула !!!!!!'!M27</f>
        <v>0</v>
      </c>
      <c r="F28" s="18">
        <f>'[1]Свод МО Формула !!!!!!'!O27</f>
        <v>0</v>
      </c>
      <c r="G28" s="18">
        <f t="shared" si="3"/>
        <v>0</v>
      </c>
      <c r="H28" s="19">
        <f>'[1]Свод МО Формула !!!!!!'!AB27</f>
        <v>0</v>
      </c>
      <c r="I28" s="18">
        <f>'[1]Свод МО Формула !!!!!!'!AP27</f>
        <v>0</v>
      </c>
      <c r="J28" s="18">
        <f>'[1]Свод МО Формула !!!!!!'!AI27</f>
        <v>0</v>
      </c>
      <c r="K28" s="18">
        <f>'[1]Свод МО Формула !!!!!!'!BD27</f>
        <v>0</v>
      </c>
      <c r="L28" s="18"/>
      <c r="M28" s="18">
        <f t="shared" si="0"/>
        <v>0</v>
      </c>
      <c r="N28" s="18">
        <f>'[1]Свод МО Формула !!!!!!'!BQ27</f>
        <v>0</v>
      </c>
      <c r="O28" s="18">
        <f>'[1]Свод МО Формула !!!!!!'!BW27</f>
        <v>0</v>
      </c>
      <c r="P28" s="18">
        <f>'[1]Свод МО Формула !!!!!!'!DB27</f>
        <v>0</v>
      </c>
      <c r="Q28" s="18">
        <f>'[1]Свод МО Формула !!!!!!'!CK27</f>
        <v>0</v>
      </c>
      <c r="R28" s="18">
        <f t="shared" si="4"/>
        <v>2053.3179832660003</v>
      </c>
      <c r="S28" s="18">
        <f>'[1]Свод МО Формула !!!!!!'!KS27</f>
        <v>0</v>
      </c>
      <c r="T28" s="18">
        <f t="shared" si="5"/>
        <v>1603.4956369500001</v>
      </c>
      <c r="U28" s="18">
        <f>'[1]Свод МО Формула !!!!!!'!DP27</f>
        <v>1469.11022895</v>
      </c>
      <c r="V28" s="18">
        <f>'[1]Свод МО Формула !!!!!!'!DW27</f>
        <v>134.38540800000001</v>
      </c>
      <c r="W28" s="18">
        <f>'[1]Свод МО Формула !!!!!!'!EC27</f>
        <v>0</v>
      </c>
      <c r="X28" s="18">
        <f>'[1]Свод МО Формула !!!!!!'!KK27</f>
        <v>0</v>
      </c>
      <c r="Y28" s="20">
        <f t="shared" si="6"/>
        <v>449.82234631600005</v>
      </c>
      <c r="Z28" s="18">
        <f t="shared" si="7"/>
        <v>449.82234631600005</v>
      </c>
      <c r="AA28" s="21">
        <f>'[1]Свод МО Формула !!!!!!'!ER27</f>
        <v>246.798044116</v>
      </c>
      <c r="AB28" s="20">
        <f>'[1]Свод МО Формула !!!!!!'!GO27</f>
        <v>0</v>
      </c>
      <c r="AC28" s="20">
        <f>'[1]Свод МО Формула !!!!!!'!EY27</f>
        <v>80.743219199999999</v>
      </c>
      <c r="AD28" s="20">
        <f>'[1]Свод МО Формула !!!!!!'!FL27</f>
        <v>0</v>
      </c>
      <c r="AE28" s="22">
        <f>'[1]Свод МО Формула !!!!!!'!FT27</f>
        <v>122.28108300000001</v>
      </c>
      <c r="AF28" s="20">
        <f>'[1]Свод МО Формула !!!!!!'!GI27</f>
        <v>0</v>
      </c>
      <c r="AG28" s="20">
        <f>'[1]Свод МО Формула !!!!!!'!FE27</f>
        <v>0</v>
      </c>
      <c r="AH28" s="20"/>
      <c r="AI28" s="20">
        <f>'[1]Свод МО Формула !!!!!!'!IS27</f>
        <v>0</v>
      </c>
      <c r="AJ28" s="20">
        <f>'[1]Свод МО Формула !!!!!!'!GB27</f>
        <v>0</v>
      </c>
      <c r="AK28" s="23">
        <f t="shared" si="8"/>
        <v>0</v>
      </c>
      <c r="AL28" s="24">
        <f t="shared" si="9"/>
        <v>0</v>
      </c>
      <c r="AM28" s="18">
        <f>'[1]Свод МО Формула !!!!!!'!IM27</f>
        <v>0</v>
      </c>
      <c r="AN28" s="25">
        <f>'[1]Свод МО Формула !!!!!!'!IY27</f>
        <v>0</v>
      </c>
      <c r="AO28" s="25">
        <f>'[1]Свод МО Формула !!!!!!'!JE27</f>
        <v>0</v>
      </c>
      <c r="AP28" s="26">
        <f t="shared" si="10"/>
        <v>0</v>
      </c>
      <c r="AQ28" s="27">
        <f>'[1]Свод МО Формула !!!!!!'!HI27</f>
        <v>0</v>
      </c>
      <c r="AR28" s="25">
        <f>'[1]Свод МО Формула !!!!!!'!HO27</f>
        <v>0</v>
      </c>
      <c r="AS28" s="19"/>
      <c r="AT28" s="19"/>
    </row>
    <row r="29" spans="1:149" s="28" customFormat="1" ht="17.25" customHeight="1" x14ac:dyDescent="0.25">
      <c r="A29" s="25" t="s">
        <v>66</v>
      </c>
      <c r="B29" s="17">
        <f t="shared" si="1"/>
        <v>1485854.0508663524</v>
      </c>
      <c r="C29" s="18">
        <f t="shared" si="2"/>
        <v>0</v>
      </c>
      <c r="D29" s="18">
        <f>'[1]Свод МО Формула !!!!!!'!G28</f>
        <v>0</v>
      </c>
      <c r="E29" s="18">
        <f>'[1]Свод МО Формула !!!!!!'!M28</f>
        <v>0</v>
      </c>
      <c r="F29" s="18">
        <f>'[1]Свод МО Формула !!!!!!'!O28</f>
        <v>0</v>
      </c>
      <c r="G29" s="18">
        <f>SUM(H29:L29)</f>
        <v>1136956.8093912392</v>
      </c>
      <c r="H29" s="19">
        <f>'[1]Свод МО Формула !!!!!!'!AB28</f>
        <v>948361.30159294012</v>
      </c>
      <c r="I29" s="18">
        <f>'[1]Свод МО Формула !!!!!!'!AP28</f>
        <v>125196.52722446001</v>
      </c>
      <c r="J29" s="18">
        <f>'[1]Свод МО Формула !!!!!!'!AI28</f>
        <v>35812.618664056426</v>
      </c>
      <c r="K29" s="18">
        <f>'[1]Свод МО Формула !!!!!!'!BD28</f>
        <v>24899.559219782528</v>
      </c>
      <c r="L29" s="18">
        <f>[1]РБ1!AW34</f>
        <v>2686.8026900000004</v>
      </c>
      <c r="M29" s="18">
        <f t="shared" si="0"/>
        <v>127316.7374004048</v>
      </c>
      <c r="N29" s="18">
        <f>'[1]Свод МО Формула !!!!!!'!BQ28</f>
        <v>17837.110192680764</v>
      </c>
      <c r="O29" s="18">
        <f>'[1]Свод МО Формула !!!!!!'!BW28</f>
        <v>22462.760130425013</v>
      </c>
      <c r="P29" s="18">
        <f>'[1]Свод МО Формула !!!!!!'!DB28</f>
        <v>87016.86707729903</v>
      </c>
      <c r="Q29" s="18">
        <f>'[1]Свод МО Формула !!!!!!'!CK28</f>
        <v>0</v>
      </c>
      <c r="R29" s="18">
        <f t="shared" si="4"/>
        <v>221580.50407470835</v>
      </c>
      <c r="S29" s="18">
        <f>'[1]Свод МО Формула !!!!!!'!KS28</f>
        <v>41945.964526264535</v>
      </c>
      <c r="T29" s="18">
        <f t="shared" si="5"/>
        <v>139408.08393282429</v>
      </c>
      <c r="U29" s="18">
        <f>'[1]Свод МО Формула !!!!!!'!DP28</f>
        <v>79685.229130620894</v>
      </c>
      <c r="V29" s="18">
        <f>'[1]Свод МО Формула !!!!!!'!DW28</f>
        <v>552.26880220339183</v>
      </c>
      <c r="W29" s="18">
        <f>'[1]Свод МО Формула !!!!!!'!EC28</f>
        <v>59170.585999999996</v>
      </c>
      <c r="X29" s="18">
        <f>'[1]Свод МО Формула !!!!!!'!KK28</f>
        <v>13717.187651852048</v>
      </c>
      <c r="Y29" s="20">
        <f t="shared" si="6"/>
        <v>68455.232490032009</v>
      </c>
      <c r="Z29" s="18">
        <f t="shared" si="7"/>
        <v>46287.522490032003</v>
      </c>
      <c r="AA29" s="21">
        <f>'[1]Свод МО Формула !!!!!!'!ER28</f>
        <v>15055.792544832</v>
      </c>
      <c r="AB29" s="20">
        <f>'[1]Свод МО Формула !!!!!!'!GO28</f>
        <v>26440.163478000002</v>
      </c>
      <c r="AC29" s="20">
        <f>'[1]Свод МО Формула !!!!!!'!EY28</f>
        <v>0</v>
      </c>
      <c r="AD29" s="20">
        <f>'[1]Свод МО Формула !!!!!!'!FL28</f>
        <v>2023.2963400000003</v>
      </c>
      <c r="AE29" s="22">
        <f>'[1]Свод МО Формула !!!!!!'!FT28</f>
        <v>1288.9083960000003</v>
      </c>
      <c r="AF29" s="20">
        <f>'[1]Свод МО Формула !!!!!!'!GI28</f>
        <v>0</v>
      </c>
      <c r="AG29" s="20">
        <f>'[1]Свод МО Формула !!!!!!'!FE28</f>
        <v>0</v>
      </c>
      <c r="AH29" s="20">
        <f>'[1]Свод МО Формула !!!!!!'!GU28</f>
        <v>676.38873119999994</v>
      </c>
      <c r="AI29" s="20">
        <f>'[1]Свод МО Формула !!!!!!'!IS28</f>
        <v>802.97299999999996</v>
      </c>
      <c r="AJ29" s="20">
        <f>'[1]Свод МО Формула !!!!!!'!GB28</f>
        <v>0</v>
      </c>
      <c r="AK29" s="23">
        <f t="shared" si="8"/>
        <v>22167.71</v>
      </c>
      <c r="AL29" s="24">
        <f t="shared" si="9"/>
        <v>16796.792000000001</v>
      </c>
      <c r="AM29" s="18">
        <f>'[1]Свод МО Формула !!!!!!'!IM28</f>
        <v>16796.792000000001</v>
      </c>
      <c r="AN29" s="25">
        <f>'[1]Свод МО Формула !!!!!!'!IY28</f>
        <v>0</v>
      </c>
      <c r="AO29" s="25">
        <f>'[1]Свод МО Формула !!!!!!'!JE28</f>
        <v>0</v>
      </c>
      <c r="AP29" s="26">
        <f t="shared" si="10"/>
        <v>5370.9179999999997</v>
      </c>
      <c r="AQ29" s="27">
        <f>'[1]Свод МО Формула !!!!!!'!HI28</f>
        <v>5370.9179999999997</v>
      </c>
      <c r="AR29" s="25">
        <f>'[1]Свод МО Формула !!!!!!'!HO28</f>
        <v>0</v>
      </c>
      <c r="AS29" s="19">
        <f>'[1]Свод МО Формула !!!!!!'!JK28</f>
        <v>0</v>
      </c>
      <c r="AT29" s="19">
        <f>'[1]Свод МО Формула !!!!!!'!JQ28</f>
        <v>0</v>
      </c>
      <c r="EP29" s="29">
        <v>8.7998758209700476</v>
      </c>
      <c r="EQ29" s="29">
        <v>0.72500041648200697</v>
      </c>
      <c r="ER29" s="29">
        <v>7.5823797777404181E-2</v>
      </c>
      <c r="ES29" s="29">
        <v>0.7565618727705411</v>
      </c>
    </row>
    <row r="30" spans="1:149" s="28" customFormat="1" ht="15.6" customHeight="1" x14ac:dyDescent="0.25">
      <c r="A30" s="27" t="s">
        <v>67</v>
      </c>
      <c r="B30" s="17">
        <f t="shared" si="1"/>
        <v>64153.294933683312</v>
      </c>
      <c r="C30" s="19">
        <f t="shared" si="2"/>
        <v>0</v>
      </c>
      <c r="D30" s="19">
        <f>'[1]Свод МО Формула !!!!!!'!G29</f>
        <v>0</v>
      </c>
      <c r="E30" s="19">
        <f>'[1]Свод МО Формула !!!!!!'!M29</f>
        <v>0</v>
      </c>
      <c r="F30" s="19">
        <f>'[1]Свод МО Формула !!!!!!'!O29</f>
        <v>0</v>
      </c>
      <c r="G30" s="19">
        <f t="shared" si="3"/>
        <v>18723.387766636512</v>
      </c>
      <c r="H30" s="19">
        <f>'[1]Свод МО Формула !!!!!!'!AB29</f>
        <v>18723.387766636512</v>
      </c>
      <c r="I30" s="19">
        <f>'[1]Свод МО Формула !!!!!!'!AP29</f>
        <v>0</v>
      </c>
      <c r="J30" s="19">
        <f>'[1]Свод МО Формула !!!!!!'!AI29</f>
        <v>0</v>
      </c>
      <c r="K30" s="19">
        <f>'[1]Свод МО Формула !!!!!!'!BD29</f>
        <v>0</v>
      </c>
      <c r="L30" s="19"/>
      <c r="M30" s="19">
        <f t="shared" si="0"/>
        <v>8780.7526041632536</v>
      </c>
      <c r="N30" s="19">
        <f>'[1]Свод МО Формула !!!!!!'!BQ29</f>
        <v>8780.7526041632536</v>
      </c>
      <c r="O30" s="19">
        <f>'[1]Свод МО Формула !!!!!!'!BW29</f>
        <v>0</v>
      </c>
      <c r="P30" s="19">
        <f>'[1]Свод МО Формула !!!!!!'!DB29</f>
        <v>0</v>
      </c>
      <c r="Q30" s="19">
        <f>'[1]Свод МО Формула !!!!!!'!CK29</f>
        <v>0</v>
      </c>
      <c r="R30" s="19">
        <f t="shared" si="4"/>
        <v>36649.154562883545</v>
      </c>
      <c r="S30" s="19">
        <f>'[1]Свод МО Формула !!!!!!'!KS29</f>
        <v>0</v>
      </c>
      <c r="T30" s="19">
        <f t="shared" si="5"/>
        <v>35598.686933000005</v>
      </c>
      <c r="U30" s="19">
        <f>'[1]Свод МО Формула !!!!!!'!DP29</f>
        <v>23803.196725000002</v>
      </c>
      <c r="V30" s="19">
        <f>'[1]Свод МО Формула !!!!!!'!DW29</f>
        <v>1717.5559679999994</v>
      </c>
      <c r="W30" s="19">
        <f>'[1]Свод МО Формула !!!!!!'!EC29</f>
        <v>10077.934239999999</v>
      </c>
      <c r="X30" s="19">
        <f>'[1]Свод МО Формула !!!!!!'!KK29</f>
        <v>338.70127738753592</v>
      </c>
      <c r="Y30" s="21">
        <f t="shared" si="6"/>
        <v>711.76635249600008</v>
      </c>
      <c r="Z30" s="19">
        <f t="shared" si="7"/>
        <v>711.76635249600008</v>
      </c>
      <c r="AA30" s="21">
        <f>'[1]Свод МО Формула !!!!!!'!ER29</f>
        <v>491.28031409599998</v>
      </c>
      <c r="AB30" s="21">
        <f>'[1]Свод МО Формула !!!!!!'!GO29</f>
        <v>0</v>
      </c>
      <c r="AC30" s="21">
        <f>'[1]Свод МО Формула !!!!!!'!EY29</f>
        <v>161.48643840000003</v>
      </c>
      <c r="AD30" s="21">
        <f>'[1]Свод МО Формула !!!!!!'!FL29</f>
        <v>44.594991999999998</v>
      </c>
      <c r="AE30" s="30">
        <f>'[1]Свод МО Формула !!!!!!'!FT29</f>
        <v>14.404608000000003</v>
      </c>
      <c r="AF30" s="21">
        <f>'[1]Свод МО Формула !!!!!!'!GI29</f>
        <v>0</v>
      </c>
      <c r="AG30" s="21">
        <f>'[1]Свод МО Формула !!!!!!'!FE29</f>
        <v>0</v>
      </c>
      <c r="AH30" s="21"/>
      <c r="AI30" s="21">
        <f>'[1]Свод МО Формула !!!!!!'!IS29</f>
        <v>0</v>
      </c>
      <c r="AJ30" s="21">
        <f>'[1]Свод МО Формула !!!!!!'!GB29</f>
        <v>0</v>
      </c>
      <c r="AK30" s="31">
        <f t="shared" si="8"/>
        <v>0</v>
      </c>
      <c r="AL30" s="17">
        <f t="shared" si="9"/>
        <v>0</v>
      </c>
      <c r="AM30" s="19">
        <f>'[1]Свод МО Формула !!!!!!'!IM29</f>
        <v>0</v>
      </c>
      <c r="AN30" s="27">
        <f>'[1]Свод МО Формула !!!!!!'!IY29</f>
        <v>0</v>
      </c>
      <c r="AO30" s="27">
        <f>'[1]Свод МО Формула !!!!!!'!JE29</f>
        <v>0</v>
      </c>
      <c r="AP30" s="32">
        <f t="shared" si="10"/>
        <v>0</v>
      </c>
      <c r="AQ30" s="27">
        <f>'[1]Свод МО Формула !!!!!!'!HI29</f>
        <v>0</v>
      </c>
      <c r="AR30" s="27">
        <f>'[1]Свод МО Формула !!!!!!'!HO29</f>
        <v>0</v>
      </c>
      <c r="AS30" s="19"/>
      <c r="AT30" s="19"/>
    </row>
    <row r="31" spans="1:149" s="28" customFormat="1" ht="19.5" customHeight="1" x14ac:dyDescent="0.25">
      <c r="A31" s="27" t="s">
        <v>68</v>
      </c>
      <c r="B31" s="17">
        <f t="shared" si="1"/>
        <v>514450.80466084997</v>
      </c>
      <c r="C31" s="19">
        <f t="shared" si="2"/>
        <v>2088.8136734170002</v>
      </c>
      <c r="D31" s="19">
        <f>'[1]Свод МО Формула !!!!!!'!G30</f>
        <v>0</v>
      </c>
      <c r="E31" s="19">
        <f>'[1]Свод МО Формула !!!!!!'!M30</f>
        <v>2088.8136734170002</v>
      </c>
      <c r="F31" s="19">
        <f>'[1]Свод МО Формула !!!!!!'!O30</f>
        <v>0</v>
      </c>
      <c r="G31" s="19">
        <f t="shared" si="3"/>
        <v>224996.08175028424</v>
      </c>
      <c r="H31" s="19">
        <f>'[1]Свод МО Формула !!!!!!'!AB30</f>
        <v>224432.41685028424</v>
      </c>
      <c r="I31" s="19">
        <f>'[1]Свод МО Формула !!!!!!'!AP30</f>
        <v>0</v>
      </c>
      <c r="J31" s="19">
        <f>'[1]Свод МО Формула !!!!!!'!AI30</f>
        <v>0</v>
      </c>
      <c r="K31" s="19">
        <f>'[1]Свод МО Формула !!!!!!'!BD30</f>
        <v>0</v>
      </c>
      <c r="L31" s="19">
        <f>'[1]Свод МО Формула !!!!!!'!AW30</f>
        <v>563.66489999999999</v>
      </c>
      <c r="M31" s="19">
        <f t="shared" si="0"/>
        <v>38932.539804120504</v>
      </c>
      <c r="N31" s="19">
        <f>'[1]Свод МО Формула !!!!!!'!BQ30</f>
        <v>0</v>
      </c>
      <c r="O31" s="19">
        <f>'[1]Свод МО Формула !!!!!!'!BW30</f>
        <v>38932.539804120504</v>
      </c>
      <c r="P31" s="19">
        <f>'[1]Свод МО Формула !!!!!!'!DB30</f>
        <v>0</v>
      </c>
      <c r="Q31" s="19">
        <f>'[1]Свод МО Формула !!!!!!'!CK30</f>
        <v>0</v>
      </c>
      <c r="R31" s="19">
        <f t="shared" si="4"/>
        <v>248433.36943302822</v>
      </c>
      <c r="S31" s="19">
        <f>'[1]Свод МО Формула !!!!!!'!KS30</f>
        <v>80293.561240264011</v>
      </c>
      <c r="T31" s="19">
        <f t="shared" si="5"/>
        <v>107104.49427000004</v>
      </c>
      <c r="U31" s="19">
        <f>'[1]Свод МО Формула !!!!!!'!DP30</f>
        <v>94780.85427000004</v>
      </c>
      <c r="V31" s="19">
        <f>'[1]Свод МО Формула !!!!!!'!DW30</f>
        <v>0</v>
      </c>
      <c r="W31" s="19">
        <f>'[1]Свод МО Формула !!!!!!'!EC30</f>
        <v>12323.64</v>
      </c>
      <c r="X31" s="19">
        <f>'[1]Свод МО Формула !!!!!!'!KK30</f>
        <v>25738.80200784</v>
      </c>
      <c r="Y31" s="21">
        <f t="shared" si="6"/>
        <v>115590.07315518819</v>
      </c>
      <c r="Z31" s="19">
        <f t="shared" si="7"/>
        <v>16830.076785568002</v>
      </c>
      <c r="AA31" s="21">
        <f>'[1]Свод МО Формула !!!!!!'!ER30</f>
        <v>9672.7970655680001</v>
      </c>
      <c r="AB31" s="21">
        <f>'[1]Свод МО Формула !!!!!!'!GO30</f>
        <v>0</v>
      </c>
      <c r="AC31" s="21">
        <f>'[1]Свод МО Формула !!!!!!'!EY30</f>
        <v>0</v>
      </c>
      <c r="AD31" s="21">
        <f>'[1]Свод МО Формула !!!!!!'!FL30</f>
        <v>4510.7847200000006</v>
      </c>
      <c r="AE31" s="30">
        <f>'[1]Свод МО Формула !!!!!!'!FT30</f>
        <v>2646.4950000000008</v>
      </c>
      <c r="AF31" s="21">
        <f>'[1]Свод МО Формула !!!!!!'!GI30</f>
        <v>0</v>
      </c>
      <c r="AG31" s="21">
        <f>'[1]Свод МО Формула !!!!!!'!FE30</f>
        <v>0</v>
      </c>
      <c r="AH31" s="21"/>
      <c r="AI31" s="21">
        <f>'[1]Свод МО Формула !!!!!!'!IS30</f>
        <v>0</v>
      </c>
      <c r="AJ31" s="21">
        <f>'[1]Свод МО Формула !!!!!!'!GB30</f>
        <v>0</v>
      </c>
      <c r="AK31" s="31">
        <f t="shared" si="8"/>
        <v>98759.996369620188</v>
      </c>
      <c r="AL31" s="17">
        <f t="shared" si="9"/>
        <v>11649.574588000001</v>
      </c>
      <c r="AM31" s="19">
        <f>'[1]Свод МО Формула !!!!!!'!IM30</f>
        <v>0</v>
      </c>
      <c r="AN31" s="27">
        <f>'[1]Свод МО Формула !!!!!!'!IY30</f>
        <v>6823.5022200000003</v>
      </c>
      <c r="AO31" s="27">
        <f>'[1]Свод МО Формула !!!!!!'!JE30</f>
        <v>4826.072368000001</v>
      </c>
      <c r="AP31" s="32">
        <f t="shared" si="10"/>
        <v>87110.421781620185</v>
      </c>
      <c r="AQ31" s="27">
        <f>'[1]Свод МО Формула !!!!!!'!HI30</f>
        <v>0</v>
      </c>
      <c r="AR31" s="27">
        <f>'[1]Свод МО Формула !!!!!!'!HO30</f>
        <v>87110.421781620185</v>
      </c>
      <c r="AS31" s="19"/>
      <c r="AT31" s="19"/>
    </row>
    <row r="32" spans="1:149" s="28" customFormat="1" ht="17.25" customHeight="1" x14ac:dyDescent="0.25">
      <c r="A32" s="25" t="s">
        <v>69</v>
      </c>
      <c r="B32" s="17">
        <f t="shared" si="1"/>
        <v>606948.32412218035</v>
      </c>
      <c r="C32" s="18">
        <f t="shared" si="2"/>
        <v>1744.6073570300002</v>
      </c>
      <c r="D32" s="18">
        <f>'[1]Свод МО Формула !!!!!!'!G31</f>
        <v>0</v>
      </c>
      <c r="E32" s="18">
        <f>'[1]Свод МО Формула !!!!!!'!M31</f>
        <v>1744.6073570300002</v>
      </c>
      <c r="F32" s="18">
        <f>'[1]Свод МО Формула !!!!!!'!O31</f>
        <v>0</v>
      </c>
      <c r="G32" s="18">
        <f t="shared" si="3"/>
        <v>530830.50878664362</v>
      </c>
      <c r="H32" s="19">
        <f>'[1]Свод МО Формула !!!!!!'!AB31</f>
        <v>470196.62480028364</v>
      </c>
      <c r="I32" s="18">
        <f>'[1]Свод МО Формула !!!!!!'!AP31</f>
        <v>60633.883986360015</v>
      </c>
      <c r="J32" s="18">
        <f>'[1]Свод МО Формула !!!!!!'!AI31</f>
        <v>0</v>
      </c>
      <c r="K32" s="18">
        <f>'[1]Свод МО Формула !!!!!!'!BD31</f>
        <v>0</v>
      </c>
      <c r="L32" s="18"/>
      <c r="M32" s="18">
        <f t="shared" si="0"/>
        <v>29193.990119370668</v>
      </c>
      <c r="N32" s="18">
        <f>'[1]Свод МО Формула !!!!!!'!BQ31</f>
        <v>0</v>
      </c>
      <c r="O32" s="18">
        <f>'[1]Свод МО Формула !!!!!!'!BW31</f>
        <v>29193.990119370668</v>
      </c>
      <c r="P32" s="18">
        <f>'[1]Свод МО Формула !!!!!!'!DB31</f>
        <v>0</v>
      </c>
      <c r="Q32" s="18">
        <f>'[1]Свод МО Формула !!!!!!'!CK31</f>
        <v>0</v>
      </c>
      <c r="R32" s="18">
        <f t="shared" si="4"/>
        <v>45179.217859136013</v>
      </c>
      <c r="S32" s="18">
        <f>'[1]Свод МО Формула !!!!!!'!KS31</f>
        <v>0</v>
      </c>
      <c r="T32" s="18">
        <f t="shared" si="5"/>
        <v>36626.447617000013</v>
      </c>
      <c r="U32" s="18">
        <f>'[1]Свод МО Формула !!!!!!'!DP31</f>
        <v>35912.179969000012</v>
      </c>
      <c r="V32" s="18">
        <f>'[1]Свод МО Формула !!!!!!'!DW31</f>
        <v>714.26764799999989</v>
      </c>
      <c r="W32" s="18">
        <f>'[1]Свод МО Формула !!!!!!'!EC31</f>
        <v>0</v>
      </c>
      <c r="X32" s="18">
        <f>'[1]Свод МО Формула !!!!!!'!KK31</f>
        <v>0</v>
      </c>
      <c r="Y32" s="20">
        <f t="shared" si="6"/>
        <v>8552.7702421359991</v>
      </c>
      <c r="Z32" s="18">
        <f t="shared" si="7"/>
        <v>8552.7702421359991</v>
      </c>
      <c r="AA32" s="21">
        <f>'[1]Свод МО Формула !!!!!!'!ER31</f>
        <v>6031.2230481359993</v>
      </c>
      <c r="AB32" s="20">
        <f>'[1]Свод МО Формула !!!!!!'!GO31</f>
        <v>0</v>
      </c>
      <c r="AC32" s="20">
        <f>'[1]Свод МО Формула !!!!!!'!EY31</f>
        <v>1453.5152640000001</v>
      </c>
      <c r="AD32" s="20">
        <f>'[1]Свод МО Формула !!!!!!'!FL31</f>
        <v>537.10617999999999</v>
      </c>
      <c r="AE32" s="22">
        <f>'[1]Свод МО Формула !!!!!!'!FT31</f>
        <v>530.92574999999999</v>
      </c>
      <c r="AF32" s="20">
        <f>'[1]Свод МО Формула !!!!!!'!GI31</f>
        <v>0</v>
      </c>
      <c r="AG32" s="20">
        <f>'[1]Свод МО Формула !!!!!!'!FE31</f>
        <v>0</v>
      </c>
      <c r="AH32" s="20"/>
      <c r="AI32" s="20">
        <f>'[1]Свод МО Формула !!!!!!'!IS31</f>
        <v>0</v>
      </c>
      <c r="AJ32" s="20">
        <f>'[1]Свод МО Формула !!!!!!'!GB31</f>
        <v>0</v>
      </c>
      <c r="AK32" s="23">
        <f t="shared" si="8"/>
        <v>0</v>
      </c>
      <c r="AL32" s="24">
        <f t="shared" si="9"/>
        <v>0</v>
      </c>
      <c r="AM32" s="18">
        <f>'[1]Свод МО Формула !!!!!!'!IM31</f>
        <v>0</v>
      </c>
      <c r="AN32" s="25">
        <f>'[1]Свод МО Формула !!!!!!'!IY31</f>
        <v>0</v>
      </c>
      <c r="AO32" s="25">
        <f>'[1]Свод МО Формула !!!!!!'!JE31</f>
        <v>0</v>
      </c>
      <c r="AP32" s="26">
        <f t="shared" si="10"/>
        <v>0</v>
      </c>
      <c r="AQ32" s="27">
        <f>'[1]Свод МО Формула !!!!!!'!HI31</f>
        <v>0</v>
      </c>
      <c r="AR32" s="25">
        <f>'[1]Свод МО Формула !!!!!!'!HO31</f>
        <v>0</v>
      </c>
      <c r="AS32" s="19"/>
      <c r="AT32" s="19"/>
    </row>
    <row r="33" spans="1:46" s="28" customFormat="1" ht="15.75" customHeight="1" x14ac:dyDescent="0.25">
      <c r="A33" s="33" t="s">
        <v>70</v>
      </c>
      <c r="B33" s="17">
        <f t="shared" si="1"/>
        <v>473448.63659067324</v>
      </c>
      <c r="C33" s="18">
        <f t="shared" si="2"/>
        <v>0</v>
      </c>
      <c r="D33" s="18">
        <f>'[1]Свод МО Формула !!!!!!'!G32</f>
        <v>0</v>
      </c>
      <c r="E33" s="18">
        <f>'[1]Свод МО Формула !!!!!!'!M32</f>
        <v>0</v>
      </c>
      <c r="F33" s="18">
        <f>'[1]Свод МО Формула !!!!!!'!O32</f>
        <v>0</v>
      </c>
      <c r="G33" s="18">
        <f t="shared" si="3"/>
        <v>239641.84839500522</v>
      </c>
      <c r="H33" s="19">
        <f>'[1]Свод МО Формула !!!!!!'!AB32</f>
        <v>24936.434748759402</v>
      </c>
      <c r="I33" s="18">
        <f>'[1]Свод МО Формула !!!!!!'!AP32</f>
        <v>0</v>
      </c>
      <c r="J33" s="18">
        <f>'[1]Свод МО Формула !!!!!!'!AI32</f>
        <v>0</v>
      </c>
      <c r="K33" s="18">
        <f>'[1]Свод МО Формула !!!!!!'!BD32</f>
        <v>214705.41364624581</v>
      </c>
      <c r="L33" s="18"/>
      <c r="M33" s="18">
        <f t="shared" si="0"/>
        <v>190192.23757766801</v>
      </c>
      <c r="N33" s="18">
        <f>'[1]Свод МО Формула !!!!!!'!$BQ$32</f>
        <v>1485.8914567703464</v>
      </c>
      <c r="O33" s="18">
        <f>'[1]Свод МО Формула !!!!!!'!BW32</f>
        <v>0</v>
      </c>
      <c r="P33" s="18">
        <f>'[1]Свод МО Формула !!!!!!'!DB32</f>
        <v>188706.34612089768</v>
      </c>
      <c r="Q33" s="18">
        <f>'[1]Свод МО Формула !!!!!!'!CK32</f>
        <v>0</v>
      </c>
      <c r="R33" s="18">
        <f t="shared" si="4"/>
        <v>43614.550618000001</v>
      </c>
      <c r="S33" s="18">
        <f>'[1]Свод МО Формула !!!!!!'!KS32</f>
        <v>0</v>
      </c>
      <c r="T33" s="18">
        <f t="shared" si="5"/>
        <v>43614.550618000001</v>
      </c>
      <c r="U33" s="18">
        <f>'[1]Свод МО Формула !!!!!!'!DP32</f>
        <v>20672.937720000002</v>
      </c>
      <c r="V33" s="18">
        <f>'[1]Свод МО Формула !!!!!!'!DW32</f>
        <v>0</v>
      </c>
      <c r="W33" s="34">
        <f>'[1]Свод МО Формула !!!!!!'!EC32</f>
        <v>22941.612897999999</v>
      </c>
      <c r="X33" s="18">
        <f>'[1]Свод МО Формула !!!!!!'!KK32</f>
        <v>0</v>
      </c>
      <c r="Y33" s="20">
        <f t="shared" si="6"/>
        <v>0</v>
      </c>
      <c r="Z33" s="18">
        <f t="shared" si="7"/>
        <v>0</v>
      </c>
      <c r="AA33" s="21">
        <f>'[1]Свод МО Формула !!!!!!'!ER32</f>
        <v>0</v>
      </c>
      <c r="AB33" s="20">
        <f>'[1]Свод МО Формула !!!!!!'!GO32</f>
        <v>0</v>
      </c>
      <c r="AC33" s="20">
        <f>'[1]Свод МО Формула !!!!!!'!EY32</f>
        <v>0</v>
      </c>
      <c r="AD33" s="20">
        <f>'[1]Свод МО Формула !!!!!!'!FL32</f>
        <v>0</v>
      </c>
      <c r="AE33" s="20">
        <f>'[1]Свод МО Формула !!!!!!'!FT32</f>
        <v>0</v>
      </c>
      <c r="AF33" s="20">
        <f>'[1]Свод МО Формула !!!!!!'!GI32</f>
        <v>0</v>
      </c>
      <c r="AG33" s="20">
        <f>'[1]Свод МО Формула !!!!!!'!FE32</f>
        <v>0</v>
      </c>
      <c r="AH33" s="20"/>
      <c r="AI33" s="20">
        <f>'[1]Свод МО Формула !!!!!!'!IS32</f>
        <v>0</v>
      </c>
      <c r="AJ33" s="20">
        <f>'[1]Свод МО Формула !!!!!!'!GB32</f>
        <v>0</v>
      </c>
      <c r="AK33" s="23">
        <f t="shared" si="8"/>
        <v>0</v>
      </c>
      <c r="AL33" s="24">
        <f t="shared" si="9"/>
        <v>0</v>
      </c>
      <c r="AM33" s="18">
        <f>'[1]Свод МО Формула !!!!!!'!IM32</f>
        <v>0</v>
      </c>
      <c r="AN33" s="25">
        <f>'[1]Свод МО Формула !!!!!!'!IY32</f>
        <v>0</v>
      </c>
      <c r="AO33" s="25">
        <f>'[1]Свод МО Формула !!!!!!'!JE32</f>
        <v>0</v>
      </c>
      <c r="AP33" s="26">
        <f t="shared" si="10"/>
        <v>0</v>
      </c>
      <c r="AQ33" s="27">
        <f>'[1]Свод МО Формула !!!!!!'!HI32</f>
        <v>0</v>
      </c>
      <c r="AR33" s="25">
        <f>'[1]Свод МО Формула !!!!!!'!HO32</f>
        <v>0</v>
      </c>
      <c r="AS33" s="19"/>
      <c r="AT33" s="19"/>
    </row>
    <row r="34" spans="1:46" s="28" customFormat="1" ht="14.25" customHeight="1" x14ac:dyDescent="0.25">
      <c r="A34" s="35" t="s">
        <v>71</v>
      </c>
      <c r="B34" s="17">
        <f t="shared" si="1"/>
        <v>75104.785802061044</v>
      </c>
      <c r="C34" s="18">
        <f t="shared" si="2"/>
        <v>0</v>
      </c>
      <c r="D34" s="18">
        <f>'[1]Свод МО Формула !!!!!!'!G33</f>
        <v>0</v>
      </c>
      <c r="E34" s="18">
        <f>'[1]Свод МО Формула !!!!!!'!M33</f>
        <v>0</v>
      </c>
      <c r="F34" s="18">
        <f>'[1]Свод МО Формула !!!!!!'!O33</f>
        <v>0</v>
      </c>
      <c r="G34" s="18">
        <f t="shared" si="3"/>
        <v>21627.240248364662</v>
      </c>
      <c r="H34" s="19">
        <f>'[1]Свод МО Формула !!!!!!'!AB33</f>
        <v>21627.240248364662</v>
      </c>
      <c r="I34" s="18">
        <f>'[1]Свод МО Формула !!!!!!'!AP33</f>
        <v>0</v>
      </c>
      <c r="J34" s="18">
        <f>'[1]Свод МО Формула !!!!!!'!AI33</f>
        <v>0</v>
      </c>
      <c r="K34" s="18">
        <f>'[1]Свод МО Формула !!!!!!'!BD33</f>
        <v>0</v>
      </c>
      <c r="L34" s="18"/>
      <c r="M34" s="18">
        <f t="shared" si="0"/>
        <v>18070.698951696388</v>
      </c>
      <c r="N34" s="18">
        <f>'[1]Свод МО Формула !!!!!!'!BQ33</f>
        <v>18070.698951696388</v>
      </c>
      <c r="O34" s="18">
        <f>'[1]Свод МО Формула !!!!!!'!BW33</f>
        <v>0</v>
      </c>
      <c r="P34" s="18">
        <f>'[1]Свод МО Формула !!!!!!'!DB33</f>
        <v>0</v>
      </c>
      <c r="Q34" s="18">
        <f>'[1]Свод МО Формула !!!!!!'!CK33</f>
        <v>0</v>
      </c>
      <c r="R34" s="18">
        <f t="shared" si="4"/>
        <v>35406.846601999991</v>
      </c>
      <c r="S34" s="18">
        <f>'[1]Свод МО Формула !!!!!!'!KS33</f>
        <v>0</v>
      </c>
      <c r="T34" s="18">
        <f t="shared" si="5"/>
        <v>34361.729539999993</v>
      </c>
      <c r="U34" s="18">
        <f>'[1]Свод МО Формула !!!!!!'!DP33</f>
        <v>19628.957039999998</v>
      </c>
      <c r="V34" s="18">
        <f>'[1]Свод МО Формула !!!!!!'!DW33</f>
        <v>0</v>
      </c>
      <c r="W34" s="18">
        <f>'[1]Свод МО Формула !!!!!!'!EC33</f>
        <v>14732.772499999997</v>
      </c>
      <c r="X34" s="18">
        <f>'[1]Свод МО Формула !!!!!!'!KK33</f>
        <v>0</v>
      </c>
      <c r="Y34" s="20">
        <f t="shared" si="6"/>
        <v>1045.117062</v>
      </c>
      <c r="Z34" s="18">
        <f t="shared" si="7"/>
        <v>1045.117062</v>
      </c>
      <c r="AA34" s="21">
        <f>'[1]Свод МО Формула !!!!!!'!ER33</f>
        <v>995.1212700000001</v>
      </c>
      <c r="AB34" s="20">
        <f>'[1]Свод МО Формула !!!!!!'!GO33</f>
        <v>0</v>
      </c>
      <c r="AC34" s="20">
        <f>'[1]Свод МО Формула !!!!!!'!EY33</f>
        <v>0</v>
      </c>
      <c r="AD34" s="20">
        <f>'[1]Свод МО Формула !!!!!!'!FL33</f>
        <v>0</v>
      </c>
      <c r="AE34" s="22">
        <f>'[1]Свод МО Формула !!!!!!'!FT33</f>
        <v>49.995792000000009</v>
      </c>
      <c r="AF34" s="20">
        <f>'[1]Свод МО Формула !!!!!!'!GI33</f>
        <v>0</v>
      </c>
      <c r="AG34" s="20">
        <f>'[1]Свод МО Формула !!!!!!'!FE33</f>
        <v>0</v>
      </c>
      <c r="AH34" s="20"/>
      <c r="AI34" s="20">
        <f>'[1]Свод МО Формула !!!!!!'!IS33</f>
        <v>0</v>
      </c>
      <c r="AJ34" s="20">
        <f>'[1]Свод МО Формула !!!!!!'!GB33</f>
        <v>0</v>
      </c>
      <c r="AK34" s="23">
        <f t="shared" si="8"/>
        <v>0</v>
      </c>
      <c r="AL34" s="24">
        <f t="shared" si="9"/>
        <v>0</v>
      </c>
      <c r="AM34" s="18">
        <f>'[1]Свод МО Формула !!!!!!'!IM33</f>
        <v>0</v>
      </c>
      <c r="AN34" s="25">
        <f>'[1]Свод МО Формула !!!!!!'!IY33</f>
        <v>0</v>
      </c>
      <c r="AO34" s="25">
        <f>'[1]Свод МО Формула !!!!!!'!JE33</f>
        <v>0</v>
      </c>
      <c r="AP34" s="26">
        <f t="shared" si="10"/>
        <v>0</v>
      </c>
      <c r="AQ34" s="27">
        <f>'[1]Свод МО Формула !!!!!!'!HI33</f>
        <v>0</v>
      </c>
      <c r="AR34" s="25">
        <f>'[1]Свод МО Формула !!!!!!'!HO33</f>
        <v>0</v>
      </c>
      <c r="AS34" s="19"/>
      <c r="AT34" s="19"/>
    </row>
    <row r="35" spans="1:46" s="28" customFormat="1" ht="17.25" customHeight="1" x14ac:dyDescent="0.25">
      <c r="A35" s="27" t="s">
        <v>72</v>
      </c>
      <c r="B35" s="17">
        <f t="shared" si="1"/>
        <v>319481.11852185614</v>
      </c>
      <c r="C35" s="19">
        <f t="shared" si="2"/>
        <v>0</v>
      </c>
      <c r="D35" s="19">
        <f>'[1]Свод МО Формула !!!!!!'!G34</f>
        <v>0</v>
      </c>
      <c r="E35" s="19">
        <f>'[1]Свод МО Формула !!!!!!'!M34</f>
        <v>0</v>
      </c>
      <c r="F35" s="19">
        <f>'[1]Свод МО Формула !!!!!!'!O34</f>
        <v>0</v>
      </c>
      <c r="G35" s="19">
        <f t="shared" si="3"/>
        <v>287904.10590415914</v>
      </c>
      <c r="H35" s="19">
        <f>'[1]Свод МО Формула !!!!!!'!AB34</f>
        <v>281295.16127182945</v>
      </c>
      <c r="I35" s="19">
        <f>'[1]Свод МО Формула !!!!!!'!AP34</f>
        <v>0</v>
      </c>
      <c r="J35" s="19">
        <f>'[1]Свод МО Формула !!!!!!'!AI34</f>
        <v>6608.9446323296761</v>
      </c>
      <c r="K35" s="19">
        <f>'[1]Свод МО Формула !!!!!!'!BD34</f>
        <v>0</v>
      </c>
      <c r="L35" s="19"/>
      <c r="M35" s="19">
        <f t="shared" si="0"/>
        <v>13977.528700696974</v>
      </c>
      <c r="N35" s="19">
        <f>'[1]Свод МО Формула !!!!!!'!BQ34</f>
        <v>13977.528700696974</v>
      </c>
      <c r="O35" s="19">
        <f>'[1]Свод МО Формула !!!!!!'!BW34</f>
        <v>0</v>
      </c>
      <c r="P35" s="19">
        <f>'[1]Свод МО Формула !!!!!!'!DB34</f>
        <v>0</v>
      </c>
      <c r="Q35" s="19">
        <f>'[1]Свод МО Формула !!!!!!'!CK34</f>
        <v>0</v>
      </c>
      <c r="R35" s="19">
        <f t="shared" si="4"/>
        <v>17599.483916999998</v>
      </c>
      <c r="S35" s="19">
        <f>'[1]Свод МО Формула !!!!!!'!KS34</f>
        <v>0</v>
      </c>
      <c r="T35" s="19">
        <f t="shared" si="5"/>
        <v>17044.953514999997</v>
      </c>
      <c r="U35" s="19">
        <f>'[1]Свод МО Формула !!!!!!'!DP34</f>
        <v>4309.4019149999995</v>
      </c>
      <c r="V35" s="19">
        <f>'[1]Свод МО Формула !!!!!!'!DW34</f>
        <v>0</v>
      </c>
      <c r="W35" s="18">
        <f>'[1]Свод МО Формула !!!!!!'!EC34</f>
        <v>12735.551599999997</v>
      </c>
      <c r="X35" s="19">
        <f>'[1]Свод МО Формула !!!!!!'!KK34</f>
        <v>0</v>
      </c>
      <c r="Y35" s="21">
        <f t="shared" si="6"/>
        <v>554.53040199999987</v>
      </c>
      <c r="Z35" s="19">
        <f t="shared" si="7"/>
        <v>554.53040199999987</v>
      </c>
      <c r="AA35" s="21">
        <f>'[1]Свод МО Формула !!!!!!'!ER34</f>
        <v>0</v>
      </c>
      <c r="AB35" s="21">
        <f>'[1]Свод МО Формула !!!!!!'!GO34</f>
        <v>0</v>
      </c>
      <c r="AC35" s="21">
        <f>'[1]Свод МО Формула !!!!!!'!EY34</f>
        <v>0</v>
      </c>
      <c r="AD35" s="21">
        <f>'[1]Свод МО Формула !!!!!!'!FL34</f>
        <v>484.14339999999993</v>
      </c>
      <c r="AE35" s="30">
        <f>'[1]Свод МО Формула !!!!!!'!FT34</f>
        <v>70.387001999999995</v>
      </c>
      <c r="AF35" s="21">
        <f>'[1]Свод МО Формула !!!!!!'!GI34</f>
        <v>0</v>
      </c>
      <c r="AG35" s="21">
        <f>'[1]Свод МО Формула !!!!!!'!FE34</f>
        <v>0</v>
      </c>
      <c r="AH35" s="21"/>
      <c r="AI35" s="21">
        <f>'[1]Свод МО Формула !!!!!!'!IS34</f>
        <v>0</v>
      </c>
      <c r="AJ35" s="21">
        <f>'[1]Свод МО Формула !!!!!!'!GB34</f>
        <v>0</v>
      </c>
      <c r="AK35" s="31">
        <f t="shared" si="8"/>
        <v>0</v>
      </c>
      <c r="AL35" s="17">
        <f t="shared" si="9"/>
        <v>0</v>
      </c>
      <c r="AM35" s="19">
        <f>'[1]Свод МО Формула !!!!!!'!IM34</f>
        <v>0</v>
      </c>
      <c r="AN35" s="27">
        <f>'[1]Свод МО Формула !!!!!!'!IY34</f>
        <v>0</v>
      </c>
      <c r="AO35" s="27">
        <f>'[1]Свод МО Формула !!!!!!'!JE34</f>
        <v>0</v>
      </c>
      <c r="AP35" s="32">
        <f t="shared" si="10"/>
        <v>0</v>
      </c>
      <c r="AQ35" s="27">
        <f>'[1]Свод МО Формула !!!!!!'!HI34</f>
        <v>0</v>
      </c>
      <c r="AR35" s="27">
        <f>'[1]Свод МО Формула !!!!!!'!HO34</f>
        <v>0</v>
      </c>
      <c r="AS35" s="19"/>
      <c r="AT35" s="19"/>
    </row>
    <row r="36" spans="1:46" s="28" customFormat="1" ht="14.25" customHeight="1" x14ac:dyDescent="0.25">
      <c r="A36" s="35" t="s">
        <v>73</v>
      </c>
      <c r="B36" s="17">
        <f t="shared" si="1"/>
        <v>33933.433079971444</v>
      </c>
      <c r="C36" s="18">
        <f t="shared" si="2"/>
        <v>0</v>
      </c>
      <c r="D36" s="18">
        <f>'[1]Свод МО Формула !!!!!!'!G35</f>
        <v>0</v>
      </c>
      <c r="E36" s="18">
        <f>'[1]Свод МО Формула !!!!!!'!M35</f>
        <v>0</v>
      </c>
      <c r="F36" s="18">
        <f>'[1]Свод МО Формула !!!!!!'!O35</f>
        <v>0</v>
      </c>
      <c r="G36" s="18">
        <f t="shared" si="3"/>
        <v>0</v>
      </c>
      <c r="H36" s="19">
        <f>'[1]Свод МО Формула !!!!!!'!AB35</f>
        <v>0</v>
      </c>
      <c r="I36" s="18">
        <f>'[1]Свод МО Формула !!!!!!'!AP35</f>
        <v>0</v>
      </c>
      <c r="J36" s="18">
        <f>'[1]Свод МО Формула !!!!!!'!AI35</f>
        <v>0</v>
      </c>
      <c r="K36" s="18">
        <f>'[1]Свод МО Формула !!!!!!'!BD35</f>
        <v>0</v>
      </c>
      <c r="L36" s="18"/>
      <c r="M36" s="18">
        <f t="shared" si="0"/>
        <v>0</v>
      </c>
      <c r="N36" s="18">
        <f>'[1]Свод МО Формула !!!!!!'!BQ35</f>
        <v>0</v>
      </c>
      <c r="O36" s="18">
        <f>'[1]Свод МО Формула !!!!!!'!BW35</f>
        <v>0</v>
      </c>
      <c r="P36" s="18">
        <f>'[1]Свод МО Формула !!!!!!'!DB35</f>
        <v>0</v>
      </c>
      <c r="Q36" s="18">
        <f>'[1]Свод МО Формула !!!!!!'!CK35</f>
        <v>0</v>
      </c>
      <c r="R36" s="18">
        <f t="shared" si="4"/>
        <v>33933.433079971444</v>
      </c>
      <c r="S36" s="18">
        <f>'[1]Свод МО Формула !!!!!!'!KS35</f>
        <v>0</v>
      </c>
      <c r="T36" s="18">
        <f t="shared" si="5"/>
        <v>8417.1866695500012</v>
      </c>
      <c r="U36" s="18">
        <f>'[1]Свод МО Формула !!!!!!'!DP35</f>
        <v>8029.901069550001</v>
      </c>
      <c r="V36" s="18">
        <f>'[1]Свод МО Формула !!!!!!'!DW35</f>
        <v>0</v>
      </c>
      <c r="W36" s="18">
        <f>'[1]Свод МО Формула !!!!!!'!EC35</f>
        <v>387.28559999999999</v>
      </c>
      <c r="X36" s="18">
        <f>'[1]Свод МО Формула !!!!!!'!KK35</f>
        <v>0</v>
      </c>
      <c r="Y36" s="20">
        <f t="shared" si="6"/>
        <v>25516.246410421445</v>
      </c>
      <c r="Z36" s="18">
        <f t="shared" si="7"/>
        <v>25516.246410421445</v>
      </c>
      <c r="AA36" s="21">
        <f>'[1]Свод МО Формула !!!!!!'!ER35</f>
        <v>2634.8525935679995</v>
      </c>
      <c r="AB36" s="20">
        <f>'[1]Свод МО Формула !!!!!!'!GO35</f>
        <v>0</v>
      </c>
      <c r="AC36" s="20">
        <f>'[1]Свод МО Формула !!!!!!'!EY35</f>
        <v>0</v>
      </c>
      <c r="AD36" s="20">
        <f>'[1]Свод МО Формула !!!!!!'!FL35</f>
        <v>0</v>
      </c>
      <c r="AE36" s="20">
        <f>'[1]Свод МО Формула !!!!!!'!FT35</f>
        <v>0</v>
      </c>
      <c r="AF36" s="20">
        <f>'[1]Свод МО Формула !!!!!!'!GI35</f>
        <v>9658.8353425035475</v>
      </c>
      <c r="AG36" s="20">
        <f>'[1]Свод МО Формула !!!!!!'!FE35</f>
        <v>13222.5584743499</v>
      </c>
      <c r="AH36" s="20"/>
      <c r="AI36" s="20">
        <f>'[1]Свод МО Формула !!!!!!'!IS35</f>
        <v>0</v>
      </c>
      <c r="AJ36" s="20">
        <f>'[1]Свод МО Формула !!!!!!'!GB35</f>
        <v>0</v>
      </c>
      <c r="AK36" s="23">
        <f t="shared" si="8"/>
        <v>0</v>
      </c>
      <c r="AL36" s="24">
        <f t="shared" si="9"/>
        <v>0</v>
      </c>
      <c r="AM36" s="18">
        <f>'[1]Свод МО Формула !!!!!!'!IM35</f>
        <v>0</v>
      </c>
      <c r="AN36" s="25">
        <f>'[1]Свод МО Формула !!!!!!'!IY35</f>
        <v>0</v>
      </c>
      <c r="AO36" s="25">
        <f>'[1]Свод МО Формула !!!!!!'!JE35</f>
        <v>0</v>
      </c>
      <c r="AP36" s="26">
        <f t="shared" si="10"/>
        <v>0</v>
      </c>
      <c r="AQ36" s="27">
        <f>'[1]Свод МО Формула !!!!!!'!HI35</f>
        <v>0</v>
      </c>
      <c r="AR36" s="25">
        <f>'[1]Свод МО Формула !!!!!!'!HO35</f>
        <v>0</v>
      </c>
      <c r="AS36" s="19"/>
      <c r="AT36" s="19"/>
    </row>
    <row r="37" spans="1:46" s="28" customFormat="1" ht="15.6" customHeight="1" x14ac:dyDescent="0.25">
      <c r="A37" s="35" t="s">
        <v>74</v>
      </c>
      <c r="B37" s="17">
        <f t="shared" si="1"/>
        <v>79713.629217957365</v>
      </c>
      <c r="C37" s="18">
        <f t="shared" si="2"/>
        <v>0</v>
      </c>
      <c r="D37" s="18">
        <f>'[1]Свод МО Формула !!!!!!'!G36</f>
        <v>0</v>
      </c>
      <c r="E37" s="18">
        <f>'[1]Свод МО Формула !!!!!!'!M36</f>
        <v>0</v>
      </c>
      <c r="F37" s="18">
        <f>'[1]Свод МО Формула !!!!!!'!O36</f>
        <v>0</v>
      </c>
      <c r="G37" s="18">
        <f t="shared" si="3"/>
        <v>26163.299895838565</v>
      </c>
      <c r="H37" s="19">
        <f>'[1]Свод МО Формула !!!!!!'!AB36</f>
        <v>0</v>
      </c>
      <c r="I37" s="18">
        <f>'[1]Свод МО Формула !!!!!!'!AP36</f>
        <v>0</v>
      </c>
      <c r="J37" s="18">
        <f>'[1]Свод МО Формула !!!!!!'!AI36</f>
        <v>26163.299895838565</v>
      </c>
      <c r="K37" s="18">
        <f>'[1]Свод МО Формула !!!!!!'!BD36</f>
        <v>0</v>
      </c>
      <c r="L37" s="18"/>
      <c r="M37" s="18">
        <f t="shared" si="0"/>
        <v>24587.301277834449</v>
      </c>
      <c r="N37" s="18">
        <f>'[1]Свод МО Формула !!!!!!'!CD36</f>
        <v>24587.301277834449</v>
      </c>
      <c r="O37" s="18">
        <f>'[1]Свод МО Формула !!!!!!'!BW36</f>
        <v>0</v>
      </c>
      <c r="P37" s="18">
        <f>'[1]Свод МО Формула !!!!!!'!DB36</f>
        <v>0</v>
      </c>
      <c r="Q37" s="18">
        <f>'[1]Свод МО Формула !!!!!!'!CK36</f>
        <v>0</v>
      </c>
      <c r="R37" s="18">
        <f t="shared" si="4"/>
        <v>28963.02804428435</v>
      </c>
      <c r="S37" s="18">
        <f>'[1]Свод МО Формула !!!!!!'!KS36</f>
        <v>0</v>
      </c>
      <c r="T37" s="18">
        <f t="shared" si="5"/>
        <v>4753.2913728650037</v>
      </c>
      <c r="U37" s="18">
        <f>'[1]Свод МО Формула !!!!!!'!DP36</f>
        <v>2963.9404608650048</v>
      </c>
      <c r="V37" s="18">
        <f>'[1]Свод МО Формула !!!!!!'!DW36</f>
        <v>1789.3509119999994</v>
      </c>
      <c r="W37" s="18">
        <f>'[1]Свод МО Формула !!!!!!'!EC36</f>
        <v>0</v>
      </c>
      <c r="X37" s="18">
        <f>'[1]Свод МО Формула !!!!!!'!KK36</f>
        <v>0</v>
      </c>
      <c r="Y37" s="20">
        <f t="shared" si="6"/>
        <v>24209.736671419349</v>
      </c>
      <c r="Z37" s="18">
        <f t="shared" si="7"/>
        <v>24209.736671419349</v>
      </c>
      <c r="AA37" s="21">
        <f>'[1]Свод МО Формула !!!!!!'!ER36</f>
        <v>4914.4305369931199</v>
      </c>
      <c r="AB37" s="20">
        <f>'[1]Свод МО Формула !!!!!!'!GO36</f>
        <v>0</v>
      </c>
      <c r="AC37" s="20">
        <f>'[1]Свод МО Формула !!!!!!'!EY36</f>
        <v>1985.707715347256</v>
      </c>
      <c r="AD37" s="20">
        <f>'[1]Свод МО Формула !!!!!!'!FL36</f>
        <v>0</v>
      </c>
      <c r="AE37" s="20">
        <f>'[1]Свод МО Формула !!!!!!'!FT36</f>
        <v>0</v>
      </c>
      <c r="AF37" s="20">
        <f>'[1]Свод МО Формула !!!!!!'!GI36</f>
        <v>7387.6153927309197</v>
      </c>
      <c r="AG37" s="20">
        <f>'[1]Свод МО Формула !!!!!!'!FE36</f>
        <v>9921.9830263480562</v>
      </c>
      <c r="AH37" s="20"/>
      <c r="AI37" s="20">
        <f>'[1]Свод МО Формула !!!!!!'!IS36</f>
        <v>0</v>
      </c>
      <c r="AJ37" s="20">
        <f>'[1]Свод МО Формула !!!!!!'!GB36</f>
        <v>0</v>
      </c>
      <c r="AK37" s="23">
        <f t="shared" si="8"/>
        <v>0</v>
      </c>
      <c r="AL37" s="24">
        <f t="shared" si="9"/>
        <v>0</v>
      </c>
      <c r="AM37" s="18">
        <f>'[1]Свод МО Формула !!!!!!'!IM36</f>
        <v>0</v>
      </c>
      <c r="AN37" s="25">
        <f>'[1]Свод МО Формула !!!!!!'!IY36</f>
        <v>0</v>
      </c>
      <c r="AO37" s="25">
        <f>'[1]Свод МО Формула !!!!!!'!JE36</f>
        <v>0</v>
      </c>
      <c r="AP37" s="26">
        <f t="shared" si="10"/>
        <v>0</v>
      </c>
      <c r="AQ37" s="27">
        <f>'[1]Свод МО Формула !!!!!!'!HI36</f>
        <v>0</v>
      </c>
      <c r="AR37" s="25">
        <f>'[1]Свод МО Формула !!!!!!'!HO36</f>
        <v>0</v>
      </c>
      <c r="AS37" s="19"/>
      <c r="AT37" s="19"/>
    </row>
    <row r="38" spans="1:46" s="28" customFormat="1" ht="16.5" customHeight="1" x14ac:dyDescent="0.25">
      <c r="A38" s="36" t="s">
        <v>75</v>
      </c>
      <c r="B38" s="17">
        <f t="shared" si="1"/>
        <v>0</v>
      </c>
      <c r="C38" s="18">
        <f t="shared" si="2"/>
        <v>0</v>
      </c>
      <c r="D38" s="18">
        <f>'[1]Свод МО Формула !!!!!!'!G37</f>
        <v>0</v>
      </c>
      <c r="E38" s="18">
        <f>'[1]Свод МО Формула !!!!!!'!M37</f>
        <v>0</v>
      </c>
      <c r="F38" s="18">
        <f>'[1]Свод МО Формула !!!!!!'!O37</f>
        <v>0</v>
      </c>
      <c r="G38" s="18">
        <f t="shared" si="3"/>
        <v>0</v>
      </c>
      <c r="H38" s="19">
        <f>'[1]Свод МО Формула !!!!!!'!AB37</f>
        <v>0</v>
      </c>
      <c r="I38" s="18">
        <f>'[1]Свод МО Формула !!!!!!'!AP37</f>
        <v>0</v>
      </c>
      <c r="J38" s="18">
        <f>'[1]Свод МО Формула !!!!!!'!AI37</f>
        <v>0</v>
      </c>
      <c r="K38" s="18">
        <f>'[1]Свод МО Формула !!!!!!'!BD37</f>
        <v>0</v>
      </c>
      <c r="L38" s="18"/>
      <c r="M38" s="18">
        <f t="shared" si="0"/>
        <v>0</v>
      </c>
      <c r="N38" s="18">
        <f>'[1]Свод МО Формула !!!!!!'!BQ37</f>
        <v>0</v>
      </c>
      <c r="O38" s="18">
        <f>'[1]Свод МО Формула !!!!!!'!BW37</f>
        <v>0</v>
      </c>
      <c r="P38" s="18">
        <f>'[1]Свод МО Формула !!!!!!'!DB37</f>
        <v>0</v>
      </c>
      <c r="Q38" s="18">
        <f>'[1]Свод МО Формула !!!!!!'!CK37</f>
        <v>0</v>
      </c>
      <c r="R38" s="18">
        <f t="shared" si="4"/>
        <v>0</v>
      </c>
      <c r="S38" s="18">
        <f>'[1]Свод МО Формула !!!!!!'!KS37</f>
        <v>0</v>
      </c>
      <c r="T38" s="18">
        <f t="shared" si="5"/>
        <v>0</v>
      </c>
      <c r="U38" s="18">
        <f>'[1]Свод МО Формула !!!!!!'!DP37</f>
        <v>0</v>
      </c>
      <c r="V38" s="18">
        <f>'[1]Свод МО Формула !!!!!!'!DW37</f>
        <v>0</v>
      </c>
      <c r="W38" s="18">
        <f>'[1]Свод МО Формула !!!!!!'!EC37</f>
        <v>0</v>
      </c>
      <c r="X38" s="18">
        <f>'[1]Свод МО Формула !!!!!!'!KK37</f>
        <v>0</v>
      </c>
      <c r="Y38" s="20">
        <f t="shared" si="6"/>
        <v>0</v>
      </c>
      <c r="Z38" s="18">
        <f t="shared" si="7"/>
        <v>0</v>
      </c>
      <c r="AA38" s="21">
        <f>'[1]Свод МО Формула !!!!!!'!ER37</f>
        <v>0</v>
      </c>
      <c r="AB38" s="20">
        <f>'[1]Свод МО Формула !!!!!!'!GO37</f>
        <v>0</v>
      </c>
      <c r="AC38" s="20">
        <f>'[1]Свод МО Формула !!!!!!'!EY37</f>
        <v>0</v>
      </c>
      <c r="AD38" s="20">
        <f>'[1]Свод МО Формула !!!!!!'!FL37</f>
        <v>0</v>
      </c>
      <c r="AE38" s="20">
        <f>'[1]Свод МО Формула !!!!!!'!FT37</f>
        <v>0</v>
      </c>
      <c r="AF38" s="20">
        <f>'[1]Свод МО Формула !!!!!!'!GI37</f>
        <v>0</v>
      </c>
      <c r="AG38" s="20">
        <f>'[1]Свод МО Формула !!!!!!'!FE37</f>
        <v>0</v>
      </c>
      <c r="AH38" s="20"/>
      <c r="AI38" s="20">
        <f>'[1]Свод МО Формула !!!!!!'!IS37</f>
        <v>0</v>
      </c>
      <c r="AJ38" s="20">
        <f>'[1]Свод МО Формула !!!!!!'!GB37</f>
        <v>0</v>
      </c>
      <c r="AK38" s="23">
        <f t="shared" si="8"/>
        <v>0</v>
      </c>
      <c r="AL38" s="24">
        <f t="shared" si="9"/>
        <v>0</v>
      </c>
      <c r="AM38" s="18">
        <f>'[1]Свод МО Формула !!!!!!'!IM37</f>
        <v>0</v>
      </c>
      <c r="AN38" s="25">
        <f>'[1]Свод МО Формула !!!!!!'!IY37</f>
        <v>0</v>
      </c>
      <c r="AO38" s="25">
        <f>'[1]Свод МО Формула !!!!!!'!JE37</f>
        <v>0</v>
      </c>
      <c r="AP38" s="26">
        <f t="shared" si="10"/>
        <v>0</v>
      </c>
      <c r="AQ38" s="27">
        <f>'[1]Свод МО Формула !!!!!!'!HI37</f>
        <v>0</v>
      </c>
      <c r="AR38" s="25">
        <f>'[1]Свод МО Формула !!!!!!'!HO37</f>
        <v>0</v>
      </c>
      <c r="AS38" s="19"/>
      <c r="AT38" s="19"/>
    </row>
    <row r="39" spans="1:46" s="28" customFormat="1" ht="16.5" customHeight="1" x14ac:dyDescent="0.25">
      <c r="A39" s="25" t="s">
        <v>76</v>
      </c>
      <c r="B39" s="17">
        <f t="shared" si="1"/>
        <v>0</v>
      </c>
      <c r="C39" s="18">
        <f t="shared" si="2"/>
        <v>0</v>
      </c>
      <c r="D39" s="18">
        <f>'[1]Свод МО Формула !!!!!!'!G38</f>
        <v>0</v>
      </c>
      <c r="E39" s="18">
        <f>'[1]Свод МО Формула !!!!!!'!M38</f>
        <v>0</v>
      </c>
      <c r="F39" s="18">
        <f>'[1]Свод МО Формула !!!!!!'!O38</f>
        <v>0</v>
      </c>
      <c r="G39" s="18">
        <f t="shared" si="3"/>
        <v>0</v>
      </c>
      <c r="H39" s="19">
        <f>'[1]Свод МО Формула !!!!!!'!AB38</f>
        <v>0</v>
      </c>
      <c r="I39" s="18">
        <f>'[1]Свод МО Формула !!!!!!'!AP38</f>
        <v>0</v>
      </c>
      <c r="J39" s="18">
        <f>'[1]Свод МО Формула !!!!!!'!AI38</f>
        <v>0</v>
      </c>
      <c r="K39" s="18">
        <f>'[1]Свод МО Формула !!!!!!'!BD38</f>
        <v>0</v>
      </c>
      <c r="L39" s="18"/>
      <c r="M39" s="18">
        <f t="shared" si="0"/>
        <v>0</v>
      </c>
      <c r="N39" s="18">
        <f>'[1]Свод МО Формула !!!!!!'!BQ38</f>
        <v>0</v>
      </c>
      <c r="O39" s="18">
        <f>'[1]Свод МО Формула !!!!!!'!BW38</f>
        <v>0</v>
      </c>
      <c r="P39" s="18">
        <f>'[1]Свод МО Формула !!!!!!'!DB38</f>
        <v>0</v>
      </c>
      <c r="Q39" s="18">
        <f>'[1]Свод МО Формула !!!!!!'!CK38</f>
        <v>0</v>
      </c>
      <c r="R39" s="18">
        <f t="shared" si="4"/>
        <v>0</v>
      </c>
      <c r="S39" s="18">
        <f>'[1]Свод МО Формула !!!!!!'!KS38</f>
        <v>0</v>
      </c>
      <c r="T39" s="18">
        <f t="shared" si="5"/>
        <v>0</v>
      </c>
      <c r="U39" s="18">
        <f>'[1]Свод МО Формула !!!!!!'!DP38</f>
        <v>0</v>
      </c>
      <c r="V39" s="18">
        <f>'[1]Свод МО Формула !!!!!!'!DW38</f>
        <v>0</v>
      </c>
      <c r="W39" s="18">
        <f>'[1]Свод МО Формула !!!!!!'!EC38</f>
        <v>0</v>
      </c>
      <c r="X39" s="18">
        <f>'[1]Свод МО Формула !!!!!!'!KK38</f>
        <v>0</v>
      </c>
      <c r="Y39" s="20">
        <f t="shared" si="6"/>
        <v>0</v>
      </c>
      <c r="Z39" s="18">
        <f t="shared" si="7"/>
        <v>0</v>
      </c>
      <c r="AA39" s="21">
        <f>'[1]Свод МО Формула !!!!!!'!ER38</f>
        <v>0</v>
      </c>
      <c r="AB39" s="20">
        <f>'[1]Свод МО Формула !!!!!!'!GO38</f>
        <v>0</v>
      </c>
      <c r="AC39" s="20">
        <f>'[1]Свод МО Формула !!!!!!'!EY38</f>
        <v>0</v>
      </c>
      <c r="AD39" s="20">
        <f>'[1]Свод МО Формула !!!!!!'!FL38</f>
        <v>0</v>
      </c>
      <c r="AE39" s="20">
        <f>'[1]Свод МО Формула !!!!!!'!FT38</f>
        <v>0</v>
      </c>
      <c r="AF39" s="20">
        <f>'[1]Свод МО Формула !!!!!!'!GI38</f>
        <v>0</v>
      </c>
      <c r="AG39" s="20">
        <f>'[1]Свод МО Формула !!!!!!'!FE38</f>
        <v>0</v>
      </c>
      <c r="AH39" s="20"/>
      <c r="AI39" s="20">
        <f>'[1]Свод МО Формула !!!!!!'!IS38</f>
        <v>0</v>
      </c>
      <c r="AJ39" s="20">
        <f>'[1]Свод МО Формула !!!!!!'!GB38</f>
        <v>0</v>
      </c>
      <c r="AK39" s="23">
        <f t="shared" si="8"/>
        <v>0</v>
      </c>
      <c r="AL39" s="24">
        <f t="shared" si="9"/>
        <v>0</v>
      </c>
      <c r="AM39" s="18">
        <f>'[1]Свод МО Формула !!!!!!'!IM38</f>
        <v>0</v>
      </c>
      <c r="AN39" s="25">
        <f>'[1]Свод МО Формула !!!!!!'!IY38</f>
        <v>0</v>
      </c>
      <c r="AO39" s="25">
        <f>'[1]Свод МО Формула !!!!!!'!JE38</f>
        <v>0</v>
      </c>
      <c r="AP39" s="26">
        <f t="shared" si="10"/>
        <v>0</v>
      </c>
      <c r="AQ39" s="27">
        <f>'[1]Свод МО Формула !!!!!!'!HI38</f>
        <v>0</v>
      </c>
      <c r="AR39" s="25">
        <f>'[1]Свод МО Формула !!!!!!'!HO38</f>
        <v>0</v>
      </c>
      <c r="AS39" s="19"/>
      <c r="AT39" s="19"/>
    </row>
    <row r="40" spans="1:46" s="28" customFormat="1" ht="16.5" customHeight="1" x14ac:dyDescent="0.25">
      <c r="A40" s="37" t="s">
        <v>77</v>
      </c>
      <c r="B40" s="17">
        <f t="shared" si="1"/>
        <v>859.25277476639997</v>
      </c>
      <c r="C40" s="18">
        <f t="shared" si="2"/>
        <v>0</v>
      </c>
      <c r="D40" s="18">
        <f>'[1]Свод МО Формула !!!!!!'!G39</f>
        <v>0</v>
      </c>
      <c r="E40" s="18">
        <f>'[1]Свод МО Формула !!!!!!'!M39</f>
        <v>0</v>
      </c>
      <c r="F40" s="18">
        <f>'[1]Свод МО Формула !!!!!!'!O39</f>
        <v>0</v>
      </c>
      <c r="G40" s="18">
        <f t="shared" si="3"/>
        <v>0</v>
      </c>
      <c r="H40" s="19">
        <f>'[1]Свод МО Формула !!!!!!'!AB39</f>
        <v>0</v>
      </c>
      <c r="I40" s="18">
        <f>'[1]Свод МО Формула !!!!!!'!AP39</f>
        <v>0</v>
      </c>
      <c r="J40" s="18">
        <f>'[1]Свод МО Формула !!!!!!'!AI39</f>
        <v>0</v>
      </c>
      <c r="K40" s="18">
        <f>'[1]Свод МО Формула !!!!!!'!BD39</f>
        <v>0</v>
      </c>
      <c r="L40" s="18"/>
      <c r="M40" s="18">
        <f t="shared" si="0"/>
        <v>859.25277476639997</v>
      </c>
      <c r="N40" s="38">
        <f>'[1]Свод МО Формула !!!!!!'!$BQ$39</f>
        <v>0</v>
      </c>
      <c r="O40" s="38">
        <f>'[1]Свод МО Формула !!!!!!'!$CV$39</f>
        <v>859.25277476639997</v>
      </c>
      <c r="P40" s="18">
        <f>'[1]Свод МО Формула !!!!!!'!DB39</f>
        <v>0</v>
      </c>
      <c r="Q40" s="18">
        <f>'[1]Свод МО Формула !!!!!!'!CK39</f>
        <v>0</v>
      </c>
      <c r="R40" s="18">
        <f t="shared" si="4"/>
        <v>0</v>
      </c>
      <c r="S40" s="18">
        <f>'[1]Свод МО Формула !!!!!!'!KS39</f>
        <v>0</v>
      </c>
      <c r="T40" s="18">
        <f t="shared" si="5"/>
        <v>0</v>
      </c>
      <c r="U40" s="18">
        <f>'[1]Свод МО Формула !!!!!!'!DP39</f>
        <v>0</v>
      </c>
      <c r="V40" s="18">
        <f>'[1]Свод МО Формула !!!!!!'!DW39</f>
        <v>0</v>
      </c>
      <c r="W40" s="18">
        <f>'[1]Свод МО Формула !!!!!!'!EC39</f>
        <v>0</v>
      </c>
      <c r="X40" s="18">
        <f>'[1]Свод МО Формула !!!!!!'!KK39</f>
        <v>0</v>
      </c>
      <c r="Y40" s="20">
        <f t="shared" si="6"/>
        <v>0</v>
      </c>
      <c r="Z40" s="18">
        <f t="shared" si="7"/>
        <v>0</v>
      </c>
      <c r="AA40" s="21">
        <f>'[1]Свод МО Формула !!!!!!'!ER39</f>
        <v>0</v>
      </c>
      <c r="AB40" s="20">
        <f>'[1]Свод МО Формула !!!!!!'!GO39</f>
        <v>0</v>
      </c>
      <c r="AC40" s="20">
        <f>'[1]Свод МО Формула !!!!!!'!EY39</f>
        <v>0</v>
      </c>
      <c r="AD40" s="20">
        <f>'[1]Свод МО Формула !!!!!!'!FL39</f>
        <v>0</v>
      </c>
      <c r="AE40" s="20">
        <f>'[1]Свод МО Формула !!!!!!'!FT39</f>
        <v>0</v>
      </c>
      <c r="AF40" s="20">
        <f>'[1]Свод МО Формула !!!!!!'!GI39</f>
        <v>0</v>
      </c>
      <c r="AG40" s="20">
        <f>'[1]Свод МО Формула !!!!!!'!FE39</f>
        <v>0</v>
      </c>
      <c r="AH40" s="20"/>
      <c r="AI40" s="20">
        <f>'[1]Свод МО Формула !!!!!!'!IS39</f>
        <v>0</v>
      </c>
      <c r="AJ40" s="20">
        <f>'[1]Свод МО Формула !!!!!!'!GB39</f>
        <v>0</v>
      </c>
      <c r="AK40" s="23">
        <f t="shared" si="8"/>
        <v>0</v>
      </c>
      <c r="AL40" s="24">
        <f t="shared" si="9"/>
        <v>0</v>
      </c>
      <c r="AM40" s="18">
        <f>'[1]Свод МО Формула !!!!!!'!IM39</f>
        <v>0</v>
      </c>
      <c r="AN40" s="25">
        <f>'[1]Свод МО Формула !!!!!!'!IY39</f>
        <v>0</v>
      </c>
      <c r="AO40" s="25">
        <f>'[1]Свод МО Формула !!!!!!'!JE39</f>
        <v>0</v>
      </c>
      <c r="AP40" s="26">
        <f t="shared" si="10"/>
        <v>0</v>
      </c>
      <c r="AQ40" s="27">
        <f>'[1]Свод МО Формула !!!!!!'!HI39</f>
        <v>0</v>
      </c>
      <c r="AR40" s="25">
        <f>'[1]Свод МО Формула !!!!!!'!HO39</f>
        <v>0</v>
      </c>
      <c r="AS40" s="19"/>
      <c r="AT40" s="19"/>
    </row>
    <row r="41" spans="1:46" s="28" customFormat="1" ht="16.149999999999999" customHeight="1" x14ac:dyDescent="0.25">
      <c r="A41" s="39" t="s">
        <v>78</v>
      </c>
      <c r="B41" s="17">
        <f t="shared" si="1"/>
        <v>924.80280880999999</v>
      </c>
      <c r="C41" s="18">
        <f t="shared" si="2"/>
        <v>0</v>
      </c>
      <c r="D41" s="18">
        <f>'[1]Свод МО Формула !!!!!!'!G40</f>
        <v>0</v>
      </c>
      <c r="E41" s="18">
        <f>'[1]Свод МО Формула !!!!!!'!M40</f>
        <v>0</v>
      </c>
      <c r="F41" s="18">
        <f>'[1]Свод МО Формула !!!!!!'!O40</f>
        <v>0</v>
      </c>
      <c r="G41" s="18">
        <f t="shared" si="3"/>
        <v>0</v>
      </c>
      <c r="H41" s="19">
        <f>'[1]Свод МО Формула !!!!!!'!AB40</f>
        <v>0</v>
      </c>
      <c r="I41" s="18">
        <f>'[1]Свод МО Формула !!!!!!'!AP40</f>
        <v>0</v>
      </c>
      <c r="J41" s="18">
        <f>'[1]Свод МО Формула !!!!!!'!AI40</f>
        <v>0</v>
      </c>
      <c r="K41" s="18">
        <f>'[1]Свод МО Формула !!!!!!'!BD40</f>
        <v>0</v>
      </c>
      <c r="L41" s="18"/>
      <c r="M41" s="18">
        <f t="shared" si="0"/>
        <v>0</v>
      </c>
      <c r="N41" s="18">
        <f>'[1]Свод МО Формула !!!!!!'!BQ40</f>
        <v>0</v>
      </c>
      <c r="O41" s="18">
        <f>'[1]Свод МО Формула !!!!!!'!BW40</f>
        <v>0</v>
      </c>
      <c r="P41" s="18">
        <f>'[1]Свод МО Формула !!!!!!'!DB40</f>
        <v>0</v>
      </c>
      <c r="Q41" s="18">
        <f>'[1]Свод МО Формула !!!!!!'!CK40</f>
        <v>0</v>
      </c>
      <c r="R41" s="18">
        <f t="shared" si="4"/>
        <v>924.80280880999999</v>
      </c>
      <c r="S41" s="18">
        <f>'[1]Свод МО Формула !!!!!!'!KS40</f>
        <v>0</v>
      </c>
      <c r="T41" s="18">
        <f t="shared" si="5"/>
        <v>903.27742024999998</v>
      </c>
      <c r="U41" s="18">
        <f>'[1]Свод МО Формула !!!!!!'!DP40</f>
        <v>903.27742024999998</v>
      </c>
      <c r="V41" s="18">
        <f>'[1]Свод МО Формула !!!!!!'!DW40</f>
        <v>0</v>
      </c>
      <c r="W41" s="18">
        <f>'[1]Свод МО Формула !!!!!!'!EC40</f>
        <v>0</v>
      </c>
      <c r="X41" s="18">
        <f>'[1]Свод МО Формула !!!!!!'!KK40</f>
        <v>0</v>
      </c>
      <c r="Y41" s="20">
        <f t="shared" si="6"/>
        <v>21.52538856</v>
      </c>
      <c r="Z41" s="18">
        <f>AA41+AB41+AC41+AD41+AE41+AF41+AG41+AH41+AI41+AJ41</f>
        <v>21.52538856</v>
      </c>
      <c r="AA41" s="21">
        <f>'[1]Свод МО Формула !!!!!!'!ER40</f>
        <v>21.52538856</v>
      </c>
      <c r="AB41" s="20">
        <f>'[1]Свод МО Формула !!!!!!'!GO40</f>
        <v>0</v>
      </c>
      <c r="AC41" s="20">
        <f>'[1]Свод МО Формула !!!!!!'!EY40</f>
        <v>0</v>
      </c>
      <c r="AD41" s="20">
        <f>'[1]Свод МО Формула !!!!!!'!FL40</f>
        <v>0</v>
      </c>
      <c r="AE41" s="22">
        <f>'[1]Свод МО Формула !!!!!!'!FT40</f>
        <v>0</v>
      </c>
      <c r="AF41" s="20">
        <f>'[1]Свод МО Формула !!!!!!'!GI40</f>
        <v>0</v>
      </c>
      <c r="AG41" s="20">
        <f>'[1]Свод МО Формула !!!!!!'!FE40</f>
        <v>0</v>
      </c>
      <c r="AH41" s="20"/>
      <c r="AI41" s="20">
        <f>'[1]Свод МО Формула !!!!!!'!IS40</f>
        <v>0</v>
      </c>
      <c r="AJ41" s="20">
        <f>'[1]Свод МО Формула !!!!!!'!GB40</f>
        <v>0</v>
      </c>
      <c r="AK41" s="23">
        <f t="shared" si="8"/>
        <v>0</v>
      </c>
      <c r="AL41" s="24">
        <f t="shared" si="9"/>
        <v>0</v>
      </c>
      <c r="AM41" s="18">
        <f>'[1]Свод МО Формула !!!!!!'!IM40</f>
        <v>0</v>
      </c>
      <c r="AN41" s="25">
        <f>'[1]Свод МО Формула !!!!!!'!IY40</f>
        <v>0</v>
      </c>
      <c r="AO41" s="25">
        <f>'[1]Свод МО Формула !!!!!!'!JE40</f>
        <v>0</v>
      </c>
      <c r="AP41" s="26">
        <f t="shared" si="10"/>
        <v>0</v>
      </c>
      <c r="AQ41" s="27">
        <f>'[1]Свод МО Формула !!!!!!'!HI40</f>
        <v>0</v>
      </c>
      <c r="AR41" s="25">
        <f>'[1]Свод МО Формула !!!!!!'!HO40</f>
        <v>0</v>
      </c>
      <c r="AS41" s="19"/>
      <c r="AT41" s="19"/>
    </row>
    <row r="42" spans="1:46" s="28" customFormat="1" ht="16.5" customHeight="1" x14ac:dyDescent="0.25">
      <c r="A42" s="25" t="s">
        <v>79</v>
      </c>
      <c r="B42" s="17">
        <f t="shared" si="1"/>
        <v>397.45638549113607</v>
      </c>
      <c r="C42" s="18">
        <f t="shared" si="2"/>
        <v>0</v>
      </c>
      <c r="D42" s="18">
        <f>'[1]Свод МО Формула !!!!!!'!G41</f>
        <v>0</v>
      </c>
      <c r="E42" s="18">
        <f>'[1]Свод МО Формула !!!!!!'!M41</f>
        <v>0</v>
      </c>
      <c r="F42" s="18">
        <f>'[1]Свод МО Формула !!!!!!'!O41</f>
        <v>0</v>
      </c>
      <c r="G42" s="18">
        <f t="shared" si="3"/>
        <v>0</v>
      </c>
      <c r="H42" s="19">
        <f>'[1]Свод МО Формула !!!!!!'!AB41</f>
        <v>0</v>
      </c>
      <c r="I42" s="18">
        <f>'[1]Свод МО Формула !!!!!!'!AP41</f>
        <v>0</v>
      </c>
      <c r="J42" s="18">
        <f>'[1]Свод МО Формула !!!!!!'!AI41</f>
        <v>0</v>
      </c>
      <c r="K42" s="18">
        <f>'[1]Свод МО Формула !!!!!!'!BD41</f>
        <v>0</v>
      </c>
      <c r="L42" s="18"/>
      <c r="M42" s="18">
        <f t="shared" si="0"/>
        <v>0</v>
      </c>
      <c r="N42" s="18">
        <f>'[1]Свод МО Формула !!!!!!'!BQ41</f>
        <v>0</v>
      </c>
      <c r="O42" s="18">
        <f>'[1]Свод МО Формула !!!!!!'!BW41</f>
        <v>0</v>
      </c>
      <c r="P42" s="18">
        <f>'[1]Свод МО Формула !!!!!!'!DB41</f>
        <v>0</v>
      </c>
      <c r="Q42" s="18">
        <f>'[1]Свод МО Формула !!!!!!'!CK41</f>
        <v>0</v>
      </c>
      <c r="R42" s="18">
        <f t="shared" si="4"/>
        <v>397.45638549113607</v>
      </c>
      <c r="S42" s="18">
        <f>'[1]Свод МО Формула !!!!!!'!KS41</f>
        <v>0</v>
      </c>
      <c r="T42" s="18">
        <f t="shared" si="5"/>
        <v>0</v>
      </c>
      <c r="U42" s="18">
        <f>'[1]Свод МО Формула !!!!!!'!DP41</f>
        <v>0</v>
      </c>
      <c r="V42" s="18">
        <f>'[1]Свод МО Формула !!!!!!'!DW41</f>
        <v>0</v>
      </c>
      <c r="W42" s="18">
        <f>'[1]Свод МО Формула !!!!!!'!EC41</f>
        <v>0</v>
      </c>
      <c r="X42" s="18">
        <f>'[1]Свод МО Формула !!!!!!'!KK41</f>
        <v>397.45638549113607</v>
      </c>
      <c r="Y42" s="20">
        <f t="shared" si="6"/>
        <v>0</v>
      </c>
      <c r="Z42" s="18">
        <f t="shared" si="7"/>
        <v>0</v>
      </c>
      <c r="AA42" s="21">
        <f>'[1]Свод МО Формула !!!!!!'!ER41</f>
        <v>0</v>
      </c>
      <c r="AB42" s="20">
        <f>'[1]Свод МО Формула !!!!!!'!GO41</f>
        <v>0</v>
      </c>
      <c r="AC42" s="20">
        <f>'[1]Свод МО Формула !!!!!!'!EY41</f>
        <v>0</v>
      </c>
      <c r="AD42" s="20">
        <f>'[1]Свод МО Формула !!!!!!'!FL41</f>
        <v>0</v>
      </c>
      <c r="AE42" s="20">
        <f>'[1]Свод МО Формула !!!!!!'!FT41</f>
        <v>0</v>
      </c>
      <c r="AF42" s="20">
        <f>'[1]Свод МО Формула !!!!!!'!GI41</f>
        <v>0</v>
      </c>
      <c r="AG42" s="20">
        <f>'[1]Свод МО Формула !!!!!!'!FE41</f>
        <v>0</v>
      </c>
      <c r="AH42" s="20"/>
      <c r="AI42" s="20">
        <f>'[1]Свод МО Формула !!!!!!'!IS41</f>
        <v>0</v>
      </c>
      <c r="AJ42" s="20">
        <f>'[1]Свод МО Формула !!!!!!'!GB41</f>
        <v>0</v>
      </c>
      <c r="AK42" s="23">
        <f t="shared" si="8"/>
        <v>0</v>
      </c>
      <c r="AL42" s="24">
        <f t="shared" si="9"/>
        <v>0</v>
      </c>
      <c r="AM42" s="18">
        <f>'[1]Свод МО Формула !!!!!!'!IM41</f>
        <v>0</v>
      </c>
      <c r="AN42" s="25">
        <f>'[1]Свод МО Формула !!!!!!'!IY41</f>
        <v>0</v>
      </c>
      <c r="AO42" s="25">
        <f>'[1]Свод МО Формула !!!!!!'!JE41</f>
        <v>0</v>
      </c>
      <c r="AP42" s="26">
        <f t="shared" si="10"/>
        <v>0</v>
      </c>
      <c r="AQ42" s="27">
        <f>'[1]Свод МО Формула !!!!!!'!HI41</f>
        <v>0</v>
      </c>
      <c r="AR42" s="25">
        <f>'[1]Свод МО Формула !!!!!!'!HO41</f>
        <v>0</v>
      </c>
      <c r="AS42" s="19"/>
      <c r="AT42" s="19"/>
    </row>
    <row r="43" spans="1:46" s="28" customFormat="1" ht="17.25" customHeight="1" x14ac:dyDescent="0.25">
      <c r="A43" s="25" t="s">
        <v>80</v>
      </c>
      <c r="B43" s="17">
        <f t="shared" si="1"/>
        <v>41151.183208136354</v>
      </c>
      <c r="C43" s="18">
        <f t="shared" si="2"/>
        <v>0</v>
      </c>
      <c r="D43" s="18">
        <f>'[1]Свод МО Формула !!!!!!'!G42</f>
        <v>0</v>
      </c>
      <c r="E43" s="18">
        <f>'[1]Свод МО Формула !!!!!!'!M42</f>
        <v>0</v>
      </c>
      <c r="F43" s="18">
        <f>'[1]Свод МО Формула !!!!!!'!O42</f>
        <v>0</v>
      </c>
      <c r="G43" s="18">
        <f t="shared" si="3"/>
        <v>16857.497310059953</v>
      </c>
      <c r="H43" s="19">
        <f>'[1]Свод МО Формула !!!!!!'!AB42</f>
        <v>0</v>
      </c>
      <c r="I43" s="18">
        <f>'[1]Свод МО Формула !!!!!!'!AP42</f>
        <v>0</v>
      </c>
      <c r="J43" s="18">
        <f>'[1]Свод МО Формула !!!!!!'!AI42</f>
        <v>16857.497310059953</v>
      </c>
      <c r="K43" s="18">
        <f>'[1]Свод МО Формула !!!!!!'!BD42</f>
        <v>0</v>
      </c>
      <c r="L43" s="18"/>
      <c r="M43" s="18">
        <f t="shared" si="0"/>
        <v>19500.2437410444</v>
      </c>
      <c r="N43" s="18">
        <f>'[1]Свод МО Формула !!!!!!'!DI42</f>
        <v>19500.2437410444</v>
      </c>
      <c r="O43" s="18">
        <f>'[1]Свод МО Формула !!!!!!'!BW42</f>
        <v>0</v>
      </c>
      <c r="P43" s="18">
        <f>'[1]Свод МО Формула !!!!!!'!DB42</f>
        <v>0</v>
      </c>
      <c r="Q43" s="18">
        <f>'[1]Свод МО Формула !!!!!!'!CK42</f>
        <v>0</v>
      </c>
      <c r="R43" s="18">
        <f t="shared" si="4"/>
        <v>4793.442157032001</v>
      </c>
      <c r="S43" s="18">
        <f>'[1]Свод МО Формула !!!!!!'!KS42</f>
        <v>0</v>
      </c>
      <c r="T43" s="18">
        <f t="shared" si="5"/>
        <v>4298.0776866000006</v>
      </c>
      <c r="U43" s="18">
        <f>'[1]Свод МО Формула !!!!!!'!DP42</f>
        <v>4298.0776866000006</v>
      </c>
      <c r="V43" s="18">
        <f>'[1]Свод МО Формула !!!!!!'!DW42</f>
        <v>0</v>
      </c>
      <c r="W43" s="18">
        <f>'[1]Свод МО Формула !!!!!!'!EC42</f>
        <v>0</v>
      </c>
      <c r="X43" s="18">
        <f>'[1]Свод МО Формула !!!!!!'!KK42</f>
        <v>0</v>
      </c>
      <c r="Y43" s="20">
        <f t="shared" si="6"/>
        <v>495.36447043200002</v>
      </c>
      <c r="Z43" s="18">
        <f t="shared" si="7"/>
        <v>495.36447043200002</v>
      </c>
      <c r="AA43" s="21">
        <f>'[1]Свод МО Формула !!!!!!'!ER42</f>
        <v>495.36447043200002</v>
      </c>
      <c r="AB43" s="20">
        <f>'[1]Свод МО Формула !!!!!!'!GO42</f>
        <v>0</v>
      </c>
      <c r="AC43" s="20">
        <f>'[1]Свод МО Формула !!!!!!'!EY42</f>
        <v>0</v>
      </c>
      <c r="AD43" s="20">
        <f>'[1]Свод МО Формула !!!!!!'!FL42</f>
        <v>0</v>
      </c>
      <c r="AE43" s="20">
        <f>'[1]Свод МО Формула !!!!!!'!FT42</f>
        <v>0</v>
      </c>
      <c r="AF43" s="20">
        <f>'[1]Свод МО Формула !!!!!!'!GI42</f>
        <v>0</v>
      </c>
      <c r="AG43" s="20">
        <f>'[1]Свод МО Формула !!!!!!'!FE42</f>
        <v>0</v>
      </c>
      <c r="AH43" s="20"/>
      <c r="AI43" s="20">
        <f>'[1]Свод МО Формула !!!!!!'!IS42</f>
        <v>0</v>
      </c>
      <c r="AJ43" s="20">
        <f>'[1]Свод МО Формула !!!!!!'!GB42</f>
        <v>0</v>
      </c>
      <c r="AK43" s="23">
        <f t="shared" si="8"/>
        <v>0</v>
      </c>
      <c r="AL43" s="24">
        <f t="shared" si="9"/>
        <v>0</v>
      </c>
      <c r="AM43" s="18">
        <f>'[1]Свод МО Формула !!!!!!'!IM42</f>
        <v>0</v>
      </c>
      <c r="AN43" s="25">
        <f>'[1]Свод МО Формула !!!!!!'!IY42</f>
        <v>0</v>
      </c>
      <c r="AO43" s="25">
        <f>'[1]Свод МО Формула !!!!!!'!JE42</f>
        <v>0</v>
      </c>
      <c r="AP43" s="26">
        <f t="shared" si="10"/>
        <v>0</v>
      </c>
      <c r="AQ43" s="27">
        <f>'[1]Свод МО Формула !!!!!!'!HI42</f>
        <v>0</v>
      </c>
      <c r="AR43" s="25">
        <f>'[1]Свод МО Формула !!!!!!'!HO42</f>
        <v>0</v>
      </c>
      <c r="AS43" s="19"/>
      <c r="AT43" s="19"/>
    </row>
    <row r="44" spans="1:46" s="28" customFormat="1" ht="17.25" customHeight="1" x14ac:dyDescent="0.25">
      <c r="A44" s="25" t="s">
        <v>81</v>
      </c>
      <c r="B44" s="17">
        <f t="shared" si="1"/>
        <v>1709.6771577499999</v>
      </c>
      <c r="C44" s="18">
        <f t="shared" si="2"/>
        <v>0</v>
      </c>
      <c r="D44" s="18">
        <f>'[1]Свод МО Формула !!!!!!'!G43</f>
        <v>0</v>
      </c>
      <c r="E44" s="18">
        <f>'[1]Свод МО Формула !!!!!!'!M43</f>
        <v>0</v>
      </c>
      <c r="F44" s="18">
        <f>'[1]Свод МО Формула !!!!!!'!O43</f>
        <v>0</v>
      </c>
      <c r="G44" s="18">
        <f t="shared" si="3"/>
        <v>0</v>
      </c>
      <c r="H44" s="19">
        <f>'[1]Свод МО Формула !!!!!!'!AB43</f>
        <v>0</v>
      </c>
      <c r="I44" s="18">
        <f>'[1]Свод МО Формула !!!!!!'!AP43</f>
        <v>0</v>
      </c>
      <c r="J44" s="18">
        <f>'[1]Свод МО Формула !!!!!!'!AI43</f>
        <v>0</v>
      </c>
      <c r="K44" s="18">
        <f>'[1]Свод МО Формула !!!!!!'!BD43</f>
        <v>0</v>
      </c>
      <c r="L44" s="18"/>
      <c r="M44" s="18">
        <f t="shared" si="0"/>
        <v>0</v>
      </c>
      <c r="N44" s="18">
        <f>'[1]Свод МО Формула !!!!!!'!BQ43</f>
        <v>0</v>
      </c>
      <c r="O44" s="18">
        <f>'[1]Свод МО Формула !!!!!!'!BW43</f>
        <v>0</v>
      </c>
      <c r="P44" s="18">
        <f>'[1]Свод МО Формула !!!!!!'!DB43</f>
        <v>0</v>
      </c>
      <c r="Q44" s="18">
        <f>'[1]Свод МО Формула !!!!!!'!CK43</f>
        <v>0</v>
      </c>
      <c r="R44" s="18">
        <f t="shared" si="4"/>
        <v>1709.6771577499999</v>
      </c>
      <c r="S44" s="18">
        <f>'[1]Свод МО Формула !!!!!!'!KS43</f>
        <v>0</v>
      </c>
      <c r="T44" s="18">
        <f t="shared" si="5"/>
        <v>1709.6771577499999</v>
      </c>
      <c r="U44" s="18">
        <f>'[1]Свод МО Формула !!!!!!'!DP43</f>
        <v>1709.6771577499999</v>
      </c>
      <c r="V44" s="18">
        <f>'[1]Свод МО Формула !!!!!!'!DW43</f>
        <v>0</v>
      </c>
      <c r="W44" s="18">
        <f>'[1]Свод МО Формула !!!!!!'!EC43</f>
        <v>0</v>
      </c>
      <c r="X44" s="18">
        <f>'[1]Свод МО Формула !!!!!!'!KK43</f>
        <v>0</v>
      </c>
      <c r="Y44" s="20">
        <f t="shared" si="6"/>
        <v>0</v>
      </c>
      <c r="Z44" s="18">
        <f t="shared" si="7"/>
        <v>0</v>
      </c>
      <c r="AA44" s="21">
        <f>'[1]Свод МО Формула !!!!!!'!ER43</f>
        <v>0</v>
      </c>
      <c r="AB44" s="20">
        <f>'[1]Свод МО Формула !!!!!!'!GO43</f>
        <v>0</v>
      </c>
      <c r="AC44" s="20">
        <f>'[1]Свод МО Формула !!!!!!'!EY43</f>
        <v>0</v>
      </c>
      <c r="AD44" s="20">
        <f>'[1]Свод МО Формула !!!!!!'!FL43</f>
        <v>0</v>
      </c>
      <c r="AE44" s="20">
        <f>'[1]Свод МО Формула !!!!!!'!FT43</f>
        <v>0</v>
      </c>
      <c r="AF44" s="20">
        <f>'[1]Свод МО Формула !!!!!!'!GI43</f>
        <v>0</v>
      </c>
      <c r="AG44" s="20">
        <f>'[1]Свод МО Формула !!!!!!'!FE43</f>
        <v>0</v>
      </c>
      <c r="AH44" s="20"/>
      <c r="AI44" s="20">
        <f>'[1]Свод МО Формула !!!!!!'!IS43</f>
        <v>0</v>
      </c>
      <c r="AJ44" s="20">
        <f>'[1]Свод МО Формула !!!!!!'!GB43</f>
        <v>0</v>
      </c>
      <c r="AK44" s="23">
        <f t="shared" si="8"/>
        <v>0</v>
      </c>
      <c r="AL44" s="24">
        <f t="shared" si="9"/>
        <v>0</v>
      </c>
      <c r="AM44" s="18">
        <f>'[1]Свод МО Формула !!!!!!'!IM43</f>
        <v>0</v>
      </c>
      <c r="AN44" s="25">
        <f>'[1]Свод МО Формула !!!!!!'!IY43</f>
        <v>0</v>
      </c>
      <c r="AO44" s="25">
        <f>'[1]Свод МО Формула !!!!!!'!JE43</f>
        <v>0</v>
      </c>
      <c r="AP44" s="26">
        <f t="shared" si="10"/>
        <v>0</v>
      </c>
      <c r="AQ44" s="27">
        <f>'[1]Свод МО Формула !!!!!!'!HI43</f>
        <v>0</v>
      </c>
      <c r="AR44" s="25">
        <f>'[1]Свод МО Формула !!!!!!'!HO43</f>
        <v>0</v>
      </c>
      <c r="AS44" s="19"/>
      <c r="AT44" s="19"/>
    </row>
    <row r="45" spans="1:46" s="28" customFormat="1" ht="17.25" customHeight="1" x14ac:dyDescent="0.25">
      <c r="A45" s="25" t="s">
        <v>82</v>
      </c>
      <c r="B45" s="17">
        <f t="shared" si="1"/>
        <v>110068.57431457718</v>
      </c>
      <c r="C45" s="18">
        <f>SUM(D45:F45)</f>
        <v>0</v>
      </c>
      <c r="D45" s="18">
        <f>'[1]Свод МО Формула !!!!!!'!G44</f>
        <v>0</v>
      </c>
      <c r="E45" s="18">
        <f>'[1]Свод МО Формула !!!!!!'!M44</f>
        <v>0</v>
      </c>
      <c r="F45" s="18">
        <f>'[1]Свод МО Формула !!!!!!'!O44</f>
        <v>0</v>
      </c>
      <c r="G45" s="18">
        <f t="shared" si="3"/>
        <v>2311.8825202743824</v>
      </c>
      <c r="H45" s="19">
        <f>'[1]Свод МО Формула !!!!!!'!AB44</f>
        <v>2311.8825202743824</v>
      </c>
      <c r="I45" s="18">
        <f>'[1]Свод МО Формула !!!!!!'!AP44</f>
        <v>0</v>
      </c>
      <c r="J45" s="18">
        <f>'[1]Свод МО Формула !!!!!!'!AI44</f>
        <v>0</v>
      </c>
      <c r="K45" s="18">
        <f>'[1]Свод МО Формула !!!!!!'!BD44</f>
        <v>0</v>
      </c>
      <c r="L45" s="18"/>
      <c r="M45" s="18">
        <f t="shared" si="0"/>
        <v>1186.6198463027999</v>
      </c>
      <c r="N45" s="18">
        <f>'[1]Свод МО Формула !!!!!!'!BQ44</f>
        <v>0</v>
      </c>
      <c r="O45" s="18">
        <f>'[1]Свод МО Формула !!!!!!'!BW44</f>
        <v>1186.6198463027999</v>
      </c>
      <c r="P45" s="18">
        <f>'[1]Свод МО Формула !!!!!!'!DB44</f>
        <v>0</v>
      </c>
      <c r="Q45" s="18">
        <f>'[1]Свод МО Формула !!!!!!'!CK44</f>
        <v>0</v>
      </c>
      <c r="R45" s="18">
        <f t="shared" si="4"/>
        <v>106570.071948</v>
      </c>
      <c r="S45" s="18">
        <f>'[1]Свод МО Формула !!!!!!'!KS44</f>
        <v>0</v>
      </c>
      <c r="T45" s="18">
        <f t="shared" si="5"/>
        <v>0</v>
      </c>
      <c r="U45" s="18">
        <f>'[1]Свод МО Формула !!!!!!'!DP44</f>
        <v>0</v>
      </c>
      <c r="V45" s="18">
        <f>'[1]Свод МО Формула !!!!!!'!DW44</f>
        <v>0</v>
      </c>
      <c r="W45" s="18">
        <f>'[1]Свод МО Формула !!!!!!'!EC44</f>
        <v>0</v>
      </c>
      <c r="X45" s="18">
        <f>'[1]Свод МО Формула !!!!!!'!KK44</f>
        <v>0</v>
      </c>
      <c r="Y45" s="20">
        <f>Z45+AK45</f>
        <v>106570.071948</v>
      </c>
      <c r="Z45" s="18">
        <f t="shared" si="7"/>
        <v>106570.071948</v>
      </c>
      <c r="AA45" s="21">
        <f>'[1]Свод МО Формула !!!!!!'!ER44</f>
        <v>0</v>
      </c>
      <c r="AB45" s="20">
        <f>'[1]Свод МО Формула !!!!!!'!GO44</f>
        <v>106570.071948</v>
      </c>
      <c r="AC45" s="20">
        <f>'[1]Свод МО Формула !!!!!!'!EY44</f>
        <v>0</v>
      </c>
      <c r="AD45" s="20">
        <f>'[1]Свод МО Формула !!!!!!'!FL44</f>
        <v>0</v>
      </c>
      <c r="AE45" s="20">
        <f>'[1]Свод МО Формула !!!!!!'!FT44</f>
        <v>0</v>
      </c>
      <c r="AF45" s="20">
        <f>'[1]Свод МО Формула !!!!!!'!GI44</f>
        <v>0</v>
      </c>
      <c r="AG45" s="20">
        <f>'[1]Свод МО Формула !!!!!!'!FE44</f>
        <v>0</v>
      </c>
      <c r="AH45" s="20"/>
      <c r="AI45" s="20">
        <f>'[1]Свод МО Формула !!!!!!'!IS44</f>
        <v>0</v>
      </c>
      <c r="AJ45" s="20">
        <f>'[1]Свод МО Формула !!!!!!'!GB44</f>
        <v>0</v>
      </c>
      <c r="AK45" s="23">
        <f t="shared" si="8"/>
        <v>0</v>
      </c>
      <c r="AL45" s="24">
        <f t="shared" si="9"/>
        <v>0</v>
      </c>
      <c r="AM45" s="18">
        <f>'[1]Свод МО Формула !!!!!!'!IM44</f>
        <v>0</v>
      </c>
      <c r="AN45" s="25">
        <f>'[1]Свод МО Формула !!!!!!'!IY44</f>
        <v>0</v>
      </c>
      <c r="AO45" s="25">
        <f>'[1]Свод МО Формула !!!!!!'!JE44</f>
        <v>0</v>
      </c>
      <c r="AP45" s="26">
        <f t="shared" si="10"/>
        <v>0</v>
      </c>
      <c r="AQ45" s="27">
        <f>'[1]Свод МО Формула !!!!!!'!HI44</f>
        <v>0</v>
      </c>
      <c r="AR45" s="25">
        <f>'[1]Свод МО Формула !!!!!!'!HO44</f>
        <v>0</v>
      </c>
      <c r="AS45" s="19"/>
      <c r="AT45" s="19"/>
    </row>
    <row r="46" spans="1:46" s="28" customFormat="1" ht="17.25" customHeight="1" x14ac:dyDescent="0.25">
      <c r="A46" s="25" t="s">
        <v>83</v>
      </c>
      <c r="B46" s="17">
        <f t="shared" si="1"/>
        <v>18370.694104633199</v>
      </c>
      <c r="C46" s="18">
        <f>SUM(D46:F46)</f>
        <v>0</v>
      </c>
      <c r="D46" s="18">
        <f>'[1]Свод МО Формула !!!!!!'!G45</f>
        <v>0</v>
      </c>
      <c r="E46" s="18">
        <f>'[1]Свод МО Формула !!!!!!'!M45</f>
        <v>0</v>
      </c>
      <c r="F46" s="18">
        <f>'[1]Свод МО Формула !!!!!!'!O45</f>
        <v>0</v>
      </c>
      <c r="G46" s="18">
        <f t="shared" si="3"/>
        <v>0</v>
      </c>
      <c r="H46" s="19">
        <f>'[1]Свод МО Формула !!!!!!'!AB45</f>
        <v>0</v>
      </c>
      <c r="I46" s="18">
        <f>'[1]Свод МО Формула !!!!!!'!AP45</f>
        <v>0</v>
      </c>
      <c r="J46" s="18">
        <f>'[1]Свод МО Формула !!!!!!'!AI45</f>
        <v>0</v>
      </c>
      <c r="K46" s="18">
        <f>'[1]Свод МО Формула !!!!!!'!BD45</f>
        <v>0</v>
      </c>
      <c r="L46" s="18"/>
      <c r="M46" s="18">
        <f t="shared" si="0"/>
        <v>17335.584868543199</v>
      </c>
      <c r="N46" s="18"/>
      <c r="O46" s="18">
        <f>'[1]Свод МО Формула !!!!!!'!CV45</f>
        <v>17335.584868543199</v>
      </c>
      <c r="P46" s="18">
        <f>'[1]Свод МО Формула !!!!!!'!DB45</f>
        <v>0</v>
      </c>
      <c r="Q46" s="18">
        <f>'[1]Свод МО Формула !!!!!!'!CK45</f>
        <v>0</v>
      </c>
      <c r="R46" s="18">
        <f t="shared" si="4"/>
        <v>1035.1092360899997</v>
      </c>
      <c r="S46" s="18">
        <f>'[1]Свод МО Формула !!!!!!'!KS45</f>
        <v>0</v>
      </c>
      <c r="T46" s="18">
        <f t="shared" si="5"/>
        <v>966.11127224999984</v>
      </c>
      <c r="U46" s="18">
        <f>'[1]Свод МО Формула !!!!!!'!DP45</f>
        <v>966.11127224999984</v>
      </c>
      <c r="V46" s="18">
        <f>'[1]Свод МО Формула !!!!!!'!DW45</f>
        <v>0</v>
      </c>
      <c r="W46" s="18">
        <f>'[1]Свод МО Формула !!!!!!'!EC45</f>
        <v>0</v>
      </c>
      <c r="X46" s="18">
        <f>'[1]Свод МО Формула !!!!!!'!KK45</f>
        <v>0</v>
      </c>
      <c r="Y46" s="20">
        <f t="shared" si="6"/>
        <v>68.997963839999997</v>
      </c>
      <c r="Z46" s="18">
        <f t="shared" si="7"/>
        <v>68.997963839999997</v>
      </c>
      <c r="AA46" s="21">
        <f>'[1]Свод МО Формула !!!!!!'!ER45</f>
        <v>68.997963839999997</v>
      </c>
      <c r="AB46" s="20">
        <f>'[1]Свод МО Формула !!!!!!'!GO45</f>
        <v>0</v>
      </c>
      <c r="AC46" s="20">
        <f>'[1]Свод МО Формула !!!!!!'!EY45</f>
        <v>0</v>
      </c>
      <c r="AD46" s="20">
        <f>'[1]Свод МО Формула !!!!!!'!FL45</f>
        <v>0</v>
      </c>
      <c r="AE46" s="20">
        <f>'[1]Свод МО Формула !!!!!!'!FT45</f>
        <v>0</v>
      </c>
      <c r="AF46" s="20">
        <f>'[1]Свод МО Формула !!!!!!'!GI45</f>
        <v>0</v>
      </c>
      <c r="AG46" s="20">
        <f>'[1]Свод МО Формула !!!!!!'!FE45</f>
        <v>0</v>
      </c>
      <c r="AH46" s="20"/>
      <c r="AI46" s="20">
        <f>'[1]Свод МО Формула !!!!!!'!IS45</f>
        <v>0</v>
      </c>
      <c r="AJ46" s="20">
        <f>'[1]Свод МО Формула !!!!!!'!GB45</f>
        <v>0</v>
      </c>
      <c r="AK46" s="23">
        <f t="shared" si="8"/>
        <v>0</v>
      </c>
      <c r="AL46" s="24">
        <f t="shared" si="9"/>
        <v>0</v>
      </c>
      <c r="AM46" s="18">
        <f>'[1]Свод МО Формула !!!!!!'!IM45</f>
        <v>0</v>
      </c>
      <c r="AN46" s="25">
        <f>'[1]Свод МО Формула !!!!!!'!IY45</f>
        <v>0</v>
      </c>
      <c r="AO46" s="25">
        <f>'[1]Свод МО Формула !!!!!!'!JE45</f>
        <v>0</v>
      </c>
      <c r="AP46" s="26">
        <f t="shared" si="10"/>
        <v>0</v>
      </c>
      <c r="AQ46" s="27">
        <f>'[1]Свод МО Формула !!!!!!'!HI45</f>
        <v>0</v>
      </c>
      <c r="AR46" s="25">
        <f>'[1]Свод МО Формула !!!!!!'!HO45</f>
        <v>0</v>
      </c>
      <c r="AS46" s="19"/>
      <c r="AT46" s="19"/>
    </row>
    <row r="47" spans="1:46" s="28" customFormat="1" ht="46.5" customHeight="1" x14ac:dyDescent="0.25">
      <c r="A47" s="35" t="s">
        <v>84</v>
      </c>
      <c r="B47" s="17">
        <f t="shared" si="1"/>
        <v>8404.2170499999993</v>
      </c>
      <c r="C47" s="18">
        <f>SUM(D47:F47)</f>
        <v>0</v>
      </c>
      <c r="D47" s="18"/>
      <c r="E47" s="18"/>
      <c r="F47" s="18"/>
      <c r="G47" s="18">
        <f t="shared" si="3"/>
        <v>0</v>
      </c>
      <c r="H47" s="19"/>
      <c r="I47" s="18"/>
      <c r="J47" s="18"/>
      <c r="K47" s="18"/>
      <c r="L47" s="18"/>
      <c r="M47" s="18">
        <f t="shared" si="0"/>
        <v>0</v>
      </c>
      <c r="N47" s="18"/>
      <c r="O47" s="18"/>
      <c r="P47" s="18"/>
      <c r="Q47" s="18"/>
      <c r="R47" s="18">
        <f t="shared" si="4"/>
        <v>8404.2170499999993</v>
      </c>
      <c r="S47" s="18"/>
      <c r="T47" s="18">
        <f t="shared" si="5"/>
        <v>8404.2170499999993</v>
      </c>
      <c r="U47" s="18"/>
      <c r="V47" s="18">
        <f>'[1]Свод МО Формула !!!!!!'!DW46</f>
        <v>0</v>
      </c>
      <c r="W47" s="18">
        <f>'[1]Свод МО Формула !!!!!!'!EC46</f>
        <v>8404.2170499999993</v>
      </c>
      <c r="X47" s="18"/>
      <c r="Y47" s="20">
        <f t="shared" si="6"/>
        <v>0</v>
      </c>
      <c r="Z47" s="18">
        <f t="shared" si="7"/>
        <v>0</v>
      </c>
      <c r="AA47" s="21"/>
      <c r="AB47" s="20"/>
      <c r="AC47" s="20"/>
      <c r="AD47" s="20"/>
      <c r="AE47" s="20"/>
      <c r="AF47" s="20"/>
      <c r="AG47" s="20"/>
      <c r="AH47" s="20"/>
      <c r="AI47" s="20">
        <f>'[1]Свод МО Формула !!!!!!'!IS46</f>
        <v>0</v>
      </c>
      <c r="AJ47" s="20">
        <f>'[1]Свод МО Формула !!!!!!'!GB46</f>
        <v>0</v>
      </c>
      <c r="AK47" s="23">
        <f t="shared" si="8"/>
        <v>0</v>
      </c>
      <c r="AL47" s="24">
        <f t="shared" si="9"/>
        <v>0</v>
      </c>
      <c r="AM47" s="18"/>
      <c r="AN47" s="25"/>
      <c r="AO47" s="25"/>
      <c r="AP47" s="26">
        <f t="shared" si="10"/>
        <v>0</v>
      </c>
      <c r="AQ47" s="27"/>
      <c r="AR47" s="25"/>
      <c r="AS47" s="19"/>
      <c r="AT47" s="19"/>
    </row>
    <row r="48" spans="1:46" s="28" customFormat="1" ht="17.25" customHeight="1" x14ac:dyDescent="0.25">
      <c r="A48" s="25" t="s">
        <v>85</v>
      </c>
      <c r="B48" s="17">
        <f t="shared" si="1"/>
        <v>567.83508479999989</v>
      </c>
      <c r="C48" s="18">
        <f>SUM(D48:F48)</f>
        <v>0</v>
      </c>
      <c r="D48" s="18"/>
      <c r="E48" s="18"/>
      <c r="F48" s="18"/>
      <c r="G48" s="18">
        <f t="shared" si="3"/>
        <v>0</v>
      </c>
      <c r="H48" s="19">
        <f>'[1]Свод МО Формула !!!!!!'!V45</f>
        <v>0</v>
      </c>
      <c r="I48" s="18"/>
      <c r="J48" s="18"/>
      <c r="K48" s="18">
        <f>'[1]Свод МО Формула !!!!!!'!BD47</f>
        <v>0</v>
      </c>
      <c r="L48" s="18"/>
      <c r="M48" s="18">
        <f t="shared" si="0"/>
        <v>0</v>
      </c>
      <c r="N48" s="18"/>
      <c r="O48" s="18"/>
      <c r="P48" s="18">
        <f>'[1]Свод МО Формула !!!!!!'!DB47</f>
        <v>0</v>
      </c>
      <c r="Q48" s="18"/>
      <c r="R48" s="18">
        <f t="shared" si="4"/>
        <v>567.83508479999989</v>
      </c>
      <c r="S48" s="18"/>
      <c r="T48" s="18">
        <f t="shared" si="5"/>
        <v>417.8833919999999</v>
      </c>
      <c r="U48" s="18"/>
      <c r="V48" s="18">
        <f>'[1]Свод МО Формула !!!!!!'!DW47</f>
        <v>417.8833919999999</v>
      </c>
      <c r="W48" s="18"/>
      <c r="X48" s="18"/>
      <c r="Y48" s="20">
        <f t="shared" si="6"/>
        <v>149.95169279999999</v>
      </c>
      <c r="Z48" s="18">
        <f t="shared" si="7"/>
        <v>149.95169279999999</v>
      </c>
      <c r="AA48" s="20"/>
      <c r="AB48" s="20"/>
      <c r="AC48" s="20">
        <f>'[1]Свод МО Формула !!!!!!'!EY47</f>
        <v>149.95169279999999</v>
      </c>
      <c r="AD48" s="20"/>
      <c r="AE48" s="20"/>
      <c r="AF48" s="20"/>
      <c r="AG48" s="20"/>
      <c r="AH48" s="20"/>
      <c r="AI48" s="20">
        <f>'[1]Свод МО Формула !!!!!!'!IS47</f>
        <v>0</v>
      </c>
      <c r="AJ48" s="20">
        <f>'[1]Свод МО Формула !!!!!!'!GB47</f>
        <v>0</v>
      </c>
      <c r="AK48" s="23">
        <f t="shared" si="8"/>
        <v>0</v>
      </c>
      <c r="AL48" s="24">
        <f t="shared" si="9"/>
        <v>0</v>
      </c>
      <c r="AM48" s="18"/>
      <c r="AN48" s="25"/>
      <c r="AO48" s="25"/>
      <c r="AP48" s="26">
        <f t="shared" si="10"/>
        <v>0</v>
      </c>
      <c r="AQ48" s="27"/>
      <c r="AR48" s="25"/>
      <c r="AS48" s="19"/>
      <c r="AT48" s="19"/>
    </row>
    <row r="49" spans="1:46" s="28" customFormat="1" ht="17.25" customHeight="1" x14ac:dyDescent="0.25">
      <c r="A49" s="25" t="s">
        <v>86</v>
      </c>
      <c r="B49" s="17">
        <f t="shared" si="1"/>
        <v>6132.0974359999991</v>
      </c>
      <c r="C49" s="18">
        <f>SUM(D49:F49)</f>
        <v>0</v>
      </c>
      <c r="D49" s="18"/>
      <c r="E49" s="18"/>
      <c r="F49" s="18"/>
      <c r="G49" s="18">
        <f t="shared" si="3"/>
        <v>0</v>
      </c>
      <c r="H49" s="19"/>
      <c r="I49" s="18"/>
      <c r="J49" s="18"/>
      <c r="K49" s="18"/>
      <c r="L49" s="18"/>
      <c r="M49" s="18">
        <f t="shared" si="0"/>
        <v>0</v>
      </c>
      <c r="N49" s="18"/>
      <c r="O49" s="18"/>
      <c r="P49" s="18"/>
      <c r="Q49" s="18"/>
      <c r="R49" s="18">
        <f t="shared" si="4"/>
        <v>6132.0974359999991</v>
      </c>
      <c r="S49" s="18"/>
      <c r="T49" s="18">
        <f t="shared" si="5"/>
        <v>6132.0974359999991</v>
      </c>
      <c r="U49" s="18"/>
      <c r="V49" s="18"/>
      <c r="W49" s="18">
        <f>'[1]ООО РДЦ '!DP34</f>
        <v>6132.0974359999991</v>
      </c>
      <c r="X49" s="18"/>
      <c r="Y49" s="20">
        <f t="shared" si="6"/>
        <v>0</v>
      </c>
      <c r="Z49" s="18">
        <f t="shared" si="7"/>
        <v>0</v>
      </c>
      <c r="AA49" s="20"/>
      <c r="AB49" s="20"/>
      <c r="AC49" s="20"/>
      <c r="AD49" s="20"/>
      <c r="AE49" s="20"/>
      <c r="AF49" s="20"/>
      <c r="AG49" s="20"/>
      <c r="AH49" s="20"/>
      <c r="AI49" s="20">
        <f>'[1]Свод МО Формула !!!!!!'!IS48</f>
        <v>0</v>
      </c>
      <c r="AJ49" s="20">
        <f>'[1]Свод МО Формула !!!!!!'!GB48</f>
        <v>0</v>
      </c>
      <c r="AK49" s="23">
        <f t="shared" si="8"/>
        <v>0</v>
      </c>
      <c r="AL49" s="24">
        <f t="shared" si="9"/>
        <v>0</v>
      </c>
      <c r="AM49" s="18"/>
      <c r="AN49" s="25"/>
      <c r="AO49" s="25"/>
      <c r="AP49" s="26">
        <f t="shared" si="10"/>
        <v>0</v>
      </c>
      <c r="AQ49" s="27"/>
      <c r="AR49" s="25"/>
      <c r="AS49" s="19"/>
      <c r="AT49" s="19"/>
    </row>
    <row r="50" spans="1:46" s="28" customFormat="1" ht="17.25" customHeight="1" x14ac:dyDescent="0.25">
      <c r="A50" s="25" t="s">
        <v>87</v>
      </c>
      <c r="B50" s="17">
        <f t="shared" si="1"/>
        <v>0</v>
      </c>
      <c r="C50" s="18">
        <f t="shared" ref="C50:C53" si="11">SUM(D50:F50)</f>
        <v>0</v>
      </c>
      <c r="D50" s="18"/>
      <c r="E50" s="18"/>
      <c r="F50" s="18"/>
      <c r="G50" s="18">
        <f t="shared" si="3"/>
        <v>0</v>
      </c>
      <c r="H50" s="19"/>
      <c r="I50" s="18"/>
      <c r="J50" s="18"/>
      <c r="K50" s="18"/>
      <c r="L50" s="18"/>
      <c r="M50" s="18">
        <f t="shared" si="0"/>
        <v>0</v>
      </c>
      <c r="N50" s="18"/>
      <c r="O50" s="18"/>
      <c r="P50" s="18"/>
      <c r="Q50" s="18"/>
      <c r="R50" s="18">
        <f t="shared" si="4"/>
        <v>0</v>
      </c>
      <c r="S50" s="18"/>
      <c r="T50" s="18">
        <f t="shared" si="5"/>
        <v>0</v>
      </c>
      <c r="U50" s="18">
        <f>[1]новый!DC34</f>
        <v>0</v>
      </c>
      <c r="V50" s="18"/>
      <c r="W50" s="18"/>
      <c r="X50" s="18"/>
      <c r="Y50" s="20">
        <f t="shared" si="6"/>
        <v>0</v>
      </c>
      <c r="Z50" s="18">
        <f>AA50+AB50+AC50+AD50+AE50+AF50+AG50+AH50+AI50+AJ50</f>
        <v>0</v>
      </c>
      <c r="AA50" s="20">
        <f>[1]новый!EE34</f>
        <v>0</v>
      </c>
      <c r="AB50" s="20"/>
      <c r="AC50" s="20"/>
      <c r="AD50" s="20"/>
      <c r="AE50" s="20"/>
      <c r="AF50" s="20"/>
      <c r="AG50" s="20"/>
      <c r="AH50" s="20"/>
      <c r="AI50" s="20">
        <f>'[1]Свод МО Формула !!!!!!'!IS49</f>
        <v>0</v>
      </c>
      <c r="AJ50" s="20">
        <f>'[1]Свод МО Формула !!!!!!'!GB49</f>
        <v>0</v>
      </c>
      <c r="AK50" s="23">
        <f t="shared" si="8"/>
        <v>0</v>
      </c>
      <c r="AL50" s="24">
        <f t="shared" si="9"/>
        <v>0</v>
      </c>
      <c r="AM50" s="18"/>
      <c r="AN50" s="25"/>
      <c r="AO50" s="25"/>
      <c r="AP50" s="26">
        <f t="shared" si="10"/>
        <v>0</v>
      </c>
      <c r="AQ50" s="27"/>
      <c r="AR50" s="25"/>
      <c r="AS50" s="19"/>
      <c r="AT50" s="19"/>
    </row>
    <row r="51" spans="1:46" s="28" customFormat="1" ht="17.25" customHeight="1" x14ac:dyDescent="0.25">
      <c r="A51" s="25" t="s">
        <v>88</v>
      </c>
      <c r="B51" s="17">
        <f t="shared" si="1"/>
        <v>4488.958538750001</v>
      </c>
      <c r="C51" s="18">
        <f t="shared" si="11"/>
        <v>0</v>
      </c>
      <c r="D51" s="18"/>
      <c r="E51" s="18"/>
      <c r="F51" s="18"/>
      <c r="G51" s="18">
        <f t="shared" si="3"/>
        <v>0</v>
      </c>
      <c r="H51" s="19"/>
      <c r="I51" s="18"/>
      <c r="J51" s="18"/>
      <c r="K51" s="18"/>
      <c r="L51" s="18"/>
      <c r="M51" s="18">
        <f t="shared" si="0"/>
        <v>0</v>
      </c>
      <c r="N51" s="18"/>
      <c r="O51" s="18"/>
      <c r="P51" s="18"/>
      <c r="Q51" s="18"/>
      <c r="R51" s="18">
        <f t="shared" si="4"/>
        <v>4488.958538750001</v>
      </c>
      <c r="S51" s="18"/>
      <c r="T51" s="18">
        <f t="shared" si="5"/>
        <v>4488.958538750001</v>
      </c>
      <c r="U51" s="18">
        <f>'[1]Свод МО Формула !!!!!!'!DP50</f>
        <v>4488.958538750001</v>
      </c>
      <c r="V51" s="18"/>
      <c r="W51" s="18"/>
      <c r="X51" s="18"/>
      <c r="Y51" s="20">
        <f t="shared" si="6"/>
        <v>0</v>
      </c>
      <c r="Z51" s="18">
        <f t="shared" si="7"/>
        <v>0</v>
      </c>
      <c r="AA51" s="20">
        <f>'[1]Свод МО Формула !!!!!!'!ER50</f>
        <v>0</v>
      </c>
      <c r="AB51" s="20"/>
      <c r="AC51" s="20"/>
      <c r="AD51" s="20"/>
      <c r="AE51" s="20"/>
      <c r="AF51" s="20"/>
      <c r="AG51" s="20"/>
      <c r="AH51" s="20"/>
      <c r="AI51" s="20">
        <f>'[1]Свод МО Формула !!!!!!'!IS50</f>
        <v>0</v>
      </c>
      <c r="AJ51" s="20">
        <f>'[1]Свод МО Формула !!!!!!'!GB50</f>
        <v>0</v>
      </c>
      <c r="AK51" s="23">
        <f t="shared" si="8"/>
        <v>0</v>
      </c>
      <c r="AL51" s="24">
        <f t="shared" si="9"/>
        <v>0</v>
      </c>
      <c r="AM51" s="18"/>
      <c r="AN51" s="25"/>
      <c r="AO51" s="25"/>
      <c r="AP51" s="26">
        <f t="shared" si="10"/>
        <v>0</v>
      </c>
      <c r="AQ51" s="27"/>
      <c r="AR51" s="25"/>
      <c r="AS51" s="19"/>
      <c r="AT51" s="19"/>
    </row>
    <row r="52" spans="1:46" s="28" customFormat="1" ht="17.25" customHeight="1" x14ac:dyDescent="0.25">
      <c r="A52" s="25" t="s">
        <v>89</v>
      </c>
      <c r="B52" s="17">
        <f t="shared" si="1"/>
        <v>0</v>
      </c>
      <c r="C52" s="18">
        <f t="shared" si="11"/>
        <v>0</v>
      </c>
      <c r="D52" s="18"/>
      <c r="E52" s="18"/>
      <c r="F52" s="18"/>
      <c r="G52" s="18">
        <f t="shared" si="3"/>
        <v>0</v>
      </c>
      <c r="H52" s="19"/>
      <c r="I52" s="18"/>
      <c r="J52" s="18"/>
      <c r="K52" s="18"/>
      <c r="L52" s="18"/>
      <c r="M52" s="18">
        <f t="shared" si="0"/>
        <v>0</v>
      </c>
      <c r="N52" s="18">
        <f>'[1]Свод МО Формула !!!!!!'!CV51</f>
        <v>0</v>
      </c>
      <c r="O52" s="18"/>
      <c r="P52" s="18"/>
      <c r="Q52" s="18"/>
      <c r="R52" s="18">
        <f t="shared" si="4"/>
        <v>0</v>
      </c>
      <c r="S52" s="18"/>
      <c r="T52" s="18">
        <f t="shared" si="5"/>
        <v>0</v>
      </c>
      <c r="U52" s="18"/>
      <c r="V52" s="18"/>
      <c r="W52" s="18"/>
      <c r="X52" s="18"/>
      <c r="Y52" s="20">
        <f t="shared" si="6"/>
        <v>0</v>
      </c>
      <c r="Z52" s="18">
        <f t="shared" si="7"/>
        <v>0</v>
      </c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3">
        <f t="shared" si="8"/>
        <v>0</v>
      </c>
      <c r="AL52" s="24">
        <f t="shared" si="9"/>
        <v>0</v>
      </c>
      <c r="AM52" s="18"/>
      <c r="AN52" s="25"/>
      <c r="AO52" s="25"/>
      <c r="AP52" s="26">
        <f t="shared" si="10"/>
        <v>0</v>
      </c>
      <c r="AQ52" s="27"/>
      <c r="AR52" s="25"/>
      <c r="AS52" s="19"/>
      <c r="AT52" s="19"/>
    </row>
    <row r="53" spans="1:46" s="28" customFormat="1" ht="17.25" customHeight="1" x14ac:dyDescent="0.25">
      <c r="A53" s="40" t="s">
        <v>90</v>
      </c>
      <c r="B53" s="17">
        <f t="shared" si="1"/>
        <v>1594.0593900000001</v>
      </c>
      <c r="C53" s="18">
        <f t="shared" si="11"/>
        <v>0</v>
      </c>
      <c r="D53" s="18"/>
      <c r="E53" s="18"/>
      <c r="F53" s="18"/>
      <c r="G53" s="18">
        <f t="shared" si="3"/>
        <v>0</v>
      </c>
      <c r="H53" s="19"/>
      <c r="I53" s="18"/>
      <c r="J53" s="18"/>
      <c r="K53" s="18"/>
      <c r="L53" s="18"/>
      <c r="M53" s="18">
        <f t="shared" si="0"/>
        <v>0</v>
      </c>
      <c r="N53" s="18"/>
      <c r="O53" s="18"/>
      <c r="P53" s="18"/>
      <c r="Q53" s="18"/>
      <c r="R53" s="18">
        <f t="shared" si="4"/>
        <v>1594.0593900000001</v>
      </c>
      <c r="S53" s="18"/>
      <c r="T53" s="18">
        <f t="shared" si="5"/>
        <v>1594.0593900000001</v>
      </c>
      <c r="U53" s="18"/>
      <c r="V53" s="18"/>
      <c r="W53" s="18">
        <f>[1]Тубдиспансер!DP34</f>
        <v>1594.0593900000001</v>
      </c>
      <c r="X53" s="18"/>
      <c r="Y53" s="20">
        <f t="shared" si="6"/>
        <v>0</v>
      </c>
      <c r="Z53" s="18">
        <f t="shared" si="7"/>
        <v>0</v>
      </c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3">
        <f t="shared" si="8"/>
        <v>0</v>
      </c>
      <c r="AL53" s="24"/>
      <c r="AM53" s="18"/>
      <c r="AN53" s="25"/>
      <c r="AO53" s="25"/>
      <c r="AP53" s="26"/>
      <c r="AQ53" s="27"/>
      <c r="AR53" s="25"/>
      <c r="AS53" s="19"/>
      <c r="AT53" s="19"/>
    </row>
    <row r="54" spans="1:46" s="43" customFormat="1" ht="18" customHeight="1" x14ac:dyDescent="0.2">
      <c r="A54" s="41" t="s">
        <v>91</v>
      </c>
      <c r="B54" s="17">
        <f t="shared" ref="B54:AK54" si="12">SUM(B8:B53)</f>
        <v>6869923.7136728344</v>
      </c>
      <c r="C54" s="42">
        <f t="shared" si="12"/>
        <v>434999.33752929524</v>
      </c>
      <c r="D54" s="42">
        <f t="shared" si="12"/>
        <v>423314.54183692526</v>
      </c>
      <c r="E54" s="42">
        <f t="shared" si="12"/>
        <v>10514.79569237</v>
      </c>
      <c r="F54" s="42">
        <f t="shared" si="12"/>
        <v>1170</v>
      </c>
      <c r="G54" s="42">
        <f>SUM(G8:G53)</f>
        <v>3207431.6126559968</v>
      </c>
      <c r="H54" s="42">
        <f>SUM(H8:H53)</f>
        <v>2693303.4004868637</v>
      </c>
      <c r="I54" s="42">
        <f>SUM(I8:I53)</f>
        <v>185830.41121082002</v>
      </c>
      <c r="J54" s="42">
        <f t="shared" si="12"/>
        <v>85442.360502284631</v>
      </c>
      <c r="K54" s="42">
        <f t="shared" si="12"/>
        <v>239604.97286602834</v>
      </c>
      <c r="L54" s="42">
        <f>SUM(L8:L53)</f>
        <v>3250.4675900000002</v>
      </c>
      <c r="M54" s="42">
        <f t="shared" si="12"/>
        <v>678267.71540935349</v>
      </c>
      <c r="N54" s="42">
        <f>SUM(N8:N53)</f>
        <v>161573.78914697739</v>
      </c>
      <c r="O54" s="42">
        <f t="shared" si="12"/>
        <v>240970.71306417941</v>
      </c>
      <c r="P54" s="42">
        <f t="shared" si="12"/>
        <v>275723.21319819672</v>
      </c>
      <c r="Q54" s="42">
        <f t="shared" si="12"/>
        <v>0</v>
      </c>
      <c r="R54" s="42">
        <f t="shared" si="12"/>
        <v>2549225.0480781882</v>
      </c>
      <c r="S54" s="42">
        <f t="shared" si="12"/>
        <v>695720.21211985068</v>
      </c>
      <c r="T54" s="42">
        <f t="shared" si="12"/>
        <v>1438928.5587149283</v>
      </c>
      <c r="U54" s="42">
        <f t="shared" si="12"/>
        <v>1161592.4418782475</v>
      </c>
      <c r="V54" s="42">
        <f t="shared" si="12"/>
        <v>97654.009682680786</v>
      </c>
      <c r="W54" s="42">
        <f t="shared" si="12"/>
        <v>179682.10715400003</v>
      </c>
      <c r="X54" s="42">
        <f t="shared" si="12"/>
        <v>198900.32391823956</v>
      </c>
      <c r="Y54" s="42">
        <f t="shared" si="12"/>
        <v>911396.16544502077</v>
      </c>
      <c r="Z54" s="42">
        <f t="shared" si="12"/>
        <v>423733.89704270457</v>
      </c>
      <c r="AA54" s="42">
        <f t="shared" si="12"/>
        <v>75793.051246397576</v>
      </c>
      <c r="AB54" s="42">
        <f t="shared" si="12"/>
        <v>133010.235426</v>
      </c>
      <c r="AC54" s="42">
        <f t="shared" si="12"/>
        <v>57659.446914187334</v>
      </c>
      <c r="AD54" s="42">
        <f t="shared" si="12"/>
        <v>29444.39620134679</v>
      </c>
      <c r="AE54" s="42">
        <f t="shared" si="12"/>
        <v>12758.239972640471</v>
      </c>
      <c r="AF54" s="42">
        <f t="shared" si="12"/>
        <v>17046.450735234466</v>
      </c>
      <c r="AG54" s="42">
        <f t="shared" si="12"/>
        <v>23144.541500697957</v>
      </c>
      <c r="AH54" s="42">
        <f t="shared" si="12"/>
        <v>676.38873119999994</v>
      </c>
      <c r="AI54" s="42">
        <f t="shared" si="12"/>
        <v>7937.3680000000004</v>
      </c>
      <c r="AJ54" s="42">
        <f t="shared" si="12"/>
        <v>66263.778315000003</v>
      </c>
      <c r="AK54" s="42">
        <f t="shared" si="12"/>
        <v>487662.26840231626</v>
      </c>
      <c r="AL54" s="42">
        <f>SUM(AL8:AL53)</f>
        <v>216800.05106320002</v>
      </c>
      <c r="AM54" s="42">
        <f t="shared" ref="AM54:AS54" si="13">SUM(AM8:AM52)</f>
        <v>168589.44400000002</v>
      </c>
      <c r="AN54" s="42">
        <f t="shared" si="13"/>
        <v>30743.337939999998</v>
      </c>
      <c r="AO54" s="42">
        <f t="shared" si="13"/>
        <v>17467.2691232</v>
      </c>
      <c r="AP54" s="42">
        <f>SUM(AP8:AP53)</f>
        <v>270862.21733911627</v>
      </c>
      <c r="AQ54" s="42">
        <f t="shared" si="13"/>
        <v>69520.021048214592</v>
      </c>
      <c r="AR54" s="42">
        <f t="shared" si="13"/>
        <v>201342.19629090169</v>
      </c>
      <c r="AS54" s="42">
        <f t="shared" si="13"/>
        <v>0</v>
      </c>
      <c r="AT54" s="42">
        <f>SUM(AT8:AT52)</f>
        <v>0</v>
      </c>
    </row>
    <row r="55" spans="1:46" s="48" customFormat="1" ht="23.25" hidden="1" customHeight="1" x14ac:dyDescent="0.25">
      <c r="A55" s="44"/>
      <c r="B55" s="45">
        <f>'[1]Свод МО Формула !!!!!!'!KZ53</f>
        <v>6869923.7136728363</v>
      </c>
      <c r="C55" s="46">
        <f>'[1]Свод МО Формула !!!!!!'!U53</f>
        <v>434999.33752929536</v>
      </c>
      <c r="D55" s="47"/>
      <c r="E55" s="47"/>
      <c r="F55" s="47"/>
      <c r="G55" s="46">
        <f>'[1]Свод МО Формула !!!!!!'!BK53</f>
        <v>3207431.6126559968</v>
      </c>
      <c r="H55" s="47"/>
      <c r="M55" s="47">
        <f>'[1]Свод МО Формула !!!!!!'!DI53</f>
        <v>678267.71540935361</v>
      </c>
      <c r="R55" s="46">
        <f>'[1]Свод МО Формула !!!!!!'!KR53</f>
        <v>2549225.0480781882</v>
      </c>
      <c r="S55" s="46">
        <f>'[1]Свод МО Формула !!!!!!'!KS53</f>
        <v>695720.21211985068</v>
      </c>
      <c r="T55" s="46"/>
      <c r="U55" s="47"/>
      <c r="X55" s="47"/>
      <c r="Y55" s="46"/>
      <c r="Z55" s="47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50"/>
      <c r="AL55" s="47"/>
      <c r="AM55" s="47"/>
      <c r="AO55" s="51"/>
      <c r="AP55" s="51"/>
    </row>
    <row r="56" spans="1:46" s="48" customFormat="1" ht="21.6" hidden="1" customHeight="1" x14ac:dyDescent="0.25">
      <c r="A56" s="52"/>
      <c r="B56" s="45">
        <f>B54-B55</f>
        <v>0</v>
      </c>
      <c r="C56" s="46"/>
      <c r="D56" s="47"/>
      <c r="E56" s="47"/>
      <c r="F56" s="47"/>
      <c r="G56" s="46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47"/>
      <c r="AM56" s="47"/>
      <c r="AN56" s="47"/>
      <c r="AO56" s="47"/>
      <c r="AP56" s="47"/>
      <c r="AQ56" s="47"/>
      <c r="AR56" s="47"/>
    </row>
    <row r="57" spans="1:46" s="55" customFormat="1" hidden="1" x14ac:dyDescent="0.25">
      <c r="A57" s="52"/>
      <c r="B57" s="53">
        <f>B39+B41+B42+B44+B45+B46+B47+B48+B49+B50+B51</f>
        <v>151064.31288081154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3"/>
      <c r="AM57" s="53"/>
      <c r="AN57" s="53"/>
      <c r="AO57" s="53"/>
      <c r="AP57" s="53"/>
      <c r="AQ57" s="53"/>
      <c r="AR57" s="53"/>
    </row>
    <row r="58" spans="1:46" hidden="1" x14ac:dyDescent="0.25">
      <c r="B58" s="56"/>
      <c r="C58" s="57"/>
      <c r="D58" s="58"/>
      <c r="E58" s="58"/>
      <c r="F58" s="58"/>
      <c r="G58" s="57"/>
      <c r="R58" s="5"/>
      <c r="S58" s="5"/>
    </row>
    <row r="59" spans="1:46" s="61" customFormat="1" hidden="1" x14ac:dyDescent="0.25">
      <c r="A59" s="59">
        <f>B57/B55*100</f>
        <v>2.1989227126373532</v>
      </c>
      <c r="B59" s="60"/>
      <c r="C59" s="46"/>
      <c r="G59" s="46"/>
      <c r="AA59" s="62">
        <v>0</v>
      </c>
      <c r="AB59" s="62">
        <v>0</v>
      </c>
      <c r="AC59" s="62">
        <v>0</v>
      </c>
      <c r="AD59" s="62">
        <v>0</v>
      </c>
      <c r="AE59" s="62">
        <v>0</v>
      </c>
      <c r="AF59" s="62">
        <v>0</v>
      </c>
      <c r="AG59" s="62">
        <v>0</v>
      </c>
      <c r="AH59" s="62"/>
      <c r="AI59" s="62"/>
      <c r="AJ59" s="62"/>
      <c r="AK59" s="62">
        <v>0</v>
      </c>
      <c r="AM59" s="61">
        <v>0</v>
      </c>
      <c r="AN59" s="61">
        <v>0</v>
      </c>
      <c r="AO59" s="61">
        <v>0</v>
      </c>
      <c r="AQ59" s="61">
        <v>0</v>
      </c>
    </row>
    <row r="60" spans="1:46" s="61" customFormat="1" hidden="1" x14ac:dyDescent="0.25">
      <c r="A60" s="59"/>
      <c r="B60" s="60">
        <f>'[1]Свод МО Формула !!!!!!'!KZ53</f>
        <v>6869923.7136728363</v>
      </c>
      <c r="C60" s="46">
        <f>D60+E60+F60</f>
        <v>434999.33752929518</v>
      </c>
      <c r="D60" s="63">
        <f>[2]скорая!FJ$23</f>
        <v>423314.5418369252</v>
      </c>
      <c r="E60" s="63">
        <f>'[2]эвакуация 2021г'!EN$78</f>
        <v>10514.79569237</v>
      </c>
      <c r="F60" s="63">
        <f>[2]тромбол.!$BF$27</f>
        <v>1170</v>
      </c>
      <c r="G60" s="46">
        <f>L60+K60+J60+I60+H60</f>
        <v>3207431.6126559968</v>
      </c>
      <c r="H60" s="61">
        <f>'[3]КС 01.01.21'!$GG$3432</f>
        <v>2693303.4004868637</v>
      </c>
      <c r="I60" s="61">
        <f>'[4]ВМП 2020г'!EV$10</f>
        <v>185830.41121081999</v>
      </c>
      <c r="J60" s="64">
        <f>'[3]КС 01.01.21'!$GG$3534</f>
        <v>85442.360502284617</v>
      </c>
      <c r="K60" s="64">
        <f>'[3]КС 01.01.21'!$GG$3433</f>
        <v>239604.97286602837</v>
      </c>
      <c r="L60" s="65">
        <f>[5]гемодиализДС!FN$11</f>
        <v>3250.4675900000002</v>
      </c>
      <c r="M60" s="65">
        <f>N60+O60+Q60+P60</f>
        <v>678267.71540935349</v>
      </c>
      <c r="N60" s="66">
        <f>'[6]стационар ДС'!FJ$485+'[6]стационар ДС'!FJ$532</f>
        <v>161573.78914697736</v>
      </c>
      <c r="O60" s="65">
        <f>'[6]поликлиника ДС'!$FJ589+'[6]поликлиника ДС'!FJ$595</f>
        <v>240970.71306417941</v>
      </c>
      <c r="P60" s="65">
        <f>'[6]стационар ДС'!FJ$514+'[6]поликлиника ДС'!FJ$605</f>
        <v>275723.21319819672</v>
      </c>
      <c r="Q60" s="61">
        <f>[7]гемодиализДС!FJ$9</f>
        <v>0</v>
      </c>
      <c r="R60" s="65">
        <f>T60+X60+Y60</f>
        <v>2549225.0480781887</v>
      </c>
      <c r="S60" s="61">
        <f>'[1]Свод МО Формула !!!!!!'!KS54</f>
        <v>695720.21211985068</v>
      </c>
      <c r="T60" s="65">
        <f>U60+V60+W60</f>
        <v>1438928.5587149283</v>
      </c>
      <c r="U60" s="67">
        <f>[8]заб.без.стом.!EQ$400</f>
        <v>1161592.4418782475</v>
      </c>
      <c r="V60" s="64">
        <f>'[8]стом обр.'!FI$62</f>
        <v>97654.009682680786</v>
      </c>
      <c r="W60" s="65">
        <f>'[8]КТМРТ(обращение)'!EE$283</f>
        <v>179682.10715400003</v>
      </c>
      <c r="X60" s="65">
        <f>'[8]неотложка с коэф'!EU$95</f>
        <v>198900.32391823953</v>
      </c>
      <c r="Y60" s="65">
        <f>Z60+AK60</f>
        <v>911396.16544502089</v>
      </c>
      <c r="Z60" s="63">
        <f>AA60+AB60+AC60+AD60+AE60+AF60+AG60+AH60+AI60+AJ60</f>
        <v>423733.89704270463</v>
      </c>
      <c r="AA60" s="68">
        <f>'[8]разовые без стом'!$EV$348</f>
        <v>75793.051246397576</v>
      </c>
      <c r="AB60" s="68">
        <f>[8]гемодиализ!FG$19</f>
        <v>133010.235426</v>
      </c>
      <c r="AC60" s="68">
        <f>'[8]проф.пос. по стом. '!FA$75</f>
        <v>57659.446914187334</v>
      </c>
      <c r="AD60" s="68">
        <f>[8]ДНХБ!EI$269</f>
        <v>29444.39620134679</v>
      </c>
      <c r="AE60" s="68">
        <f>[8]иные!EK$273</f>
        <v>12758.239972640471</v>
      </c>
      <c r="AF60" s="68">
        <f>'[8]моб.бригады с коэф'!EK$31</f>
        <v>17046.45073523447</v>
      </c>
      <c r="AG60" s="68">
        <f>'[8]центры здоровья'!EJ$16</f>
        <v>23144.54150069796</v>
      </c>
      <c r="AH60" s="68">
        <f>[8]ЦАОП!ER$11</f>
        <v>676.38873119999994</v>
      </c>
      <c r="AI60" s="68">
        <f>AI54</f>
        <v>7937.3680000000004</v>
      </c>
      <c r="AJ60" s="68">
        <f>[8]ФАП!EP$84</f>
        <v>66263.778315000003</v>
      </c>
      <c r="AK60" s="69">
        <f>AM60+AN60+AO60+AQ60+AR60+AS60+AT60</f>
        <v>487662.26840231632</v>
      </c>
      <c r="AL60" s="65"/>
      <c r="AM60" s="66">
        <f>'[9]ДВН1Этап новый '!OB$1316</f>
        <v>168589.44400000002</v>
      </c>
      <c r="AN60" s="66">
        <f>'[9]ДДС опека'!EH$133</f>
        <v>30743.337939999998</v>
      </c>
      <c r="AO60" s="66">
        <f>'[9]ДДС ТЖС'!EF$127</f>
        <v>17467.269123199996</v>
      </c>
      <c r="AP60" s="66">
        <f>AQ54+AR54</f>
        <v>270862.21733911627</v>
      </c>
      <c r="AQ60" s="66">
        <f>'[9]ПМО взр'!NZ$1587</f>
        <v>69520.021048214607</v>
      </c>
      <c r="AR60" s="66">
        <f>'[9]Проф.МО дети  '!ED$587</f>
        <v>201342.19629090169</v>
      </c>
      <c r="AS60" s="61">
        <f>'[9]1 в 2 года Исследования кала'!$NK$201</f>
        <v>0</v>
      </c>
      <c r="AT60" s="65">
        <f>[9]Маммография!$DX$183</f>
        <v>0</v>
      </c>
    </row>
    <row r="61" spans="1:46" s="61" customFormat="1" ht="12.75" hidden="1" x14ac:dyDescent="0.2">
      <c r="A61" s="59"/>
      <c r="B61" s="66">
        <f>B60-B54</f>
        <v>0</v>
      </c>
      <c r="C61" s="66">
        <f>C60-C54</f>
        <v>0</v>
      </c>
      <c r="D61" s="66">
        <f>D60-D54</f>
        <v>0</v>
      </c>
      <c r="E61" s="66">
        <f>E60-E54</f>
        <v>0</v>
      </c>
      <c r="F61" s="66">
        <f>F60-F54</f>
        <v>0</v>
      </c>
      <c r="G61" s="66">
        <f t="shared" ref="G61:AT61" si="14">G60-G54</f>
        <v>0</v>
      </c>
      <c r="H61" s="66">
        <f>H60-H54</f>
        <v>0</v>
      </c>
      <c r="I61" s="66">
        <f t="shared" si="14"/>
        <v>0</v>
      </c>
      <c r="J61" s="66">
        <f t="shared" si="14"/>
        <v>0</v>
      </c>
      <c r="K61" s="66">
        <f t="shared" si="14"/>
        <v>0</v>
      </c>
      <c r="L61" s="66">
        <f t="shared" si="14"/>
        <v>0</v>
      </c>
      <c r="M61" s="66">
        <f t="shared" si="14"/>
        <v>0</v>
      </c>
      <c r="N61" s="66">
        <f>N60-N54</f>
        <v>0</v>
      </c>
      <c r="O61" s="66">
        <f t="shared" si="14"/>
        <v>0</v>
      </c>
      <c r="P61" s="66">
        <f t="shared" si="14"/>
        <v>0</v>
      </c>
      <c r="Q61" s="66">
        <f t="shared" si="14"/>
        <v>0</v>
      </c>
      <c r="R61" s="66">
        <f>R60-R54</f>
        <v>0</v>
      </c>
      <c r="S61" s="63">
        <f>S60-S54</f>
        <v>0</v>
      </c>
      <c r="T61" s="66">
        <f t="shared" si="14"/>
        <v>0</v>
      </c>
      <c r="U61" s="66">
        <f t="shared" si="14"/>
        <v>0</v>
      </c>
      <c r="V61" s="70">
        <f t="shared" si="14"/>
        <v>0</v>
      </c>
      <c r="W61" s="66">
        <f t="shared" si="14"/>
        <v>0</v>
      </c>
      <c r="X61" s="66">
        <f>X60-X54</f>
        <v>0</v>
      </c>
      <c r="Y61" s="66">
        <f>Y60-Y54</f>
        <v>0</v>
      </c>
      <c r="Z61" s="66">
        <f>Z60-Z54</f>
        <v>0</v>
      </c>
      <c r="AA61" s="71">
        <f>AA60-AA54</f>
        <v>0</v>
      </c>
      <c r="AB61" s="71">
        <f t="shared" si="14"/>
        <v>0</v>
      </c>
      <c r="AC61" s="71">
        <f t="shared" si="14"/>
        <v>0</v>
      </c>
      <c r="AD61" s="71">
        <f>AD60-AD54</f>
        <v>0</v>
      </c>
      <c r="AE61" s="71">
        <f>AE60-AE54</f>
        <v>0</v>
      </c>
      <c r="AF61" s="71">
        <f t="shared" si="14"/>
        <v>0</v>
      </c>
      <c r="AG61" s="71">
        <f t="shared" si="14"/>
        <v>0</v>
      </c>
      <c r="AH61" s="71">
        <f t="shared" si="14"/>
        <v>0</v>
      </c>
      <c r="AI61" s="71">
        <f t="shared" si="14"/>
        <v>0</v>
      </c>
      <c r="AJ61" s="71">
        <f t="shared" si="14"/>
        <v>0</v>
      </c>
      <c r="AK61" s="71">
        <f t="shared" si="14"/>
        <v>0</v>
      </c>
      <c r="AL61" s="66"/>
      <c r="AM61" s="66">
        <f t="shared" si="14"/>
        <v>0</v>
      </c>
      <c r="AN61" s="66">
        <f t="shared" si="14"/>
        <v>0</v>
      </c>
      <c r="AO61" s="66">
        <f t="shared" si="14"/>
        <v>0</v>
      </c>
      <c r="AP61" s="66">
        <f>AP60-AP54</f>
        <v>0</v>
      </c>
      <c r="AQ61" s="66">
        <f>AQ60-AQ54</f>
        <v>0</v>
      </c>
      <c r="AR61" s="66">
        <f t="shared" si="14"/>
        <v>0</v>
      </c>
      <c r="AS61" s="66">
        <f t="shared" si="14"/>
        <v>0</v>
      </c>
      <c r="AT61" s="66">
        <f t="shared" si="14"/>
        <v>0</v>
      </c>
    </row>
    <row r="62" spans="1:46" s="61" customFormat="1" hidden="1" x14ac:dyDescent="0.25">
      <c r="A62" s="59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47"/>
      <c r="AM62" s="47"/>
      <c r="AN62" s="47"/>
      <c r="AO62" s="47"/>
      <c r="AP62" s="47"/>
      <c r="AQ62" s="47"/>
      <c r="AR62" s="47"/>
    </row>
    <row r="63" spans="1:46" s="61" customFormat="1" hidden="1" x14ac:dyDescent="0.25">
      <c r="A63" s="59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47"/>
      <c r="AM63" s="47"/>
      <c r="AN63" s="47"/>
      <c r="AO63" s="47"/>
      <c r="AP63" s="47"/>
      <c r="AQ63" s="47"/>
      <c r="AR63" s="47"/>
    </row>
    <row r="64" spans="1:46" hidden="1" x14ac:dyDescent="0.25">
      <c r="A64" s="72"/>
      <c r="B64" s="73"/>
      <c r="C64" s="74"/>
      <c r="D64" s="75"/>
      <c r="E64" s="75"/>
      <c r="F64" s="75"/>
      <c r="G64" s="74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5"/>
      <c r="AM64" s="75"/>
      <c r="AN64" s="75"/>
      <c r="AO64" s="75"/>
      <c r="AP64" s="75"/>
      <c r="AQ64" s="75"/>
      <c r="AR64" s="75"/>
    </row>
    <row r="65" spans="1:44" hidden="1" x14ac:dyDescent="0.25">
      <c r="A65" s="77"/>
      <c r="B65" s="78"/>
      <c r="C65" s="18"/>
      <c r="D65" s="79"/>
      <c r="E65" s="79"/>
      <c r="F65" s="79"/>
      <c r="G65" s="18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79"/>
      <c r="AM65" s="79"/>
      <c r="AN65" s="79"/>
      <c r="AO65" s="79"/>
      <c r="AP65" s="79"/>
      <c r="AQ65" s="79"/>
      <c r="AR65" s="79"/>
    </row>
    <row r="66" spans="1:44" hidden="1" x14ac:dyDescent="0.25">
      <c r="A66" s="77"/>
      <c r="B66" s="78"/>
      <c r="C66" s="18"/>
      <c r="D66" s="79"/>
      <c r="E66" s="79"/>
      <c r="F66" s="79"/>
      <c r="G66" s="18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79"/>
      <c r="AM66" s="79"/>
      <c r="AN66" s="79"/>
      <c r="AO66" s="79"/>
      <c r="AP66" s="79"/>
      <c r="AQ66" s="79"/>
      <c r="AR66" s="79"/>
    </row>
    <row r="67" spans="1:44" ht="15.75" hidden="1" thickBot="1" x14ac:dyDescent="0.3">
      <c r="A67" s="81"/>
      <c r="B67" s="82"/>
      <c r="C67" s="18"/>
      <c r="D67" s="83"/>
      <c r="E67" s="83"/>
      <c r="F67" s="83"/>
      <c r="G67" s="18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3"/>
      <c r="AM67" s="83"/>
      <c r="AN67" s="83"/>
      <c r="AO67" s="83"/>
      <c r="AP67" s="83"/>
      <c r="AQ67" s="83"/>
      <c r="AR67" s="83"/>
    </row>
    <row r="68" spans="1:44" hidden="1" x14ac:dyDescent="0.25">
      <c r="C68" s="18"/>
      <c r="G68" s="18"/>
    </row>
    <row r="69" spans="1:44" hidden="1" x14ac:dyDescent="0.25">
      <c r="C69" s="18"/>
      <c r="G69" s="18"/>
    </row>
    <row r="70" spans="1:44" hidden="1" x14ac:dyDescent="0.25">
      <c r="C70" s="18"/>
      <c r="G70" s="18"/>
    </row>
    <row r="71" spans="1:44" hidden="1" x14ac:dyDescent="0.25">
      <c r="C71" s="18"/>
      <c r="G71" s="18"/>
    </row>
    <row r="72" spans="1:44" hidden="1" x14ac:dyDescent="0.25">
      <c r="C72" s="18"/>
      <c r="G72" s="18"/>
    </row>
    <row r="73" spans="1:44" hidden="1" x14ac:dyDescent="0.25">
      <c r="C73" s="18">
        <f>SUM(D73:F73)</f>
        <v>0</v>
      </c>
      <c r="G73" s="18">
        <f>SUM(H73:J73)</f>
        <v>0</v>
      </c>
    </row>
    <row r="74" spans="1:44" hidden="1" x14ac:dyDescent="0.25">
      <c r="C74" s="18">
        <f>SUM(D74:F74)</f>
        <v>0</v>
      </c>
      <c r="G74" s="18">
        <f>SUM(H74:J74)</f>
        <v>0</v>
      </c>
    </row>
    <row r="75" spans="1:44" hidden="1" x14ac:dyDescent="0.25"/>
    <row r="76" spans="1:44" hidden="1" x14ac:dyDescent="0.25">
      <c r="AR76" s="3">
        <f>'[1]Свод МО Формула !!!!!!'!HO53</f>
        <v>201342.19629090169</v>
      </c>
    </row>
    <row r="77" spans="1:44" hidden="1" x14ac:dyDescent="0.25">
      <c r="R77" s="5"/>
      <c r="S77" s="5"/>
      <c r="T77" s="5"/>
    </row>
    <row r="80" spans="1:44" x14ac:dyDescent="0.25">
      <c r="R80" s="5"/>
      <c r="S80" s="5"/>
    </row>
  </sheetData>
  <mergeCells count="19">
    <mergeCell ref="A4:Y4"/>
    <mergeCell ref="A6:A7"/>
    <mergeCell ref="B6:B7"/>
    <mergeCell ref="C6:C7"/>
    <mergeCell ref="D6:F6"/>
    <mergeCell ref="G6:G7"/>
    <mergeCell ref="H6:L6"/>
    <mergeCell ref="M6:M7"/>
    <mergeCell ref="N6:Q6"/>
    <mergeCell ref="R6:R7"/>
    <mergeCell ref="AA6:AJ6"/>
    <mergeCell ref="AK6:AK7"/>
    <mergeCell ref="AM6:AT6"/>
    <mergeCell ref="S6:S7"/>
    <mergeCell ref="T6:T7"/>
    <mergeCell ref="U6:W6"/>
    <mergeCell ref="X6:X7"/>
    <mergeCell ref="Y6:Y7"/>
    <mergeCell ref="Z6:Z7"/>
  </mergeCells>
  <pageMargins left="0" right="0" top="0.15748031496062992" bottom="0.15748031496062992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Стоимость</vt:lpstr>
      <vt:lpstr>Стоимость!Область_печати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Буян Каадырович Ойдуп</cp:lastModifiedBy>
  <dcterms:created xsi:type="dcterms:W3CDTF">2021-09-02T05:21:51Z</dcterms:created>
  <dcterms:modified xsi:type="dcterms:W3CDTF">2021-09-03T11:05:29Z</dcterms:modified>
</cp:coreProperties>
</file>