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3\Тарифное соглашение\Заседание 3\Материалы заседания\Приложение к ДС\"/>
    </mc:Choice>
  </mc:AlternateContent>
  <xr:revisionPtr revIDLastSave="0" documentId="13_ncr:1_{A8BA9AD4-1673-4147-8B98-BA990252B32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уровень 1" sheetId="7" r:id="rId1"/>
    <sheet name="уровень 2" sheetId="8" r:id="rId2"/>
  </sheets>
  <externalReferences>
    <externalReference r:id="rId3"/>
  </externalReferences>
  <definedNames>
    <definedName name="_xlnm.Print_Area" localSheetId="1">'уровень 2'!$A$1:$AU$50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1" i="8" l="1"/>
  <c r="O14" i="7" l="1"/>
  <c r="N14" i="7" l="1"/>
  <c r="M14" i="7"/>
  <c r="L14" i="7"/>
  <c r="K14" i="7"/>
  <c r="J14" i="7"/>
  <c r="I14" i="7"/>
  <c r="H14" i="7"/>
  <c r="G14" i="7"/>
  <c r="F14" i="7"/>
  <c r="E14" i="7"/>
  <c r="D14" i="7"/>
  <c r="D41" i="7" l="1"/>
  <c r="D16" i="7"/>
  <c r="I52" i="7"/>
  <c r="I41" i="7"/>
  <c r="AO11" i="8"/>
  <c r="X11" i="8"/>
  <c r="G11" i="8"/>
  <c r="M11" i="8" l="1"/>
  <c r="AF14" i="7"/>
  <c r="K11" i="8"/>
  <c r="I11" i="8"/>
  <c r="Z11" i="8" s="1"/>
  <c r="R14" i="7"/>
  <c r="F11" i="8"/>
  <c r="AB11" i="8" l="1"/>
  <c r="J11" i="8"/>
  <c r="S14" i="7"/>
  <c r="T14" i="7"/>
  <c r="H11" i="8"/>
  <c r="Y11" i="8" s="1"/>
  <c r="L11" i="8"/>
  <c r="E11" i="8" l="1"/>
  <c r="V11" i="8" s="1"/>
  <c r="AR11" i="8"/>
  <c r="AN11" i="8"/>
  <c r="W11" i="8"/>
  <c r="U11" i="8"/>
  <c r="R11" i="8"/>
  <c r="AJ11" i="8" s="1"/>
  <c r="AQ11" i="8"/>
  <c r="AE11" i="8"/>
  <c r="T11" i="8"/>
  <c r="AL11" i="8" s="1"/>
  <c r="S11" i="8"/>
  <c r="AK11" i="8" s="1"/>
  <c r="P11" i="8"/>
  <c r="O11" i="8"/>
  <c r="AG11" i="8" s="1"/>
  <c r="AG14" i="7"/>
  <c r="AD14" i="7"/>
  <c r="AC14" i="7"/>
  <c r="Z14" i="7"/>
  <c r="X14" i="7"/>
  <c r="W14" i="7"/>
  <c r="V14" i="7"/>
  <c r="AE14" i="7"/>
  <c r="Y14" i="7"/>
  <c r="AA14" i="7"/>
  <c r="P14" i="7"/>
  <c r="N11" i="8" l="1"/>
  <c r="AH11" i="8"/>
  <c r="AP11" i="8"/>
  <c r="AC11" i="8"/>
  <c r="AS11" i="8"/>
  <c r="AT11" i="8"/>
  <c r="Q11" i="8"/>
  <c r="AI11" i="8" s="1"/>
  <c r="AD11" i="8"/>
  <c r="AM11" i="8"/>
  <c r="D52" i="7"/>
  <c r="Q14" i="7"/>
  <c r="AB14" i="7"/>
  <c r="U14" i="7"/>
  <c r="M34" i="7"/>
  <c r="L33" i="7"/>
  <c r="I32" i="7"/>
  <c r="M37" i="7"/>
  <c r="M23" i="7"/>
  <c r="M22" i="7"/>
  <c r="M17" i="7"/>
  <c r="D19" i="7" l="1"/>
  <c r="AF11" i="8" l="1"/>
  <c r="D22" i="7" l="1"/>
  <c r="M36" i="7" l="1"/>
  <c r="M16" i="7"/>
  <c r="I22" i="7"/>
  <c r="D25" i="7"/>
  <c r="L25" i="7"/>
  <c r="I25" i="7"/>
  <c r="I17" i="7"/>
  <c r="H27" i="7" l="1"/>
  <c r="D17" i="7"/>
  <c r="AE36" i="7" l="1"/>
  <c r="AB36" i="7"/>
  <c r="AB51" i="7"/>
  <c r="AA30" i="7"/>
  <c r="AA51" i="7"/>
  <c r="U51" i="7"/>
  <c r="V51" i="7"/>
  <c r="U19" i="7"/>
  <c r="S51" i="7"/>
  <c r="P51" i="7"/>
  <c r="M47" i="7"/>
  <c r="I23" i="7"/>
  <c r="L47" i="7" l="1"/>
  <c r="L23" i="7"/>
  <c r="L26" i="7"/>
  <c r="L19" i="7"/>
  <c r="L20" i="7"/>
  <c r="L21" i="7"/>
  <c r="L22" i="7"/>
  <c r="L24" i="7"/>
  <c r="L45" i="7"/>
  <c r="L46" i="7"/>
  <c r="H30" i="7" l="1"/>
  <c r="D23" i="7" l="1"/>
  <c r="AD53" i="7" l="1"/>
  <c r="AC53" i="7"/>
  <c r="Z53" i="7"/>
  <c r="Y53" i="7"/>
  <c r="T53" i="7"/>
  <c r="Q53" i="7"/>
  <c r="K53" i="7"/>
  <c r="J53" i="7"/>
  <c r="F53" i="7"/>
  <c r="E53" i="7"/>
  <c r="AF51" i="7"/>
  <c r="AE51" i="7"/>
  <c r="X51" i="7"/>
  <c r="M51" i="7"/>
  <c r="L51" i="7"/>
  <c r="I51" i="7"/>
  <c r="H51" i="7"/>
  <c r="D51" i="7"/>
  <c r="AG50" i="7"/>
  <c r="W50" i="7"/>
  <c r="O50" i="7"/>
  <c r="AG49" i="7"/>
  <c r="W49" i="7"/>
  <c r="O49" i="7"/>
  <c r="AG48" i="7"/>
  <c r="W48" i="7"/>
  <c r="O48" i="7"/>
  <c r="I47" i="7"/>
  <c r="D47" i="7"/>
  <c r="I45" i="7"/>
  <c r="D45" i="7"/>
  <c r="L44" i="7"/>
  <c r="I44" i="7"/>
  <c r="D44" i="7"/>
  <c r="AF42" i="7"/>
  <c r="AE42" i="7"/>
  <c r="AB42" i="7"/>
  <c r="X42" i="7"/>
  <c r="M42" i="7"/>
  <c r="L42" i="7"/>
  <c r="I42" i="7"/>
  <c r="D42" i="7"/>
  <c r="I40" i="7"/>
  <c r="D40" i="7"/>
  <c r="M39" i="7"/>
  <c r="I39" i="7"/>
  <c r="L38" i="7"/>
  <c r="I38" i="7"/>
  <c r="D38" i="7"/>
  <c r="L37" i="7"/>
  <c r="I37" i="7"/>
  <c r="D37" i="7"/>
  <c r="AF36" i="7"/>
  <c r="X36" i="7"/>
  <c r="L36" i="7"/>
  <c r="I36" i="7"/>
  <c r="H36" i="7"/>
  <c r="D36" i="7"/>
  <c r="L35" i="7"/>
  <c r="I35" i="7"/>
  <c r="D35" i="7"/>
  <c r="L34" i="7"/>
  <c r="I34" i="7"/>
  <c r="D34" i="7"/>
  <c r="AF33" i="7"/>
  <c r="AE33" i="7"/>
  <c r="AB33" i="7"/>
  <c r="X33" i="7"/>
  <c r="M33" i="7"/>
  <c r="I33" i="7"/>
  <c r="D33" i="7"/>
  <c r="AF32" i="7"/>
  <c r="AE32" i="7"/>
  <c r="AB32" i="7"/>
  <c r="X32" i="7"/>
  <c r="M32" i="7"/>
  <c r="L32" i="7"/>
  <c r="D32" i="7"/>
  <c r="AF31" i="7"/>
  <c r="AE31" i="7"/>
  <c r="AB31" i="7"/>
  <c r="X31" i="7"/>
  <c r="M31" i="7"/>
  <c r="L31" i="7"/>
  <c r="I31" i="7"/>
  <c r="D31" i="7"/>
  <c r="AF30" i="7"/>
  <c r="AE30" i="7"/>
  <c r="AB30" i="7"/>
  <c r="X30" i="7"/>
  <c r="V30" i="7"/>
  <c r="U30" i="7"/>
  <c r="S30" i="7"/>
  <c r="P30" i="7"/>
  <c r="M30" i="7"/>
  <c r="L30" i="7"/>
  <c r="I30" i="7"/>
  <c r="D30" i="7"/>
  <c r="M29" i="7"/>
  <c r="L29" i="7"/>
  <c r="I29" i="7"/>
  <c r="D29" i="7"/>
  <c r="M28" i="7"/>
  <c r="I28" i="7"/>
  <c r="H28" i="7"/>
  <c r="D28" i="7"/>
  <c r="AF27" i="7"/>
  <c r="AE27" i="7"/>
  <c r="AB27" i="7"/>
  <c r="X27" i="7"/>
  <c r="V27" i="7"/>
  <c r="U27" i="7"/>
  <c r="S27" i="7"/>
  <c r="R27" i="7"/>
  <c r="P27" i="7"/>
  <c r="M27" i="7"/>
  <c r="L27" i="7"/>
  <c r="I27" i="7"/>
  <c r="D27" i="7"/>
  <c r="AF26" i="7"/>
  <c r="AE26" i="7"/>
  <c r="AB26" i="7"/>
  <c r="X26" i="7"/>
  <c r="V26" i="7"/>
  <c r="P26" i="7"/>
  <c r="M26" i="7"/>
  <c r="I26" i="7"/>
  <c r="D26" i="7"/>
  <c r="AF24" i="7"/>
  <c r="AE24" i="7"/>
  <c r="AB24" i="7"/>
  <c r="X24" i="7"/>
  <c r="V24" i="7"/>
  <c r="P24" i="7"/>
  <c r="M24" i="7"/>
  <c r="I24" i="7"/>
  <c r="D24" i="7"/>
  <c r="AF21" i="7"/>
  <c r="AE21" i="7"/>
  <c r="AB21" i="7"/>
  <c r="X21" i="7"/>
  <c r="M21" i="7"/>
  <c r="I21" i="7"/>
  <c r="D21" i="7"/>
  <c r="AF20" i="7"/>
  <c r="AE20" i="7"/>
  <c r="AB20" i="7"/>
  <c r="AA20" i="7"/>
  <c r="X20" i="7"/>
  <c r="V20" i="7"/>
  <c r="U20" i="7"/>
  <c r="S20" i="7"/>
  <c r="R20" i="7"/>
  <c r="P20" i="7"/>
  <c r="M20" i="7"/>
  <c r="I20" i="7"/>
  <c r="H20" i="7"/>
  <c r="D20" i="7"/>
  <c r="AF19" i="7"/>
  <c r="AE19" i="7"/>
  <c r="AB19" i="7"/>
  <c r="AA19" i="7"/>
  <c r="X19" i="7"/>
  <c r="V19" i="7"/>
  <c r="S19" i="7"/>
  <c r="R19" i="7"/>
  <c r="P19" i="7"/>
  <c r="M19" i="7"/>
  <c r="I19" i="7"/>
  <c r="H19" i="7"/>
  <c r="L18" i="7"/>
  <c r="I18" i="7"/>
  <c r="D18" i="7"/>
  <c r="X17" i="7"/>
  <c r="AF16" i="7"/>
  <c r="AE16" i="7"/>
  <c r="AB16" i="7"/>
  <c r="X16" i="7"/>
  <c r="L16" i="7"/>
  <c r="I16" i="7"/>
</calcChain>
</file>

<file path=xl/sharedStrings.xml><?xml version="1.0" encoding="utf-8"?>
<sst xmlns="http://schemas.openxmlformats.org/spreadsheetml/2006/main" count="188" uniqueCount="81">
  <si>
    <t>Специальности</t>
  </si>
  <si>
    <t>Поправочный коэффициент стоимости обращения</t>
  </si>
  <si>
    <t>Относительный коэффициент стоимости посещения с учетом специальности</t>
  </si>
  <si>
    <t xml:space="preserve">1 уровень </t>
  </si>
  <si>
    <t>1 подуровень</t>
  </si>
  <si>
    <t xml:space="preserve">2 подуровень </t>
  </si>
  <si>
    <t xml:space="preserve">3 подуровень </t>
  </si>
  <si>
    <t>обращения по забол-и</t>
  </si>
  <si>
    <t>неотложная помощь</t>
  </si>
  <si>
    <t>проф.посещения</t>
  </si>
  <si>
    <t>разовые посещения</t>
  </si>
  <si>
    <t>ДНХБ</t>
  </si>
  <si>
    <t>иные</t>
  </si>
  <si>
    <t>мобильные бригады</t>
  </si>
  <si>
    <t>ФАП</t>
  </si>
  <si>
    <t>Базовый тариф</t>
  </si>
  <si>
    <t>Коэффициент уровня оплаты по АПП</t>
  </si>
  <si>
    <t>Кардиология</t>
  </si>
  <si>
    <t>Детская кардиология</t>
  </si>
  <si>
    <t>Ревматология</t>
  </si>
  <si>
    <t>Педиатрия</t>
  </si>
  <si>
    <t>Терапия</t>
  </si>
  <si>
    <t>Эндокринология</t>
  </si>
  <si>
    <t>Детская эндокринология</t>
  </si>
  <si>
    <t>Аллергология и иммунология</t>
  </si>
  <si>
    <t>Неврология</t>
  </si>
  <si>
    <t>Инфекционные болезни</t>
  </si>
  <si>
    <t>Хирургия</t>
  </si>
  <si>
    <t>Детская хирургия</t>
  </si>
  <si>
    <t>Урология</t>
  </si>
  <si>
    <t>Акушерство-гинекология (за исключением использования вспомогательных репродуктивных технология)</t>
  </si>
  <si>
    <t>Оториноларингология (за исключением кохлеарной имплантации)</t>
  </si>
  <si>
    <t>Офтальмология</t>
  </si>
  <si>
    <t>Дерматология</t>
  </si>
  <si>
    <t>Сурдология -оториноларингология</t>
  </si>
  <si>
    <t>Гематология</t>
  </si>
  <si>
    <t>Травматология и ортопедия</t>
  </si>
  <si>
    <t>Гастроэнтерология</t>
  </si>
  <si>
    <t>Пульмонология</t>
  </si>
  <si>
    <t>Профпатология</t>
  </si>
  <si>
    <t>Колопроктология</t>
  </si>
  <si>
    <t>Гериатрия</t>
  </si>
  <si>
    <t>Онкология</t>
  </si>
  <si>
    <t>Детская онкология</t>
  </si>
  <si>
    <t>Диабетология</t>
  </si>
  <si>
    <t>Нейрохирургия</t>
  </si>
  <si>
    <t>Детская урология-андрология</t>
  </si>
  <si>
    <t>Нефрология</t>
  </si>
  <si>
    <t>Доврачебная помощь (взр)</t>
  </si>
  <si>
    <t>Доврачебная помощь (дет)</t>
  </si>
  <si>
    <t>Акушерское дело</t>
  </si>
  <si>
    <t>ВОП</t>
  </si>
  <si>
    <t>Стоматология</t>
  </si>
  <si>
    <t xml:space="preserve">2 уровень </t>
  </si>
  <si>
    <t xml:space="preserve">1 подуровень </t>
  </si>
  <si>
    <t xml:space="preserve">4 подуровень </t>
  </si>
  <si>
    <t xml:space="preserve">                                    </t>
  </si>
  <si>
    <t>Проктология</t>
  </si>
  <si>
    <t>обращения по заболеваемости</t>
  </si>
  <si>
    <t>№</t>
  </si>
  <si>
    <t>5 подуровень</t>
  </si>
  <si>
    <t>Детская неврология</t>
  </si>
  <si>
    <t>ЦАОП</t>
  </si>
  <si>
    <t>Сердечно-сосудистая хирургия (консультация)</t>
  </si>
  <si>
    <t>обращение по медреабилитации</t>
  </si>
  <si>
    <t>обращение медреабилитации</t>
  </si>
  <si>
    <t>обращения по стоматологиив УЕТ</t>
  </si>
  <si>
    <t>обращения по стоматологии в УЕТ</t>
  </si>
  <si>
    <t>проф.посещения по стоматологии, иные посещения к стоматологу в УЕТ</t>
  </si>
  <si>
    <t>проф.посещения по стоматологии,иные посещения к стоматологу в УЕТ</t>
  </si>
  <si>
    <t>обращения по стоматологии,  в УЕТ</t>
  </si>
  <si>
    <t>доврачебная обращение в УЕТ</t>
  </si>
  <si>
    <t>иные, профилактические доврачебные посещенияв УЕТ</t>
  </si>
  <si>
    <t>Приложение №36</t>
  </si>
  <si>
    <t>Приложение № 37</t>
  </si>
  <si>
    <t>Тарифы по амбулаторно-поликлинической помощи медицинских организаций 1 уровня на 2023 год</t>
  </si>
  <si>
    <t>к Тарифному соглашению на 2023 год</t>
  </si>
  <si>
    <t>Тарифы по амбулаторно-поликлинической помощи медицинских организаций 2 уровня на 2023 год</t>
  </si>
  <si>
    <t>к Дополнительному соглашению № 3</t>
  </si>
  <si>
    <t>Приложение №10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</si>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</sst>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1" xfId="0" applyFont="1" applyBorder="1"/>
    <xf numFmtId="0" fontId="5" fillId="3" borderId="1" xfId="0" applyFont="1" applyFill="1" applyBorder="1" applyAlignment="1">
      <alignment horizontal="center"/>
    </xf>
    <xf numFmtId="0" fontId="1" fillId="4" borderId="1" xfId="0" applyFont="1" applyFill="1" applyBorder="1"/>
    <xf numFmtId="0" fontId="7" fillId="6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/>
    </xf>
    <xf numFmtId="0" fontId="1" fillId="0" borderId="0" xfId="0" applyFont="1" applyAlignment="1"/>
    <xf numFmtId="0" fontId="5" fillId="3" borderId="1" xfId="0" applyFont="1" applyFill="1" applyBorder="1"/>
    <xf numFmtId="0" fontId="5" fillId="3" borderId="0" xfId="0" applyFont="1" applyFill="1"/>
    <xf numFmtId="0" fontId="5" fillId="3" borderId="1" xfId="0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9" fillId="6" borderId="1" xfId="0" applyFont="1" applyFill="1" applyBorder="1"/>
    <xf numFmtId="0" fontId="9" fillId="7" borderId="1" xfId="0" applyFont="1" applyFill="1" applyBorder="1"/>
    <xf numFmtId="164" fontId="9" fillId="7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/>
    </xf>
    <xf numFmtId="0" fontId="8" fillId="0" borderId="1" xfId="0" applyFont="1" applyFill="1" applyBorder="1" applyAlignment="1"/>
    <xf numFmtId="2" fontId="8" fillId="0" borderId="1" xfId="0" applyNumberFormat="1" applyFont="1" applyFill="1" applyBorder="1"/>
    <xf numFmtId="0" fontId="8" fillId="0" borderId="1" xfId="0" applyFont="1" applyFill="1" applyBorder="1"/>
    <xf numFmtId="2" fontId="8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/>
    <xf numFmtId="2" fontId="8" fillId="8" borderId="1" xfId="0" applyNumberFormat="1" applyFont="1" applyFill="1" applyBorder="1"/>
    <xf numFmtId="2" fontId="8" fillId="8" borderId="1" xfId="0" applyNumberFormat="1" applyFont="1" applyFill="1" applyBorder="1" applyAlignment="1">
      <alignment horizontal="center"/>
    </xf>
    <xf numFmtId="0" fontId="8" fillId="8" borderId="1" xfId="0" applyFont="1" applyFill="1" applyBorder="1"/>
    <xf numFmtId="1" fontId="8" fillId="8" borderId="1" xfId="0" applyNumberFormat="1" applyFont="1" applyFill="1" applyBorder="1"/>
    <xf numFmtId="0" fontId="8" fillId="0" borderId="1" xfId="0" applyFont="1" applyBorder="1"/>
    <xf numFmtId="2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/>
    </xf>
    <xf numFmtId="2" fontId="5" fillId="3" borderId="0" xfId="0" applyNumberFormat="1" applyFont="1" applyFill="1"/>
    <xf numFmtId="0" fontId="8" fillId="0" borderId="1" xfId="0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2" fontId="11" fillId="3" borderId="1" xfId="0" applyNumberFormat="1" applyFont="1" applyFill="1" applyBorder="1"/>
    <xf numFmtId="2" fontId="5" fillId="3" borderId="1" xfId="0" applyNumberFormat="1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2" fontId="11" fillId="3" borderId="1" xfId="0" applyNumberFormat="1" applyFont="1" applyFill="1" applyBorder="1" applyAlignment="1">
      <alignment horizontal="center"/>
    </xf>
    <xf numFmtId="0" fontId="8" fillId="0" borderId="7" xfId="0" applyFont="1" applyFill="1" applyBorder="1" applyAlignment="1"/>
    <xf numFmtId="0" fontId="8" fillId="8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2023\&#1057;&#1074;&#1086;&#1076;%20&#1085;&#1072;%202023%20&#1075;&#1086;&#1076;\&#1057;&#1074;&#1086;&#1076;%20&#1085;&#1072;%202022%20&#1075;&#1086;&#1076;\&#1057;&#1074;&#1086;&#1076;%20&#1085;&#1072;%202023%20&#1075;&#1086;&#1076;\&#1040;&#1055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,МРТ,Услуги"/>
      <sheetName val="неотложка с коэф"/>
      <sheetName val="медреаб.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5">
          <cell r="AK5">
            <v>2334.96</v>
          </cell>
        </row>
      </sheetData>
      <sheetData sheetId="1">
        <row r="7">
          <cell r="BJ7">
            <v>180.03</v>
          </cell>
          <cell r="BK7">
            <v>1.1519999999999999</v>
          </cell>
        </row>
      </sheetData>
      <sheetData sheetId="2"/>
      <sheetData sheetId="3">
        <row r="6">
          <cell r="AK6">
            <v>1206.5</v>
          </cell>
        </row>
      </sheetData>
      <sheetData sheetId="4">
        <row r="5">
          <cell r="AA5">
            <v>34079.071816484102</v>
          </cell>
        </row>
      </sheetData>
      <sheetData sheetId="5">
        <row r="4">
          <cell r="AI4">
            <v>2172.3000000000002</v>
          </cell>
        </row>
      </sheetData>
      <sheetData sheetId="6">
        <row r="2">
          <cell r="AE2">
            <v>214.31688311688313</v>
          </cell>
        </row>
      </sheetData>
      <sheetData sheetId="7"/>
      <sheetData sheetId="8">
        <row r="5">
          <cell r="AI5">
            <v>280</v>
          </cell>
        </row>
      </sheetData>
      <sheetData sheetId="9">
        <row r="6">
          <cell r="AI6">
            <v>120</v>
          </cell>
        </row>
      </sheetData>
      <sheetData sheetId="10">
        <row r="6">
          <cell r="AZ6">
            <v>152.9</v>
          </cell>
        </row>
      </sheetData>
      <sheetData sheetId="11"/>
      <sheetData sheetId="12">
        <row r="5">
          <cell r="AI5">
            <v>588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3"/>
  <sheetViews>
    <sheetView tabSelected="1" view="pageBreakPreview" zoomScale="86" zoomScaleNormal="86" zoomScaleSheetLayoutView="86" workbookViewId="0">
      <pane xSplit="3" ySplit="15" topLeftCell="D37" activePane="bottomRight" state="frozen"/>
      <selection pane="topRight" activeCell="D1" sqref="D1"/>
      <selection pane="bottomLeft" activeCell="A11" sqref="A11"/>
      <selection pane="bottomRight" activeCell="X9" sqref="X9:X10"/>
    </sheetView>
  </sheetViews>
  <sheetFormatPr defaultColWidth="8.88671875" defaultRowHeight="13.2" x14ac:dyDescent="0.25"/>
  <cols>
    <col min="1" max="1" width="32.6640625" style="1" customWidth="1"/>
    <col min="2" max="2" width="19.6640625" style="1" hidden="1" customWidth="1"/>
    <col min="3" max="3" width="23.6640625" style="1" hidden="1" customWidth="1"/>
    <col min="4" max="4" width="9.6640625" style="1" customWidth="1"/>
    <col min="5" max="5" width="9" style="1" customWidth="1"/>
    <col min="6" max="6" width="12.109375" style="1" customWidth="1"/>
    <col min="7" max="7" width="12.109375" style="1" hidden="1" customWidth="1"/>
    <col min="8" max="8" width="7.88671875" style="1" customWidth="1"/>
    <col min="9" max="9" width="9.5546875" style="1" customWidth="1"/>
    <col min="10" max="10" width="8.44140625" style="1" customWidth="1"/>
    <col min="11" max="11" width="9.33203125" style="1" customWidth="1"/>
    <col min="12" max="12" width="8.88671875" style="1" customWidth="1"/>
    <col min="13" max="13" width="7.6640625" style="1" customWidth="1"/>
    <col min="14" max="14" width="8.44140625" style="1" customWidth="1"/>
    <col min="15" max="16" width="8.88671875" style="1" customWidth="1"/>
    <col min="17" max="17" width="10.5546875" style="1" customWidth="1"/>
    <col min="18" max="20" width="8.88671875" style="1" customWidth="1"/>
    <col min="21" max="21" width="7.6640625" style="1" customWidth="1"/>
    <col min="22" max="22" width="6.6640625" style="1" customWidth="1"/>
    <col min="23" max="23" width="7.109375" style="1" customWidth="1"/>
    <col min="24" max="24" width="8.88671875" style="1"/>
    <col min="25" max="25" width="10.6640625" style="1" customWidth="1"/>
    <col min="26" max="26" width="8.6640625" style="1" customWidth="1"/>
    <col min="27" max="30" width="8.88671875" style="1"/>
    <col min="31" max="33" width="8" style="1" customWidth="1"/>
    <col min="34" max="16384" width="8.88671875" style="1"/>
  </cols>
  <sheetData>
    <row r="1" spans="1:36" ht="15.6" x14ac:dyDescent="0.3">
      <c r="AC1" s="2" t="s">
        <v>79</v>
      </c>
    </row>
    <row r="2" spans="1:36" x14ac:dyDescent="0.25">
      <c r="AC2" s="1" t="s">
        <v>78</v>
      </c>
    </row>
    <row r="4" spans="1:36" ht="15.6" x14ac:dyDescent="0.3">
      <c r="AC4" s="2" t="s">
        <v>73</v>
      </c>
      <c r="AH4" s="3"/>
      <c r="AI4" s="4"/>
      <c r="AJ4" s="4"/>
    </row>
    <row r="5" spans="1:36" ht="15.6" x14ac:dyDescent="0.3">
      <c r="AC5" s="2" t="s">
        <v>76</v>
      </c>
      <c r="AH5" s="3"/>
      <c r="AI5" s="4"/>
      <c r="AJ5" s="4"/>
    </row>
    <row r="6" spans="1:36" ht="17.399999999999999" x14ac:dyDescent="0.3">
      <c r="D6" s="5" t="s">
        <v>75</v>
      </c>
      <c r="AG6" s="2"/>
      <c r="AH6" s="3"/>
      <c r="AI6" s="4"/>
      <c r="AJ6" s="4"/>
    </row>
    <row r="7" spans="1:36" ht="13.2" customHeight="1" x14ac:dyDescent="0.25">
      <c r="A7" s="65" t="s">
        <v>0</v>
      </c>
      <c r="B7" s="66" t="s">
        <v>1</v>
      </c>
      <c r="C7" s="66" t="s">
        <v>2</v>
      </c>
      <c r="D7" s="67" t="s">
        <v>3</v>
      </c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</row>
    <row r="8" spans="1:36" x14ac:dyDescent="0.25">
      <c r="A8" s="65"/>
      <c r="B8" s="66"/>
      <c r="C8" s="66"/>
      <c r="D8" s="67" t="s">
        <v>4</v>
      </c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1" t="s">
        <v>5</v>
      </c>
      <c r="Q8" s="61"/>
      <c r="R8" s="61"/>
      <c r="S8" s="61"/>
      <c r="T8" s="61"/>
      <c r="U8" s="61"/>
      <c r="V8" s="61"/>
      <c r="W8" s="61"/>
      <c r="X8" s="61" t="s">
        <v>6</v>
      </c>
      <c r="Y8" s="61"/>
      <c r="Z8" s="61"/>
      <c r="AA8" s="61"/>
      <c r="AB8" s="61"/>
      <c r="AC8" s="61"/>
      <c r="AD8" s="61"/>
      <c r="AE8" s="61"/>
      <c r="AF8" s="61"/>
      <c r="AG8" s="61"/>
    </row>
    <row r="9" spans="1:36" ht="12.75" customHeight="1" x14ac:dyDescent="0.25">
      <c r="A9" s="65"/>
      <c r="B9" s="66"/>
      <c r="C9" s="66"/>
      <c r="D9" s="61" t="s">
        <v>58</v>
      </c>
      <c r="E9" s="61" t="s">
        <v>66</v>
      </c>
      <c r="F9" s="61" t="s">
        <v>71</v>
      </c>
      <c r="G9" s="62" t="s">
        <v>65</v>
      </c>
      <c r="H9" s="61" t="s">
        <v>8</v>
      </c>
      <c r="I9" s="61" t="s">
        <v>9</v>
      </c>
      <c r="J9" s="61"/>
      <c r="K9" s="61"/>
      <c r="L9" s="61"/>
      <c r="M9" s="61"/>
      <c r="N9" s="61"/>
      <c r="O9" s="61"/>
      <c r="P9" s="61" t="s">
        <v>58</v>
      </c>
      <c r="Q9" s="61" t="s">
        <v>67</v>
      </c>
      <c r="R9" s="61" t="s">
        <v>8</v>
      </c>
      <c r="S9" s="61" t="s">
        <v>9</v>
      </c>
      <c r="T9" s="61"/>
      <c r="U9" s="61"/>
      <c r="V9" s="61"/>
      <c r="W9" s="61"/>
      <c r="X9" s="61" t="s">
        <v>58</v>
      </c>
      <c r="Y9" s="61" t="s">
        <v>67</v>
      </c>
      <c r="Z9" s="61" t="s">
        <v>71</v>
      </c>
      <c r="AA9" s="61" t="s">
        <v>8</v>
      </c>
      <c r="AB9" s="61" t="s">
        <v>9</v>
      </c>
      <c r="AC9" s="61"/>
      <c r="AD9" s="61"/>
      <c r="AE9" s="61"/>
      <c r="AF9" s="61"/>
      <c r="AG9" s="61"/>
    </row>
    <row r="10" spans="1:36" ht="147" customHeight="1" x14ac:dyDescent="0.25">
      <c r="A10" s="65"/>
      <c r="B10" s="66"/>
      <c r="C10" s="66"/>
      <c r="D10" s="61"/>
      <c r="E10" s="61"/>
      <c r="F10" s="61"/>
      <c r="G10" s="63"/>
      <c r="H10" s="61"/>
      <c r="I10" s="27" t="s">
        <v>10</v>
      </c>
      <c r="J10" s="52" t="s">
        <v>68</v>
      </c>
      <c r="K10" s="27" t="s">
        <v>72</v>
      </c>
      <c r="L10" s="27" t="s">
        <v>11</v>
      </c>
      <c r="M10" s="27" t="s">
        <v>12</v>
      </c>
      <c r="N10" s="27" t="s">
        <v>13</v>
      </c>
      <c r="O10" s="27" t="s">
        <v>14</v>
      </c>
      <c r="P10" s="61"/>
      <c r="Q10" s="61"/>
      <c r="R10" s="61"/>
      <c r="S10" s="27" t="s">
        <v>10</v>
      </c>
      <c r="T10" s="27" t="s">
        <v>69</v>
      </c>
      <c r="U10" s="27" t="s">
        <v>11</v>
      </c>
      <c r="V10" s="27" t="s">
        <v>12</v>
      </c>
      <c r="W10" s="27" t="s">
        <v>14</v>
      </c>
      <c r="X10" s="61"/>
      <c r="Y10" s="61"/>
      <c r="Z10" s="61"/>
      <c r="AA10" s="61"/>
      <c r="AB10" s="27" t="s">
        <v>10</v>
      </c>
      <c r="AC10" s="52" t="s">
        <v>68</v>
      </c>
      <c r="AD10" s="52" t="s">
        <v>72</v>
      </c>
      <c r="AE10" s="27" t="s">
        <v>11</v>
      </c>
      <c r="AF10" s="27" t="s">
        <v>12</v>
      </c>
      <c r="AG10" s="27" t="s">
        <v>14</v>
      </c>
    </row>
    <row r="11" spans="1:36" ht="14.4" hidden="1" customHeight="1" x14ac:dyDescent="0.25">
      <c r="A11" s="25">
        <v>2017</v>
      </c>
      <c r="B11" s="26"/>
      <c r="C11" s="26"/>
      <c r="D11" s="25">
        <v>1833.44</v>
      </c>
      <c r="E11" s="25">
        <v>166.9</v>
      </c>
      <c r="F11" s="25">
        <v>126.72</v>
      </c>
      <c r="G11" s="25"/>
      <c r="H11" s="25">
        <v>856.3</v>
      </c>
      <c r="I11" s="25">
        <v>181.21</v>
      </c>
      <c r="J11" s="25">
        <v>120.17</v>
      </c>
      <c r="K11" s="25">
        <v>98.68</v>
      </c>
      <c r="L11" s="25">
        <v>466.48</v>
      </c>
      <c r="M11" s="25">
        <v>101.48</v>
      </c>
      <c r="N11" s="25">
        <v>470.82</v>
      </c>
      <c r="O11" s="25">
        <v>304.54000000000002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</row>
    <row r="12" spans="1:36" ht="14.4" hidden="1" customHeight="1" x14ac:dyDescent="0.25">
      <c r="A12" s="25">
        <v>2018</v>
      </c>
      <c r="B12" s="26"/>
      <c r="C12" s="26"/>
      <c r="D12" s="28">
        <v>2176.75</v>
      </c>
      <c r="E12" s="28">
        <v>192.37</v>
      </c>
      <c r="F12" s="28">
        <v>126.72</v>
      </c>
      <c r="G12" s="28"/>
      <c r="H12" s="28">
        <v>941.93</v>
      </c>
      <c r="I12" s="28">
        <v>252.11</v>
      </c>
      <c r="J12" s="28">
        <v>138.44</v>
      </c>
      <c r="K12" s="28">
        <v>98.68</v>
      </c>
      <c r="L12" s="28">
        <v>557.32000000000005</v>
      </c>
      <c r="M12" s="28">
        <v>121.78</v>
      </c>
      <c r="N12" s="28">
        <v>564.98</v>
      </c>
      <c r="O12" s="28">
        <v>365.44799999999998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</row>
    <row r="13" spans="1:36" ht="14.4" hidden="1" customHeight="1" x14ac:dyDescent="0.25">
      <c r="A13" s="25">
        <v>2019</v>
      </c>
      <c r="B13" s="26"/>
      <c r="C13" s="26"/>
      <c r="D13" s="11">
        <v>2024.18</v>
      </c>
      <c r="E13" s="11">
        <v>186.5</v>
      </c>
      <c r="F13" s="11">
        <v>122.92</v>
      </c>
      <c r="G13" s="11"/>
      <c r="H13" s="11">
        <v>886.1</v>
      </c>
      <c r="I13" s="11">
        <v>211</v>
      </c>
      <c r="J13" s="30">
        <v>134.286</v>
      </c>
      <c r="K13" s="30">
        <v>95</v>
      </c>
      <c r="L13" s="11">
        <v>280</v>
      </c>
      <c r="M13" s="11">
        <v>90</v>
      </c>
      <c r="N13" s="11">
        <v>524.16</v>
      </c>
      <c r="O13" s="11">
        <v>107.158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30"/>
      <c r="AD13" s="30"/>
      <c r="AE13" s="11"/>
      <c r="AF13" s="11"/>
      <c r="AG13" s="11"/>
    </row>
    <row r="14" spans="1:36" hidden="1" x14ac:dyDescent="0.25">
      <c r="A14" s="64" t="s">
        <v>15</v>
      </c>
      <c r="B14" s="64"/>
      <c r="C14" s="64"/>
      <c r="D14" s="49">
        <f>'[1]заб.без.стом.'!AK$5</f>
        <v>2334.96</v>
      </c>
      <c r="E14" s="49">
        <f>'[1]стом обр.'!BJ$7</f>
        <v>180.03</v>
      </c>
      <c r="F14" s="53">
        <f>'[1]стом обр.'!BK$7</f>
        <v>1.1519999999999999</v>
      </c>
      <c r="G14" s="56">
        <f>[1]медреаб.!AA$5</f>
        <v>34079.071816484102</v>
      </c>
      <c r="H14" s="49">
        <f>'[1]неотложка с коэф'!AK$6</f>
        <v>1206.5</v>
      </c>
      <c r="I14" s="49">
        <f>'[1]разовые без стом'!AI$5</f>
        <v>280</v>
      </c>
      <c r="J14" s="55">
        <f>'[1]проф.пос. по стом. '!AZ$6</f>
        <v>152.9</v>
      </c>
      <c r="K14" s="55">
        <f>'[1]проф.пос. по стом. '!AZ$6</f>
        <v>152.9</v>
      </c>
      <c r="L14" s="49">
        <f>[1]ДНХБ!AI$4</f>
        <v>2172.3000000000002</v>
      </c>
      <c r="M14" s="49">
        <f>[1]иные!AI$6</f>
        <v>120</v>
      </c>
      <c r="N14" s="49">
        <f>'[1]моб.бригады с коэф'!AI$5</f>
        <v>588</v>
      </c>
      <c r="O14" s="7">
        <f>[1]ФАП!AE$2</f>
        <v>214.31688311688313</v>
      </c>
      <c r="P14" s="7">
        <f>D14</f>
        <v>2334.96</v>
      </c>
      <c r="Q14" s="49">
        <f>E14</f>
        <v>180.03</v>
      </c>
      <c r="R14" s="49">
        <f>H14</f>
        <v>1206.5</v>
      </c>
      <c r="S14" s="49">
        <f>I14</f>
        <v>280</v>
      </c>
      <c r="T14" s="49">
        <f>J14</f>
        <v>152.9</v>
      </c>
      <c r="U14" s="49">
        <f>L14</f>
        <v>2172.3000000000002</v>
      </c>
      <c r="V14" s="49">
        <f>M14</f>
        <v>120</v>
      </c>
      <c r="W14" s="7">
        <f>O14</f>
        <v>214.31688311688313</v>
      </c>
      <c r="X14" s="7">
        <f>D14</f>
        <v>2334.96</v>
      </c>
      <c r="Y14" s="49">
        <f>E14</f>
        <v>180.03</v>
      </c>
      <c r="Z14" s="7">
        <f>F14</f>
        <v>1.1519999999999999</v>
      </c>
      <c r="AA14" s="49">
        <f t="shared" ref="AA14:AE14" si="0">H14</f>
        <v>1206.5</v>
      </c>
      <c r="AB14" s="49">
        <f t="shared" si="0"/>
        <v>280</v>
      </c>
      <c r="AC14" s="29">
        <f t="shared" si="0"/>
        <v>152.9</v>
      </c>
      <c r="AD14" s="29">
        <f t="shared" si="0"/>
        <v>152.9</v>
      </c>
      <c r="AE14" s="49">
        <f t="shared" si="0"/>
        <v>2172.3000000000002</v>
      </c>
      <c r="AF14" s="49">
        <f>M14</f>
        <v>120</v>
      </c>
      <c r="AG14" s="7">
        <f>O14</f>
        <v>214.31688311688313</v>
      </c>
    </row>
    <row r="15" spans="1:36" ht="18.600000000000001" hidden="1" customHeight="1" x14ac:dyDescent="0.25">
      <c r="A15" s="60" t="s">
        <v>16</v>
      </c>
      <c r="B15" s="60"/>
      <c r="C15" s="60"/>
      <c r="D15" s="19">
        <v>1.073</v>
      </c>
      <c r="E15" s="19">
        <v>1.1519999999999999</v>
      </c>
      <c r="F15" s="54">
        <v>1.1519999999999999</v>
      </c>
      <c r="G15" s="54">
        <v>1</v>
      </c>
      <c r="H15" s="19">
        <v>1.052</v>
      </c>
      <c r="I15" s="19">
        <v>1</v>
      </c>
      <c r="J15" s="19">
        <v>1.1519999999999999</v>
      </c>
      <c r="K15" s="19">
        <v>1.1519999999999999</v>
      </c>
      <c r="L15" s="19">
        <v>1</v>
      </c>
      <c r="M15" s="19">
        <v>1</v>
      </c>
      <c r="N15" s="19">
        <v>1.1910000000000001</v>
      </c>
      <c r="O15" s="19">
        <v>1.153</v>
      </c>
      <c r="P15" s="8">
        <v>1.0740000000000001</v>
      </c>
      <c r="Q15" s="8">
        <v>1.1519999999999999</v>
      </c>
      <c r="R15" s="8">
        <v>1.0529999999999999</v>
      </c>
      <c r="S15" s="8">
        <v>1</v>
      </c>
      <c r="T15" s="8">
        <v>1.1519999999999999</v>
      </c>
      <c r="U15" s="8">
        <v>1</v>
      </c>
      <c r="V15" s="8">
        <v>1</v>
      </c>
      <c r="W15" s="8">
        <v>1.1539999999999999</v>
      </c>
      <c r="X15" s="8">
        <v>1.0760000000000001</v>
      </c>
      <c r="Y15" s="8">
        <v>1.1519999999999999</v>
      </c>
      <c r="Z15" s="8">
        <v>1.1519999999999999</v>
      </c>
      <c r="AA15" s="8">
        <v>1.0549999999999999</v>
      </c>
      <c r="AB15" s="8">
        <v>1</v>
      </c>
      <c r="AC15" s="8">
        <v>1.1519999999999999</v>
      </c>
      <c r="AD15" s="8">
        <v>1.1519999999999999</v>
      </c>
      <c r="AE15" s="8">
        <v>1</v>
      </c>
      <c r="AF15" s="8">
        <v>1</v>
      </c>
      <c r="AG15" s="8">
        <v>1.1559999999999999</v>
      </c>
    </row>
    <row r="16" spans="1:36" x14ac:dyDescent="0.25">
      <c r="A16" s="18" t="s">
        <v>17</v>
      </c>
      <c r="B16" s="9">
        <v>1.04</v>
      </c>
      <c r="C16" s="10">
        <v>0.97399999999999998</v>
      </c>
      <c r="D16" s="36">
        <f>$D$14*$D$15*B16</f>
        <v>2605.6285632000004</v>
      </c>
      <c r="E16" s="36"/>
      <c r="F16" s="36"/>
      <c r="G16" s="36"/>
      <c r="H16" s="38"/>
      <c r="I16" s="36">
        <f>$I$14*$I$15*C16</f>
        <v>272.71999999999997</v>
      </c>
      <c r="J16" s="36"/>
      <c r="K16" s="37"/>
      <c r="L16" s="36">
        <f>$L$14*$L$15*C16</f>
        <v>2115.8202000000001</v>
      </c>
      <c r="M16" s="36">
        <f t="shared" ref="M16:M17" si="1">$M$14*$M$15*C16</f>
        <v>116.88</v>
      </c>
      <c r="N16" s="36"/>
      <c r="O16" s="38"/>
      <c r="P16" s="36"/>
      <c r="Q16" s="36"/>
      <c r="R16" s="38"/>
      <c r="S16" s="36"/>
      <c r="T16" s="36"/>
      <c r="U16" s="36"/>
      <c r="V16" s="36"/>
      <c r="W16" s="38"/>
      <c r="X16" s="36">
        <f>$X$14*$X$15*B16</f>
        <v>2612.9136384000003</v>
      </c>
      <c r="Y16" s="36"/>
      <c r="Z16" s="36"/>
      <c r="AA16" s="38"/>
      <c r="AB16" s="36">
        <f>$AB$14*$AB$15*C16</f>
        <v>272.71999999999997</v>
      </c>
      <c r="AC16" s="36"/>
      <c r="AD16" s="37"/>
      <c r="AE16" s="36">
        <f>$AE$14*$AE$15*C16</f>
        <v>2115.8202000000001</v>
      </c>
      <c r="AF16" s="36">
        <f>$AF$14*$AF$15*C16</f>
        <v>116.88</v>
      </c>
      <c r="AG16" s="38"/>
    </row>
    <row r="17" spans="1:33" x14ac:dyDescent="0.25">
      <c r="A17" s="18" t="s">
        <v>18</v>
      </c>
      <c r="B17" s="9">
        <v>1.04</v>
      </c>
      <c r="C17" s="10">
        <v>0.97399999999999998</v>
      </c>
      <c r="D17" s="36">
        <f>$D$14*$D$15*B17</f>
        <v>2605.6285632000004</v>
      </c>
      <c r="E17" s="36"/>
      <c r="F17" s="36"/>
      <c r="G17" s="36"/>
      <c r="H17" s="38"/>
      <c r="I17" s="36">
        <f>$I$14*$I$15*C17</f>
        <v>272.71999999999997</v>
      </c>
      <c r="J17" s="36"/>
      <c r="K17" s="37"/>
      <c r="L17" s="36"/>
      <c r="M17" s="36">
        <f t="shared" si="1"/>
        <v>116.88</v>
      </c>
      <c r="N17" s="36"/>
      <c r="O17" s="38"/>
      <c r="P17" s="36"/>
      <c r="Q17" s="36"/>
      <c r="R17" s="38"/>
      <c r="S17" s="36"/>
      <c r="T17" s="36"/>
      <c r="U17" s="36"/>
      <c r="V17" s="36"/>
      <c r="W17" s="38"/>
      <c r="X17" s="36">
        <f>$X$14*$X$15*B17</f>
        <v>2612.9136384000003</v>
      </c>
      <c r="Y17" s="36"/>
      <c r="Z17" s="36"/>
      <c r="AA17" s="38"/>
      <c r="AB17" s="36"/>
      <c r="AC17" s="36"/>
      <c r="AD17" s="37"/>
      <c r="AE17" s="36"/>
      <c r="AF17" s="36"/>
      <c r="AG17" s="38"/>
    </row>
    <row r="18" spans="1:33" x14ac:dyDescent="0.25">
      <c r="A18" s="18" t="s">
        <v>19</v>
      </c>
      <c r="B18" s="9">
        <v>1.04</v>
      </c>
      <c r="C18" s="10">
        <v>0.97399999999999998</v>
      </c>
      <c r="D18" s="36">
        <f>$D$14*$D$15*B18</f>
        <v>2605.6285632000004</v>
      </c>
      <c r="E18" s="36"/>
      <c r="F18" s="36"/>
      <c r="G18" s="36"/>
      <c r="H18" s="38"/>
      <c r="I18" s="36">
        <f>$I$14*$I$15*C18</f>
        <v>272.71999999999997</v>
      </c>
      <c r="J18" s="36"/>
      <c r="K18" s="37"/>
      <c r="L18" s="36">
        <f>$L$14*$L$15*C18</f>
        <v>2115.8202000000001</v>
      </c>
      <c r="M18" s="36"/>
      <c r="N18" s="38"/>
      <c r="O18" s="38"/>
      <c r="P18" s="36"/>
      <c r="Q18" s="36"/>
      <c r="R18" s="38"/>
      <c r="S18" s="36"/>
      <c r="T18" s="36"/>
      <c r="U18" s="38"/>
      <c r="V18" s="36"/>
      <c r="W18" s="38"/>
      <c r="X18" s="36"/>
      <c r="Y18" s="36"/>
      <c r="Z18" s="36"/>
      <c r="AA18" s="38"/>
      <c r="AB18" s="36"/>
      <c r="AC18" s="36"/>
      <c r="AD18" s="37"/>
      <c r="AE18" s="38"/>
      <c r="AF18" s="36"/>
      <c r="AG18" s="38"/>
    </row>
    <row r="19" spans="1:33" x14ac:dyDescent="0.25">
      <c r="A19" s="18" t="s">
        <v>20</v>
      </c>
      <c r="B19" s="9">
        <v>1.25</v>
      </c>
      <c r="C19" s="10">
        <v>1.29</v>
      </c>
      <c r="D19" s="36">
        <f>$D$14*$D$15*B19</f>
        <v>3131.7651000000001</v>
      </c>
      <c r="E19" s="36"/>
      <c r="F19" s="36"/>
      <c r="G19" s="36"/>
      <c r="H19" s="36">
        <f>$H$14*$H$15*C19</f>
        <v>1637.3170200000002</v>
      </c>
      <c r="I19" s="36">
        <f t="shared" ref="I19:I22" si="2">$I$14*$I$15*C19</f>
        <v>361.2</v>
      </c>
      <c r="J19" s="36"/>
      <c r="K19" s="37"/>
      <c r="L19" s="36">
        <f t="shared" ref="L19:L25" si="3">$L$14*$L$15*C19</f>
        <v>2802.2670000000003</v>
      </c>
      <c r="M19" s="36">
        <f>$M$14*$M$15*C19</f>
        <v>154.80000000000001</v>
      </c>
      <c r="N19" s="38"/>
      <c r="O19" s="36"/>
      <c r="P19" s="36">
        <f>$P$14*$P$15*B19</f>
        <v>3134.6838000000002</v>
      </c>
      <c r="Q19" s="36"/>
      <c r="R19" s="36">
        <f>$R$14*$R$15*C19</f>
        <v>1638.8734049999998</v>
      </c>
      <c r="S19" s="36">
        <f>$S$14*$S$15*C19</f>
        <v>361.2</v>
      </c>
      <c r="T19" s="39"/>
      <c r="U19" s="36">
        <f>$U$14*$U$15*C19</f>
        <v>2802.2670000000003</v>
      </c>
      <c r="V19" s="36">
        <f>$V$14*$V$15*C19</f>
        <v>154.80000000000001</v>
      </c>
      <c r="W19" s="36"/>
      <c r="X19" s="36">
        <f>$X$14*$X$15*B19</f>
        <v>3140.5212000000001</v>
      </c>
      <c r="Y19" s="36"/>
      <c r="Z19" s="36"/>
      <c r="AA19" s="36">
        <f>$AA$14*$AA$15*C19</f>
        <v>1641.9861749999998</v>
      </c>
      <c r="AB19" s="36">
        <f>$AB$14*$AB$15*C19</f>
        <v>361.2</v>
      </c>
      <c r="AC19" s="36"/>
      <c r="AD19" s="37"/>
      <c r="AE19" s="36">
        <f>$AE$14*$AE$15*C19</f>
        <v>2802.2670000000003</v>
      </c>
      <c r="AF19" s="36">
        <f>$AF$14*$AF$15*C19</f>
        <v>154.80000000000001</v>
      </c>
      <c r="AG19" s="36"/>
    </row>
    <row r="20" spans="1:33" x14ac:dyDescent="0.25">
      <c r="A20" s="18" t="s">
        <v>21</v>
      </c>
      <c r="B20" s="9">
        <v>0.81</v>
      </c>
      <c r="C20" s="10">
        <v>0.85540000000000005</v>
      </c>
      <c r="D20" s="36">
        <f t="shared" ref="D20:D23" si="4">$D$14*$D$15*B20</f>
        <v>2029.3837848000003</v>
      </c>
      <c r="E20" s="36"/>
      <c r="F20" s="36"/>
      <c r="G20" s="36"/>
      <c r="H20" s="36">
        <f>$H$14*$H$15*C20</f>
        <v>1085.7061852000002</v>
      </c>
      <c r="I20" s="36">
        <f t="shared" si="2"/>
        <v>239.512</v>
      </c>
      <c r="J20" s="36"/>
      <c r="K20" s="37"/>
      <c r="L20" s="36">
        <f t="shared" si="3"/>
        <v>1858.1854200000002</v>
      </c>
      <c r="M20" s="36">
        <f t="shared" ref="M20:M23" si="5">$M$14*$M$15*C20</f>
        <v>102.64800000000001</v>
      </c>
      <c r="N20" s="36"/>
      <c r="O20" s="36"/>
      <c r="P20" s="36">
        <f>$P$14*$P$15*B20</f>
        <v>2031.2751024000004</v>
      </c>
      <c r="Q20" s="36"/>
      <c r="R20" s="36">
        <f>$R$14*$R$15*C20</f>
        <v>1086.7382252999998</v>
      </c>
      <c r="S20" s="36">
        <f>$S$14*$S$15*C20</f>
        <v>239.512</v>
      </c>
      <c r="T20" s="36"/>
      <c r="U20" s="36">
        <f>$U$14*$U$15*C20</f>
        <v>1858.1854200000002</v>
      </c>
      <c r="V20" s="36">
        <f>$V$14*$V$15*C20</f>
        <v>102.64800000000001</v>
      </c>
      <c r="W20" s="36"/>
      <c r="X20" s="36">
        <f>$X$14*$X$15*B20</f>
        <v>2035.0577376000001</v>
      </c>
      <c r="Y20" s="36"/>
      <c r="Z20" s="36"/>
      <c r="AA20" s="36">
        <f>$AA$14*$AA$15*C20</f>
        <v>1088.8023054999999</v>
      </c>
      <c r="AB20" s="36">
        <f t="shared" ref="AB20:AB21" si="6">$AB$14*$AB$15*C20</f>
        <v>239.512</v>
      </c>
      <c r="AC20" s="36"/>
      <c r="AD20" s="37"/>
      <c r="AE20" s="36">
        <f t="shared" ref="AE20:AE21" si="7">$AE$14*$AE$15*C20</f>
        <v>1858.1854200000002</v>
      </c>
      <c r="AF20" s="36">
        <f t="shared" ref="AF20:AF21" si="8">$AF$14*$AF$15*C20</f>
        <v>102.64800000000001</v>
      </c>
      <c r="AG20" s="36"/>
    </row>
    <row r="21" spans="1:33" x14ac:dyDescent="0.25">
      <c r="A21" s="18" t="s">
        <v>22</v>
      </c>
      <c r="B21" s="9">
        <v>1.52</v>
      </c>
      <c r="C21" s="10">
        <v>1.7598</v>
      </c>
      <c r="D21" s="36">
        <f t="shared" si="4"/>
        <v>3808.2263616</v>
      </c>
      <c r="E21" s="36"/>
      <c r="F21" s="36"/>
      <c r="G21" s="36"/>
      <c r="H21" s="36"/>
      <c r="I21" s="36">
        <f t="shared" si="2"/>
        <v>492.74400000000003</v>
      </c>
      <c r="J21" s="36"/>
      <c r="K21" s="37"/>
      <c r="L21" s="36">
        <f t="shared" si="3"/>
        <v>3822.8135400000006</v>
      </c>
      <c r="M21" s="36">
        <f t="shared" si="5"/>
        <v>211.17600000000002</v>
      </c>
      <c r="N21" s="36"/>
      <c r="O21" s="38"/>
      <c r="P21" s="36"/>
      <c r="Q21" s="36"/>
      <c r="R21" s="38"/>
      <c r="S21" s="36"/>
      <c r="T21" s="36"/>
      <c r="U21" s="36"/>
      <c r="V21" s="36"/>
      <c r="W21" s="38"/>
      <c r="X21" s="36">
        <f>$X$14*$X$15*B21</f>
        <v>3818.8737792000002</v>
      </c>
      <c r="Y21" s="36"/>
      <c r="Z21" s="36"/>
      <c r="AA21" s="36"/>
      <c r="AB21" s="36">
        <f t="shared" si="6"/>
        <v>492.74400000000003</v>
      </c>
      <c r="AC21" s="36"/>
      <c r="AD21" s="37"/>
      <c r="AE21" s="36">
        <f t="shared" si="7"/>
        <v>3822.8135400000006</v>
      </c>
      <c r="AF21" s="36">
        <f t="shared" si="8"/>
        <v>211.17600000000002</v>
      </c>
      <c r="AG21" s="38"/>
    </row>
    <row r="22" spans="1:33" x14ac:dyDescent="0.25">
      <c r="A22" s="18" t="s">
        <v>23</v>
      </c>
      <c r="B22" s="9">
        <v>1.52</v>
      </c>
      <c r="C22" s="10">
        <v>1.7598</v>
      </c>
      <c r="D22" s="36">
        <f>$D$14*$D$15*B22</f>
        <v>3808.2263616</v>
      </c>
      <c r="E22" s="36"/>
      <c r="F22" s="36"/>
      <c r="G22" s="36"/>
      <c r="H22" s="36"/>
      <c r="I22" s="36">
        <f t="shared" si="2"/>
        <v>492.74400000000003</v>
      </c>
      <c r="J22" s="36"/>
      <c r="K22" s="37"/>
      <c r="L22" s="36">
        <f t="shared" si="3"/>
        <v>3822.8135400000006</v>
      </c>
      <c r="M22" s="36">
        <f t="shared" si="5"/>
        <v>211.17600000000002</v>
      </c>
      <c r="N22" s="38"/>
      <c r="O22" s="38"/>
      <c r="P22" s="36"/>
      <c r="Q22" s="36"/>
      <c r="R22" s="38"/>
      <c r="S22" s="36"/>
      <c r="T22" s="36"/>
      <c r="U22" s="36"/>
      <c r="V22" s="36"/>
      <c r="W22" s="38"/>
      <c r="X22" s="36"/>
      <c r="Y22" s="36"/>
      <c r="Z22" s="36"/>
      <c r="AA22" s="36"/>
      <c r="AB22" s="36"/>
      <c r="AC22" s="36"/>
      <c r="AD22" s="37"/>
      <c r="AE22" s="36"/>
      <c r="AF22" s="36"/>
      <c r="AG22" s="38"/>
    </row>
    <row r="23" spans="1:33" x14ac:dyDescent="0.25">
      <c r="A23" s="18" t="s">
        <v>24</v>
      </c>
      <c r="B23" s="9">
        <v>1.45</v>
      </c>
      <c r="C23" s="10">
        <v>1.6206</v>
      </c>
      <c r="D23" s="36">
        <f t="shared" si="4"/>
        <v>3632.8475159999998</v>
      </c>
      <c r="E23" s="36"/>
      <c r="F23" s="36"/>
      <c r="G23" s="36"/>
      <c r="H23" s="36"/>
      <c r="I23" s="36">
        <f>$I$14*$I$15*C23</f>
        <v>453.76800000000003</v>
      </c>
      <c r="J23" s="36"/>
      <c r="K23" s="37"/>
      <c r="L23" s="36">
        <f>$L$14*$L$15*C23</f>
        <v>3520.4293800000005</v>
      </c>
      <c r="M23" s="36">
        <f t="shared" si="5"/>
        <v>194.47200000000001</v>
      </c>
      <c r="N23" s="36"/>
      <c r="O23" s="38"/>
      <c r="P23" s="36"/>
      <c r="Q23" s="36"/>
      <c r="R23" s="38"/>
      <c r="S23" s="36"/>
      <c r="T23" s="36"/>
      <c r="U23" s="36"/>
      <c r="V23" s="36"/>
      <c r="W23" s="38"/>
      <c r="X23" s="36"/>
      <c r="Y23" s="36"/>
      <c r="Z23" s="36"/>
      <c r="AA23" s="36"/>
      <c r="AB23" s="36"/>
      <c r="AC23" s="36"/>
      <c r="AD23" s="37"/>
      <c r="AE23" s="36"/>
      <c r="AF23" s="36"/>
      <c r="AG23" s="38"/>
    </row>
    <row r="24" spans="1:33" x14ac:dyDescent="0.25">
      <c r="A24" s="18" t="s">
        <v>25</v>
      </c>
      <c r="B24" s="9">
        <v>1.02</v>
      </c>
      <c r="C24" s="10">
        <v>1.0147999999999999</v>
      </c>
      <c r="D24" s="36">
        <f t="shared" ref="D24:D47" si="9">$D$14*$D$15*B24</f>
        <v>2555.5203216</v>
      </c>
      <c r="E24" s="36"/>
      <c r="F24" s="36"/>
      <c r="G24" s="36"/>
      <c r="H24" s="36"/>
      <c r="I24" s="36">
        <f>$I$14*$I$15*C24</f>
        <v>284.14400000000001</v>
      </c>
      <c r="J24" s="36"/>
      <c r="K24" s="37"/>
      <c r="L24" s="36">
        <f t="shared" si="3"/>
        <v>2204.4500400000002</v>
      </c>
      <c r="M24" s="36">
        <f t="shared" ref="M24:M33" si="10">$M$14*$M$15*C24</f>
        <v>121.776</v>
      </c>
      <c r="N24" s="36"/>
      <c r="O24" s="38"/>
      <c r="P24" s="36">
        <f>$P$14*$P$15*B24</f>
        <v>2557.9019808000003</v>
      </c>
      <c r="Q24" s="36"/>
      <c r="R24" s="38"/>
      <c r="S24" s="36"/>
      <c r="T24" s="36"/>
      <c r="U24" s="36"/>
      <c r="V24" s="36">
        <f>$V$14*$V$15*C24</f>
        <v>121.776</v>
      </c>
      <c r="W24" s="38"/>
      <c r="X24" s="36">
        <f>$X$14*$X$15*B24</f>
        <v>2562.6652991999999</v>
      </c>
      <c r="Y24" s="36"/>
      <c r="Z24" s="36"/>
      <c r="AA24" s="36"/>
      <c r="AB24" s="36">
        <f>$AB$14*$AB$15*C24</f>
        <v>284.14400000000001</v>
      </c>
      <c r="AC24" s="36"/>
      <c r="AD24" s="37"/>
      <c r="AE24" s="36">
        <f>$AE$14*$AE$15*C24</f>
        <v>2204.4500400000002</v>
      </c>
      <c r="AF24" s="36">
        <f>$AF$14*$AF$15*C24</f>
        <v>121.776</v>
      </c>
      <c r="AG24" s="38"/>
    </row>
    <row r="25" spans="1:33" x14ac:dyDescent="0.25">
      <c r="A25" s="18" t="s">
        <v>61</v>
      </c>
      <c r="B25" s="9">
        <v>1.02</v>
      </c>
      <c r="C25" s="10">
        <v>1.0147999999999999</v>
      </c>
      <c r="D25" s="36">
        <f t="shared" si="9"/>
        <v>2555.5203216</v>
      </c>
      <c r="E25" s="36"/>
      <c r="F25" s="36"/>
      <c r="G25" s="36"/>
      <c r="H25" s="36"/>
      <c r="I25" s="36">
        <f>$I$14*$I$15*C25</f>
        <v>284.14400000000001</v>
      </c>
      <c r="J25" s="36"/>
      <c r="K25" s="37"/>
      <c r="L25" s="36">
        <f t="shared" si="3"/>
        <v>2204.4500400000002</v>
      </c>
      <c r="M25" s="36"/>
      <c r="N25" s="36"/>
      <c r="O25" s="38"/>
      <c r="P25" s="36"/>
      <c r="Q25" s="36"/>
      <c r="R25" s="38"/>
      <c r="S25" s="36"/>
      <c r="T25" s="36"/>
      <c r="U25" s="36"/>
      <c r="V25" s="36"/>
      <c r="W25" s="38"/>
      <c r="X25" s="36"/>
      <c r="Y25" s="36"/>
      <c r="Z25" s="36"/>
      <c r="AA25" s="36"/>
      <c r="AB25" s="36"/>
      <c r="AC25" s="36"/>
      <c r="AD25" s="37"/>
      <c r="AE25" s="36"/>
      <c r="AF25" s="36"/>
      <c r="AG25" s="38"/>
    </row>
    <row r="26" spans="1:33" x14ac:dyDescent="0.25">
      <c r="A26" s="18" t="s">
        <v>26</v>
      </c>
      <c r="B26" s="9">
        <v>1.05</v>
      </c>
      <c r="C26" s="10">
        <v>1.2842</v>
      </c>
      <c r="D26" s="36">
        <f t="shared" si="9"/>
        <v>2630.6826840000003</v>
      </c>
      <c r="E26" s="36"/>
      <c r="F26" s="36"/>
      <c r="G26" s="36"/>
      <c r="H26" s="36"/>
      <c r="I26" s="36">
        <f t="shared" ref="I26:I28" si="11">$I$14*$I$15*C26</f>
        <v>359.57600000000002</v>
      </c>
      <c r="J26" s="36"/>
      <c r="K26" s="37"/>
      <c r="L26" s="36">
        <f>$L$14*$L$15*C26</f>
        <v>2789.6676600000001</v>
      </c>
      <c r="M26" s="36">
        <f t="shared" si="10"/>
        <v>154.10400000000001</v>
      </c>
      <c r="N26" s="38"/>
      <c r="O26" s="38"/>
      <c r="P26" s="36">
        <f>$P$14*$P$15*B26</f>
        <v>2633.1343920000004</v>
      </c>
      <c r="Q26" s="36"/>
      <c r="R26" s="38"/>
      <c r="S26" s="36"/>
      <c r="T26" s="36"/>
      <c r="U26" s="38"/>
      <c r="V26" s="36">
        <f>$V$14*$V$15*C26</f>
        <v>154.10400000000001</v>
      </c>
      <c r="W26" s="38"/>
      <c r="X26" s="36">
        <f>$X$14*$X$15*B26</f>
        <v>2638.037808</v>
      </c>
      <c r="Y26" s="36"/>
      <c r="Z26" s="36"/>
      <c r="AA26" s="36"/>
      <c r="AB26" s="36">
        <f t="shared" ref="AB26:AB27" si="12">$AB$14*$AB$15*C26</f>
        <v>359.57600000000002</v>
      </c>
      <c r="AC26" s="36"/>
      <c r="AD26" s="37"/>
      <c r="AE26" s="36">
        <f t="shared" ref="AE26:AE27" si="13">$AE$14*$AE$15*C26</f>
        <v>2789.6676600000001</v>
      </c>
      <c r="AF26" s="36">
        <f t="shared" ref="AF26:AF27" si="14">$AF$14*$AF$15*C26</f>
        <v>154.10400000000001</v>
      </c>
      <c r="AG26" s="38"/>
    </row>
    <row r="27" spans="1:33" x14ac:dyDescent="0.25">
      <c r="A27" s="18" t="s">
        <v>27</v>
      </c>
      <c r="B27" s="9">
        <v>0.94</v>
      </c>
      <c r="C27" s="10">
        <v>0.9113</v>
      </c>
      <c r="D27" s="36">
        <f t="shared" si="9"/>
        <v>2355.0873551999998</v>
      </c>
      <c r="E27" s="36"/>
      <c r="F27" s="36"/>
      <c r="G27" s="36"/>
      <c r="H27" s="36">
        <f>$H$14*$H$15*C27</f>
        <v>1156.6565894</v>
      </c>
      <c r="I27" s="36">
        <f t="shared" si="11"/>
        <v>255.16399999999999</v>
      </c>
      <c r="J27" s="36"/>
      <c r="K27" s="37"/>
      <c r="L27" s="36">
        <f t="shared" ref="L27:L38" si="15">$L$14*$L$15*C27</f>
        <v>1979.6169900000002</v>
      </c>
      <c r="M27" s="36">
        <f t="shared" si="10"/>
        <v>109.35599999999999</v>
      </c>
      <c r="N27" s="38"/>
      <c r="O27" s="38"/>
      <c r="P27" s="36">
        <f>$P$14*$P$15*B27</f>
        <v>2357.2822176</v>
      </c>
      <c r="Q27" s="36"/>
      <c r="R27" s="36">
        <f>$R$14*$R$15*C27</f>
        <v>1157.7560728499998</v>
      </c>
      <c r="S27" s="36">
        <f>$S$14*$S$15*C27</f>
        <v>255.16399999999999</v>
      </c>
      <c r="T27" s="36"/>
      <c r="U27" s="36">
        <f>$U$14*$U$15*C27</f>
        <v>1979.6169900000002</v>
      </c>
      <c r="V27" s="36">
        <f>$V$14*$V$15*C27</f>
        <v>109.35599999999999</v>
      </c>
      <c r="W27" s="38"/>
      <c r="X27" s="36">
        <f>$X$14*$X$15*B27</f>
        <v>2361.6719423999998</v>
      </c>
      <c r="Y27" s="36"/>
      <c r="Z27" s="36"/>
      <c r="AA27" s="36"/>
      <c r="AB27" s="36">
        <f t="shared" si="12"/>
        <v>255.16399999999999</v>
      </c>
      <c r="AC27" s="36"/>
      <c r="AD27" s="37"/>
      <c r="AE27" s="36">
        <f t="shared" si="13"/>
        <v>1979.6169900000002</v>
      </c>
      <c r="AF27" s="36">
        <f t="shared" si="14"/>
        <v>109.35599999999999</v>
      </c>
      <c r="AG27" s="38"/>
    </row>
    <row r="28" spans="1:33" x14ac:dyDescent="0.25">
      <c r="A28" s="18" t="s">
        <v>28</v>
      </c>
      <c r="B28" s="9">
        <v>0.94</v>
      </c>
      <c r="C28" s="10">
        <v>0.9113</v>
      </c>
      <c r="D28" s="36">
        <f t="shared" si="9"/>
        <v>2355.0873551999998</v>
      </c>
      <c r="E28" s="36"/>
      <c r="F28" s="36"/>
      <c r="G28" s="36"/>
      <c r="H28" s="36">
        <f>$H$14*$H$15*C28</f>
        <v>1156.6565894</v>
      </c>
      <c r="I28" s="36">
        <f t="shared" si="11"/>
        <v>255.16399999999999</v>
      </c>
      <c r="J28" s="36"/>
      <c r="K28" s="37"/>
      <c r="L28" s="36"/>
      <c r="M28" s="36">
        <f t="shared" si="10"/>
        <v>109.35599999999999</v>
      </c>
      <c r="N28" s="38"/>
      <c r="O28" s="38"/>
      <c r="P28" s="36"/>
      <c r="Q28" s="36"/>
      <c r="R28" s="36"/>
      <c r="S28" s="36"/>
      <c r="T28" s="36"/>
      <c r="U28" s="36"/>
      <c r="V28" s="36"/>
      <c r="W28" s="38"/>
      <c r="X28" s="36"/>
      <c r="Y28" s="36"/>
      <c r="Z28" s="36"/>
      <c r="AA28" s="36"/>
      <c r="AB28" s="36"/>
      <c r="AC28" s="36"/>
      <c r="AD28" s="37"/>
      <c r="AE28" s="36"/>
      <c r="AF28" s="36"/>
      <c r="AG28" s="38"/>
    </row>
    <row r="29" spans="1:33" x14ac:dyDescent="0.25">
      <c r="A29" s="18" t="s">
        <v>29</v>
      </c>
      <c r="B29" s="9">
        <v>0.66</v>
      </c>
      <c r="C29" s="10">
        <v>0.73740000000000006</v>
      </c>
      <c r="D29" s="36">
        <f t="shared" si="9"/>
        <v>1653.5719728000001</v>
      </c>
      <c r="E29" s="36"/>
      <c r="F29" s="36"/>
      <c r="G29" s="36"/>
      <c r="H29" s="36"/>
      <c r="I29" s="36">
        <f>$I$14*$I$15*C29</f>
        <v>206.47200000000001</v>
      </c>
      <c r="J29" s="36"/>
      <c r="K29" s="37"/>
      <c r="L29" s="36">
        <f t="shared" si="15"/>
        <v>1601.8540200000002</v>
      </c>
      <c r="M29" s="36">
        <f t="shared" si="10"/>
        <v>88.488</v>
      </c>
      <c r="N29" s="36"/>
      <c r="O29" s="38"/>
      <c r="P29" s="36"/>
      <c r="Q29" s="36"/>
      <c r="R29" s="38"/>
      <c r="S29" s="36"/>
      <c r="T29" s="36"/>
      <c r="U29" s="36"/>
      <c r="V29" s="36"/>
      <c r="W29" s="38"/>
      <c r="X29" s="36"/>
      <c r="Y29" s="36"/>
      <c r="Z29" s="36"/>
      <c r="AA29" s="36"/>
      <c r="AB29" s="36"/>
      <c r="AC29" s="36"/>
      <c r="AD29" s="37"/>
      <c r="AE29" s="36"/>
      <c r="AF29" s="36"/>
      <c r="AG29" s="38"/>
    </row>
    <row r="30" spans="1:33" ht="52.8" x14ac:dyDescent="0.25">
      <c r="A30" s="18" t="s">
        <v>30</v>
      </c>
      <c r="B30" s="9">
        <v>1.55</v>
      </c>
      <c r="C30" s="10">
        <v>1.1940999999999999</v>
      </c>
      <c r="D30" s="36">
        <f t="shared" si="9"/>
        <v>3883.3887240000004</v>
      </c>
      <c r="E30" s="36"/>
      <c r="F30" s="36"/>
      <c r="G30" s="36"/>
      <c r="H30" s="36">
        <f t="shared" ref="H30" si="16">$H$14*$H$15*C30</f>
        <v>1515.5970958</v>
      </c>
      <c r="I30" s="36">
        <f>$I$14*$I$15*C30</f>
        <v>334.34799999999996</v>
      </c>
      <c r="J30" s="36"/>
      <c r="K30" s="37"/>
      <c r="L30" s="36">
        <f t="shared" si="15"/>
        <v>2593.9434300000003</v>
      </c>
      <c r="M30" s="36">
        <f t="shared" si="10"/>
        <v>143.292</v>
      </c>
      <c r="N30" s="36"/>
      <c r="O30" s="36"/>
      <c r="P30" s="36">
        <f>$P$14*$P$15*B30</f>
        <v>3887.0079120000005</v>
      </c>
      <c r="Q30" s="36"/>
      <c r="R30" s="38"/>
      <c r="S30" s="36">
        <f>$S$14*$S$15*C30</f>
        <v>334.34799999999996</v>
      </c>
      <c r="T30" s="36"/>
      <c r="U30" s="36">
        <f>$U$14*$U$15*C30</f>
        <v>2593.9434300000003</v>
      </c>
      <c r="V30" s="36">
        <f>$V$14*$V$15*C30</f>
        <v>143.292</v>
      </c>
      <c r="W30" s="36"/>
      <c r="X30" s="36">
        <f>$X$14*$X$15*B30</f>
        <v>3894.2462880000003</v>
      </c>
      <c r="Y30" s="36"/>
      <c r="Z30" s="36"/>
      <c r="AA30" s="36">
        <f t="shared" ref="AA30" si="17">$AA$14*$AA$15*C30</f>
        <v>1519.9191407499998</v>
      </c>
      <c r="AB30" s="36">
        <f>$AB$14*$AB$15*C30</f>
        <v>334.34799999999996</v>
      </c>
      <c r="AC30" s="36"/>
      <c r="AD30" s="37"/>
      <c r="AE30" s="36">
        <f>$AE$14*$AE$15*C30</f>
        <v>2593.9434300000003</v>
      </c>
      <c r="AF30" s="36">
        <f>$AF$14*$AF$15*C30</f>
        <v>143.292</v>
      </c>
      <c r="AG30" s="36"/>
    </row>
    <row r="31" spans="1:33" ht="24" customHeight="1" x14ac:dyDescent="0.25">
      <c r="A31" s="18" t="s">
        <v>31</v>
      </c>
      <c r="B31" s="9">
        <v>1</v>
      </c>
      <c r="C31" s="10">
        <v>0.71020000000000005</v>
      </c>
      <c r="D31" s="36">
        <f t="shared" si="9"/>
        <v>2505.4120800000001</v>
      </c>
      <c r="E31" s="36"/>
      <c r="F31" s="36"/>
      <c r="G31" s="36"/>
      <c r="H31" s="36"/>
      <c r="I31" s="36">
        <f t="shared" ref="I31:I33" si="18">$I$14*$I$15*C31</f>
        <v>198.85600000000002</v>
      </c>
      <c r="J31" s="36"/>
      <c r="K31" s="37"/>
      <c r="L31" s="36">
        <f t="shared" si="15"/>
        <v>1542.7674600000003</v>
      </c>
      <c r="M31" s="36">
        <f t="shared" si="10"/>
        <v>85.224000000000004</v>
      </c>
      <c r="N31" s="36"/>
      <c r="O31" s="38"/>
      <c r="P31" s="36"/>
      <c r="Q31" s="36"/>
      <c r="R31" s="38"/>
      <c r="S31" s="36"/>
      <c r="T31" s="36"/>
      <c r="U31" s="36"/>
      <c r="V31" s="36"/>
      <c r="W31" s="38"/>
      <c r="X31" s="36">
        <f>$X$14*$X$15*B31</f>
        <v>2512.41696</v>
      </c>
      <c r="Y31" s="36"/>
      <c r="Z31" s="36"/>
      <c r="AA31" s="36"/>
      <c r="AB31" s="36">
        <f t="shared" ref="AB31:AB32" si="19">$AB$14*$AB$15*C31</f>
        <v>198.85600000000002</v>
      </c>
      <c r="AC31" s="36"/>
      <c r="AD31" s="37"/>
      <c r="AE31" s="36">
        <f t="shared" ref="AE31:AE32" si="20">$AE$14*$AE$15*C31</f>
        <v>1542.7674600000003</v>
      </c>
      <c r="AF31" s="36">
        <f t="shared" ref="AF31:AF32" si="21">$AF$14*$AF$15*C31</f>
        <v>85.224000000000004</v>
      </c>
      <c r="AG31" s="38"/>
    </row>
    <row r="32" spans="1:33" x14ac:dyDescent="0.25">
      <c r="A32" s="18" t="s">
        <v>32</v>
      </c>
      <c r="B32" s="9">
        <v>0.79</v>
      </c>
      <c r="C32" s="10">
        <v>0.60880000000000001</v>
      </c>
      <c r="D32" s="36">
        <f t="shared" si="9"/>
        <v>1979.2755432000001</v>
      </c>
      <c r="E32" s="36"/>
      <c r="F32" s="36"/>
      <c r="G32" s="36"/>
      <c r="H32" s="36"/>
      <c r="I32" s="36">
        <f>$I$14*$I$15*C32</f>
        <v>170.464</v>
      </c>
      <c r="J32" s="36"/>
      <c r="K32" s="37"/>
      <c r="L32" s="36">
        <f t="shared" si="15"/>
        <v>1322.4962400000002</v>
      </c>
      <c r="M32" s="36">
        <f t="shared" si="10"/>
        <v>73.055999999999997</v>
      </c>
      <c r="N32" s="36"/>
      <c r="O32" s="38"/>
      <c r="P32" s="36"/>
      <c r="Q32" s="36"/>
      <c r="R32" s="38"/>
      <c r="S32" s="36"/>
      <c r="T32" s="36"/>
      <c r="U32" s="36"/>
      <c r="V32" s="36"/>
      <c r="W32" s="38"/>
      <c r="X32" s="36">
        <f>$X$14*$X$15*B32</f>
        <v>1984.8093984000002</v>
      </c>
      <c r="Y32" s="36"/>
      <c r="Z32" s="36"/>
      <c r="AA32" s="36"/>
      <c r="AB32" s="36">
        <f t="shared" si="19"/>
        <v>170.464</v>
      </c>
      <c r="AC32" s="36"/>
      <c r="AD32" s="37"/>
      <c r="AE32" s="36">
        <f t="shared" si="20"/>
        <v>1322.4962400000002</v>
      </c>
      <c r="AF32" s="36">
        <f t="shared" si="21"/>
        <v>73.055999999999997</v>
      </c>
      <c r="AG32" s="38"/>
    </row>
    <row r="33" spans="1:33" x14ac:dyDescent="0.25">
      <c r="A33" s="18" t="s">
        <v>33</v>
      </c>
      <c r="B33" s="9">
        <v>1.06</v>
      </c>
      <c r="C33" s="10">
        <v>0.73480000000000001</v>
      </c>
      <c r="D33" s="36">
        <f t="shared" si="9"/>
        <v>2655.7368048000003</v>
      </c>
      <c r="E33" s="36"/>
      <c r="F33" s="36"/>
      <c r="G33" s="36"/>
      <c r="H33" s="36"/>
      <c r="I33" s="36">
        <f t="shared" si="18"/>
        <v>205.744</v>
      </c>
      <c r="J33" s="36"/>
      <c r="K33" s="37"/>
      <c r="L33" s="36">
        <f>$L$14*$L$15*C33</f>
        <v>1596.2060400000003</v>
      </c>
      <c r="M33" s="36">
        <f t="shared" si="10"/>
        <v>88.176000000000002</v>
      </c>
      <c r="N33" s="38"/>
      <c r="O33" s="38"/>
      <c r="P33" s="36"/>
      <c r="Q33" s="36"/>
      <c r="R33" s="38"/>
      <c r="S33" s="36"/>
      <c r="T33" s="36"/>
      <c r="U33" s="36"/>
      <c r="V33" s="36"/>
      <c r="W33" s="38"/>
      <c r="X33" s="36">
        <f>$X$14*$X$15*B33</f>
        <v>2663.1619776000002</v>
      </c>
      <c r="Y33" s="36"/>
      <c r="Z33" s="36"/>
      <c r="AA33" s="36"/>
      <c r="AB33" s="36">
        <f>$AB$14*$AB$15*C33</f>
        <v>205.744</v>
      </c>
      <c r="AC33" s="36"/>
      <c r="AD33" s="37"/>
      <c r="AE33" s="36">
        <f>$AE$14*$AE$15*C33</f>
        <v>1596.2060400000003</v>
      </c>
      <c r="AF33" s="36">
        <f>$AF$14*$AF$15*C33</f>
        <v>88.176000000000002</v>
      </c>
      <c r="AG33" s="38"/>
    </row>
    <row r="34" spans="1:33" x14ac:dyDescent="0.25">
      <c r="A34" s="18" t="s">
        <v>34</v>
      </c>
      <c r="B34" s="9">
        <v>1</v>
      </c>
      <c r="C34" s="10">
        <v>0.71020000000000005</v>
      </c>
      <c r="D34" s="36">
        <f t="shared" si="9"/>
        <v>2505.4120800000001</v>
      </c>
      <c r="E34" s="36"/>
      <c r="F34" s="36"/>
      <c r="G34" s="36"/>
      <c r="H34" s="36"/>
      <c r="I34" s="36">
        <f>$I$14*$I$15*C34</f>
        <v>198.85600000000002</v>
      </c>
      <c r="J34" s="36"/>
      <c r="K34" s="37"/>
      <c r="L34" s="36">
        <f t="shared" si="15"/>
        <v>1542.7674600000003</v>
      </c>
      <c r="M34" s="36">
        <f>$M$14*$M$15*C34</f>
        <v>85.224000000000004</v>
      </c>
      <c r="N34" s="38"/>
      <c r="O34" s="38"/>
      <c r="P34" s="36"/>
      <c r="Q34" s="36"/>
      <c r="R34" s="38"/>
      <c r="S34" s="36"/>
      <c r="T34" s="36"/>
      <c r="U34" s="36"/>
      <c r="V34" s="36"/>
      <c r="W34" s="38"/>
      <c r="X34" s="36"/>
      <c r="Y34" s="36"/>
      <c r="Z34" s="36"/>
      <c r="AA34" s="36"/>
      <c r="AB34" s="36"/>
      <c r="AC34" s="36"/>
      <c r="AD34" s="37"/>
      <c r="AE34" s="36"/>
      <c r="AF34" s="36"/>
      <c r="AG34" s="38"/>
    </row>
    <row r="35" spans="1:33" x14ac:dyDescent="0.25">
      <c r="A35" s="18" t="s">
        <v>35</v>
      </c>
      <c r="B35" s="20">
        <v>0.81</v>
      </c>
      <c r="C35" s="21">
        <v>0.85540000000000005</v>
      </c>
      <c r="D35" s="36">
        <f t="shared" si="9"/>
        <v>2029.3837848000003</v>
      </c>
      <c r="E35" s="36"/>
      <c r="F35" s="36"/>
      <c r="G35" s="36"/>
      <c r="H35" s="36"/>
      <c r="I35" s="36">
        <f>$I$14*$I$15*C35</f>
        <v>239.512</v>
      </c>
      <c r="J35" s="36"/>
      <c r="K35" s="37"/>
      <c r="L35" s="36">
        <f t="shared" si="15"/>
        <v>1858.1854200000002</v>
      </c>
      <c r="M35" s="36"/>
      <c r="N35" s="38"/>
      <c r="O35" s="38"/>
      <c r="P35" s="36"/>
      <c r="Q35" s="36"/>
      <c r="R35" s="38"/>
      <c r="S35" s="36"/>
      <c r="T35" s="36"/>
      <c r="U35" s="36"/>
      <c r="V35" s="36"/>
      <c r="W35" s="38"/>
      <c r="X35" s="36"/>
      <c r="Y35" s="36"/>
      <c r="Z35" s="36"/>
      <c r="AA35" s="36"/>
      <c r="AB35" s="36"/>
      <c r="AC35" s="36"/>
      <c r="AD35" s="37"/>
      <c r="AE35" s="36"/>
      <c r="AF35" s="36"/>
      <c r="AG35" s="38"/>
    </row>
    <row r="36" spans="1:33" x14ac:dyDescent="0.25">
      <c r="A36" s="18" t="s">
        <v>36</v>
      </c>
      <c r="B36" s="20">
        <v>0.81</v>
      </c>
      <c r="C36" s="21">
        <v>0.85540000000000005</v>
      </c>
      <c r="D36" s="36">
        <f t="shared" si="9"/>
        <v>2029.3837848000003</v>
      </c>
      <c r="E36" s="36"/>
      <c r="F36" s="36"/>
      <c r="G36" s="36"/>
      <c r="H36" s="36">
        <f>$H$14*$H$15*C36</f>
        <v>1085.7061852000002</v>
      </c>
      <c r="I36" s="36">
        <f t="shared" ref="I36:I38" si="22">$I$14*$I$15*C36</f>
        <v>239.512</v>
      </c>
      <c r="J36" s="36"/>
      <c r="K36" s="37"/>
      <c r="L36" s="36">
        <f t="shared" si="15"/>
        <v>1858.1854200000002</v>
      </c>
      <c r="M36" s="36">
        <f t="shared" ref="M36:M37" si="23">$M$14*$M$15*C36</f>
        <v>102.64800000000001</v>
      </c>
      <c r="N36" s="38"/>
      <c r="O36" s="38"/>
      <c r="P36" s="36"/>
      <c r="Q36" s="36"/>
      <c r="R36" s="36"/>
      <c r="S36" s="36"/>
      <c r="T36" s="36"/>
      <c r="U36" s="36"/>
      <c r="V36" s="36"/>
      <c r="W36" s="38"/>
      <c r="X36" s="36">
        <f>$X$14*$X$15*B36</f>
        <v>2035.0577376000001</v>
      </c>
      <c r="Y36" s="36"/>
      <c r="Z36" s="36"/>
      <c r="AA36" s="36"/>
      <c r="AB36" s="36">
        <f t="shared" ref="AB36" si="24">$AB$14*$AB$15*C36</f>
        <v>239.512</v>
      </c>
      <c r="AC36" s="36"/>
      <c r="AD36" s="37"/>
      <c r="AE36" s="36">
        <f t="shared" ref="AE36" si="25">$AE$14*$AE$15*C36</f>
        <v>1858.1854200000002</v>
      </c>
      <c r="AF36" s="36">
        <f>$AF$14*$AF$15*C36</f>
        <v>102.64800000000001</v>
      </c>
      <c r="AG36" s="38"/>
    </row>
    <row r="37" spans="1:33" x14ac:dyDescent="0.25">
      <c r="A37" s="18" t="s">
        <v>37</v>
      </c>
      <c r="B37" s="20">
        <v>0.81</v>
      </c>
      <c r="C37" s="21">
        <v>0.85540000000000005</v>
      </c>
      <c r="D37" s="36">
        <f t="shared" si="9"/>
        <v>2029.3837848000003</v>
      </c>
      <c r="E37" s="36"/>
      <c r="F37" s="36"/>
      <c r="G37" s="36"/>
      <c r="H37" s="38"/>
      <c r="I37" s="36">
        <f t="shared" si="22"/>
        <v>239.512</v>
      </c>
      <c r="J37" s="36"/>
      <c r="K37" s="37"/>
      <c r="L37" s="36">
        <f t="shared" si="15"/>
        <v>1858.1854200000002</v>
      </c>
      <c r="M37" s="36">
        <f t="shared" si="23"/>
        <v>102.64800000000001</v>
      </c>
      <c r="N37" s="36"/>
      <c r="O37" s="38"/>
      <c r="P37" s="36"/>
      <c r="Q37" s="36"/>
      <c r="R37" s="38"/>
      <c r="S37" s="36"/>
      <c r="T37" s="36"/>
      <c r="U37" s="36"/>
      <c r="V37" s="36"/>
      <c r="W37" s="38"/>
      <c r="X37" s="36"/>
      <c r="Y37" s="36"/>
      <c r="Z37" s="36"/>
      <c r="AA37" s="36"/>
      <c r="AB37" s="36"/>
      <c r="AC37" s="36"/>
      <c r="AD37" s="37"/>
      <c r="AE37" s="36"/>
      <c r="AF37" s="36"/>
      <c r="AG37" s="38"/>
    </row>
    <row r="38" spans="1:33" x14ac:dyDescent="0.25">
      <c r="A38" s="18" t="s">
        <v>38</v>
      </c>
      <c r="B38" s="20">
        <v>0.81</v>
      </c>
      <c r="C38" s="21">
        <v>0.85540000000000005</v>
      </c>
      <c r="D38" s="36">
        <f t="shared" si="9"/>
        <v>2029.3837848000003</v>
      </c>
      <c r="E38" s="36"/>
      <c r="F38" s="36"/>
      <c r="G38" s="36"/>
      <c r="H38" s="38"/>
      <c r="I38" s="36">
        <f t="shared" si="22"/>
        <v>239.512</v>
      </c>
      <c r="J38" s="36"/>
      <c r="K38" s="37"/>
      <c r="L38" s="36">
        <f t="shared" si="15"/>
        <v>1858.1854200000002</v>
      </c>
      <c r="M38" s="36"/>
      <c r="N38" s="36"/>
      <c r="O38" s="38"/>
      <c r="P38" s="36"/>
      <c r="Q38" s="36"/>
      <c r="R38" s="38"/>
      <c r="S38" s="36"/>
      <c r="T38" s="36"/>
      <c r="U38" s="36"/>
      <c r="V38" s="36"/>
      <c r="W38" s="38"/>
      <c r="X38" s="36"/>
      <c r="Y38" s="36"/>
      <c r="Z38" s="36"/>
      <c r="AA38" s="36"/>
      <c r="AB38" s="36"/>
      <c r="AC38" s="36"/>
      <c r="AD38" s="37"/>
      <c r="AE38" s="36"/>
      <c r="AF38" s="36"/>
      <c r="AG38" s="38"/>
    </row>
    <row r="39" spans="1:33" x14ac:dyDescent="0.25">
      <c r="A39" s="18" t="s">
        <v>39</v>
      </c>
      <c r="B39" s="20">
        <v>0.81</v>
      </c>
      <c r="C39" s="21">
        <v>0.85540000000000005</v>
      </c>
      <c r="D39" s="36"/>
      <c r="E39" s="36"/>
      <c r="F39" s="36"/>
      <c r="G39" s="36"/>
      <c r="H39" s="38"/>
      <c r="I39" s="36">
        <f>$I$14*$I$15*C39</f>
        <v>239.512</v>
      </c>
      <c r="J39" s="36"/>
      <c r="K39" s="37"/>
      <c r="L39" s="38"/>
      <c r="M39" s="36">
        <f t="shared" ref="M39" si="26">$M$14*$M$15*C39</f>
        <v>102.64800000000001</v>
      </c>
      <c r="N39" s="38"/>
      <c r="O39" s="38"/>
      <c r="P39" s="36"/>
      <c r="Q39" s="36"/>
      <c r="R39" s="38"/>
      <c r="S39" s="36"/>
      <c r="T39" s="36"/>
      <c r="U39" s="36"/>
      <c r="V39" s="36"/>
      <c r="W39" s="38"/>
      <c r="X39" s="36"/>
      <c r="Y39" s="36"/>
      <c r="Z39" s="36"/>
      <c r="AA39" s="36"/>
      <c r="AB39" s="36"/>
      <c r="AC39" s="36"/>
      <c r="AD39" s="37"/>
      <c r="AE39" s="36"/>
      <c r="AF39" s="38"/>
      <c r="AG39" s="38"/>
    </row>
    <row r="40" spans="1:33" x14ac:dyDescent="0.25">
      <c r="A40" s="18" t="s">
        <v>40</v>
      </c>
      <c r="B40" s="20">
        <v>0.81</v>
      </c>
      <c r="C40" s="21">
        <v>0.85540000000000005</v>
      </c>
      <c r="D40" s="36">
        <f t="shared" si="9"/>
        <v>2029.3837848000003</v>
      </c>
      <c r="E40" s="36"/>
      <c r="F40" s="36"/>
      <c r="G40" s="36"/>
      <c r="H40" s="38"/>
      <c r="I40" s="36">
        <f>$I$14*$I$15*C40</f>
        <v>239.512</v>
      </c>
      <c r="J40" s="36"/>
      <c r="K40" s="37"/>
      <c r="L40" s="36"/>
      <c r="M40" s="36"/>
      <c r="N40" s="38"/>
      <c r="O40" s="38"/>
      <c r="P40" s="36"/>
      <c r="Q40" s="36"/>
      <c r="R40" s="38"/>
      <c r="S40" s="36"/>
      <c r="T40" s="36"/>
      <c r="U40" s="36"/>
      <c r="V40" s="36"/>
      <c r="W40" s="38"/>
      <c r="X40" s="36"/>
      <c r="Y40" s="36"/>
      <c r="Z40" s="36"/>
      <c r="AA40" s="36"/>
      <c r="AB40" s="36"/>
      <c r="AC40" s="36"/>
      <c r="AD40" s="37"/>
      <c r="AE40" s="36"/>
      <c r="AF40" s="36"/>
      <c r="AG40" s="38"/>
    </row>
    <row r="41" spans="1:33" x14ac:dyDescent="0.25">
      <c r="A41" s="18" t="s">
        <v>41</v>
      </c>
      <c r="B41" s="20">
        <v>0.81</v>
      </c>
      <c r="C41" s="21">
        <v>0.85540000000000005</v>
      </c>
      <c r="D41" s="36">
        <f>$D$14*$D$15*B41</f>
        <v>2029.3837848000003</v>
      </c>
      <c r="E41" s="36"/>
      <c r="F41" s="36"/>
      <c r="G41" s="36"/>
      <c r="H41" s="38"/>
      <c r="I41" s="36">
        <f>$I$14*$I$15*C41</f>
        <v>239.512</v>
      </c>
      <c r="J41" s="36"/>
      <c r="K41" s="37"/>
      <c r="L41" s="38"/>
      <c r="M41" s="38"/>
      <c r="N41" s="38"/>
      <c r="O41" s="38"/>
      <c r="P41" s="36"/>
      <c r="Q41" s="36"/>
      <c r="R41" s="38"/>
      <c r="S41" s="36"/>
      <c r="T41" s="36"/>
      <c r="U41" s="36"/>
      <c r="V41" s="36"/>
      <c r="W41" s="38"/>
      <c r="X41" s="36"/>
      <c r="Y41" s="36"/>
      <c r="Z41" s="36"/>
      <c r="AA41" s="36"/>
      <c r="AB41" s="38"/>
      <c r="AC41" s="36"/>
      <c r="AD41" s="37"/>
      <c r="AE41" s="36"/>
      <c r="AF41" s="38"/>
      <c r="AG41" s="38"/>
    </row>
    <row r="42" spans="1:33" x14ac:dyDescent="0.25">
      <c r="A42" s="18" t="s">
        <v>42</v>
      </c>
      <c r="B42" s="20">
        <v>0.81</v>
      </c>
      <c r="C42" s="21">
        <v>0.85540000000000005</v>
      </c>
      <c r="D42" s="36">
        <f t="shared" si="9"/>
        <v>2029.3837848000003</v>
      </c>
      <c r="E42" s="36"/>
      <c r="F42" s="36"/>
      <c r="G42" s="36"/>
      <c r="H42" s="38"/>
      <c r="I42" s="36">
        <f>$I$14*$I$15*C42</f>
        <v>239.512</v>
      </c>
      <c r="J42" s="36"/>
      <c r="K42" s="37"/>
      <c r="L42" s="36">
        <f t="shared" ref="L42:L46" si="27">$L$14*$L$15*C42</f>
        <v>1858.1854200000002</v>
      </c>
      <c r="M42" s="36">
        <f t="shared" ref="M42:M47" si="28">$M$14*$M$15*C42</f>
        <v>102.64800000000001</v>
      </c>
      <c r="N42" s="36"/>
      <c r="O42" s="38"/>
      <c r="P42" s="36"/>
      <c r="Q42" s="36"/>
      <c r="R42" s="38"/>
      <c r="S42" s="36"/>
      <c r="T42" s="36"/>
      <c r="U42" s="36"/>
      <c r="V42" s="36"/>
      <c r="W42" s="38"/>
      <c r="X42" s="36">
        <f>$X$14*$X$15*B42</f>
        <v>2035.0577376000001</v>
      </c>
      <c r="Y42" s="36"/>
      <c r="Z42" s="36"/>
      <c r="AA42" s="36"/>
      <c r="AB42" s="36">
        <f>$AB$14*$AB$15*C42</f>
        <v>239.512</v>
      </c>
      <c r="AC42" s="36"/>
      <c r="AD42" s="37"/>
      <c r="AE42" s="36">
        <f>$AE$14*$AE$15*C42</f>
        <v>1858.1854200000002</v>
      </c>
      <c r="AF42" s="36">
        <f>$AF$14*$AF$15*C42</f>
        <v>102.64800000000001</v>
      </c>
      <c r="AG42" s="38"/>
    </row>
    <row r="43" spans="1:33" x14ac:dyDescent="0.25">
      <c r="A43" s="18" t="s">
        <v>43</v>
      </c>
      <c r="B43" s="20">
        <v>0.81</v>
      </c>
      <c r="C43" s="21">
        <v>0.85540000000000005</v>
      </c>
      <c r="D43" s="36"/>
      <c r="E43" s="36"/>
      <c r="F43" s="36"/>
      <c r="G43" s="36"/>
      <c r="H43" s="38"/>
      <c r="I43" s="36"/>
      <c r="J43" s="36"/>
      <c r="K43" s="37"/>
      <c r="L43" s="38"/>
      <c r="M43" s="36"/>
      <c r="N43" s="38"/>
      <c r="O43" s="38"/>
      <c r="P43" s="36"/>
      <c r="Q43" s="36"/>
      <c r="R43" s="38"/>
      <c r="S43" s="36"/>
      <c r="T43" s="36"/>
      <c r="U43" s="36"/>
      <c r="V43" s="36"/>
      <c r="W43" s="38"/>
      <c r="X43" s="36"/>
      <c r="Y43" s="36"/>
      <c r="Z43" s="36"/>
      <c r="AA43" s="36"/>
      <c r="AB43" s="36"/>
      <c r="AC43" s="36"/>
      <c r="AD43" s="37"/>
      <c r="AE43" s="38"/>
      <c r="AF43" s="38"/>
      <c r="AG43" s="38"/>
    </row>
    <row r="44" spans="1:33" x14ac:dyDescent="0.25">
      <c r="A44" s="18" t="s">
        <v>44</v>
      </c>
      <c r="B44" s="20">
        <v>0.81</v>
      </c>
      <c r="C44" s="21">
        <v>0.85540000000000005</v>
      </c>
      <c r="D44" s="36">
        <f t="shared" si="9"/>
        <v>2029.3837848000003</v>
      </c>
      <c r="E44" s="36"/>
      <c r="F44" s="36"/>
      <c r="G44" s="36"/>
      <c r="H44" s="38"/>
      <c r="I44" s="36">
        <f>$I$14*$I$15*C44</f>
        <v>239.512</v>
      </c>
      <c r="J44" s="36"/>
      <c r="K44" s="37"/>
      <c r="L44" s="36">
        <f t="shared" si="27"/>
        <v>1858.1854200000002</v>
      </c>
      <c r="M44" s="36"/>
      <c r="N44" s="38"/>
      <c r="O44" s="38"/>
      <c r="P44" s="36"/>
      <c r="Q44" s="36"/>
      <c r="R44" s="38"/>
      <c r="S44" s="36"/>
      <c r="T44" s="36"/>
      <c r="U44" s="36"/>
      <c r="V44" s="36"/>
      <c r="W44" s="38"/>
      <c r="X44" s="36"/>
      <c r="Y44" s="36"/>
      <c r="Z44" s="36"/>
      <c r="AA44" s="36"/>
      <c r="AB44" s="36"/>
      <c r="AC44" s="36"/>
      <c r="AD44" s="37"/>
      <c r="AE44" s="36"/>
      <c r="AF44" s="36"/>
      <c r="AG44" s="38"/>
    </row>
    <row r="45" spans="1:33" x14ac:dyDescent="0.25">
      <c r="A45" s="18" t="s">
        <v>45</v>
      </c>
      <c r="B45" s="20">
        <v>0.81</v>
      </c>
      <c r="C45" s="21">
        <v>0.85540000000000005</v>
      </c>
      <c r="D45" s="36">
        <f t="shared" si="9"/>
        <v>2029.3837848000003</v>
      </c>
      <c r="E45" s="36"/>
      <c r="F45" s="36"/>
      <c r="G45" s="36"/>
      <c r="H45" s="38"/>
      <c r="I45" s="36">
        <f>$I$14*$I$15*C45</f>
        <v>239.512</v>
      </c>
      <c r="J45" s="36"/>
      <c r="K45" s="37"/>
      <c r="L45" s="36">
        <f t="shared" si="27"/>
        <v>1858.1854200000002</v>
      </c>
      <c r="M45" s="36"/>
      <c r="N45" s="38"/>
      <c r="O45" s="38"/>
      <c r="P45" s="36"/>
      <c r="Q45" s="36"/>
      <c r="R45" s="38"/>
      <c r="S45" s="36"/>
      <c r="T45" s="36"/>
      <c r="U45" s="36"/>
      <c r="V45" s="36"/>
      <c r="W45" s="38"/>
      <c r="X45" s="36"/>
      <c r="Y45" s="36"/>
      <c r="Z45" s="36"/>
      <c r="AA45" s="36"/>
      <c r="AB45" s="36"/>
      <c r="AC45" s="36"/>
      <c r="AD45" s="37"/>
      <c r="AE45" s="36"/>
      <c r="AF45" s="36"/>
      <c r="AG45" s="38"/>
    </row>
    <row r="46" spans="1:33" x14ac:dyDescent="0.25">
      <c r="A46" s="18" t="s">
        <v>46</v>
      </c>
      <c r="B46" s="20">
        <v>0.66</v>
      </c>
      <c r="C46" s="21">
        <v>1.29</v>
      </c>
      <c r="D46" s="36"/>
      <c r="E46" s="36"/>
      <c r="F46" s="36"/>
      <c r="G46" s="36"/>
      <c r="H46" s="38"/>
      <c r="I46" s="36"/>
      <c r="J46" s="36"/>
      <c r="K46" s="37"/>
      <c r="L46" s="36">
        <f t="shared" si="27"/>
        <v>2802.2670000000003</v>
      </c>
      <c r="M46" s="36"/>
      <c r="N46" s="38"/>
      <c r="O46" s="38"/>
      <c r="P46" s="36"/>
      <c r="Q46" s="36"/>
      <c r="R46" s="38"/>
      <c r="S46" s="36"/>
      <c r="T46" s="36"/>
      <c r="U46" s="36"/>
      <c r="V46" s="36"/>
      <c r="W46" s="38"/>
      <c r="X46" s="36"/>
      <c r="Y46" s="36"/>
      <c r="Z46" s="36"/>
      <c r="AA46" s="36"/>
      <c r="AB46" s="36"/>
      <c r="AC46" s="36"/>
      <c r="AD46" s="37"/>
      <c r="AE46" s="36"/>
      <c r="AF46" s="36"/>
      <c r="AG46" s="38"/>
    </row>
    <row r="47" spans="1:33" x14ac:dyDescent="0.25">
      <c r="A47" s="18" t="s">
        <v>47</v>
      </c>
      <c r="B47" s="22">
        <v>0.81</v>
      </c>
      <c r="C47" s="23">
        <v>0.85540000000000005</v>
      </c>
      <c r="D47" s="36">
        <f t="shared" si="9"/>
        <v>2029.3837848000003</v>
      </c>
      <c r="E47" s="36"/>
      <c r="F47" s="36"/>
      <c r="G47" s="36"/>
      <c r="H47" s="38"/>
      <c r="I47" s="36">
        <f>$I$14*$I$15*C47</f>
        <v>239.512</v>
      </c>
      <c r="J47" s="36"/>
      <c r="K47" s="37"/>
      <c r="L47" s="36">
        <f>$L$14*$L$15*C47</f>
        <v>1858.1854200000002</v>
      </c>
      <c r="M47" s="36">
        <f t="shared" si="28"/>
        <v>102.64800000000001</v>
      </c>
      <c r="N47" s="38"/>
      <c r="O47" s="38"/>
      <c r="P47" s="36"/>
      <c r="Q47" s="36"/>
      <c r="R47" s="38"/>
      <c r="S47" s="36"/>
      <c r="T47" s="36"/>
      <c r="U47" s="36"/>
      <c r="V47" s="36"/>
      <c r="W47" s="38"/>
      <c r="X47" s="36"/>
      <c r="Y47" s="36"/>
      <c r="Z47" s="36"/>
      <c r="AA47" s="36"/>
      <c r="AB47" s="36"/>
      <c r="AC47" s="36"/>
      <c r="AD47" s="37"/>
      <c r="AE47" s="36"/>
      <c r="AF47" s="36"/>
      <c r="AG47" s="38"/>
    </row>
    <row r="48" spans="1:33" x14ac:dyDescent="0.25">
      <c r="A48" s="18" t="s">
        <v>48</v>
      </c>
      <c r="B48" s="20"/>
      <c r="C48" s="24">
        <v>1</v>
      </c>
      <c r="D48" s="38"/>
      <c r="E48" s="38"/>
      <c r="F48" s="38"/>
      <c r="G48" s="38"/>
      <c r="H48" s="38"/>
      <c r="I48" s="38"/>
      <c r="J48" s="38"/>
      <c r="K48" s="30"/>
      <c r="L48" s="38"/>
      <c r="M48" s="38"/>
      <c r="N48" s="38"/>
      <c r="O48" s="36">
        <f>$O$14*$O$15*C48</f>
        <v>247.10736623376627</v>
      </c>
      <c r="P48" s="36"/>
      <c r="Q48" s="38"/>
      <c r="R48" s="38"/>
      <c r="S48" s="36"/>
      <c r="T48" s="38"/>
      <c r="U48" s="36"/>
      <c r="V48" s="36"/>
      <c r="W48" s="36">
        <f>$W$14*$W$15*C48</f>
        <v>247.32168311688312</v>
      </c>
      <c r="X48" s="38"/>
      <c r="Y48" s="38"/>
      <c r="Z48" s="38"/>
      <c r="AA48" s="36"/>
      <c r="AB48" s="36"/>
      <c r="AC48" s="38"/>
      <c r="AD48" s="30"/>
      <c r="AE48" s="38"/>
      <c r="AF48" s="38"/>
      <c r="AG48" s="36">
        <f>$AG$14*$AG$15*C48</f>
        <v>247.75031688311688</v>
      </c>
    </row>
    <row r="49" spans="1:33" x14ac:dyDescent="0.25">
      <c r="A49" s="18" t="s">
        <v>49</v>
      </c>
      <c r="B49" s="20"/>
      <c r="C49" s="24">
        <v>1</v>
      </c>
      <c r="D49" s="38"/>
      <c r="E49" s="38"/>
      <c r="F49" s="38"/>
      <c r="G49" s="38"/>
      <c r="H49" s="38"/>
      <c r="I49" s="38"/>
      <c r="J49" s="38"/>
      <c r="K49" s="30"/>
      <c r="L49" s="38"/>
      <c r="M49" s="38"/>
      <c r="N49" s="38"/>
      <c r="O49" s="36">
        <f t="shared" ref="O49:O50" si="29">$O$14*$O$15*C49</f>
        <v>247.10736623376627</v>
      </c>
      <c r="P49" s="36"/>
      <c r="Q49" s="38"/>
      <c r="R49" s="38"/>
      <c r="S49" s="36"/>
      <c r="T49" s="38"/>
      <c r="U49" s="36"/>
      <c r="V49" s="36"/>
      <c r="W49" s="36">
        <f t="shared" ref="W49:W50" si="30">$W$14*$W$15*C49</f>
        <v>247.32168311688312</v>
      </c>
      <c r="X49" s="38"/>
      <c r="Y49" s="38"/>
      <c r="Z49" s="38"/>
      <c r="AA49" s="36"/>
      <c r="AB49" s="36"/>
      <c r="AC49" s="38"/>
      <c r="AD49" s="30"/>
      <c r="AE49" s="38"/>
      <c r="AF49" s="38"/>
      <c r="AG49" s="36">
        <f t="shared" ref="AG49:AG50" si="31">$AG$14*$AG$15*C49</f>
        <v>247.75031688311688</v>
      </c>
    </row>
    <row r="50" spans="1:33" x14ac:dyDescent="0.25">
      <c r="A50" s="18" t="s">
        <v>50</v>
      </c>
      <c r="B50" s="20"/>
      <c r="C50" s="24">
        <v>1</v>
      </c>
      <c r="D50" s="38"/>
      <c r="E50" s="38"/>
      <c r="F50" s="38"/>
      <c r="G50" s="38"/>
      <c r="H50" s="36"/>
      <c r="I50" s="38"/>
      <c r="J50" s="38"/>
      <c r="K50" s="30"/>
      <c r="L50" s="38"/>
      <c r="M50" s="38"/>
      <c r="N50" s="38"/>
      <c r="O50" s="36">
        <f t="shared" si="29"/>
        <v>247.10736623376627</v>
      </c>
      <c r="P50" s="36"/>
      <c r="Q50" s="38"/>
      <c r="R50" s="38"/>
      <c r="S50" s="36"/>
      <c r="T50" s="38"/>
      <c r="U50" s="36"/>
      <c r="V50" s="36"/>
      <c r="W50" s="36">
        <f t="shared" si="30"/>
        <v>247.32168311688312</v>
      </c>
      <c r="X50" s="38"/>
      <c r="Y50" s="38"/>
      <c r="Z50" s="38"/>
      <c r="AA50" s="36"/>
      <c r="AB50" s="36"/>
      <c r="AC50" s="38"/>
      <c r="AD50" s="30"/>
      <c r="AE50" s="38"/>
      <c r="AF50" s="38"/>
      <c r="AG50" s="36">
        <f t="shared" si="31"/>
        <v>247.75031688311688</v>
      </c>
    </row>
    <row r="51" spans="1:33" x14ac:dyDescent="0.25">
      <c r="A51" s="6" t="s">
        <v>51</v>
      </c>
      <c r="B51" s="22">
        <v>0.81</v>
      </c>
      <c r="C51" s="23">
        <v>0.85540000000000005</v>
      </c>
      <c r="D51" s="36">
        <f t="shared" ref="D51:D52" si="32">$D$14*$D$15*B51</f>
        <v>2029.3837848000003</v>
      </c>
      <c r="E51" s="38"/>
      <c r="F51" s="38"/>
      <c r="G51" s="38"/>
      <c r="H51" s="36">
        <f>$H$14*$H$15*C51</f>
        <v>1085.7061852000002</v>
      </c>
      <c r="I51" s="36">
        <f>$I$14*$I$15*C51</f>
        <v>239.512</v>
      </c>
      <c r="J51" s="36"/>
      <c r="K51" s="37"/>
      <c r="L51" s="36">
        <f t="shared" ref="L51" si="33">$L$14*$L$15*C51</f>
        <v>1858.1854200000002</v>
      </c>
      <c r="M51" s="36">
        <f t="shared" ref="M51" si="34">$M$14*$M$15*C51</f>
        <v>102.64800000000001</v>
      </c>
      <c r="N51" s="38"/>
      <c r="O51" s="38"/>
      <c r="P51" s="36">
        <f t="shared" ref="P51" si="35">$P$14*$P$15*B51</f>
        <v>2031.2751024000004</v>
      </c>
      <c r="Q51" s="38"/>
      <c r="R51" s="38"/>
      <c r="S51" s="36">
        <f t="shared" ref="S51" si="36">$S$14*$S$15*C51</f>
        <v>239.512</v>
      </c>
      <c r="T51" s="36"/>
      <c r="U51" s="36">
        <f t="shared" ref="U51" si="37">$U$14*$U$15*C51</f>
        <v>1858.1854200000002</v>
      </c>
      <c r="V51" s="36">
        <f t="shared" ref="V51" si="38">$V$14*$V$15*C51</f>
        <v>102.64800000000001</v>
      </c>
      <c r="W51" s="38"/>
      <c r="X51" s="36">
        <f>$X$14*$X$15*B51</f>
        <v>2035.0577376000001</v>
      </c>
      <c r="Y51" s="38"/>
      <c r="Z51" s="38"/>
      <c r="AA51" s="36">
        <f t="shared" ref="AA51" si="39">$AA$14*$AA$15*C51</f>
        <v>1088.8023054999999</v>
      </c>
      <c r="AB51" s="36">
        <f t="shared" ref="AB51" si="40">$AB$14*$AB$15*C51</f>
        <v>239.512</v>
      </c>
      <c r="AC51" s="36"/>
      <c r="AD51" s="37"/>
      <c r="AE51" s="36">
        <f>$AE$14*$AE$15*C51</f>
        <v>1858.1854200000002</v>
      </c>
      <c r="AF51" s="36">
        <f>$AF$14*$AF$15*C51</f>
        <v>102.64800000000001</v>
      </c>
      <c r="AG51" s="38"/>
    </row>
    <row r="52" spans="1:33" ht="26.4" x14ac:dyDescent="0.25">
      <c r="A52" s="58" t="s">
        <v>63</v>
      </c>
      <c r="B52" s="9">
        <v>0.81</v>
      </c>
      <c r="C52" s="10">
        <v>0.9113</v>
      </c>
      <c r="D52" s="36">
        <f t="shared" si="32"/>
        <v>2029.3837848000003</v>
      </c>
      <c r="E52" s="38"/>
      <c r="F52" s="38"/>
      <c r="G52" s="38"/>
      <c r="H52" s="36"/>
      <c r="I52" s="36">
        <f>$I$14*$I$15*C52</f>
        <v>255.16399999999999</v>
      </c>
      <c r="J52" s="36"/>
      <c r="K52" s="37"/>
      <c r="L52" s="36"/>
      <c r="M52" s="36"/>
      <c r="N52" s="38"/>
      <c r="O52" s="38"/>
      <c r="P52" s="36"/>
      <c r="Q52" s="38"/>
      <c r="R52" s="38"/>
      <c r="S52" s="36"/>
      <c r="T52" s="36"/>
      <c r="U52" s="36"/>
      <c r="V52" s="36"/>
      <c r="W52" s="38"/>
      <c r="X52" s="36"/>
      <c r="Y52" s="38"/>
      <c r="Z52" s="38"/>
      <c r="AA52" s="36"/>
      <c r="AB52" s="36"/>
      <c r="AC52" s="36"/>
      <c r="AD52" s="37"/>
      <c r="AE52" s="36"/>
      <c r="AF52" s="36"/>
      <c r="AG52" s="38"/>
    </row>
    <row r="53" spans="1:33" x14ac:dyDescent="0.25">
      <c r="A53" s="6" t="s">
        <v>52</v>
      </c>
      <c r="B53" s="6"/>
      <c r="C53" s="6"/>
      <c r="D53" s="40"/>
      <c r="E53" s="41">
        <f>E14*E15</f>
        <v>207.39455999999998</v>
      </c>
      <c r="F53" s="41">
        <f>F14*F15</f>
        <v>1.3271039999999998</v>
      </c>
      <c r="G53" s="41"/>
      <c r="H53" s="40"/>
      <c r="I53" s="40"/>
      <c r="J53" s="41">
        <f>J14*J15</f>
        <v>176.14079999999998</v>
      </c>
      <c r="K53" s="41">
        <f>K14*K15</f>
        <v>176.14079999999998</v>
      </c>
      <c r="L53" s="40"/>
      <c r="M53" s="40"/>
      <c r="N53" s="40"/>
      <c r="O53" s="40"/>
      <c r="P53" s="40"/>
      <c r="Q53" s="41">
        <f>Q14*Q15</f>
        <v>207.39455999999998</v>
      </c>
      <c r="R53" s="40"/>
      <c r="S53" s="40"/>
      <c r="T53" s="41">
        <f>T14*T15</f>
        <v>176.14079999999998</v>
      </c>
      <c r="U53" s="40"/>
      <c r="V53" s="40"/>
      <c r="W53" s="40"/>
      <c r="X53" s="40"/>
      <c r="Y53" s="41">
        <f>Y14*Y15</f>
        <v>207.39455999999998</v>
      </c>
      <c r="Z53" s="41">
        <f>Z14*Z15</f>
        <v>1.3271039999999998</v>
      </c>
      <c r="AA53" s="40"/>
      <c r="AB53" s="40"/>
      <c r="AC53" s="41">
        <f>AC14*AC15</f>
        <v>176.14079999999998</v>
      </c>
      <c r="AD53" s="41">
        <f>AD14*AD15</f>
        <v>176.14079999999998</v>
      </c>
      <c r="AE53" s="40"/>
      <c r="AF53" s="40"/>
      <c r="AG53" s="40"/>
    </row>
  </sheetData>
  <mergeCells count="24">
    <mergeCell ref="AB9:AG9"/>
    <mergeCell ref="A14:C14"/>
    <mergeCell ref="H9:H10"/>
    <mergeCell ref="I9:O9"/>
    <mergeCell ref="P9:P10"/>
    <mergeCell ref="Q9:Q10"/>
    <mergeCell ref="R9:R10"/>
    <mergeCell ref="S9:W9"/>
    <mergeCell ref="A7:A10"/>
    <mergeCell ref="B7:B10"/>
    <mergeCell ref="C7:C10"/>
    <mergeCell ref="D7:AG7"/>
    <mergeCell ref="D8:O8"/>
    <mergeCell ref="P8:W8"/>
    <mergeCell ref="X8:AG8"/>
    <mergeCell ref="D9:D10"/>
    <mergeCell ref="A15:C15"/>
    <mergeCell ref="X9:X10"/>
    <mergeCell ref="Y9:Y10"/>
    <mergeCell ref="Z9:Z10"/>
    <mergeCell ref="AA9:AA10"/>
    <mergeCell ref="E9:E10"/>
    <mergeCell ref="F9:F10"/>
    <mergeCell ref="G9:G10"/>
  </mergeCells>
  <pageMargins left="0" right="0" top="0" bottom="0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50"/>
  <sheetViews>
    <sheetView view="pageBreakPreview" zoomScaleNormal="100" zoomScaleSheetLayoutView="100" workbookViewId="0">
      <pane xSplit="4" ySplit="12" topLeftCell="P13" activePane="bottomRight" state="frozen"/>
      <selection pane="topRight" activeCell="E1" sqref="E1"/>
      <selection pane="bottomLeft" activeCell="A10" sqref="A10"/>
      <selection pane="bottomRight" activeCell="AA17" sqref="AA17"/>
    </sheetView>
  </sheetViews>
  <sheetFormatPr defaultColWidth="8.88671875" defaultRowHeight="13.2" x14ac:dyDescent="0.25"/>
  <cols>
    <col min="1" max="1" width="4.5546875" style="1" customWidth="1"/>
    <col min="2" max="2" width="27" style="1" customWidth="1"/>
    <col min="3" max="4" width="8.88671875" style="1" hidden="1" customWidth="1"/>
    <col min="5" max="5" width="8.88671875" style="1" customWidth="1"/>
    <col min="6" max="6" width="7.109375" style="1" customWidth="1"/>
    <col min="7" max="7" width="9.5546875" style="1" customWidth="1"/>
    <col min="8" max="8" width="7.33203125" style="1" customWidth="1"/>
    <col min="9" max="9" width="8.88671875" style="1" customWidth="1"/>
    <col min="10" max="10" width="9.88671875" style="1" customWidth="1"/>
    <col min="11" max="12" width="6.88671875" style="1" customWidth="1"/>
    <col min="13" max="13" width="7.88671875" style="1" customWidth="1"/>
    <col min="14" max="14" width="8.88671875" style="1" customWidth="1"/>
    <col min="15" max="15" width="8" style="1" customWidth="1"/>
    <col min="16" max="16" width="7.44140625" style="1" customWidth="1"/>
    <col min="17" max="17" width="8.88671875" style="1" customWidth="1"/>
    <col min="18" max="18" width="9.88671875" style="1" customWidth="1"/>
    <col min="19" max="21" width="6.88671875" style="1" customWidth="1"/>
    <col min="22" max="22" width="8.88671875" style="1" customWidth="1"/>
    <col min="23" max="23" width="7.109375" style="1" customWidth="1"/>
    <col min="24" max="24" width="8.88671875" style="1" hidden="1" customWidth="1"/>
    <col min="25" max="27" width="8.88671875" style="1" customWidth="1"/>
    <col min="28" max="28" width="10.109375" style="1" customWidth="1"/>
    <col min="29" max="29" width="7.6640625" style="1" customWidth="1"/>
    <col min="30" max="30" width="6.88671875" style="1" customWidth="1"/>
    <col min="31" max="31" width="7.5546875" style="1" customWidth="1"/>
    <col min="32" max="32" width="8.88671875" style="1" customWidth="1"/>
    <col min="33" max="33" width="7.5546875" style="1" customWidth="1"/>
    <col min="34" max="34" width="7.44140625" style="1" customWidth="1"/>
    <col min="35" max="35" width="7.5546875" style="1" customWidth="1"/>
    <col min="36" max="36" width="9.44140625" style="1" customWidth="1"/>
    <col min="37" max="37" width="7.109375" style="1" customWidth="1"/>
    <col min="38" max="38" width="6.88671875" style="1" customWidth="1"/>
    <col min="39" max="39" width="10.6640625" style="1" customWidth="1"/>
    <col min="40" max="40" width="7.88671875" style="1" customWidth="1"/>
    <col min="41" max="41" width="10" style="1" hidden="1" customWidth="1"/>
    <col min="42" max="42" width="7.6640625" style="1" customWidth="1"/>
    <col min="43" max="43" width="8.88671875" style="1"/>
    <col min="44" max="44" width="10" style="1" customWidth="1"/>
    <col min="45" max="45" width="7.33203125" style="1" customWidth="1"/>
    <col min="46" max="46" width="6.33203125" style="1" customWidth="1"/>
    <col min="47" max="16384" width="8.88671875" style="1"/>
  </cols>
  <sheetData>
    <row r="1" spans="1:46" ht="15.6" x14ac:dyDescent="0.3">
      <c r="AQ1" s="2" t="s">
        <v>80</v>
      </c>
    </row>
    <row r="2" spans="1:46" x14ac:dyDescent="0.25">
      <c r="AQ2" s="1" t="s">
        <v>78</v>
      </c>
    </row>
    <row r="4" spans="1:46" ht="15.6" x14ac:dyDescent="0.3">
      <c r="T4" s="12"/>
      <c r="AH4" s="2"/>
      <c r="AQ4" s="2" t="s">
        <v>74</v>
      </c>
    </row>
    <row r="5" spans="1:46" ht="15.6" x14ac:dyDescent="0.3">
      <c r="T5" s="12"/>
      <c r="AH5" s="2"/>
      <c r="AQ5" s="2" t="s">
        <v>76</v>
      </c>
    </row>
    <row r="6" spans="1:46" ht="17.399999999999999" x14ac:dyDescent="0.3">
      <c r="B6" s="5" t="s">
        <v>77</v>
      </c>
    </row>
    <row r="7" spans="1:46" x14ac:dyDescent="0.25">
      <c r="A7" s="74" t="s">
        <v>59</v>
      </c>
      <c r="B7" s="75" t="s">
        <v>0</v>
      </c>
      <c r="C7" s="76" t="s">
        <v>1</v>
      </c>
      <c r="D7" s="76" t="s">
        <v>2</v>
      </c>
      <c r="E7" s="61" t="s">
        <v>53</v>
      </c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</row>
    <row r="8" spans="1:46" ht="12.75" customHeight="1" x14ac:dyDescent="0.25">
      <c r="A8" s="74"/>
      <c r="B8" s="75"/>
      <c r="C8" s="76"/>
      <c r="D8" s="76"/>
      <c r="E8" s="68" t="s">
        <v>54</v>
      </c>
      <c r="F8" s="69"/>
      <c r="G8" s="69"/>
      <c r="H8" s="69"/>
      <c r="I8" s="69"/>
      <c r="J8" s="69"/>
      <c r="K8" s="69"/>
      <c r="L8" s="69"/>
      <c r="M8" s="70"/>
      <c r="N8" s="63" t="s">
        <v>5</v>
      </c>
      <c r="O8" s="63"/>
      <c r="P8" s="63"/>
      <c r="Q8" s="63"/>
      <c r="R8" s="63"/>
      <c r="S8" s="63"/>
      <c r="T8" s="63"/>
      <c r="U8" s="63"/>
      <c r="V8" s="63" t="s">
        <v>6</v>
      </c>
      <c r="W8" s="63"/>
      <c r="X8" s="63"/>
      <c r="Y8" s="63"/>
      <c r="Z8" s="63"/>
      <c r="AA8" s="63"/>
      <c r="AB8" s="63"/>
      <c r="AC8" s="63"/>
      <c r="AD8" s="63"/>
      <c r="AE8" s="63"/>
      <c r="AF8" s="63" t="s">
        <v>55</v>
      </c>
      <c r="AG8" s="63"/>
      <c r="AH8" s="63"/>
      <c r="AI8" s="63"/>
      <c r="AJ8" s="63"/>
      <c r="AK8" s="63"/>
      <c r="AL8" s="63"/>
      <c r="AM8" s="71" t="s">
        <v>60</v>
      </c>
      <c r="AN8" s="72"/>
      <c r="AO8" s="72"/>
      <c r="AP8" s="72"/>
      <c r="AQ8" s="72"/>
      <c r="AR8" s="72"/>
      <c r="AS8" s="72"/>
      <c r="AT8" s="72"/>
    </row>
    <row r="9" spans="1:46" ht="12.75" customHeight="1" x14ac:dyDescent="0.25">
      <c r="A9" s="74"/>
      <c r="B9" s="75"/>
      <c r="C9" s="76"/>
      <c r="D9" s="76"/>
      <c r="E9" s="61" t="s">
        <v>7</v>
      </c>
      <c r="F9" s="61" t="s">
        <v>67</v>
      </c>
      <c r="G9" s="62" t="s">
        <v>64</v>
      </c>
      <c r="H9" s="61" t="s">
        <v>8</v>
      </c>
      <c r="I9" s="68" t="s">
        <v>9</v>
      </c>
      <c r="J9" s="69"/>
      <c r="K9" s="69"/>
      <c r="L9" s="69"/>
      <c r="M9" s="70"/>
      <c r="N9" s="61" t="s">
        <v>7</v>
      </c>
      <c r="O9" s="61" t="s">
        <v>70</v>
      </c>
      <c r="P9" s="61" t="s">
        <v>8</v>
      </c>
      <c r="Q9" s="61" t="s">
        <v>9</v>
      </c>
      <c r="R9" s="61"/>
      <c r="S9" s="61"/>
      <c r="T9" s="61"/>
      <c r="U9" s="61"/>
      <c r="V9" s="61" t="s">
        <v>7</v>
      </c>
      <c r="W9" s="61" t="s">
        <v>67</v>
      </c>
      <c r="X9" s="62" t="s">
        <v>64</v>
      </c>
      <c r="Y9" s="61" t="s">
        <v>8</v>
      </c>
      <c r="Z9" s="61" t="s">
        <v>9</v>
      </c>
      <c r="AA9" s="61"/>
      <c r="AB9" s="61"/>
      <c r="AC9" s="61"/>
      <c r="AD9" s="61"/>
      <c r="AE9" s="61"/>
      <c r="AF9" s="61" t="s">
        <v>7</v>
      </c>
      <c r="AG9" s="61" t="s">
        <v>67</v>
      </c>
      <c r="AH9" s="61" t="s">
        <v>8</v>
      </c>
      <c r="AI9" s="61" t="s">
        <v>9</v>
      </c>
      <c r="AJ9" s="61"/>
      <c r="AK9" s="61"/>
      <c r="AL9" s="61"/>
      <c r="AM9" s="61" t="s">
        <v>7</v>
      </c>
      <c r="AN9" s="61" t="s">
        <v>67</v>
      </c>
      <c r="AO9" s="62" t="s">
        <v>64</v>
      </c>
      <c r="AP9" s="61" t="s">
        <v>8</v>
      </c>
      <c r="AQ9" s="61" t="s">
        <v>9</v>
      </c>
      <c r="AR9" s="61"/>
      <c r="AS9" s="61"/>
      <c r="AT9" s="61"/>
    </row>
    <row r="10" spans="1:46" ht="148.5" customHeight="1" x14ac:dyDescent="0.25">
      <c r="A10" s="74"/>
      <c r="B10" s="75"/>
      <c r="C10" s="76"/>
      <c r="D10" s="76"/>
      <c r="E10" s="61"/>
      <c r="F10" s="61"/>
      <c r="G10" s="63"/>
      <c r="H10" s="61"/>
      <c r="I10" s="52" t="s">
        <v>10</v>
      </c>
      <c r="J10" s="52" t="s">
        <v>69</v>
      </c>
      <c r="K10" s="52" t="s">
        <v>11</v>
      </c>
      <c r="L10" s="52" t="s">
        <v>12</v>
      </c>
      <c r="M10" s="52" t="s">
        <v>13</v>
      </c>
      <c r="N10" s="61"/>
      <c r="O10" s="61"/>
      <c r="P10" s="61"/>
      <c r="Q10" s="52" t="s">
        <v>10</v>
      </c>
      <c r="R10" s="52" t="s">
        <v>68</v>
      </c>
      <c r="S10" s="52" t="s">
        <v>11</v>
      </c>
      <c r="T10" s="52" t="s">
        <v>12</v>
      </c>
      <c r="U10" s="52" t="s">
        <v>14</v>
      </c>
      <c r="V10" s="61"/>
      <c r="W10" s="61"/>
      <c r="X10" s="63"/>
      <c r="Y10" s="61"/>
      <c r="Z10" s="52" t="s">
        <v>10</v>
      </c>
      <c r="AA10" s="59" t="s">
        <v>62</v>
      </c>
      <c r="AB10" s="52" t="s">
        <v>68</v>
      </c>
      <c r="AC10" s="52" t="s">
        <v>11</v>
      </c>
      <c r="AD10" s="52" t="s">
        <v>12</v>
      </c>
      <c r="AE10" s="52" t="s">
        <v>13</v>
      </c>
      <c r="AF10" s="61"/>
      <c r="AG10" s="61"/>
      <c r="AH10" s="61"/>
      <c r="AI10" s="52" t="s">
        <v>10</v>
      </c>
      <c r="AJ10" s="52" t="s">
        <v>68</v>
      </c>
      <c r="AK10" s="52" t="s">
        <v>11</v>
      </c>
      <c r="AL10" s="52" t="s">
        <v>12</v>
      </c>
      <c r="AM10" s="61"/>
      <c r="AN10" s="61"/>
      <c r="AO10" s="63"/>
      <c r="AP10" s="61"/>
      <c r="AQ10" s="52" t="s">
        <v>10</v>
      </c>
      <c r="AR10" s="52" t="s">
        <v>68</v>
      </c>
      <c r="AS10" s="52" t="s">
        <v>11</v>
      </c>
      <c r="AT10" s="52" t="s">
        <v>12</v>
      </c>
    </row>
    <row r="11" spans="1:46" s="14" customFormat="1" hidden="1" x14ac:dyDescent="0.25">
      <c r="A11" s="73" t="s">
        <v>15</v>
      </c>
      <c r="B11" s="73"/>
      <c r="C11" s="73"/>
      <c r="D11" s="73"/>
      <c r="E11" s="51">
        <f>'уровень 1'!D14</f>
        <v>2334.96</v>
      </c>
      <c r="F11" s="50">
        <f>'уровень 1'!E14</f>
        <v>180.03</v>
      </c>
      <c r="G11" s="50">
        <f>'уровень 1'!G14</f>
        <v>34079.071816484102</v>
      </c>
      <c r="H11" s="51">
        <f>'уровень 1'!H14</f>
        <v>1206.5</v>
      </c>
      <c r="I11" s="51">
        <f>'уровень 1'!I14</f>
        <v>280</v>
      </c>
      <c r="J11" s="50">
        <f>'уровень 1'!J14</f>
        <v>152.9</v>
      </c>
      <c r="K11" s="51">
        <f>'уровень 1'!L14</f>
        <v>2172.3000000000002</v>
      </c>
      <c r="L11" s="51">
        <f>'уровень 1'!M14</f>
        <v>120</v>
      </c>
      <c r="M11" s="47">
        <f>'уровень 1'!N14</f>
        <v>588</v>
      </c>
      <c r="N11" s="51">
        <f>E11</f>
        <v>2334.96</v>
      </c>
      <c r="O11" s="50">
        <f>F11</f>
        <v>180.03</v>
      </c>
      <c r="P11" s="51">
        <f t="shared" ref="P11:T11" si="0">H11</f>
        <v>1206.5</v>
      </c>
      <c r="Q11" s="51">
        <f t="shared" si="0"/>
        <v>280</v>
      </c>
      <c r="R11" s="50">
        <f t="shared" si="0"/>
        <v>152.9</v>
      </c>
      <c r="S11" s="51">
        <f t="shared" si="0"/>
        <v>2172.3000000000002</v>
      </c>
      <c r="T11" s="51">
        <f t="shared" si="0"/>
        <v>120</v>
      </c>
      <c r="U11" s="13">
        <f>'уровень 1'!O14</f>
        <v>214.31688311688313</v>
      </c>
      <c r="V11" s="51">
        <f>E11</f>
        <v>2334.96</v>
      </c>
      <c r="W11" s="50">
        <f>F11</f>
        <v>180.03</v>
      </c>
      <c r="X11" s="50">
        <f>'уровень 1'!G14</f>
        <v>34079.071816484102</v>
      </c>
      <c r="Y11" s="51">
        <f>H11</f>
        <v>1206.5</v>
      </c>
      <c r="Z11" s="51">
        <f>I11</f>
        <v>280</v>
      </c>
      <c r="AA11" s="51">
        <f>1.8*600</f>
        <v>1080</v>
      </c>
      <c r="AB11" s="51">
        <f>'уровень 1'!J14</f>
        <v>152.9</v>
      </c>
      <c r="AC11" s="51">
        <f>K11</f>
        <v>2172.3000000000002</v>
      </c>
      <c r="AD11" s="51">
        <f>L11</f>
        <v>120</v>
      </c>
      <c r="AE11" s="51">
        <f>M11</f>
        <v>588</v>
      </c>
      <c r="AF11" s="13">
        <f>V11</f>
        <v>2334.96</v>
      </c>
      <c r="AG11" s="50">
        <f t="shared" ref="AG11:AL11" si="1">O11</f>
        <v>180.03</v>
      </c>
      <c r="AH11" s="51">
        <f t="shared" si="1"/>
        <v>1206.5</v>
      </c>
      <c r="AI11" s="51">
        <f t="shared" si="1"/>
        <v>280</v>
      </c>
      <c r="AJ11" s="50">
        <f t="shared" si="1"/>
        <v>152.9</v>
      </c>
      <c r="AK11" s="51">
        <f t="shared" si="1"/>
        <v>2172.3000000000002</v>
      </c>
      <c r="AL11" s="51">
        <f t="shared" si="1"/>
        <v>120</v>
      </c>
      <c r="AM11" s="13">
        <f>E11</f>
        <v>2334.96</v>
      </c>
      <c r="AN11" s="50">
        <f>F11</f>
        <v>180.03</v>
      </c>
      <c r="AO11" s="50">
        <f>'уровень 1'!G14</f>
        <v>34079.071816484102</v>
      </c>
      <c r="AP11" s="51">
        <f>P11</f>
        <v>1206.5</v>
      </c>
      <c r="AQ11" s="51">
        <f>I11</f>
        <v>280</v>
      </c>
      <c r="AR11" s="50">
        <f>J11</f>
        <v>152.9</v>
      </c>
      <c r="AS11" s="51">
        <f>K11</f>
        <v>2172.3000000000002</v>
      </c>
      <c r="AT11" s="51">
        <f>L11</f>
        <v>120</v>
      </c>
    </row>
    <row r="12" spans="1:46" hidden="1" x14ac:dyDescent="0.25">
      <c r="A12" s="73" t="s">
        <v>16</v>
      </c>
      <c r="B12" s="73"/>
      <c r="C12" s="73"/>
      <c r="D12" s="73"/>
      <c r="E12" s="15">
        <v>1.077</v>
      </c>
      <c r="F12" s="15">
        <v>1.1519999999999999</v>
      </c>
      <c r="G12" s="15">
        <v>1</v>
      </c>
      <c r="H12" s="15">
        <v>1.056</v>
      </c>
      <c r="I12" s="16">
        <v>1</v>
      </c>
      <c r="J12" s="16">
        <v>1.1519999999999999</v>
      </c>
      <c r="K12" s="16">
        <v>1</v>
      </c>
      <c r="L12" s="16">
        <v>1</v>
      </c>
      <c r="M12" s="7">
        <v>1.1910000000000001</v>
      </c>
      <c r="N12" s="15">
        <v>1.0780000000000001</v>
      </c>
      <c r="O12" s="15">
        <v>1.1519999999999999</v>
      </c>
      <c r="P12" s="15">
        <v>1.0569999999999999</v>
      </c>
      <c r="Q12" s="16">
        <v>1</v>
      </c>
      <c r="R12" s="16">
        <v>1.1519999999999999</v>
      </c>
      <c r="S12" s="16">
        <v>1</v>
      </c>
      <c r="T12" s="16">
        <v>1</v>
      </c>
      <c r="U12" s="15">
        <v>1.1579999999999999</v>
      </c>
      <c r="V12" s="15">
        <v>1.079</v>
      </c>
      <c r="W12" s="15">
        <v>1.1519999999999999</v>
      </c>
      <c r="X12" s="15">
        <v>1</v>
      </c>
      <c r="Y12" s="15">
        <v>1.0580000000000001</v>
      </c>
      <c r="Z12" s="16">
        <v>1</v>
      </c>
      <c r="AA12" s="16">
        <v>1</v>
      </c>
      <c r="AB12" s="16">
        <v>1.1519999999999999</v>
      </c>
      <c r="AC12" s="16">
        <v>1</v>
      </c>
      <c r="AD12" s="16">
        <v>1</v>
      </c>
      <c r="AE12" s="15">
        <v>1.1910000000000001</v>
      </c>
      <c r="AF12" s="15">
        <v>1.08</v>
      </c>
      <c r="AG12" s="15">
        <v>1.1519999999999999</v>
      </c>
      <c r="AH12" s="15">
        <v>1.0589999999999999</v>
      </c>
      <c r="AI12" s="16">
        <v>1</v>
      </c>
      <c r="AJ12" s="16">
        <v>1.1519999999999999</v>
      </c>
      <c r="AK12" s="16">
        <v>1</v>
      </c>
      <c r="AL12" s="16">
        <v>1</v>
      </c>
      <c r="AM12" s="15">
        <v>1.0820000000000001</v>
      </c>
      <c r="AN12" s="15">
        <v>1.1519999999999999</v>
      </c>
      <c r="AO12" s="15">
        <v>1</v>
      </c>
      <c r="AP12" s="15">
        <v>1.0609999999999999</v>
      </c>
      <c r="AQ12" s="16">
        <v>1</v>
      </c>
      <c r="AR12" s="16">
        <v>1.1519999999999999</v>
      </c>
      <c r="AS12" s="16">
        <v>1</v>
      </c>
      <c r="AT12" s="16">
        <v>1</v>
      </c>
    </row>
    <row r="13" spans="1:46" x14ac:dyDescent="0.25">
      <c r="A13" s="17">
        <v>1</v>
      </c>
      <c r="B13" s="18" t="s">
        <v>17</v>
      </c>
      <c r="C13" s="42">
        <v>1.04</v>
      </c>
      <c r="D13" s="43">
        <v>0.97399999999999998</v>
      </c>
      <c r="E13" s="32">
        <v>2615.3419968000003</v>
      </c>
      <c r="F13" s="32"/>
      <c r="G13" s="32"/>
      <c r="H13" s="32"/>
      <c r="I13" s="32">
        <v>272.71999999999997</v>
      </c>
      <c r="J13" s="32"/>
      <c r="K13" s="32"/>
      <c r="L13" s="32"/>
      <c r="M13" s="32">
        <v>682.09999199999993</v>
      </c>
      <c r="N13" s="32">
        <v>2617.7703552000003</v>
      </c>
      <c r="O13" s="32"/>
      <c r="P13" s="33"/>
      <c r="Q13" s="32">
        <v>272.71999999999997</v>
      </c>
      <c r="R13" s="32"/>
      <c r="S13" s="32">
        <v>2115.8202000000001</v>
      </c>
      <c r="T13" s="32">
        <v>116.88</v>
      </c>
      <c r="U13" s="33"/>
      <c r="V13" s="32">
        <v>2620.1987136000002</v>
      </c>
      <c r="W13" s="32"/>
      <c r="X13" s="32"/>
      <c r="Y13" s="33"/>
      <c r="Z13" s="32">
        <v>272.71999999999997</v>
      </c>
      <c r="AA13" s="32"/>
      <c r="AB13" s="32"/>
      <c r="AC13" s="32">
        <v>2115.8202000000001</v>
      </c>
      <c r="AD13" s="32">
        <v>116.88</v>
      </c>
      <c r="AE13" s="32"/>
      <c r="AF13" s="32">
        <v>2622.6270720000002</v>
      </c>
      <c r="AG13" s="32"/>
      <c r="AH13" s="33"/>
      <c r="AI13" s="32">
        <v>272.71999999999997</v>
      </c>
      <c r="AJ13" s="32"/>
      <c r="AK13" s="32">
        <v>2115.8202000000001</v>
      </c>
      <c r="AL13" s="32">
        <v>116.88</v>
      </c>
      <c r="AM13" s="32">
        <v>2627.4837888000006</v>
      </c>
      <c r="AN13" s="32"/>
      <c r="AO13" s="32"/>
      <c r="AP13" s="32">
        <v>1246.8139909999998</v>
      </c>
      <c r="AQ13" s="32">
        <v>272.71999999999997</v>
      </c>
      <c r="AR13" s="32"/>
      <c r="AS13" s="32">
        <v>2115.8202000000001</v>
      </c>
      <c r="AT13" s="32">
        <v>116.88</v>
      </c>
    </row>
    <row r="14" spans="1:46" x14ac:dyDescent="0.25">
      <c r="A14" s="17">
        <v>2</v>
      </c>
      <c r="B14" s="18" t="s">
        <v>18</v>
      </c>
      <c r="C14" s="42">
        <v>1.04</v>
      </c>
      <c r="D14" s="43">
        <v>0.97399999999999998</v>
      </c>
      <c r="E14" s="32"/>
      <c r="F14" s="32"/>
      <c r="G14" s="32"/>
      <c r="H14" s="33"/>
      <c r="I14" s="32"/>
      <c r="J14" s="32"/>
      <c r="K14" s="32"/>
      <c r="L14" s="32"/>
      <c r="M14" s="32">
        <v>682.09999199999993</v>
      </c>
      <c r="N14" s="32">
        <v>2617.7703552000003</v>
      </c>
      <c r="O14" s="32"/>
      <c r="P14" s="33"/>
      <c r="Q14" s="32"/>
      <c r="R14" s="32"/>
      <c r="S14" s="32"/>
      <c r="T14" s="32"/>
      <c r="U14" s="33"/>
      <c r="V14" s="32">
        <v>2620.1987136000002</v>
      </c>
      <c r="W14" s="32"/>
      <c r="X14" s="32"/>
      <c r="Y14" s="33"/>
      <c r="Z14" s="32">
        <v>272.71999999999997</v>
      </c>
      <c r="AA14" s="32"/>
      <c r="AB14" s="32"/>
      <c r="AC14" s="32">
        <v>2115.8202000000001</v>
      </c>
      <c r="AD14" s="32">
        <v>116.88</v>
      </c>
      <c r="AE14" s="32"/>
      <c r="AF14" s="32">
        <v>2622.6270720000002</v>
      </c>
      <c r="AG14" s="32"/>
      <c r="AH14" s="33"/>
      <c r="AI14" s="32">
        <v>272.71999999999997</v>
      </c>
      <c r="AJ14" s="32"/>
      <c r="AK14" s="32">
        <v>2115.8202000000001</v>
      </c>
      <c r="AL14" s="32">
        <v>116.88</v>
      </c>
      <c r="AM14" s="32">
        <v>2627.4837888000006</v>
      </c>
      <c r="AN14" s="32"/>
      <c r="AO14" s="32"/>
      <c r="AP14" s="32">
        <v>1246.8139909999998</v>
      </c>
      <c r="AQ14" s="32"/>
      <c r="AR14" s="32"/>
      <c r="AS14" s="32"/>
      <c r="AT14" s="32"/>
    </row>
    <row r="15" spans="1:46" x14ac:dyDescent="0.25">
      <c r="A15" s="17">
        <v>3</v>
      </c>
      <c r="B15" s="18" t="s">
        <v>19</v>
      </c>
      <c r="C15" s="42">
        <v>1.04</v>
      </c>
      <c r="D15" s="43">
        <v>0.97399999999999998</v>
      </c>
      <c r="E15" s="32"/>
      <c r="F15" s="32"/>
      <c r="G15" s="32"/>
      <c r="H15" s="33"/>
      <c r="I15" s="32"/>
      <c r="J15" s="32"/>
      <c r="K15" s="33"/>
      <c r="L15" s="32"/>
      <c r="M15" s="32">
        <v>682.09999199999993</v>
      </c>
      <c r="N15" s="32"/>
      <c r="O15" s="32"/>
      <c r="P15" s="33"/>
      <c r="Q15" s="32"/>
      <c r="R15" s="32"/>
      <c r="S15" s="33"/>
      <c r="T15" s="32"/>
      <c r="U15" s="33"/>
      <c r="V15" s="32">
        <v>2620.1987136000002</v>
      </c>
      <c r="W15" s="32"/>
      <c r="X15" s="32"/>
      <c r="Y15" s="33"/>
      <c r="Z15" s="32">
        <v>272.71999999999997</v>
      </c>
      <c r="AA15" s="32"/>
      <c r="AB15" s="32"/>
      <c r="AC15" s="32">
        <v>2115.8202000000001</v>
      </c>
      <c r="AD15" s="32"/>
      <c r="AE15" s="33"/>
      <c r="AF15" s="32">
        <v>2622.6270720000002</v>
      </c>
      <c r="AG15" s="32"/>
      <c r="AH15" s="33"/>
      <c r="AI15" s="32">
        <v>272.71999999999997</v>
      </c>
      <c r="AJ15" s="32"/>
      <c r="AK15" s="32">
        <v>2115.8202000000001</v>
      </c>
      <c r="AL15" s="32"/>
      <c r="AM15" s="32">
        <v>2627.4837888000006</v>
      </c>
      <c r="AN15" s="32"/>
      <c r="AO15" s="32"/>
      <c r="AP15" s="32">
        <v>1246.8139909999998</v>
      </c>
      <c r="AQ15" s="32">
        <v>272.71999999999997</v>
      </c>
      <c r="AR15" s="32"/>
      <c r="AS15" s="32">
        <v>2115.8202000000001</v>
      </c>
      <c r="AT15" s="32"/>
    </row>
    <row r="16" spans="1:46" x14ac:dyDescent="0.25">
      <c r="A16" s="17">
        <v>4</v>
      </c>
      <c r="B16" s="18" t="s">
        <v>20</v>
      </c>
      <c r="C16" s="42">
        <v>1.25</v>
      </c>
      <c r="D16" s="43">
        <v>1.0147999999999999</v>
      </c>
      <c r="E16" s="32">
        <v>3143.4399000000003</v>
      </c>
      <c r="F16" s="32"/>
      <c r="G16" s="32"/>
      <c r="H16" s="35"/>
      <c r="I16" s="32">
        <v>284.14400000000001</v>
      </c>
      <c r="J16" s="32"/>
      <c r="K16" s="32"/>
      <c r="L16" s="32"/>
      <c r="M16" s="32">
        <v>710.67255839999996</v>
      </c>
      <c r="N16" s="32">
        <v>3146.3586000000005</v>
      </c>
      <c r="O16" s="32"/>
      <c r="P16" s="32">
        <v>1294.1445033999998</v>
      </c>
      <c r="Q16" s="32">
        <v>284.14400000000001</v>
      </c>
      <c r="R16" s="32"/>
      <c r="S16" s="32">
        <v>2204.4500400000002</v>
      </c>
      <c r="T16" s="32">
        <v>121.776</v>
      </c>
      <c r="U16" s="32"/>
      <c r="V16" s="32">
        <v>3149.2772999999997</v>
      </c>
      <c r="W16" s="32"/>
      <c r="X16" s="32"/>
      <c r="Y16" s="32">
        <v>1295.3688596</v>
      </c>
      <c r="Z16" s="32">
        <v>284.14400000000001</v>
      </c>
      <c r="AA16" s="32"/>
      <c r="AB16" s="32"/>
      <c r="AC16" s="32">
        <v>2204.4500400000002</v>
      </c>
      <c r="AD16" s="32">
        <v>121.776</v>
      </c>
      <c r="AE16" s="33"/>
      <c r="AF16" s="32">
        <v>3152.1959999999999</v>
      </c>
      <c r="AG16" s="32"/>
      <c r="AH16" s="32">
        <v>1296.5932157999998</v>
      </c>
      <c r="AI16" s="32">
        <v>284.14400000000001</v>
      </c>
      <c r="AJ16" s="32"/>
      <c r="AK16" s="32">
        <v>2204.4500400000002</v>
      </c>
      <c r="AL16" s="32">
        <v>121.776</v>
      </c>
      <c r="AM16" s="32">
        <v>3158.0334000000003</v>
      </c>
      <c r="AN16" s="32"/>
      <c r="AO16" s="32"/>
      <c r="AP16" s="32">
        <v>1299.0419281999998</v>
      </c>
      <c r="AQ16" s="32"/>
      <c r="AR16" s="32"/>
      <c r="AS16" s="32"/>
      <c r="AT16" s="32"/>
    </row>
    <row r="17" spans="1:46" x14ac:dyDescent="0.25">
      <c r="A17" s="17">
        <v>5</v>
      </c>
      <c r="B17" s="18" t="s">
        <v>21</v>
      </c>
      <c r="C17" s="42">
        <v>0.81</v>
      </c>
      <c r="D17" s="43">
        <v>0.85540000000000005</v>
      </c>
      <c r="E17" s="32">
        <v>2036.9490552000002</v>
      </c>
      <c r="F17" s="32"/>
      <c r="G17" s="32"/>
      <c r="H17" s="32">
        <v>1089.8343456000002</v>
      </c>
      <c r="I17" s="32">
        <v>239.512</v>
      </c>
      <c r="J17" s="32"/>
      <c r="K17" s="32">
        <v>1858.1854200000002</v>
      </c>
      <c r="L17" s="32">
        <v>102.64800000000001</v>
      </c>
      <c r="M17" s="32">
        <v>599.04346320000002</v>
      </c>
      <c r="N17" s="32">
        <v>2038.8403728000003</v>
      </c>
      <c r="O17" s="32"/>
      <c r="P17" s="32">
        <v>1090.8663856999999</v>
      </c>
      <c r="Q17" s="32">
        <v>239.512</v>
      </c>
      <c r="R17" s="32"/>
      <c r="S17" s="32">
        <v>1858.1854200000002</v>
      </c>
      <c r="T17" s="32">
        <v>102.64800000000001</v>
      </c>
      <c r="U17" s="32"/>
      <c r="V17" s="32">
        <v>2040.7316904000002</v>
      </c>
      <c r="W17" s="32"/>
      <c r="X17" s="32"/>
      <c r="Y17" s="32">
        <v>1091.8984258</v>
      </c>
      <c r="Z17" s="32">
        <v>239.512</v>
      </c>
      <c r="AA17" s="32"/>
      <c r="AB17" s="32"/>
      <c r="AC17" s="32">
        <v>1858.1854200000002</v>
      </c>
      <c r="AD17" s="32">
        <v>102.64800000000001</v>
      </c>
      <c r="AE17" s="32"/>
      <c r="AF17" s="32">
        <v>2042.6230080000003</v>
      </c>
      <c r="AG17" s="32"/>
      <c r="AH17" s="32"/>
      <c r="AI17" s="32">
        <v>239.512</v>
      </c>
      <c r="AJ17" s="32"/>
      <c r="AK17" s="32">
        <v>1858.1854200000002</v>
      </c>
      <c r="AL17" s="32">
        <v>102.64800000000001</v>
      </c>
      <c r="AM17" s="32">
        <v>2046.4056432000004</v>
      </c>
      <c r="AN17" s="32"/>
      <c r="AO17" s="32"/>
      <c r="AP17" s="32">
        <v>1094.9945461</v>
      </c>
      <c r="AQ17" s="32">
        <v>239.512</v>
      </c>
      <c r="AR17" s="32"/>
      <c r="AS17" s="32">
        <v>1858.1854200000002</v>
      </c>
      <c r="AT17" s="32">
        <v>102.64800000000001</v>
      </c>
    </row>
    <row r="18" spans="1:46" x14ac:dyDescent="0.25">
      <c r="A18" s="17">
        <v>6</v>
      </c>
      <c r="B18" s="18" t="s">
        <v>22</v>
      </c>
      <c r="C18" s="42">
        <v>1.52</v>
      </c>
      <c r="D18" s="43">
        <v>1.7598</v>
      </c>
      <c r="E18" s="32">
        <v>3822.4229184000001</v>
      </c>
      <c r="F18" s="32"/>
      <c r="G18" s="32"/>
      <c r="H18" s="32"/>
      <c r="I18" s="32">
        <v>492.74400000000003</v>
      </c>
      <c r="J18" s="32"/>
      <c r="K18" s="32"/>
      <c r="L18" s="32">
        <v>211.17600000000002</v>
      </c>
      <c r="M18" s="32">
        <v>1232.4020184000001</v>
      </c>
      <c r="N18" s="32">
        <v>3825.9720576000004</v>
      </c>
      <c r="O18" s="32"/>
      <c r="P18" s="32"/>
      <c r="Q18" s="32">
        <v>492.74400000000003</v>
      </c>
      <c r="R18" s="32"/>
      <c r="S18" s="32">
        <v>3822.8135400000006</v>
      </c>
      <c r="T18" s="32">
        <v>211.17600000000002</v>
      </c>
      <c r="U18" s="33"/>
      <c r="V18" s="32">
        <v>3829.5211967999999</v>
      </c>
      <c r="W18" s="32"/>
      <c r="X18" s="32"/>
      <c r="Y18" s="32"/>
      <c r="Z18" s="32">
        <v>492.74400000000003</v>
      </c>
      <c r="AA18" s="32"/>
      <c r="AB18" s="32"/>
      <c r="AC18" s="32">
        <v>3822.8135400000006</v>
      </c>
      <c r="AD18" s="32">
        <v>211.17600000000002</v>
      </c>
      <c r="AE18" s="32"/>
      <c r="AF18" s="32">
        <v>3833.0703360000002</v>
      </c>
      <c r="AG18" s="32"/>
      <c r="AH18" s="33"/>
      <c r="AI18" s="32">
        <v>492.74400000000003</v>
      </c>
      <c r="AJ18" s="32"/>
      <c r="AK18" s="32">
        <v>3822.8135400000006</v>
      </c>
      <c r="AL18" s="32">
        <v>211.17600000000002</v>
      </c>
      <c r="AM18" s="32">
        <v>3840.1686144000005</v>
      </c>
      <c r="AN18" s="32"/>
      <c r="AO18" s="32"/>
      <c r="AP18" s="32">
        <v>2252.7138206999998</v>
      </c>
      <c r="AQ18" s="32">
        <v>492.74400000000003</v>
      </c>
      <c r="AR18" s="32"/>
      <c r="AS18" s="32">
        <v>3822.8135400000006</v>
      </c>
      <c r="AT18" s="32">
        <v>211.17600000000002</v>
      </c>
    </row>
    <row r="19" spans="1:46" x14ac:dyDescent="0.25">
      <c r="A19" s="17">
        <v>7</v>
      </c>
      <c r="B19" s="18" t="s">
        <v>23</v>
      </c>
      <c r="C19" s="42">
        <v>1.52</v>
      </c>
      <c r="D19" s="43">
        <v>1.7598</v>
      </c>
      <c r="E19" s="32"/>
      <c r="F19" s="32"/>
      <c r="G19" s="32"/>
      <c r="H19" s="32"/>
      <c r="I19" s="32"/>
      <c r="J19" s="32"/>
      <c r="K19" s="32"/>
      <c r="L19" s="32"/>
      <c r="M19" s="32">
        <v>1429.6282430126255</v>
      </c>
      <c r="N19" s="32"/>
      <c r="O19" s="32"/>
      <c r="P19" s="32"/>
      <c r="Q19" s="32"/>
      <c r="R19" s="32"/>
      <c r="S19" s="32"/>
      <c r="T19" s="32"/>
      <c r="U19" s="33"/>
      <c r="V19" s="32">
        <v>3829.5211967999999</v>
      </c>
      <c r="W19" s="32"/>
      <c r="X19" s="32"/>
      <c r="Y19" s="32"/>
      <c r="Z19" s="32">
        <v>492.74400000000003</v>
      </c>
      <c r="AA19" s="32"/>
      <c r="AB19" s="32"/>
      <c r="AC19" s="32">
        <v>3822.8135400000006</v>
      </c>
      <c r="AD19" s="32">
        <v>211.17600000000002</v>
      </c>
      <c r="AE19" s="33"/>
      <c r="AF19" s="32">
        <v>3833.0703360000002</v>
      </c>
      <c r="AG19" s="32"/>
      <c r="AH19" s="33"/>
      <c r="AI19" s="32">
        <v>492.74400000000003</v>
      </c>
      <c r="AJ19" s="32"/>
      <c r="AK19" s="32">
        <v>3822.8135400000006</v>
      </c>
      <c r="AL19" s="32">
        <v>211.17600000000002</v>
      </c>
      <c r="AM19" s="32">
        <v>3840.1686144000005</v>
      </c>
      <c r="AN19" s="32"/>
      <c r="AO19" s="32"/>
      <c r="AP19" s="32">
        <v>2252.7138206999998</v>
      </c>
      <c r="AQ19" s="32"/>
      <c r="AR19" s="32"/>
      <c r="AS19" s="32"/>
      <c r="AT19" s="32"/>
    </row>
    <row r="20" spans="1:46" x14ac:dyDescent="0.25">
      <c r="A20" s="17">
        <v>8</v>
      </c>
      <c r="B20" s="18" t="s">
        <v>24</v>
      </c>
      <c r="C20" s="42">
        <v>1.45</v>
      </c>
      <c r="D20" s="43">
        <v>1.6206</v>
      </c>
      <c r="E20" s="32"/>
      <c r="F20" s="32"/>
      <c r="G20" s="32"/>
      <c r="H20" s="32"/>
      <c r="I20" s="32">
        <v>453.76800000000003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3"/>
      <c r="V20" s="32">
        <v>3653.1616679999997</v>
      </c>
      <c r="W20" s="32"/>
      <c r="X20" s="32"/>
      <c r="Y20" s="32"/>
      <c r="Z20" s="32">
        <v>453.76800000000003</v>
      </c>
      <c r="AA20" s="32"/>
      <c r="AB20" s="32"/>
      <c r="AC20" s="32">
        <v>3520.4293800000005</v>
      </c>
      <c r="AD20" s="32">
        <v>194.47200000000001</v>
      </c>
      <c r="AE20" s="32"/>
      <c r="AF20" s="32">
        <v>3656.54736</v>
      </c>
      <c r="AG20" s="32"/>
      <c r="AH20" s="33"/>
      <c r="AI20" s="32">
        <v>453.76800000000003</v>
      </c>
      <c r="AJ20" s="32"/>
      <c r="AK20" s="32">
        <v>3520.4293800000005</v>
      </c>
      <c r="AL20" s="32">
        <v>194.47200000000001</v>
      </c>
      <c r="AM20" s="32">
        <v>3663.3187440000006</v>
      </c>
      <c r="AN20" s="32"/>
      <c r="AO20" s="32"/>
      <c r="AP20" s="32">
        <v>2074.5243879</v>
      </c>
      <c r="AQ20" s="32">
        <v>453.76800000000003</v>
      </c>
      <c r="AR20" s="32"/>
      <c r="AS20" s="32"/>
      <c r="AT20" s="32">
        <v>194.47200000000001</v>
      </c>
    </row>
    <row r="21" spans="1:46" x14ac:dyDescent="0.25">
      <c r="A21" s="17">
        <v>9</v>
      </c>
      <c r="B21" s="18" t="s">
        <v>25</v>
      </c>
      <c r="C21" s="42">
        <v>1.02</v>
      </c>
      <c r="D21" s="43">
        <v>1.0147999999999999</v>
      </c>
      <c r="E21" s="32">
        <v>2565.0469584000002</v>
      </c>
      <c r="F21" s="32"/>
      <c r="G21" s="32"/>
      <c r="H21" s="32"/>
      <c r="I21" s="32">
        <v>284.14400000000001</v>
      </c>
      <c r="J21" s="32"/>
      <c r="K21" s="32">
        <v>2204.4500400000002</v>
      </c>
      <c r="L21" s="32">
        <v>121.776</v>
      </c>
      <c r="M21" s="32">
        <v>710.67255839999996</v>
      </c>
      <c r="N21" s="32">
        <v>2567.4286176000005</v>
      </c>
      <c r="O21" s="32"/>
      <c r="P21" s="32">
        <v>1294.1445033999998</v>
      </c>
      <c r="Q21" s="32">
        <v>284.14400000000001</v>
      </c>
      <c r="R21" s="32"/>
      <c r="S21" s="32">
        <v>2204.4500400000002</v>
      </c>
      <c r="T21" s="32">
        <v>121.776</v>
      </c>
      <c r="U21" s="33"/>
      <c r="V21" s="32">
        <v>2569.8102767999999</v>
      </c>
      <c r="W21" s="32"/>
      <c r="X21" s="32"/>
      <c r="Y21" s="32"/>
      <c r="Z21" s="32">
        <v>284.14400000000001</v>
      </c>
      <c r="AA21" s="32"/>
      <c r="AB21" s="32"/>
      <c r="AC21" s="32">
        <v>2204.4500400000002</v>
      </c>
      <c r="AD21" s="32">
        <v>121.776</v>
      </c>
      <c r="AE21" s="32"/>
      <c r="AF21" s="32">
        <v>2572.1919360000002</v>
      </c>
      <c r="AG21" s="32"/>
      <c r="AH21" s="33"/>
      <c r="AI21" s="32">
        <v>284.14400000000001</v>
      </c>
      <c r="AJ21" s="32"/>
      <c r="AK21" s="32">
        <v>2204.4500400000002</v>
      </c>
      <c r="AL21" s="32">
        <v>121.776</v>
      </c>
      <c r="AM21" s="32">
        <v>2576.9552544000003</v>
      </c>
      <c r="AN21" s="32"/>
      <c r="AO21" s="32"/>
      <c r="AP21" s="32">
        <v>1299.0419281999998</v>
      </c>
      <c r="AQ21" s="32">
        <v>284.14400000000001</v>
      </c>
      <c r="AR21" s="32"/>
      <c r="AS21" s="32">
        <v>2204.4500400000002</v>
      </c>
      <c r="AT21" s="32">
        <v>121.776</v>
      </c>
    </row>
    <row r="22" spans="1:46" x14ac:dyDescent="0.25">
      <c r="A22" s="17">
        <v>10</v>
      </c>
      <c r="B22" s="18" t="s">
        <v>26</v>
      </c>
      <c r="C22" s="42">
        <v>1.05</v>
      </c>
      <c r="D22" s="43">
        <v>1.2842</v>
      </c>
      <c r="E22" s="32">
        <v>2640.4895160000001</v>
      </c>
      <c r="F22" s="32"/>
      <c r="G22" s="32"/>
      <c r="H22" s="32"/>
      <c r="I22" s="32"/>
      <c r="J22" s="32"/>
      <c r="K22" s="33"/>
      <c r="L22" s="32"/>
      <c r="M22" s="32">
        <v>899.33553359999996</v>
      </c>
      <c r="N22" s="32">
        <v>2642.9412240000006</v>
      </c>
      <c r="O22" s="32"/>
      <c r="P22" s="33"/>
      <c r="Q22" s="32">
        <v>359.57600000000002</v>
      </c>
      <c r="R22" s="32"/>
      <c r="S22" s="32">
        <v>2789.6676600000001</v>
      </c>
      <c r="T22" s="32">
        <v>154.10400000000001</v>
      </c>
      <c r="U22" s="33"/>
      <c r="V22" s="32">
        <v>2645.3929320000002</v>
      </c>
      <c r="W22" s="32"/>
      <c r="X22" s="32"/>
      <c r="Y22" s="32"/>
      <c r="Z22" s="32">
        <v>359.57600000000002</v>
      </c>
      <c r="AA22" s="32"/>
      <c r="AB22" s="32"/>
      <c r="AC22" s="32">
        <v>2789.6676600000001</v>
      </c>
      <c r="AD22" s="32">
        <v>154.10400000000001</v>
      </c>
      <c r="AE22" s="33"/>
      <c r="AF22" s="32">
        <v>2647.8446400000003</v>
      </c>
      <c r="AG22" s="32"/>
      <c r="AH22" s="33"/>
      <c r="AI22" s="32">
        <v>359.57600000000002</v>
      </c>
      <c r="AJ22" s="32"/>
      <c r="AK22" s="33"/>
      <c r="AL22" s="32">
        <v>154.10400000000001</v>
      </c>
      <c r="AM22" s="32">
        <v>2652.7480560000004</v>
      </c>
      <c r="AN22" s="32"/>
      <c r="AO22" s="32"/>
      <c r="AP22" s="32">
        <v>1643.8999252999999</v>
      </c>
      <c r="AQ22" s="32">
        <v>359.57600000000002</v>
      </c>
      <c r="AR22" s="32"/>
      <c r="AS22" s="32"/>
      <c r="AT22" s="32">
        <v>154.10400000000001</v>
      </c>
    </row>
    <row r="23" spans="1:46" x14ac:dyDescent="0.25">
      <c r="A23" s="17">
        <v>11</v>
      </c>
      <c r="B23" s="18" t="s">
        <v>27</v>
      </c>
      <c r="C23" s="42">
        <v>0.94</v>
      </c>
      <c r="D23" s="43">
        <v>0.9113</v>
      </c>
      <c r="E23" s="32">
        <v>2363.8668048</v>
      </c>
      <c r="F23" s="32"/>
      <c r="G23" s="32"/>
      <c r="H23" s="32"/>
      <c r="I23" s="32">
        <v>255.16399999999999</v>
      </c>
      <c r="J23" s="32"/>
      <c r="K23" s="32"/>
      <c r="L23" s="32">
        <v>109.35599999999999</v>
      </c>
      <c r="M23" s="32"/>
      <c r="N23" s="32">
        <v>2366.0616672000001</v>
      </c>
      <c r="O23" s="32"/>
      <c r="P23" s="32">
        <v>1162.1540066499999</v>
      </c>
      <c r="Q23" s="32">
        <v>255.16399999999999</v>
      </c>
      <c r="R23" s="32"/>
      <c r="S23" s="32">
        <v>1979.6169900000002</v>
      </c>
      <c r="T23" s="32">
        <v>109.35599999999999</v>
      </c>
      <c r="U23" s="33"/>
      <c r="V23" s="32">
        <v>2368.2565295999998</v>
      </c>
      <c r="W23" s="32"/>
      <c r="X23" s="32"/>
      <c r="Y23" s="32">
        <v>1163.2534901000001</v>
      </c>
      <c r="Z23" s="32">
        <v>255.16399999999999</v>
      </c>
      <c r="AA23" s="32"/>
      <c r="AB23" s="32"/>
      <c r="AC23" s="32">
        <v>1979.6169900000002</v>
      </c>
      <c r="AD23" s="32">
        <v>109.35599999999999</v>
      </c>
      <c r="AE23" s="33"/>
      <c r="AF23" s="32">
        <v>2370.4513919999999</v>
      </c>
      <c r="AG23" s="32"/>
      <c r="AH23" s="32"/>
      <c r="AI23" s="32">
        <v>255.16399999999999</v>
      </c>
      <c r="AJ23" s="32"/>
      <c r="AK23" s="32">
        <v>1979.6169900000002</v>
      </c>
      <c r="AL23" s="32">
        <v>109.35599999999999</v>
      </c>
      <c r="AM23" s="32">
        <v>2374.8411168000002</v>
      </c>
      <c r="AN23" s="32"/>
      <c r="AO23" s="32"/>
      <c r="AP23" s="32">
        <v>1166.5519404499998</v>
      </c>
      <c r="AQ23" s="32">
        <v>255.16399999999999</v>
      </c>
      <c r="AR23" s="32"/>
      <c r="AS23" s="32">
        <v>1979.6169900000002</v>
      </c>
      <c r="AT23" s="32">
        <v>109.35599999999999</v>
      </c>
    </row>
    <row r="24" spans="1:46" x14ac:dyDescent="0.25">
      <c r="A24" s="17">
        <v>12</v>
      </c>
      <c r="B24" s="18" t="s">
        <v>28</v>
      </c>
      <c r="C24" s="42">
        <v>0.94</v>
      </c>
      <c r="D24" s="43">
        <v>0.9113</v>
      </c>
      <c r="E24" s="32"/>
      <c r="F24" s="32"/>
      <c r="G24" s="32"/>
      <c r="H24" s="32"/>
      <c r="I24" s="32"/>
      <c r="J24" s="32"/>
      <c r="K24" s="32"/>
      <c r="L24" s="32"/>
      <c r="M24" s="32">
        <v>638.19068040000002</v>
      </c>
      <c r="N24" s="32">
        <v>2366.0616672000001</v>
      </c>
      <c r="O24" s="32"/>
      <c r="P24" s="32"/>
      <c r="Q24" s="32"/>
      <c r="R24" s="32"/>
      <c r="S24" s="32"/>
      <c r="T24" s="32"/>
      <c r="U24" s="33"/>
      <c r="V24" s="32">
        <v>2368.2565295999998</v>
      </c>
      <c r="W24" s="32"/>
      <c r="X24" s="32"/>
      <c r="Y24" s="32"/>
      <c r="Z24" s="32">
        <v>255.16399999999999</v>
      </c>
      <c r="AA24" s="32"/>
      <c r="AB24" s="32"/>
      <c r="AC24" s="32">
        <v>1979.6169900000002</v>
      </c>
      <c r="AD24" s="32">
        <v>109.35599999999999</v>
      </c>
      <c r="AE24" s="33"/>
      <c r="AF24" s="32">
        <v>2370.4513919999999</v>
      </c>
      <c r="AG24" s="32"/>
      <c r="AH24" s="32"/>
      <c r="AI24" s="32">
        <v>255.16399999999999</v>
      </c>
      <c r="AJ24" s="32"/>
      <c r="AK24" s="32">
        <v>1979.6169900000002</v>
      </c>
      <c r="AL24" s="32">
        <v>109.35599999999999</v>
      </c>
      <c r="AM24" s="32">
        <v>2374.8411168000002</v>
      </c>
      <c r="AN24" s="32"/>
      <c r="AO24" s="32"/>
      <c r="AP24" s="32">
        <v>1166.5519404499998</v>
      </c>
      <c r="AQ24" s="32"/>
      <c r="AR24" s="32"/>
      <c r="AS24" s="32"/>
      <c r="AT24" s="32"/>
    </row>
    <row r="25" spans="1:46" x14ac:dyDescent="0.25">
      <c r="A25" s="17">
        <v>13</v>
      </c>
      <c r="B25" s="18" t="s">
        <v>29</v>
      </c>
      <c r="C25" s="42">
        <v>0.66</v>
      </c>
      <c r="D25" s="43">
        <v>0.73740000000000006</v>
      </c>
      <c r="E25" s="32">
        <v>1659.7362672000002</v>
      </c>
      <c r="F25" s="32"/>
      <c r="G25" s="32"/>
      <c r="H25" s="32"/>
      <c r="I25" s="32">
        <v>206.47200000000001</v>
      </c>
      <c r="J25" s="32"/>
      <c r="K25" s="32"/>
      <c r="L25" s="32">
        <v>88.488</v>
      </c>
      <c r="M25" s="32">
        <v>516.40711920000001</v>
      </c>
      <c r="N25" s="32"/>
      <c r="O25" s="32"/>
      <c r="P25" s="33"/>
      <c r="Q25" s="32"/>
      <c r="R25" s="32"/>
      <c r="S25" s="32"/>
      <c r="T25" s="32"/>
      <c r="U25" s="33"/>
      <c r="V25" s="32">
        <v>1662.8184144000002</v>
      </c>
      <c r="W25" s="32"/>
      <c r="X25" s="32"/>
      <c r="Y25" s="32"/>
      <c r="Z25" s="32"/>
      <c r="AA25" s="32"/>
      <c r="AB25" s="32"/>
      <c r="AC25" s="32">
        <v>1601.8540200000002</v>
      </c>
      <c r="AD25" s="32"/>
      <c r="AE25" s="32"/>
      <c r="AF25" s="32">
        <v>1664.3594880000001</v>
      </c>
      <c r="AG25" s="32"/>
      <c r="AH25" s="33"/>
      <c r="AI25" s="32">
        <v>206.47200000000001</v>
      </c>
      <c r="AJ25" s="32"/>
      <c r="AK25" s="32">
        <v>1601.8540200000002</v>
      </c>
      <c r="AL25" s="32">
        <v>88.488</v>
      </c>
      <c r="AM25" s="32">
        <v>1667.4416352000003</v>
      </c>
      <c r="AN25" s="32"/>
      <c r="AO25" s="32"/>
      <c r="AP25" s="32">
        <v>943.9431591</v>
      </c>
      <c r="AQ25" s="32">
        <v>206.47200000000001</v>
      </c>
      <c r="AR25" s="32"/>
      <c r="AS25" s="32">
        <v>1601.8540200000002</v>
      </c>
      <c r="AT25" s="32">
        <v>88.488</v>
      </c>
    </row>
    <row r="26" spans="1:46" x14ac:dyDescent="0.25">
      <c r="A26" s="17">
        <v>14</v>
      </c>
      <c r="B26" s="18" t="s">
        <v>46</v>
      </c>
      <c r="C26" s="42">
        <v>0.66</v>
      </c>
      <c r="D26" s="43">
        <v>0.73740000000000006</v>
      </c>
      <c r="E26" s="32"/>
      <c r="F26" s="32"/>
      <c r="G26" s="32"/>
      <c r="H26" s="32"/>
      <c r="I26" s="32"/>
      <c r="J26" s="32"/>
      <c r="K26" s="32"/>
      <c r="L26" s="32"/>
      <c r="M26" s="32">
        <v>516.40711920000001</v>
      </c>
      <c r="N26" s="32"/>
      <c r="O26" s="32"/>
      <c r="P26" s="33"/>
      <c r="Q26" s="32"/>
      <c r="R26" s="32"/>
      <c r="S26" s="32"/>
      <c r="T26" s="32"/>
      <c r="U26" s="33"/>
      <c r="V26" s="32">
        <v>1662.8184144000002</v>
      </c>
      <c r="W26" s="32"/>
      <c r="X26" s="32"/>
      <c r="Y26" s="32"/>
      <c r="Z26" s="32"/>
      <c r="AA26" s="32"/>
      <c r="AB26" s="32"/>
      <c r="AC26" s="32"/>
      <c r="AD26" s="32"/>
      <c r="AE26" s="32"/>
      <c r="AF26" s="32">
        <v>1664.3594880000001</v>
      </c>
      <c r="AG26" s="32"/>
      <c r="AH26" s="33"/>
      <c r="AI26" s="32"/>
      <c r="AJ26" s="32"/>
      <c r="AK26" s="32">
        <v>1601.8540200000002</v>
      </c>
      <c r="AL26" s="32">
        <v>88.488</v>
      </c>
      <c r="AM26" s="32"/>
      <c r="AN26" s="32"/>
      <c r="AO26" s="32"/>
      <c r="AP26" s="32"/>
      <c r="AQ26" s="32"/>
      <c r="AR26" s="32"/>
      <c r="AS26" s="32"/>
      <c r="AT26" s="32"/>
    </row>
    <row r="27" spans="1:46" ht="52.8" x14ac:dyDescent="0.25">
      <c r="A27" s="17">
        <v>15</v>
      </c>
      <c r="B27" s="18" t="s">
        <v>30</v>
      </c>
      <c r="C27" s="42">
        <v>1.55</v>
      </c>
      <c r="D27" s="43">
        <v>1.1940999999999999</v>
      </c>
      <c r="E27" s="32">
        <v>3897.8654760000004</v>
      </c>
      <c r="F27" s="32"/>
      <c r="G27" s="32"/>
      <c r="H27" s="32"/>
      <c r="I27" s="32">
        <v>334.34799999999996</v>
      </c>
      <c r="J27" s="32"/>
      <c r="K27" s="34"/>
      <c r="L27" s="32">
        <v>143.292</v>
      </c>
      <c r="M27" s="32">
        <v>836.23778279999999</v>
      </c>
      <c r="N27" s="32">
        <v>3901.4846640000005</v>
      </c>
      <c r="O27" s="32"/>
      <c r="P27" s="44"/>
      <c r="Q27" s="32">
        <v>334.34799999999996</v>
      </c>
      <c r="R27" s="32"/>
      <c r="S27" s="32">
        <v>2593.9434300000003</v>
      </c>
      <c r="T27" s="32">
        <v>143.292</v>
      </c>
      <c r="U27" s="34"/>
      <c r="V27" s="32">
        <v>3905.1038520000002</v>
      </c>
      <c r="W27" s="32"/>
      <c r="X27" s="32"/>
      <c r="Y27" s="32">
        <v>1524.2411857</v>
      </c>
      <c r="Z27" s="32">
        <v>334.34799999999996</v>
      </c>
      <c r="AA27" s="32"/>
      <c r="AB27" s="32"/>
      <c r="AC27" s="32">
        <v>2593.9434300000003</v>
      </c>
      <c r="AD27" s="32">
        <v>143.292</v>
      </c>
      <c r="AE27" s="32"/>
      <c r="AF27" s="32">
        <v>3908.7230400000003</v>
      </c>
      <c r="AG27" s="32"/>
      <c r="AH27" s="33"/>
      <c r="AI27" s="32">
        <v>334.34799999999996</v>
      </c>
      <c r="AJ27" s="32"/>
      <c r="AK27" s="32">
        <v>2593.9434300000003</v>
      </c>
      <c r="AL27" s="32">
        <v>143.292</v>
      </c>
      <c r="AM27" s="32">
        <v>3915.9614160000006</v>
      </c>
      <c r="AN27" s="32"/>
      <c r="AO27" s="32"/>
      <c r="AP27" s="32">
        <v>1528.5632306499997</v>
      </c>
      <c r="AQ27" s="32">
        <v>334.34799999999996</v>
      </c>
      <c r="AR27" s="32"/>
      <c r="AS27" s="32">
        <v>2593.9434300000003</v>
      </c>
      <c r="AT27" s="32">
        <v>143.292</v>
      </c>
    </row>
    <row r="28" spans="1:46" ht="39.6" x14ac:dyDescent="0.25">
      <c r="A28" s="17">
        <v>16</v>
      </c>
      <c r="B28" s="18" t="s">
        <v>31</v>
      </c>
      <c r="C28" s="45">
        <v>1</v>
      </c>
      <c r="D28" s="43">
        <v>0.71020000000000005</v>
      </c>
      <c r="E28" s="32">
        <v>2514.7519200000002</v>
      </c>
      <c r="F28" s="32"/>
      <c r="G28" s="32"/>
      <c r="H28" s="32"/>
      <c r="I28" s="32">
        <v>198.85600000000002</v>
      </c>
      <c r="J28" s="32"/>
      <c r="K28" s="34"/>
      <c r="L28" s="32">
        <v>85.224000000000004</v>
      </c>
      <c r="M28" s="32">
        <v>497.35874160000003</v>
      </c>
      <c r="N28" s="32">
        <v>2517.0868800000003</v>
      </c>
      <c r="O28" s="32"/>
      <c r="P28" s="44"/>
      <c r="Q28" s="32">
        <v>198.85600000000002</v>
      </c>
      <c r="R28" s="32"/>
      <c r="S28" s="32">
        <v>1542.7674600000003</v>
      </c>
      <c r="T28" s="32">
        <v>85.224000000000004</v>
      </c>
      <c r="U28" s="44"/>
      <c r="V28" s="32">
        <v>2519.42184</v>
      </c>
      <c r="W28" s="32"/>
      <c r="X28" s="32"/>
      <c r="Y28" s="32"/>
      <c r="Z28" s="32">
        <v>198.85600000000002</v>
      </c>
      <c r="AA28" s="32"/>
      <c r="AB28" s="32"/>
      <c r="AC28" s="32">
        <v>1542.7674600000003</v>
      </c>
      <c r="AD28" s="32">
        <v>85.224000000000004</v>
      </c>
      <c r="AE28" s="32"/>
      <c r="AF28" s="32">
        <v>2521.7568000000001</v>
      </c>
      <c r="AG28" s="32"/>
      <c r="AH28" s="33"/>
      <c r="AI28" s="32">
        <v>198.85600000000002</v>
      </c>
      <c r="AJ28" s="32"/>
      <c r="AK28" s="32">
        <v>1542.7674600000003</v>
      </c>
      <c r="AL28" s="32">
        <v>85.224000000000004</v>
      </c>
      <c r="AM28" s="32">
        <v>2526.4267200000004</v>
      </c>
      <c r="AN28" s="32"/>
      <c r="AO28" s="32"/>
      <c r="AP28" s="32">
        <v>909.12453429999994</v>
      </c>
      <c r="AQ28" s="32">
        <v>198.85600000000002</v>
      </c>
      <c r="AR28" s="32"/>
      <c r="AS28" s="32">
        <v>1542.7674600000003</v>
      </c>
      <c r="AT28" s="32">
        <v>85.224000000000004</v>
      </c>
    </row>
    <row r="29" spans="1:46" x14ac:dyDescent="0.25">
      <c r="A29" s="17">
        <v>17</v>
      </c>
      <c r="B29" s="18" t="s">
        <v>32</v>
      </c>
      <c r="C29" s="42">
        <v>0.79</v>
      </c>
      <c r="D29" s="43">
        <v>0.60880000000000001</v>
      </c>
      <c r="E29" s="32">
        <v>1986.6540168000001</v>
      </c>
      <c r="F29" s="32"/>
      <c r="G29" s="32"/>
      <c r="H29" s="32"/>
      <c r="I29" s="32">
        <v>170.464</v>
      </c>
      <c r="J29" s="32"/>
      <c r="K29" s="32"/>
      <c r="L29" s="32">
        <v>73.055999999999997</v>
      </c>
      <c r="M29" s="32">
        <v>426.34751039999998</v>
      </c>
      <c r="N29" s="32">
        <v>1988.4986352000003</v>
      </c>
      <c r="O29" s="32"/>
      <c r="P29" s="33"/>
      <c r="Q29" s="32">
        <v>170.464</v>
      </c>
      <c r="R29" s="32"/>
      <c r="S29" s="32">
        <v>1322.4962400000002</v>
      </c>
      <c r="T29" s="32">
        <v>73.055999999999997</v>
      </c>
      <c r="U29" s="33"/>
      <c r="V29" s="32">
        <v>1990.3432536</v>
      </c>
      <c r="W29" s="32"/>
      <c r="X29" s="32"/>
      <c r="Y29" s="32"/>
      <c r="Z29" s="32">
        <v>170.464</v>
      </c>
      <c r="AA29" s="32"/>
      <c r="AB29" s="32"/>
      <c r="AC29" s="32">
        <v>1322.4962400000002</v>
      </c>
      <c r="AD29" s="32">
        <v>73.055999999999997</v>
      </c>
      <c r="AE29" s="32"/>
      <c r="AF29" s="32">
        <v>1992.1878720000002</v>
      </c>
      <c r="AG29" s="32"/>
      <c r="AH29" s="33"/>
      <c r="AI29" s="32">
        <v>170.464</v>
      </c>
      <c r="AJ29" s="32"/>
      <c r="AK29" s="32">
        <v>1322.4962400000002</v>
      </c>
      <c r="AL29" s="32">
        <v>73.055999999999997</v>
      </c>
      <c r="AM29" s="32">
        <v>1995.8771088000003</v>
      </c>
      <c r="AN29" s="32"/>
      <c r="AO29" s="32"/>
      <c r="AP29" s="32">
        <v>779.32274919999998</v>
      </c>
      <c r="AQ29" s="32">
        <v>170.464</v>
      </c>
      <c r="AR29" s="32"/>
      <c r="AS29" s="32">
        <v>1322.4962400000002</v>
      </c>
      <c r="AT29" s="32">
        <v>73.055999999999997</v>
      </c>
    </row>
    <row r="30" spans="1:46" x14ac:dyDescent="0.25">
      <c r="A30" s="17">
        <v>18</v>
      </c>
      <c r="B30" s="18" t="s">
        <v>33</v>
      </c>
      <c r="C30" s="42">
        <v>1.06</v>
      </c>
      <c r="D30" s="43">
        <v>0.73480000000000001</v>
      </c>
      <c r="E30" s="32">
        <v>2665.6370352000004</v>
      </c>
      <c r="F30" s="32"/>
      <c r="G30" s="32"/>
      <c r="H30" s="32"/>
      <c r="I30" s="32">
        <v>205.744</v>
      </c>
      <c r="J30" s="32"/>
      <c r="K30" s="33"/>
      <c r="L30" s="32">
        <v>88.176000000000002</v>
      </c>
      <c r="M30" s="32">
        <v>596.93762527882564</v>
      </c>
      <c r="N30" s="32">
        <v>2668.1120928000005</v>
      </c>
      <c r="O30" s="32"/>
      <c r="P30" s="33"/>
      <c r="Q30" s="32">
        <v>205.744</v>
      </c>
      <c r="R30" s="32"/>
      <c r="S30" s="32">
        <v>1596.2060400000003</v>
      </c>
      <c r="T30" s="32">
        <v>88.176000000000002</v>
      </c>
      <c r="U30" s="33"/>
      <c r="V30" s="32">
        <v>2670.5871504000002</v>
      </c>
      <c r="W30" s="32"/>
      <c r="X30" s="32"/>
      <c r="Y30" s="32"/>
      <c r="Z30" s="32">
        <v>205.744</v>
      </c>
      <c r="AA30" s="32"/>
      <c r="AB30" s="32"/>
      <c r="AC30" s="32">
        <v>1596.2060400000003</v>
      </c>
      <c r="AD30" s="32">
        <v>88.176000000000002</v>
      </c>
      <c r="AE30" s="33"/>
      <c r="AF30" s="32"/>
      <c r="AG30" s="32"/>
      <c r="AH30" s="33"/>
      <c r="AI30" s="32"/>
      <c r="AJ30" s="32"/>
      <c r="AK30" s="32"/>
      <c r="AL30" s="32"/>
      <c r="AM30" s="32">
        <v>2678.0123232000005</v>
      </c>
      <c r="AN30" s="32"/>
      <c r="AO30" s="32"/>
      <c r="AP30" s="32">
        <v>940.61490819999995</v>
      </c>
      <c r="AQ30" s="32"/>
      <c r="AR30" s="32"/>
      <c r="AS30" s="32"/>
      <c r="AT30" s="32"/>
    </row>
    <row r="31" spans="1:46" ht="26.4" x14ac:dyDescent="0.25">
      <c r="A31" s="17">
        <v>19</v>
      </c>
      <c r="B31" s="18" t="s">
        <v>34</v>
      </c>
      <c r="C31" s="45">
        <v>1</v>
      </c>
      <c r="D31" s="43">
        <v>0.71020000000000005</v>
      </c>
      <c r="E31" s="32">
        <v>2514.7519200000002</v>
      </c>
      <c r="F31" s="32"/>
      <c r="G31" s="32"/>
      <c r="H31" s="33"/>
      <c r="I31" s="32">
        <v>198.85600000000002</v>
      </c>
      <c r="J31" s="32"/>
      <c r="K31" s="32"/>
      <c r="L31" s="32"/>
      <c r="M31" s="32"/>
      <c r="N31" s="32"/>
      <c r="O31" s="32"/>
      <c r="P31" s="33"/>
      <c r="Q31" s="32"/>
      <c r="R31" s="32"/>
      <c r="S31" s="32"/>
      <c r="T31" s="32"/>
      <c r="U31" s="33"/>
      <c r="V31" s="32">
        <v>2519.42184</v>
      </c>
      <c r="W31" s="32"/>
      <c r="X31" s="32"/>
      <c r="Y31" s="32"/>
      <c r="Z31" s="32">
        <v>198.85600000000002</v>
      </c>
      <c r="AA31" s="32"/>
      <c r="AB31" s="32"/>
      <c r="AC31" s="32">
        <v>1542.7674600000003</v>
      </c>
      <c r="AD31" s="32">
        <v>85.224000000000004</v>
      </c>
      <c r="AE31" s="33"/>
      <c r="AF31" s="32">
        <v>2521.7568000000001</v>
      </c>
      <c r="AG31" s="32"/>
      <c r="AH31" s="33"/>
      <c r="AI31" s="32">
        <v>198.85600000000002</v>
      </c>
      <c r="AJ31" s="32"/>
      <c r="AK31" s="32">
        <v>1542.7674600000003</v>
      </c>
      <c r="AL31" s="32">
        <v>85.224000000000004</v>
      </c>
      <c r="AM31" s="32">
        <v>2526.4267200000004</v>
      </c>
      <c r="AN31" s="32"/>
      <c r="AO31" s="32"/>
      <c r="AP31" s="32">
        <v>909.12453429999994</v>
      </c>
      <c r="AQ31" s="32"/>
      <c r="AR31" s="32"/>
      <c r="AS31" s="32"/>
      <c r="AT31" s="32"/>
    </row>
    <row r="32" spans="1:46" x14ac:dyDescent="0.25">
      <c r="A32" s="17">
        <v>20</v>
      </c>
      <c r="B32" s="18" t="s">
        <v>35</v>
      </c>
      <c r="C32" s="42">
        <v>0.81</v>
      </c>
      <c r="D32" s="43">
        <v>0.85540000000000005</v>
      </c>
      <c r="E32" s="32"/>
      <c r="F32" s="32"/>
      <c r="G32" s="32"/>
      <c r="H32" s="33"/>
      <c r="I32" s="32"/>
      <c r="J32" s="32"/>
      <c r="K32" s="32"/>
      <c r="L32" s="32"/>
      <c r="M32" s="32"/>
      <c r="N32" s="32"/>
      <c r="O32" s="32"/>
      <c r="P32" s="33"/>
      <c r="Q32" s="32"/>
      <c r="R32" s="32"/>
      <c r="S32" s="32"/>
      <c r="T32" s="32"/>
      <c r="U32" s="33"/>
      <c r="V32" s="32">
        <v>2040.7316904000002</v>
      </c>
      <c r="W32" s="32"/>
      <c r="X32" s="32"/>
      <c r="Y32" s="32"/>
      <c r="Z32" s="32">
        <v>239.512</v>
      </c>
      <c r="AA32" s="32"/>
      <c r="AB32" s="32"/>
      <c r="AC32" s="32">
        <v>1858.1854200000002</v>
      </c>
      <c r="AD32" s="32">
        <v>102.64800000000001</v>
      </c>
      <c r="AE32" s="33"/>
      <c r="AF32" s="32">
        <v>2042.6230080000003</v>
      </c>
      <c r="AG32" s="32"/>
      <c r="AH32" s="33"/>
      <c r="AI32" s="32">
        <v>239.512</v>
      </c>
      <c r="AJ32" s="32"/>
      <c r="AK32" s="32">
        <v>1858.1854200000002</v>
      </c>
      <c r="AL32" s="32">
        <v>102.64800000000001</v>
      </c>
      <c r="AM32" s="32">
        <v>2046.4056432000004</v>
      </c>
      <c r="AN32" s="32"/>
      <c r="AO32" s="32"/>
      <c r="AP32" s="32">
        <v>1094.9945461</v>
      </c>
      <c r="AQ32" s="32">
        <v>239.512</v>
      </c>
      <c r="AR32" s="32"/>
      <c r="AS32" s="32">
        <v>1858.1854200000002</v>
      </c>
      <c r="AT32" s="32">
        <v>102.64800000000001</v>
      </c>
    </row>
    <row r="33" spans="1:46" x14ac:dyDescent="0.25">
      <c r="A33" s="17">
        <v>21</v>
      </c>
      <c r="B33" s="18" t="s">
        <v>36</v>
      </c>
      <c r="C33" s="42">
        <v>0.81</v>
      </c>
      <c r="D33" s="43">
        <v>0.85540000000000005</v>
      </c>
      <c r="E33" s="32">
        <v>2036.9490552000002</v>
      </c>
      <c r="F33" s="32"/>
      <c r="G33" s="32"/>
      <c r="H33" s="35"/>
      <c r="I33" s="32">
        <v>239.512</v>
      </c>
      <c r="J33" s="32"/>
      <c r="K33" s="32"/>
      <c r="L33" s="32"/>
      <c r="M33" s="32">
        <v>599.04346320000002</v>
      </c>
      <c r="N33" s="32">
        <v>2038.8403728000003</v>
      </c>
      <c r="O33" s="32"/>
      <c r="P33" s="32">
        <v>1090.8663856999999</v>
      </c>
      <c r="Q33" s="32">
        <v>239.512</v>
      </c>
      <c r="R33" s="32"/>
      <c r="S33" s="32"/>
      <c r="T33" s="32"/>
      <c r="U33" s="33"/>
      <c r="V33" s="32">
        <v>2040.7316904000002</v>
      </c>
      <c r="W33" s="32"/>
      <c r="X33" s="32"/>
      <c r="Y33" s="32">
        <v>1091.8984258</v>
      </c>
      <c r="Z33" s="32">
        <v>239.512</v>
      </c>
      <c r="AA33" s="32"/>
      <c r="AB33" s="32"/>
      <c r="AC33" s="32">
        <v>1858.1854200000002</v>
      </c>
      <c r="AD33" s="32">
        <v>102.64800000000001</v>
      </c>
      <c r="AE33" s="33"/>
      <c r="AF33" s="32">
        <v>2042.6230080000003</v>
      </c>
      <c r="AG33" s="32"/>
      <c r="AH33" s="32"/>
      <c r="AI33" s="32">
        <v>239.512</v>
      </c>
      <c r="AJ33" s="32"/>
      <c r="AK33" s="32">
        <v>1858.1854200000002</v>
      </c>
      <c r="AL33" s="32">
        <v>102.64800000000001</v>
      </c>
      <c r="AM33" s="32">
        <v>2046.4056432000004</v>
      </c>
      <c r="AN33" s="32"/>
      <c r="AO33" s="32"/>
      <c r="AP33" s="32">
        <v>1094.9945461</v>
      </c>
      <c r="AQ33" s="32">
        <v>239.512</v>
      </c>
      <c r="AR33" s="32"/>
      <c r="AS33" s="32">
        <v>1858.1854200000002</v>
      </c>
      <c r="AT33" s="32">
        <v>102.64800000000001</v>
      </c>
    </row>
    <row r="34" spans="1:46" x14ac:dyDescent="0.25">
      <c r="A34" s="17">
        <v>22</v>
      </c>
      <c r="B34" s="18" t="s">
        <v>37</v>
      </c>
      <c r="C34" s="42">
        <v>0.81</v>
      </c>
      <c r="D34" s="43">
        <v>0.85540000000000005</v>
      </c>
      <c r="E34" s="32"/>
      <c r="F34" s="32"/>
      <c r="G34" s="32"/>
      <c r="H34" s="33"/>
      <c r="I34" s="32">
        <v>239.512</v>
      </c>
      <c r="J34" s="32"/>
      <c r="K34" s="32"/>
      <c r="L34" s="32"/>
      <c r="M34" s="32"/>
      <c r="N34" s="32"/>
      <c r="O34" s="32"/>
      <c r="P34" s="33"/>
      <c r="Q34" s="32"/>
      <c r="R34" s="32"/>
      <c r="S34" s="32"/>
      <c r="T34" s="32"/>
      <c r="U34" s="33"/>
      <c r="V34" s="32">
        <v>2040.7316904000002</v>
      </c>
      <c r="W34" s="32"/>
      <c r="X34" s="32"/>
      <c r="Y34" s="33"/>
      <c r="Z34" s="32">
        <v>239.512</v>
      </c>
      <c r="AA34" s="32"/>
      <c r="AB34" s="32"/>
      <c r="AC34" s="32">
        <v>1858.1854200000002</v>
      </c>
      <c r="AD34" s="32">
        <v>102.64800000000001</v>
      </c>
      <c r="AE34" s="32"/>
      <c r="AF34" s="32">
        <v>2042.6230080000003</v>
      </c>
      <c r="AG34" s="32"/>
      <c r="AH34" s="33"/>
      <c r="AI34" s="32">
        <v>239.512</v>
      </c>
      <c r="AJ34" s="32"/>
      <c r="AK34" s="32">
        <v>1858.1854200000002</v>
      </c>
      <c r="AL34" s="32">
        <v>102.64800000000001</v>
      </c>
      <c r="AM34" s="32">
        <v>2046.4056432000004</v>
      </c>
      <c r="AN34" s="32"/>
      <c r="AO34" s="32"/>
      <c r="AP34" s="32">
        <v>1094.9945461</v>
      </c>
      <c r="AQ34" s="32">
        <v>239.512</v>
      </c>
      <c r="AR34" s="32"/>
      <c r="AS34" s="32">
        <v>1858.1854200000002</v>
      </c>
      <c r="AT34" s="32">
        <v>102.64800000000001</v>
      </c>
    </row>
    <row r="35" spans="1:46" x14ac:dyDescent="0.25">
      <c r="A35" s="17">
        <v>23</v>
      </c>
      <c r="B35" s="18" t="s">
        <v>38</v>
      </c>
      <c r="C35" s="42">
        <v>0.81</v>
      </c>
      <c r="D35" s="43">
        <v>0.85540000000000005</v>
      </c>
      <c r="E35" s="32"/>
      <c r="F35" s="32"/>
      <c r="G35" s="32"/>
      <c r="H35" s="33"/>
      <c r="I35" s="32"/>
      <c r="J35" s="32"/>
      <c r="K35" s="32"/>
      <c r="L35" s="32"/>
      <c r="M35" s="32"/>
      <c r="N35" s="32">
        <v>2038.8403728000003</v>
      </c>
      <c r="O35" s="32"/>
      <c r="P35" s="33"/>
      <c r="Q35" s="32">
        <v>239.512</v>
      </c>
      <c r="R35" s="32"/>
      <c r="S35" s="32"/>
      <c r="T35" s="32">
        <v>102.64800000000001</v>
      </c>
      <c r="U35" s="33"/>
      <c r="V35" s="32">
        <v>2040.7316904000002</v>
      </c>
      <c r="W35" s="32"/>
      <c r="X35" s="32"/>
      <c r="Y35" s="33"/>
      <c r="Z35" s="32">
        <v>239.512</v>
      </c>
      <c r="AA35" s="32"/>
      <c r="AB35" s="32"/>
      <c r="AC35" s="32">
        <v>1858.1854200000002</v>
      </c>
      <c r="AD35" s="32">
        <v>102.64800000000001</v>
      </c>
      <c r="AE35" s="32"/>
      <c r="AF35" s="32">
        <v>2042.6230080000003</v>
      </c>
      <c r="AG35" s="32"/>
      <c r="AH35" s="33"/>
      <c r="AI35" s="32">
        <v>239.512</v>
      </c>
      <c r="AJ35" s="32"/>
      <c r="AK35" s="32">
        <v>1858.1854200000002</v>
      </c>
      <c r="AL35" s="32">
        <v>102.64800000000001</v>
      </c>
      <c r="AM35" s="32">
        <v>2046.4056432000004</v>
      </c>
      <c r="AN35" s="32"/>
      <c r="AO35" s="32"/>
      <c r="AP35" s="32">
        <v>1094.9945461</v>
      </c>
      <c r="AQ35" s="32">
        <v>239.512</v>
      </c>
      <c r="AR35" s="32"/>
      <c r="AS35" s="32">
        <v>1858.1854200000002</v>
      </c>
      <c r="AT35" s="32">
        <v>102.64800000000001</v>
      </c>
    </row>
    <row r="36" spans="1:46" x14ac:dyDescent="0.25">
      <c r="A36" s="17">
        <v>24</v>
      </c>
      <c r="B36" s="18" t="s">
        <v>39</v>
      </c>
      <c r="C36" s="42">
        <v>0.81</v>
      </c>
      <c r="D36" s="43">
        <v>0.85540000000000005</v>
      </c>
      <c r="E36" s="32"/>
      <c r="F36" s="32"/>
      <c r="G36" s="32"/>
      <c r="H36" s="33"/>
      <c r="I36" s="32"/>
      <c r="J36" s="32"/>
      <c r="K36" s="33"/>
      <c r="L36" s="33"/>
      <c r="M36" s="32"/>
      <c r="N36" s="32"/>
      <c r="O36" s="32"/>
      <c r="P36" s="33"/>
      <c r="Q36" s="32"/>
      <c r="R36" s="32"/>
      <c r="S36" s="32"/>
      <c r="T36" s="33"/>
      <c r="U36" s="33"/>
      <c r="V36" s="32">
        <v>2040.7316904000002</v>
      </c>
      <c r="W36" s="32"/>
      <c r="X36" s="32"/>
      <c r="Y36" s="33"/>
      <c r="Z36" s="32"/>
      <c r="AA36" s="32"/>
      <c r="AB36" s="32"/>
      <c r="AC36" s="32"/>
      <c r="AD36" s="32"/>
      <c r="AE36" s="33"/>
      <c r="AF36" s="32"/>
      <c r="AG36" s="32"/>
      <c r="AH36" s="33"/>
      <c r="AI36" s="32"/>
      <c r="AJ36" s="32"/>
      <c r="AK36" s="33"/>
      <c r="AL36" s="33"/>
      <c r="AM36" s="32">
        <v>2046.4056432000004</v>
      </c>
      <c r="AN36" s="32"/>
      <c r="AO36" s="32"/>
      <c r="AP36" s="32">
        <v>1094.9945461</v>
      </c>
      <c r="AQ36" s="32">
        <v>239.512</v>
      </c>
      <c r="AR36" s="32"/>
      <c r="AS36" s="32">
        <v>1858.1854200000002</v>
      </c>
      <c r="AT36" s="32">
        <v>102.64800000000001</v>
      </c>
    </row>
    <row r="37" spans="1:46" x14ac:dyDescent="0.25">
      <c r="A37" s="17">
        <v>25</v>
      </c>
      <c r="B37" s="18" t="s">
        <v>40</v>
      </c>
      <c r="C37" s="42">
        <v>0.81</v>
      </c>
      <c r="D37" s="43">
        <v>0.9113</v>
      </c>
      <c r="E37" s="32"/>
      <c r="F37" s="32"/>
      <c r="G37" s="32"/>
      <c r="H37" s="33"/>
      <c r="I37" s="32"/>
      <c r="J37" s="32"/>
      <c r="K37" s="32"/>
      <c r="L37" s="32"/>
      <c r="M37" s="32"/>
      <c r="N37" s="32"/>
      <c r="O37" s="32"/>
      <c r="P37" s="33"/>
      <c r="Q37" s="32"/>
      <c r="R37" s="32"/>
      <c r="S37" s="32"/>
      <c r="T37" s="32"/>
      <c r="U37" s="33"/>
      <c r="V37" s="32">
        <v>2040.7316904000002</v>
      </c>
      <c r="W37" s="32"/>
      <c r="X37" s="32"/>
      <c r="Y37" s="33"/>
      <c r="Z37" s="32"/>
      <c r="AA37" s="32"/>
      <c r="AB37" s="32"/>
      <c r="AC37" s="32"/>
      <c r="AD37" s="32"/>
      <c r="AE37" s="33"/>
      <c r="AF37" s="32">
        <v>2042.6230080000003</v>
      </c>
      <c r="AG37" s="32"/>
      <c r="AH37" s="33"/>
      <c r="AI37" s="32"/>
      <c r="AJ37" s="32"/>
      <c r="AK37" s="32">
        <v>1979.6169900000002</v>
      </c>
      <c r="AL37" s="32">
        <v>109.35599999999999</v>
      </c>
      <c r="AM37" s="32">
        <v>2046.4056432000004</v>
      </c>
      <c r="AN37" s="32"/>
      <c r="AO37" s="32"/>
      <c r="AP37" s="32">
        <v>1166.5519404499998</v>
      </c>
      <c r="AQ37" s="32">
        <v>255.16399999999999</v>
      </c>
      <c r="AR37" s="32"/>
      <c r="AS37" s="32">
        <v>1979.6169900000002</v>
      </c>
      <c r="AT37" s="32">
        <v>109.35599999999999</v>
      </c>
    </row>
    <row r="38" spans="1:46" x14ac:dyDescent="0.25">
      <c r="A38" s="17">
        <v>26</v>
      </c>
      <c r="B38" s="18" t="s">
        <v>41</v>
      </c>
      <c r="C38" s="42">
        <v>0.81</v>
      </c>
      <c r="D38" s="43">
        <v>0.85540000000000005</v>
      </c>
      <c r="E38" s="32"/>
      <c r="F38" s="32"/>
      <c r="G38" s="32"/>
      <c r="H38" s="33"/>
      <c r="I38" s="32"/>
      <c r="J38" s="32"/>
      <c r="K38" s="33"/>
      <c r="L38" s="33"/>
      <c r="M38" s="32"/>
      <c r="N38" s="32"/>
      <c r="O38" s="32"/>
      <c r="P38" s="33"/>
      <c r="Q38" s="33"/>
      <c r="R38" s="32"/>
      <c r="S38" s="32"/>
      <c r="T38" s="33"/>
      <c r="U38" s="33"/>
      <c r="V38" s="32">
        <v>2040.7316904000002</v>
      </c>
      <c r="W38" s="32"/>
      <c r="X38" s="32"/>
      <c r="Y38" s="33"/>
      <c r="Z38" s="33"/>
      <c r="AA38" s="33"/>
      <c r="AB38" s="33"/>
      <c r="AC38" s="32"/>
      <c r="AD38" s="32"/>
      <c r="AE38" s="33"/>
      <c r="AF38" s="32"/>
      <c r="AG38" s="32"/>
      <c r="AH38" s="33"/>
      <c r="AI38" s="33"/>
      <c r="AJ38" s="32"/>
      <c r="AK38" s="33"/>
      <c r="AL38" s="33"/>
      <c r="AM38" s="32">
        <v>2046.4056432000004</v>
      </c>
      <c r="AN38" s="32"/>
      <c r="AO38" s="32"/>
      <c r="AP38" s="32">
        <v>1094.9945461</v>
      </c>
      <c r="AQ38" s="32">
        <v>239.512</v>
      </c>
      <c r="AR38" s="32"/>
      <c r="AS38" s="32">
        <v>1858.1854200000002</v>
      </c>
      <c r="AT38" s="32">
        <v>102.64800000000001</v>
      </c>
    </row>
    <row r="39" spans="1:46" x14ac:dyDescent="0.25">
      <c r="A39" s="17">
        <v>27</v>
      </c>
      <c r="B39" s="18" t="s">
        <v>42</v>
      </c>
      <c r="C39" s="42">
        <v>0.81</v>
      </c>
      <c r="D39" s="43">
        <v>0.85540000000000005</v>
      </c>
      <c r="E39" s="32"/>
      <c r="F39" s="32"/>
      <c r="G39" s="32"/>
      <c r="H39" s="33"/>
      <c r="I39" s="32"/>
      <c r="J39" s="32"/>
      <c r="K39" s="32"/>
      <c r="L39" s="32"/>
      <c r="M39" s="32">
        <v>599.04346320000002</v>
      </c>
      <c r="N39" s="32">
        <v>2038.8403728000003</v>
      </c>
      <c r="O39" s="32"/>
      <c r="P39" s="33"/>
      <c r="Q39" s="32">
        <v>239.512</v>
      </c>
      <c r="R39" s="32"/>
      <c r="S39" s="32">
        <v>1858.1854200000002</v>
      </c>
      <c r="T39" s="32"/>
      <c r="U39" s="33"/>
      <c r="V39" s="32">
        <v>2040.7316904000002</v>
      </c>
      <c r="W39" s="32"/>
      <c r="X39" s="32"/>
      <c r="Y39" s="33"/>
      <c r="Z39" s="32">
        <v>239.512</v>
      </c>
      <c r="AA39" s="32">
        <v>1080</v>
      </c>
      <c r="AB39" s="32"/>
      <c r="AC39" s="32">
        <v>1858.1854200000002</v>
      </c>
      <c r="AD39" s="32">
        <v>102.64800000000001</v>
      </c>
      <c r="AE39" s="32"/>
      <c r="AF39" s="32">
        <v>2042.6230080000003</v>
      </c>
      <c r="AG39" s="32"/>
      <c r="AH39" s="33"/>
      <c r="AI39" s="32">
        <v>239.512</v>
      </c>
      <c r="AJ39" s="32"/>
      <c r="AK39" s="32"/>
      <c r="AL39" s="32">
        <v>102.64800000000001</v>
      </c>
      <c r="AM39" s="32">
        <v>2046.4056432000004</v>
      </c>
      <c r="AN39" s="32"/>
      <c r="AO39" s="32"/>
      <c r="AP39" s="32">
        <v>1094.9945461</v>
      </c>
      <c r="AQ39" s="32">
        <v>239.512</v>
      </c>
      <c r="AR39" s="32"/>
      <c r="AS39" s="32">
        <v>1858.1854200000002</v>
      </c>
      <c r="AT39" s="32">
        <v>102.64800000000001</v>
      </c>
    </row>
    <row r="40" spans="1:46" x14ac:dyDescent="0.25">
      <c r="A40" s="17">
        <v>28</v>
      </c>
      <c r="B40" s="18" t="s">
        <v>43</v>
      </c>
      <c r="C40" s="42">
        <v>1.25</v>
      </c>
      <c r="D40" s="43">
        <v>0.9113</v>
      </c>
      <c r="E40" s="32"/>
      <c r="F40" s="32"/>
      <c r="G40" s="32"/>
      <c r="H40" s="33"/>
      <c r="I40" s="32"/>
      <c r="J40" s="32"/>
      <c r="K40" s="33"/>
      <c r="L40" s="33"/>
      <c r="M40" s="32"/>
      <c r="N40" s="32"/>
      <c r="O40" s="32"/>
      <c r="P40" s="33"/>
      <c r="Q40" s="33"/>
      <c r="R40" s="32"/>
      <c r="S40" s="33"/>
      <c r="T40" s="33"/>
      <c r="U40" s="33"/>
      <c r="V40" s="32">
        <v>3149.2772999999997</v>
      </c>
      <c r="W40" s="32"/>
      <c r="X40" s="32"/>
      <c r="Y40" s="33"/>
      <c r="Z40" s="33"/>
      <c r="AA40" s="33"/>
      <c r="AB40" s="33"/>
      <c r="AC40" s="32"/>
      <c r="AD40" s="33"/>
      <c r="AE40" s="33"/>
      <c r="AF40" s="32"/>
      <c r="AG40" s="32"/>
      <c r="AH40" s="33"/>
      <c r="AI40" s="33"/>
      <c r="AJ40" s="32"/>
      <c r="AK40" s="33"/>
      <c r="AL40" s="33"/>
      <c r="AM40" s="32">
        <v>3158.0334000000003</v>
      </c>
      <c r="AN40" s="32"/>
      <c r="AO40" s="32"/>
      <c r="AP40" s="32">
        <v>1166.5519404499998</v>
      </c>
      <c r="AQ40" s="32"/>
      <c r="AR40" s="32"/>
      <c r="AS40" s="32"/>
      <c r="AT40" s="32"/>
    </row>
    <row r="41" spans="1:46" x14ac:dyDescent="0.25">
      <c r="A41" s="17">
        <v>29</v>
      </c>
      <c r="B41" s="18" t="s">
        <v>44</v>
      </c>
      <c r="C41" s="42">
        <v>0.81</v>
      </c>
      <c r="D41" s="43">
        <v>0.85540000000000005</v>
      </c>
      <c r="E41" s="32"/>
      <c r="F41" s="32"/>
      <c r="G41" s="32"/>
      <c r="H41" s="33"/>
      <c r="I41" s="32"/>
      <c r="J41" s="32"/>
      <c r="K41" s="32"/>
      <c r="L41" s="32"/>
      <c r="M41" s="32"/>
      <c r="N41" s="32"/>
      <c r="O41" s="32"/>
      <c r="P41" s="33"/>
      <c r="Q41" s="32"/>
      <c r="R41" s="32"/>
      <c r="S41" s="32"/>
      <c r="T41" s="32"/>
      <c r="U41" s="33"/>
      <c r="V41" s="32">
        <v>2040.7316904000002</v>
      </c>
      <c r="W41" s="32"/>
      <c r="X41" s="32"/>
      <c r="Y41" s="33"/>
      <c r="Z41" s="32"/>
      <c r="AA41" s="32"/>
      <c r="AB41" s="32"/>
      <c r="AC41" s="32">
        <v>1858.1854200000002</v>
      </c>
      <c r="AD41" s="32"/>
      <c r="AE41" s="33"/>
      <c r="AF41" s="32">
        <v>2042.6230080000003</v>
      </c>
      <c r="AG41" s="32"/>
      <c r="AH41" s="33"/>
      <c r="AI41" s="32">
        <v>239.512</v>
      </c>
      <c r="AJ41" s="32"/>
      <c r="AK41" s="32">
        <v>1858.1854200000002</v>
      </c>
      <c r="AL41" s="32">
        <v>102.64800000000001</v>
      </c>
      <c r="AM41" s="32">
        <v>2046.4056432000004</v>
      </c>
      <c r="AN41" s="32"/>
      <c r="AO41" s="32"/>
      <c r="AP41" s="32">
        <v>1094.9945461</v>
      </c>
      <c r="AQ41" s="32">
        <v>239.512</v>
      </c>
      <c r="AR41" s="32"/>
      <c r="AS41" s="32">
        <v>1858.1854200000002</v>
      </c>
      <c r="AT41" s="32">
        <v>102.64800000000001</v>
      </c>
    </row>
    <row r="42" spans="1:46" x14ac:dyDescent="0.25">
      <c r="A42" s="17">
        <v>30</v>
      </c>
      <c r="B42" s="18" t="s">
        <v>45</v>
      </c>
      <c r="C42" s="42">
        <v>0.81</v>
      </c>
      <c r="D42" s="43">
        <v>0.85540000000000005</v>
      </c>
      <c r="E42" s="32"/>
      <c r="F42" s="32"/>
      <c r="G42" s="32"/>
      <c r="H42" s="33"/>
      <c r="I42" s="32"/>
      <c r="J42" s="32"/>
      <c r="K42" s="32"/>
      <c r="L42" s="32"/>
      <c r="M42" s="32"/>
      <c r="N42" s="32"/>
      <c r="O42" s="32"/>
      <c r="P42" s="33"/>
      <c r="Q42" s="32"/>
      <c r="R42" s="32"/>
      <c r="S42" s="32"/>
      <c r="T42" s="32"/>
      <c r="U42" s="33"/>
      <c r="V42" s="32">
        <v>2040.7316904000002</v>
      </c>
      <c r="W42" s="32"/>
      <c r="X42" s="32"/>
      <c r="Y42" s="33"/>
      <c r="Z42" s="32"/>
      <c r="AA42" s="32"/>
      <c r="AB42" s="32"/>
      <c r="AC42" s="32">
        <v>1858.1854200000002</v>
      </c>
      <c r="AD42" s="32"/>
      <c r="AE42" s="33"/>
      <c r="AF42" s="32">
        <v>2042.6230080000003</v>
      </c>
      <c r="AG42" s="32"/>
      <c r="AH42" s="33"/>
      <c r="AI42" s="32">
        <v>239.512</v>
      </c>
      <c r="AJ42" s="32"/>
      <c r="AK42" s="32">
        <v>1858.1854200000002</v>
      </c>
      <c r="AL42" s="32">
        <v>102.64800000000001</v>
      </c>
      <c r="AM42" s="32">
        <v>2046.4056432000004</v>
      </c>
      <c r="AN42" s="32"/>
      <c r="AO42" s="32"/>
      <c r="AP42" s="32">
        <v>1094.9945461</v>
      </c>
      <c r="AQ42" s="32">
        <v>239.512</v>
      </c>
      <c r="AR42" s="32"/>
      <c r="AS42" s="32">
        <v>1858.1854200000002</v>
      </c>
      <c r="AT42" s="32">
        <v>102.64800000000001</v>
      </c>
    </row>
    <row r="43" spans="1:46" x14ac:dyDescent="0.25">
      <c r="A43" s="17">
        <v>31</v>
      </c>
      <c r="B43" s="18" t="s">
        <v>46</v>
      </c>
      <c r="C43" s="42">
        <v>0.66</v>
      </c>
      <c r="D43" s="43">
        <v>0.73740000000000006</v>
      </c>
      <c r="E43" s="32"/>
      <c r="F43" s="32"/>
      <c r="G43" s="32"/>
      <c r="H43" s="33"/>
      <c r="I43" s="32"/>
      <c r="J43" s="32"/>
      <c r="K43" s="32"/>
      <c r="L43" s="32"/>
      <c r="M43" s="32">
        <v>516.40711920000001</v>
      </c>
      <c r="N43" s="32"/>
      <c r="O43" s="32"/>
      <c r="P43" s="33"/>
      <c r="Q43" s="32"/>
      <c r="R43" s="32"/>
      <c r="S43" s="32"/>
      <c r="T43" s="32"/>
      <c r="U43" s="33"/>
      <c r="V43" s="32">
        <v>1662.8184144000002</v>
      </c>
      <c r="W43" s="32"/>
      <c r="X43" s="32"/>
      <c r="Y43" s="33"/>
      <c r="Z43" s="32">
        <v>206.47200000000001</v>
      </c>
      <c r="AA43" s="32"/>
      <c r="AB43" s="32"/>
      <c r="AC43" s="32">
        <v>1601.8540200000002</v>
      </c>
      <c r="AD43" s="32">
        <v>88.488</v>
      </c>
      <c r="AE43" s="33"/>
      <c r="AF43" s="32"/>
      <c r="AG43" s="32"/>
      <c r="AH43" s="33"/>
      <c r="AI43" s="32"/>
      <c r="AJ43" s="32"/>
      <c r="AK43" s="32">
        <v>1601.8540200000002</v>
      </c>
      <c r="AL43" s="32">
        <v>88.488</v>
      </c>
      <c r="AM43" s="32">
        <v>1667.4416352000003</v>
      </c>
      <c r="AN43" s="32"/>
      <c r="AO43" s="32"/>
      <c r="AP43" s="32">
        <v>943.9431591</v>
      </c>
      <c r="AQ43" s="32"/>
      <c r="AR43" s="32"/>
      <c r="AS43" s="32"/>
      <c r="AT43" s="32"/>
    </row>
    <row r="44" spans="1:46" x14ac:dyDescent="0.25">
      <c r="A44" s="17">
        <v>32</v>
      </c>
      <c r="B44" s="18" t="s">
        <v>47</v>
      </c>
      <c r="C44" s="42">
        <v>0.81</v>
      </c>
      <c r="D44" s="43">
        <v>0.85540000000000005</v>
      </c>
      <c r="E44" s="32">
        <v>2036.9490552000002</v>
      </c>
      <c r="F44" s="32"/>
      <c r="G44" s="32"/>
      <c r="H44" s="33"/>
      <c r="I44" s="32">
        <v>239.512</v>
      </c>
      <c r="J44" s="32"/>
      <c r="K44" s="32"/>
      <c r="L44" s="32"/>
      <c r="M44" s="32"/>
      <c r="N44" s="32"/>
      <c r="O44" s="32"/>
      <c r="P44" s="33"/>
      <c r="Q44" s="32"/>
      <c r="R44" s="32"/>
      <c r="S44" s="32"/>
      <c r="T44" s="32"/>
      <c r="U44" s="33"/>
      <c r="V44" s="32">
        <v>2040.7316904000002</v>
      </c>
      <c r="W44" s="32"/>
      <c r="X44" s="32"/>
      <c r="Y44" s="33"/>
      <c r="Z44" s="32">
        <v>239.512</v>
      </c>
      <c r="AA44" s="32"/>
      <c r="AB44" s="32"/>
      <c r="AC44" s="32">
        <v>1858.1854200000002</v>
      </c>
      <c r="AD44" s="32">
        <v>102.64800000000001</v>
      </c>
      <c r="AE44" s="33"/>
      <c r="AF44" s="32">
        <v>2042.6230080000003</v>
      </c>
      <c r="AG44" s="32"/>
      <c r="AH44" s="33"/>
      <c r="AI44" s="32">
        <v>239.512</v>
      </c>
      <c r="AJ44" s="32"/>
      <c r="AK44" s="32">
        <v>1858.1854200000002</v>
      </c>
      <c r="AL44" s="32">
        <v>102.64800000000001</v>
      </c>
      <c r="AM44" s="32">
        <v>2046.4056432000004</v>
      </c>
      <c r="AN44" s="32"/>
      <c r="AO44" s="32"/>
      <c r="AP44" s="32">
        <v>1094.9945461</v>
      </c>
      <c r="AQ44" s="32">
        <v>239.512</v>
      </c>
      <c r="AR44" s="32"/>
      <c r="AS44" s="32">
        <v>1858.1854200000002</v>
      </c>
      <c r="AT44" s="32">
        <v>102.64800000000001</v>
      </c>
    </row>
    <row r="45" spans="1:46" x14ac:dyDescent="0.25">
      <c r="A45" s="17">
        <v>33</v>
      </c>
      <c r="B45" s="18" t="s">
        <v>48</v>
      </c>
      <c r="C45" s="40"/>
      <c r="D45" s="46">
        <v>1</v>
      </c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2">
        <v>248.17895064935064</v>
      </c>
      <c r="V45" s="32"/>
      <c r="W45" s="32"/>
      <c r="X45" s="32"/>
      <c r="Y45" s="33"/>
      <c r="Z45" s="33"/>
      <c r="AA45" s="33"/>
      <c r="AB45" s="33"/>
      <c r="AC45" s="32"/>
      <c r="AD45" s="32"/>
      <c r="AE45" s="33"/>
      <c r="AF45" s="33"/>
      <c r="AG45" s="33"/>
      <c r="AH45" s="33"/>
      <c r="AI45" s="33"/>
      <c r="AJ45" s="31" t="s">
        <v>56</v>
      </c>
      <c r="AK45" s="31"/>
      <c r="AL45" s="57"/>
      <c r="AM45" s="32"/>
      <c r="AN45" s="32"/>
      <c r="AO45" s="32"/>
      <c r="AP45" s="32"/>
      <c r="AQ45" s="32"/>
      <c r="AR45" s="32"/>
      <c r="AS45" s="32"/>
      <c r="AT45" s="32"/>
    </row>
    <row r="46" spans="1:46" x14ac:dyDescent="0.25">
      <c r="A46" s="17">
        <v>34</v>
      </c>
      <c r="B46" s="18" t="s">
        <v>49</v>
      </c>
      <c r="C46" s="40"/>
      <c r="D46" s="46">
        <v>1</v>
      </c>
      <c r="E46" s="33"/>
      <c r="F46" s="32"/>
      <c r="G46" s="32"/>
      <c r="H46" s="33"/>
      <c r="I46" s="33"/>
      <c r="J46" s="32"/>
      <c r="K46" s="33"/>
      <c r="L46" s="33"/>
      <c r="M46" s="33"/>
      <c r="N46" s="33"/>
      <c r="O46" s="32"/>
      <c r="P46" s="33"/>
      <c r="Q46" s="33"/>
      <c r="R46" s="32"/>
      <c r="S46" s="33"/>
      <c r="T46" s="33"/>
      <c r="U46" s="32">
        <v>248.17895064935064</v>
      </c>
      <c r="V46" s="32"/>
      <c r="W46" s="32"/>
      <c r="X46" s="32"/>
      <c r="Y46" s="33"/>
      <c r="Z46" s="33"/>
      <c r="AA46" s="33"/>
      <c r="AB46" s="33"/>
      <c r="AC46" s="32"/>
      <c r="AD46" s="32"/>
      <c r="AE46" s="33"/>
      <c r="AF46" s="33"/>
      <c r="AG46" s="32"/>
      <c r="AH46" s="33"/>
      <c r="AI46" s="33"/>
      <c r="AJ46" s="32"/>
      <c r="AK46" s="33"/>
      <c r="AL46" s="33"/>
      <c r="AM46" s="32"/>
      <c r="AN46" s="32"/>
      <c r="AO46" s="32"/>
      <c r="AP46" s="32"/>
      <c r="AQ46" s="32"/>
      <c r="AR46" s="32"/>
      <c r="AS46" s="32"/>
      <c r="AT46" s="32"/>
    </row>
    <row r="47" spans="1:46" x14ac:dyDescent="0.25">
      <c r="A47" s="17">
        <v>35</v>
      </c>
      <c r="B47" s="18" t="s">
        <v>50</v>
      </c>
      <c r="C47" s="40"/>
      <c r="D47" s="46">
        <v>1</v>
      </c>
      <c r="E47" s="33"/>
      <c r="F47" s="32"/>
      <c r="G47" s="32"/>
      <c r="H47" s="33"/>
      <c r="I47" s="33"/>
      <c r="J47" s="32"/>
      <c r="K47" s="33"/>
      <c r="L47" s="33"/>
      <c r="M47" s="33"/>
      <c r="N47" s="33"/>
      <c r="O47" s="32"/>
      <c r="P47" s="33"/>
      <c r="Q47" s="33"/>
      <c r="R47" s="32"/>
      <c r="S47" s="33"/>
      <c r="T47" s="33"/>
      <c r="U47" s="32">
        <v>248.17895064935064</v>
      </c>
      <c r="V47" s="32"/>
      <c r="W47" s="32"/>
      <c r="X47" s="32"/>
      <c r="Y47" s="33"/>
      <c r="Z47" s="33"/>
      <c r="AA47" s="33"/>
      <c r="AB47" s="33"/>
      <c r="AC47" s="32"/>
      <c r="AD47" s="32"/>
      <c r="AE47" s="33"/>
      <c r="AF47" s="33"/>
      <c r="AG47" s="32"/>
      <c r="AH47" s="33"/>
      <c r="AI47" s="33"/>
      <c r="AJ47" s="32"/>
      <c r="AK47" s="33"/>
      <c r="AL47" s="33"/>
      <c r="AM47" s="32"/>
      <c r="AN47" s="32"/>
      <c r="AO47" s="32"/>
      <c r="AP47" s="32"/>
      <c r="AQ47" s="32"/>
      <c r="AR47" s="32"/>
      <c r="AS47" s="32"/>
      <c r="AT47" s="32"/>
    </row>
    <row r="48" spans="1:46" x14ac:dyDescent="0.25">
      <c r="A48" s="17">
        <v>36</v>
      </c>
      <c r="B48" s="18" t="s">
        <v>57</v>
      </c>
      <c r="C48" s="42">
        <v>0.81</v>
      </c>
      <c r="D48" s="40">
        <v>0.9113</v>
      </c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2">
        <v>2040.7316904000002</v>
      </c>
      <c r="W48" s="32"/>
      <c r="X48" s="32"/>
      <c r="Y48" s="33"/>
      <c r="Z48" s="33"/>
      <c r="AA48" s="33"/>
      <c r="AB48" s="33"/>
      <c r="AC48" s="32"/>
      <c r="AD48" s="32"/>
      <c r="AE48" s="33"/>
      <c r="AF48" s="32">
        <v>2042.6230080000003</v>
      </c>
      <c r="AG48" s="33"/>
      <c r="AH48" s="33"/>
      <c r="AI48" s="32">
        <v>255.16399999999999</v>
      </c>
      <c r="AJ48" s="33"/>
      <c r="AK48" s="33"/>
      <c r="AL48" s="33"/>
      <c r="AM48" s="32">
        <v>2302.779342180097</v>
      </c>
      <c r="AN48" s="32"/>
      <c r="AO48" s="32"/>
      <c r="AP48" s="32"/>
      <c r="AQ48" s="32">
        <v>248.52973599999999</v>
      </c>
      <c r="AR48" s="32"/>
      <c r="AS48" s="32"/>
      <c r="AT48" s="32"/>
    </row>
    <row r="49" spans="1:46" x14ac:dyDescent="0.25">
      <c r="A49" s="17">
        <v>37</v>
      </c>
      <c r="B49" s="6" t="s">
        <v>52</v>
      </c>
      <c r="C49" s="40"/>
      <c r="D49" s="40"/>
      <c r="E49" s="40"/>
      <c r="F49" s="41">
        <v>207.39455999999998</v>
      </c>
      <c r="G49" s="41"/>
      <c r="H49" s="40"/>
      <c r="I49" s="40"/>
      <c r="J49" s="41">
        <v>176.14079999999998</v>
      </c>
      <c r="K49" s="40"/>
      <c r="L49" s="40"/>
      <c r="M49" s="40"/>
      <c r="N49" s="40"/>
      <c r="O49" s="41">
        <v>207.39455999999998</v>
      </c>
      <c r="P49" s="40"/>
      <c r="Q49" s="40"/>
      <c r="R49" s="41">
        <v>176.14079999999998</v>
      </c>
      <c r="S49" s="40"/>
      <c r="T49" s="40"/>
      <c r="U49" s="40"/>
      <c r="V49" s="32"/>
      <c r="W49" s="41">
        <v>207.39455999999998</v>
      </c>
      <c r="X49" s="41"/>
      <c r="Y49" s="40"/>
      <c r="Z49" s="40"/>
      <c r="AA49" s="40"/>
      <c r="AB49" s="41">
        <v>176.14079999999998</v>
      </c>
      <c r="AC49" s="32"/>
      <c r="AD49" s="32"/>
      <c r="AE49" s="40"/>
      <c r="AF49" s="40"/>
      <c r="AG49" s="41">
        <v>207.39455999999998</v>
      </c>
      <c r="AH49" s="40"/>
      <c r="AI49" s="40"/>
      <c r="AJ49" s="41">
        <v>176.14079999999998</v>
      </c>
      <c r="AK49" s="40"/>
      <c r="AL49" s="40"/>
      <c r="AM49" s="32"/>
      <c r="AN49" s="41">
        <v>207.39455999999998</v>
      </c>
      <c r="AO49" s="41"/>
      <c r="AP49" s="32"/>
      <c r="AQ49" s="32"/>
      <c r="AR49" s="41">
        <v>176.14079999999998</v>
      </c>
      <c r="AS49" s="32"/>
      <c r="AT49" s="32"/>
    </row>
    <row r="50" spans="1:46" x14ac:dyDescent="0.25">
      <c r="A50" s="17">
        <v>38</v>
      </c>
      <c r="B50" s="6" t="s">
        <v>51</v>
      </c>
      <c r="C50" s="48">
        <v>0.81</v>
      </c>
      <c r="D50" s="43">
        <v>0.85540000000000005</v>
      </c>
      <c r="E50" s="32">
        <v>2036.9490552000002</v>
      </c>
      <c r="F50" s="40"/>
      <c r="G50" s="40"/>
      <c r="H50" s="40"/>
      <c r="I50" s="32">
        <v>239.512</v>
      </c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32">
        <v>2040.7316904000002</v>
      </c>
      <c r="W50" s="32"/>
      <c r="X50" s="32"/>
      <c r="Y50" s="40"/>
      <c r="Z50" s="40"/>
      <c r="AA50" s="40"/>
      <c r="AB50" s="40"/>
      <c r="AC50" s="32">
        <v>1858.1854200000002</v>
      </c>
      <c r="AD50" s="32">
        <v>102.64800000000001</v>
      </c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32"/>
      <c r="AS50" s="40"/>
      <c r="AT50" s="40"/>
    </row>
  </sheetData>
  <mergeCells count="35">
    <mergeCell ref="A11:D11"/>
    <mergeCell ref="A12:D12"/>
    <mergeCell ref="Q9:U9"/>
    <mergeCell ref="V9:V10"/>
    <mergeCell ref="Y9:Y10"/>
    <mergeCell ref="F9:F10"/>
    <mergeCell ref="H9:H10"/>
    <mergeCell ref="N9:N10"/>
    <mergeCell ref="O9:O10"/>
    <mergeCell ref="P9:P10"/>
    <mergeCell ref="A7:A10"/>
    <mergeCell ref="B7:B10"/>
    <mergeCell ref="C7:C10"/>
    <mergeCell ref="G9:G10"/>
    <mergeCell ref="D7:D10"/>
    <mergeCell ref="E8:M8"/>
    <mergeCell ref="E9:E10"/>
    <mergeCell ref="AH9:AH10"/>
    <mergeCell ref="AI9:AL9"/>
    <mergeCell ref="Z9:AE9"/>
    <mergeCell ref="AF9:AF10"/>
    <mergeCell ref="AG9:AG10"/>
    <mergeCell ref="W9:W10"/>
    <mergeCell ref="E7:AT7"/>
    <mergeCell ref="AM8:AT8"/>
    <mergeCell ref="N8:U8"/>
    <mergeCell ref="V8:AE8"/>
    <mergeCell ref="AF8:AL8"/>
    <mergeCell ref="AM9:AM10"/>
    <mergeCell ref="I9:M9"/>
    <mergeCell ref="AN9:AN10"/>
    <mergeCell ref="AP9:AP10"/>
    <mergeCell ref="AQ9:AT9"/>
    <mergeCell ref="X9:X10"/>
    <mergeCell ref="AO9:AO10"/>
  </mergeCells>
  <pageMargins left="0.51181102362204722" right="0.11811023622047245" top="0.35433070866141736" bottom="0.15748031496062992" header="0.31496062992125984" footer="0.31496062992125984"/>
  <pageSetup paperSize="9" scale="63" orientation="landscape" r:id="rId1"/>
  <colBreaks count="1" manualBreakCount="1">
    <brk id="28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уровень 1</vt:lpstr>
      <vt:lpstr>уровень 2</vt:lpstr>
      <vt:lpstr>'уровень 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Зорина Тулуш</cp:lastModifiedBy>
  <cp:lastPrinted>2023-04-06T09:01:05Z</cp:lastPrinted>
  <dcterms:created xsi:type="dcterms:W3CDTF">2017-12-18T01:21:59Z</dcterms:created>
  <dcterms:modified xsi:type="dcterms:W3CDTF">2023-04-06T09:01:24Z</dcterms:modified>
</cp:coreProperties>
</file>