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0\Заседание 11\ПРиложение к протоколу (3)\"/>
    </mc:Choice>
  </mc:AlternateContent>
  <bookViews>
    <workbookView xWindow="0" yWindow="0" windowWidth="10836" windowHeight="4284"/>
  </bookViews>
  <sheets>
    <sheet name="КС поквартально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8" i="1" l="1"/>
  <c r="P67" i="1"/>
  <c r="P68" i="1" s="1"/>
  <c r="O67" i="1"/>
  <c r="O68" i="1" s="1"/>
  <c r="N67" i="1"/>
  <c r="N68" i="1" s="1"/>
  <c r="M67" i="1"/>
  <c r="L67" i="1" s="1"/>
  <c r="L68" i="1" s="1"/>
  <c r="K67" i="1"/>
  <c r="K68" i="1" s="1"/>
  <c r="J67" i="1"/>
  <c r="J68" i="1" s="1"/>
  <c r="I67" i="1"/>
  <c r="I68" i="1" s="1"/>
  <c r="H67" i="1"/>
  <c r="H68" i="1" s="1"/>
  <c r="F67" i="1"/>
  <c r="F68" i="1" s="1"/>
  <c r="E67" i="1"/>
  <c r="E68" i="1" s="1"/>
  <c r="P65" i="1"/>
  <c r="P66" i="1" s="1"/>
  <c r="O65" i="1"/>
  <c r="O66" i="1" s="1"/>
  <c r="N65" i="1"/>
  <c r="N66" i="1" s="1"/>
  <c r="M65" i="1"/>
  <c r="L65" i="1" s="1"/>
  <c r="L66" i="1" s="1"/>
  <c r="K65" i="1"/>
  <c r="K66" i="1" s="1"/>
  <c r="J65" i="1"/>
  <c r="J66" i="1" s="1"/>
  <c r="I65" i="1"/>
  <c r="I66" i="1" s="1"/>
  <c r="H65" i="1"/>
  <c r="H66" i="1" s="1"/>
  <c r="F65" i="1"/>
  <c r="F66" i="1" s="1"/>
  <c r="E65" i="1"/>
  <c r="E66" i="1" s="1"/>
  <c r="E64" i="1"/>
  <c r="P63" i="1"/>
  <c r="P64" i="1" s="1"/>
  <c r="O63" i="1"/>
  <c r="O64" i="1" s="1"/>
  <c r="N63" i="1"/>
  <c r="N64" i="1" s="1"/>
  <c r="M63" i="1"/>
  <c r="L63" i="1" s="1"/>
  <c r="L64" i="1" s="1"/>
  <c r="K63" i="1"/>
  <c r="K64" i="1" s="1"/>
  <c r="J63" i="1"/>
  <c r="J64" i="1" s="1"/>
  <c r="I63" i="1"/>
  <c r="I64" i="1" s="1"/>
  <c r="H63" i="1"/>
  <c r="H64" i="1" s="1"/>
  <c r="F63" i="1"/>
  <c r="F64" i="1" s="1"/>
  <c r="E63" i="1"/>
  <c r="P61" i="1"/>
  <c r="P62" i="1" s="1"/>
  <c r="O61" i="1"/>
  <c r="O62" i="1" s="1"/>
  <c r="N61" i="1"/>
  <c r="N62" i="1" s="1"/>
  <c r="M61" i="1"/>
  <c r="L61" i="1" s="1"/>
  <c r="K61" i="1"/>
  <c r="K62" i="1" s="1"/>
  <c r="J61" i="1"/>
  <c r="J62" i="1" s="1"/>
  <c r="I61" i="1"/>
  <c r="G61" i="1" s="1"/>
  <c r="G62" i="1" s="1"/>
  <c r="H61" i="1"/>
  <c r="H62" i="1" s="1"/>
  <c r="F61" i="1"/>
  <c r="F62" i="1" s="1"/>
  <c r="E61" i="1"/>
  <c r="E62" i="1" s="1"/>
  <c r="P60" i="1"/>
  <c r="O60" i="1"/>
  <c r="N60" i="1"/>
  <c r="M60" i="1"/>
  <c r="L60" i="1" s="1"/>
  <c r="K60" i="1"/>
  <c r="J60" i="1"/>
  <c r="I60" i="1"/>
  <c r="H60" i="1"/>
  <c r="G60" i="1" s="1"/>
  <c r="F60" i="1"/>
  <c r="E60" i="1"/>
  <c r="P58" i="1"/>
  <c r="P59" i="1" s="1"/>
  <c r="O58" i="1"/>
  <c r="O59" i="1" s="1"/>
  <c r="N58" i="1"/>
  <c r="N59" i="1" s="1"/>
  <c r="M58" i="1"/>
  <c r="L58" i="1" s="1"/>
  <c r="L59" i="1" s="1"/>
  <c r="K58" i="1"/>
  <c r="K59" i="1" s="1"/>
  <c r="J58" i="1"/>
  <c r="J59" i="1" s="1"/>
  <c r="I58" i="1"/>
  <c r="I59" i="1" s="1"/>
  <c r="H58" i="1"/>
  <c r="H59" i="1" s="1"/>
  <c r="F58" i="1"/>
  <c r="F59" i="1" s="1"/>
  <c r="E58" i="1"/>
  <c r="P57" i="1"/>
  <c r="O57" i="1"/>
  <c r="N57" i="1"/>
  <c r="M57" i="1"/>
  <c r="L57" i="1" s="1"/>
  <c r="K57" i="1"/>
  <c r="J57" i="1"/>
  <c r="I57" i="1"/>
  <c r="G57" i="1" s="1"/>
  <c r="H57" i="1"/>
  <c r="F57" i="1"/>
  <c r="E57" i="1"/>
  <c r="E59" i="1" s="1"/>
  <c r="M56" i="1"/>
  <c r="P55" i="1"/>
  <c r="P56" i="1" s="1"/>
  <c r="O55" i="1"/>
  <c r="O56" i="1" s="1"/>
  <c r="N55" i="1"/>
  <c r="N56" i="1" s="1"/>
  <c r="M55" i="1"/>
  <c r="L55" i="1" s="1"/>
  <c r="L56" i="1" s="1"/>
  <c r="K55" i="1"/>
  <c r="K56" i="1" s="1"/>
  <c r="J55" i="1"/>
  <c r="J56" i="1" s="1"/>
  <c r="I55" i="1"/>
  <c r="I56" i="1" s="1"/>
  <c r="H55" i="1"/>
  <c r="H56" i="1" s="1"/>
  <c r="F55" i="1"/>
  <c r="F56" i="1" s="1"/>
  <c r="E55" i="1"/>
  <c r="E56" i="1" s="1"/>
  <c r="E54" i="1"/>
  <c r="P53" i="1"/>
  <c r="P54" i="1" s="1"/>
  <c r="O53" i="1"/>
  <c r="O54" i="1" s="1"/>
  <c r="N53" i="1"/>
  <c r="N54" i="1" s="1"/>
  <c r="M53" i="1"/>
  <c r="L53" i="1" s="1"/>
  <c r="L54" i="1" s="1"/>
  <c r="K53" i="1"/>
  <c r="K54" i="1" s="1"/>
  <c r="J53" i="1"/>
  <c r="J54" i="1" s="1"/>
  <c r="I53" i="1"/>
  <c r="I54" i="1" s="1"/>
  <c r="H53" i="1"/>
  <c r="H54" i="1" s="1"/>
  <c r="F53" i="1"/>
  <c r="F54" i="1" s="1"/>
  <c r="E53" i="1"/>
  <c r="P51" i="1"/>
  <c r="P52" i="1" s="1"/>
  <c r="O51" i="1"/>
  <c r="O52" i="1" s="1"/>
  <c r="N51" i="1"/>
  <c r="N52" i="1" s="1"/>
  <c r="M51" i="1"/>
  <c r="L51" i="1" s="1"/>
  <c r="K51" i="1"/>
  <c r="K52" i="1" s="1"/>
  <c r="J51" i="1"/>
  <c r="J52" i="1" s="1"/>
  <c r="I51" i="1"/>
  <c r="I52" i="1" s="1"/>
  <c r="H51" i="1"/>
  <c r="H52" i="1" s="1"/>
  <c r="F51" i="1"/>
  <c r="F52" i="1" s="1"/>
  <c r="E51" i="1"/>
  <c r="E52" i="1" s="1"/>
  <c r="P50" i="1"/>
  <c r="O50" i="1"/>
  <c r="N50" i="1"/>
  <c r="M50" i="1"/>
  <c r="L50" i="1" s="1"/>
  <c r="K50" i="1"/>
  <c r="J50" i="1"/>
  <c r="I50" i="1"/>
  <c r="H50" i="1"/>
  <c r="G50" i="1" s="1"/>
  <c r="F50" i="1"/>
  <c r="E50" i="1"/>
  <c r="E49" i="1"/>
  <c r="P48" i="1"/>
  <c r="P49" i="1" s="1"/>
  <c r="O48" i="1"/>
  <c r="O49" i="1" s="1"/>
  <c r="N48" i="1"/>
  <c r="N49" i="1" s="1"/>
  <c r="M48" i="1"/>
  <c r="L48" i="1" s="1"/>
  <c r="L49" i="1" s="1"/>
  <c r="K48" i="1"/>
  <c r="K49" i="1" s="1"/>
  <c r="J48" i="1"/>
  <c r="J49" i="1" s="1"/>
  <c r="I48" i="1"/>
  <c r="I49" i="1" s="1"/>
  <c r="H48" i="1"/>
  <c r="H49" i="1" s="1"/>
  <c r="F48" i="1"/>
  <c r="F49" i="1" s="1"/>
  <c r="E48" i="1"/>
  <c r="P46" i="1"/>
  <c r="O46" i="1"/>
  <c r="N46" i="1"/>
  <c r="M46" i="1"/>
  <c r="L46" i="1" s="1"/>
  <c r="K46" i="1"/>
  <c r="J46" i="1"/>
  <c r="I46" i="1"/>
  <c r="H46" i="1"/>
  <c r="F46" i="1"/>
  <c r="E46" i="1"/>
  <c r="P45" i="1"/>
  <c r="O45" i="1"/>
  <c r="N45" i="1"/>
  <c r="M45" i="1"/>
  <c r="L45" i="1" s="1"/>
  <c r="K45" i="1"/>
  <c r="J45" i="1"/>
  <c r="I45" i="1"/>
  <c r="H45" i="1"/>
  <c r="G45" i="1" s="1"/>
  <c r="F45" i="1"/>
  <c r="E45" i="1"/>
  <c r="P44" i="1"/>
  <c r="P47" i="1" s="1"/>
  <c r="O44" i="1"/>
  <c r="O47" i="1" s="1"/>
  <c r="N44" i="1"/>
  <c r="N47" i="1" s="1"/>
  <c r="M44" i="1"/>
  <c r="L44" i="1" s="1"/>
  <c r="K44" i="1"/>
  <c r="K47" i="1" s="1"/>
  <c r="J44" i="1"/>
  <c r="J47" i="1" s="1"/>
  <c r="I44" i="1"/>
  <c r="I47" i="1" s="1"/>
  <c r="H44" i="1"/>
  <c r="H47" i="1" s="1"/>
  <c r="F44" i="1"/>
  <c r="F47" i="1" s="1"/>
  <c r="E44" i="1"/>
  <c r="E47" i="1" s="1"/>
  <c r="P43" i="1"/>
  <c r="O43" i="1"/>
  <c r="N43" i="1"/>
  <c r="M43" i="1"/>
  <c r="L43" i="1" s="1"/>
  <c r="K43" i="1"/>
  <c r="J43" i="1"/>
  <c r="I43" i="1"/>
  <c r="H43" i="1"/>
  <c r="G43" i="1" s="1"/>
  <c r="F43" i="1"/>
  <c r="E43" i="1"/>
  <c r="P42" i="1"/>
  <c r="O42" i="1"/>
  <c r="N42" i="1"/>
  <c r="M42" i="1"/>
  <c r="L42" i="1" s="1"/>
  <c r="K42" i="1"/>
  <c r="J42" i="1"/>
  <c r="I42" i="1"/>
  <c r="H42" i="1"/>
  <c r="F42" i="1"/>
  <c r="E42" i="1"/>
  <c r="M41" i="1"/>
  <c r="P40" i="1"/>
  <c r="P41" i="1" s="1"/>
  <c r="O40" i="1"/>
  <c r="O41" i="1" s="1"/>
  <c r="N40" i="1"/>
  <c r="N41" i="1" s="1"/>
  <c r="M40" i="1"/>
  <c r="L40" i="1" s="1"/>
  <c r="L41" i="1" s="1"/>
  <c r="K40" i="1"/>
  <c r="K41" i="1" s="1"/>
  <c r="J40" i="1"/>
  <c r="J41" i="1" s="1"/>
  <c r="I40" i="1"/>
  <c r="G40" i="1" s="1"/>
  <c r="G41" i="1" s="1"/>
  <c r="H40" i="1"/>
  <c r="H41" i="1" s="1"/>
  <c r="F40" i="1"/>
  <c r="F41" i="1" s="1"/>
  <c r="E40" i="1"/>
  <c r="E41" i="1" s="1"/>
  <c r="M39" i="1"/>
  <c r="P38" i="1"/>
  <c r="P39" i="1" s="1"/>
  <c r="O38" i="1"/>
  <c r="O39" i="1" s="1"/>
  <c r="N38" i="1"/>
  <c r="N39" i="1" s="1"/>
  <c r="M38" i="1"/>
  <c r="L38" i="1" s="1"/>
  <c r="L39" i="1" s="1"/>
  <c r="K38" i="1"/>
  <c r="K39" i="1" s="1"/>
  <c r="J38" i="1"/>
  <c r="J39" i="1" s="1"/>
  <c r="I38" i="1"/>
  <c r="I39" i="1" s="1"/>
  <c r="H38" i="1"/>
  <c r="H39" i="1" s="1"/>
  <c r="F38" i="1"/>
  <c r="F39" i="1" s="1"/>
  <c r="E38" i="1"/>
  <c r="E39" i="1" s="1"/>
  <c r="E37" i="1"/>
  <c r="P36" i="1"/>
  <c r="P37" i="1" s="1"/>
  <c r="O36" i="1"/>
  <c r="O37" i="1" s="1"/>
  <c r="N36" i="1"/>
  <c r="N37" i="1" s="1"/>
  <c r="M36" i="1"/>
  <c r="L36" i="1" s="1"/>
  <c r="L37" i="1" s="1"/>
  <c r="K36" i="1"/>
  <c r="K37" i="1" s="1"/>
  <c r="J36" i="1"/>
  <c r="J37" i="1" s="1"/>
  <c r="I36" i="1"/>
  <c r="I37" i="1" s="1"/>
  <c r="H36" i="1"/>
  <c r="H37" i="1" s="1"/>
  <c r="F36" i="1"/>
  <c r="F37" i="1" s="1"/>
  <c r="E36" i="1"/>
  <c r="P34" i="1"/>
  <c r="P35" i="1" s="1"/>
  <c r="O34" i="1"/>
  <c r="O35" i="1" s="1"/>
  <c r="N34" i="1"/>
  <c r="N35" i="1" s="1"/>
  <c r="M34" i="1"/>
  <c r="L34" i="1" s="1"/>
  <c r="L35" i="1" s="1"/>
  <c r="K34" i="1"/>
  <c r="K35" i="1" s="1"/>
  <c r="J34" i="1"/>
  <c r="J35" i="1" s="1"/>
  <c r="I34" i="1"/>
  <c r="I35" i="1" s="1"/>
  <c r="H34" i="1"/>
  <c r="H35" i="1" s="1"/>
  <c r="F34" i="1"/>
  <c r="F35" i="1" s="1"/>
  <c r="E34" i="1"/>
  <c r="E35" i="1" s="1"/>
  <c r="M33" i="1"/>
  <c r="P32" i="1"/>
  <c r="P33" i="1" s="1"/>
  <c r="O32" i="1"/>
  <c r="O33" i="1" s="1"/>
  <c r="N32" i="1"/>
  <c r="N33" i="1" s="1"/>
  <c r="M32" i="1"/>
  <c r="L32" i="1" s="1"/>
  <c r="L33" i="1" s="1"/>
  <c r="K32" i="1"/>
  <c r="K33" i="1" s="1"/>
  <c r="J32" i="1"/>
  <c r="J33" i="1" s="1"/>
  <c r="I32" i="1"/>
  <c r="I33" i="1" s="1"/>
  <c r="H32" i="1"/>
  <c r="H33" i="1" s="1"/>
  <c r="F32" i="1"/>
  <c r="F33" i="1" s="1"/>
  <c r="E32" i="1"/>
  <c r="E33" i="1" s="1"/>
  <c r="M31" i="1"/>
  <c r="P30" i="1"/>
  <c r="P31" i="1" s="1"/>
  <c r="O30" i="1"/>
  <c r="O31" i="1" s="1"/>
  <c r="N30" i="1"/>
  <c r="N31" i="1" s="1"/>
  <c r="M30" i="1"/>
  <c r="L30" i="1" s="1"/>
  <c r="L31" i="1" s="1"/>
  <c r="K30" i="1"/>
  <c r="K31" i="1" s="1"/>
  <c r="J30" i="1"/>
  <c r="J31" i="1" s="1"/>
  <c r="I30" i="1"/>
  <c r="G30" i="1" s="1"/>
  <c r="G31" i="1" s="1"/>
  <c r="H30" i="1"/>
  <c r="H31" i="1" s="1"/>
  <c r="F30" i="1"/>
  <c r="F31" i="1" s="1"/>
  <c r="E30" i="1"/>
  <c r="E31" i="1" s="1"/>
  <c r="E29" i="1"/>
  <c r="P28" i="1"/>
  <c r="P29" i="1" s="1"/>
  <c r="O28" i="1"/>
  <c r="O29" i="1" s="1"/>
  <c r="N28" i="1"/>
  <c r="N29" i="1" s="1"/>
  <c r="M28" i="1"/>
  <c r="L28" i="1" s="1"/>
  <c r="L29" i="1" s="1"/>
  <c r="K28" i="1"/>
  <c r="K29" i="1" s="1"/>
  <c r="J28" i="1"/>
  <c r="J29" i="1" s="1"/>
  <c r="I28" i="1"/>
  <c r="I29" i="1" s="1"/>
  <c r="H28" i="1"/>
  <c r="H29" i="1" s="1"/>
  <c r="F28" i="1"/>
  <c r="F29" i="1" s="1"/>
  <c r="E28" i="1"/>
  <c r="E27" i="1"/>
  <c r="P26" i="1"/>
  <c r="P27" i="1" s="1"/>
  <c r="O26" i="1"/>
  <c r="O27" i="1" s="1"/>
  <c r="N26" i="1"/>
  <c r="N27" i="1" s="1"/>
  <c r="M26" i="1"/>
  <c r="L26" i="1" s="1"/>
  <c r="L27" i="1" s="1"/>
  <c r="K26" i="1"/>
  <c r="K27" i="1" s="1"/>
  <c r="J26" i="1"/>
  <c r="J27" i="1" s="1"/>
  <c r="I26" i="1"/>
  <c r="I27" i="1" s="1"/>
  <c r="H26" i="1"/>
  <c r="H27" i="1" s="1"/>
  <c r="F26" i="1"/>
  <c r="F27" i="1" s="1"/>
  <c r="E26" i="1"/>
  <c r="M25" i="1"/>
  <c r="I25" i="1"/>
  <c r="P24" i="1"/>
  <c r="P25" i="1" s="1"/>
  <c r="O24" i="1"/>
  <c r="O25" i="1" s="1"/>
  <c r="N24" i="1"/>
  <c r="N25" i="1" s="1"/>
  <c r="M24" i="1"/>
  <c r="L24" i="1"/>
  <c r="L25" i="1" s="1"/>
  <c r="K24" i="1"/>
  <c r="K25" i="1" s="1"/>
  <c r="J24" i="1"/>
  <c r="J25" i="1" s="1"/>
  <c r="I24" i="1"/>
  <c r="H24" i="1"/>
  <c r="H25" i="1" s="1"/>
  <c r="F24" i="1"/>
  <c r="F25" i="1" s="1"/>
  <c r="E24" i="1"/>
  <c r="E25" i="1" s="1"/>
  <c r="P22" i="1"/>
  <c r="L22" i="1" s="1"/>
  <c r="L23" i="1" s="1"/>
  <c r="O22" i="1"/>
  <c r="O23" i="1" s="1"/>
  <c r="N22" i="1"/>
  <c r="N23" i="1" s="1"/>
  <c r="M22" i="1"/>
  <c r="M23" i="1" s="1"/>
  <c r="K22" i="1"/>
  <c r="K23" i="1" s="1"/>
  <c r="J22" i="1"/>
  <c r="J23" i="1" s="1"/>
  <c r="I22" i="1"/>
  <c r="I23" i="1" s="1"/>
  <c r="H22" i="1"/>
  <c r="G22" i="1" s="1"/>
  <c r="G23" i="1" s="1"/>
  <c r="F22" i="1"/>
  <c r="F23" i="1" s="1"/>
  <c r="E22" i="1"/>
  <c r="E23" i="1" s="1"/>
  <c r="P20" i="1"/>
  <c r="P21" i="1" s="1"/>
  <c r="O20" i="1"/>
  <c r="O21" i="1" s="1"/>
  <c r="N20" i="1"/>
  <c r="N21" i="1" s="1"/>
  <c r="M20" i="1"/>
  <c r="M21" i="1" s="1"/>
  <c r="K20" i="1"/>
  <c r="K21" i="1" s="1"/>
  <c r="J20" i="1"/>
  <c r="J21" i="1" s="1"/>
  <c r="I20" i="1"/>
  <c r="I21" i="1" s="1"/>
  <c r="H20" i="1"/>
  <c r="G20" i="1" s="1"/>
  <c r="G21" i="1" s="1"/>
  <c r="F20" i="1"/>
  <c r="F21" i="1" s="1"/>
  <c r="E20" i="1"/>
  <c r="E21" i="1" s="1"/>
  <c r="P18" i="1"/>
  <c r="P19" i="1" s="1"/>
  <c r="O18" i="1"/>
  <c r="O19" i="1" s="1"/>
  <c r="N18" i="1"/>
  <c r="N19" i="1" s="1"/>
  <c r="M18" i="1"/>
  <c r="M19" i="1" s="1"/>
  <c r="K18" i="1"/>
  <c r="K19" i="1" s="1"/>
  <c r="J18" i="1"/>
  <c r="J19" i="1" s="1"/>
  <c r="I18" i="1"/>
  <c r="I19" i="1" s="1"/>
  <c r="H18" i="1"/>
  <c r="G18" i="1" s="1"/>
  <c r="G19" i="1" s="1"/>
  <c r="F18" i="1"/>
  <c r="F19" i="1" s="1"/>
  <c r="E18" i="1"/>
  <c r="E19" i="1" s="1"/>
  <c r="P16" i="1"/>
  <c r="P17" i="1" s="1"/>
  <c r="O16" i="1"/>
  <c r="O17" i="1" s="1"/>
  <c r="N16" i="1"/>
  <c r="N17" i="1" s="1"/>
  <c r="M16" i="1"/>
  <c r="M17" i="1" s="1"/>
  <c r="K16" i="1"/>
  <c r="K17" i="1" s="1"/>
  <c r="J16" i="1"/>
  <c r="J17" i="1" s="1"/>
  <c r="I16" i="1"/>
  <c r="I17" i="1" s="1"/>
  <c r="H16" i="1"/>
  <c r="G16" i="1" s="1"/>
  <c r="G17" i="1" s="1"/>
  <c r="F16" i="1"/>
  <c r="F17" i="1" s="1"/>
  <c r="E16" i="1"/>
  <c r="E17" i="1" s="1"/>
  <c r="P14" i="1"/>
  <c r="L14" i="1" s="1"/>
  <c r="L15" i="1" s="1"/>
  <c r="O14" i="1"/>
  <c r="O15" i="1" s="1"/>
  <c r="N14" i="1"/>
  <c r="N15" i="1" s="1"/>
  <c r="M14" i="1"/>
  <c r="M15" i="1" s="1"/>
  <c r="K14" i="1"/>
  <c r="K15" i="1" s="1"/>
  <c r="J14" i="1"/>
  <c r="J15" i="1" s="1"/>
  <c r="I14" i="1"/>
  <c r="I15" i="1" s="1"/>
  <c r="H14" i="1"/>
  <c r="G14" i="1" s="1"/>
  <c r="G15" i="1" s="1"/>
  <c r="F14" i="1"/>
  <c r="F15" i="1" s="1"/>
  <c r="E14" i="1"/>
  <c r="E15" i="1" s="1"/>
  <c r="P12" i="1"/>
  <c r="P13" i="1" s="1"/>
  <c r="O12" i="1"/>
  <c r="O13" i="1" s="1"/>
  <c r="N12" i="1"/>
  <c r="N13" i="1" s="1"/>
  <c r="M12" i="1"/>
  <c r="M13" i="1" s="1"/>
  <c r="K12" i="1"/>
  <c r="K13" i="1" s="1"/>
  <c r="J12" i="1"/>
  <c r="J13" i="1" s="1"/>
  <c r="I12" i="1"/>
  <c r="I13" i="1" s="1"/>
  <c r="H12" i="1"/>
  <c r="G12" i="1" s="1"/>
  <c r="G13" i="1" s="1"/>
  <c r="F12" i="1"/>
  <c r="F13" i="1" s="1"/>
  <c r="E12" i="1"/>
  <c r="E13" i="1" s="1"/>
  <c r="P10" i="1"/>
  <c r="L10" i="1" s="1"/>
  <c r="L11" i="1" s="1"/>
  <c r="O10" i="1"/>
  <c r="O11" i="1" s="1"/>
  <c r="N10" i="1"/>
  <c r="N11" i="1" s="1"/>
  <c r="M10" i="1"/>
  <c r="M11" i="1" s="1"/>
  <c r="K10" i="1"/>
  <c r="K11" i="1" s="1"/>
  <c r="J10" i="1"/>
  <c r="J11" i="1" s="1"/>
  <c r="I10" i="1"/>
  <c r="I11" i="1" s="1"/>
  <c r="H10" i="1"/>
  <c r="G10" i="1" s="1"/>
  <c r="G11" i="1" s="1"/>
  <c r="F10" i="1"/>
  <c r="F11" i="1" s="1"/>
  <c r="E10" i="1"/>
  <c r="E11" i="1" s="1"/>
  <c r="P9" i="1"/>
  <c r="O9" i="1"/>
  <c r="N9" i="1"/>
  <c r="M9" i="1"/>
  <c r="L9" i="1"/>
  <c r="K9" i="1"/>
  <c r="J9" i="1"/>
  <c r="I9" i="1"/>
  <c r="H9" i="1"/>
  <c r="G9" i="1" s="1"/>
  <c r="F9" i="1"/>
  <c r="E9" i="1"/>
  <c r="P7" i="1"/>
  <c r="P8" i="1" s="1"/>
  <c r="O7" i="1"/>
  <c r="O8" i="1" s="1"/>
  <c r="N7" i="1"/>
  <c r="N8" i="1" s="1"/>
  <c r="M7" i="1"/>
  <c r="M8" i="1" s="1"/>
  <c r="K7" i="1"/>
  <c r="K8" i="1" s="1"/>
  <c r="J7" i="1"/>
  <c r="J8" i="1" s="1"/>
  <c r="I7" i="1"/>
  <c r="I8" i="1" s="1"/>
  <c r="H7" i="1"/>
  <c r="G7" i="1" s="1"/>
  <c r="G8" i="1" s="1"/>
  <c r="F7" i="1"/>
  <c r="F8" i="1" s="1"/>
  <c r="E7" i="1"/>
  <c r="E8" i="1" s="1"/>
  <c r="E69" i="1" l="1"/>
  <c r="H8" i="1"/>
  <c r="H11" i="1"/>
  <c r="H13" i="1"/>
  <c r="H15" i="1"/>
  <c r="P15" i="1"/>
  <c r="L16" i="1"/>
  <c r="L17" i="1" s="1"/>
  <c r="I62" i="1"/>
  <c r="I69" i="1" s="1"/>
  <c r="M27" i="1"/>
  <c r="M35" i="1"/>
  <c r="M47" i="1"/>
  <c r="M52" i="1"/>
  <c r="M62" i="1"/>
  <c r="F69" i="1"/>
  <c r="K69" i="1"/>
  <c r="P11" i="1"/>
  <c r="L12" i="1"/>
  <c r="L13" i="1" s="1"/>
  <c r="H17" i="1"/>
  <c r="L18" i="1"/>
  <c r="L19" i="1" s="1"/>
  <c r="H23" i="1"/>
  <c r="P23" i="1"/>
  <c r="P69" i="1" s="1"/>
  <c r="O69" i="1"/>
  <c r="M29" i="1"/>
  <c r="I31" i="1"/>
  <c r="M37" i="1"/>
  <c r="M49" i="1"/>
  <c r="M54" i="1"/>
  <c r="M59" i="1"/>
  <c r="M64" i="1"/>
  <c r="L7" i="1"/>
  <c r="L8" i="1" s="1"/>
  <c r="H19" i="1"/>
  <c r="H69" i="1" s="1"/>
  <c r="L20" i="1"/>
  <c r="L21" i="1" s="1"/>
  <c r="H21" i="1"/>
  <c r="J69" i="1"/>
  <c r="G24" i="1"/>
  <c r="G25" i="1" s="1"/>
  <c r="I41" i="1"/>
  <c r="G42" i="1"/>
  <c r="L47" i="1"/>
  <c r="G46" i="1"/>
  <c r="L52" i="1"/>
  <c r="L62" i="1"/>
  <c r="L69" i="1" s="1"/>
  <c r="M66" i="1"/>
  <c r="M69" i="1" s="1"/>
  <c r="N69" i="1"/>
  <c r="G26" i="1"/>
  <c r="G27" i="1" s="1"/>
  <c r="G28" i="1"/>
  <c r="G29" i="1" s="1"/>
  <c r="G32" i="1"/>
  <c r="G33" i="1" s="1"/>
  <c r="G34" i="1"/>
  <c r="G35" i="1" s="1"/>
  <c r="G36" i="1"/>
  <c r="G37" i="1" s="1"/>
  <c r="G38" i="1"/>
  <c r="G39" i="1" s="1"/>
  <c r="G44" i="1"/>
  <c r="G48" i="1"/>
  <c r="G49" i="1" s="1"/>
  <c r="G51" i="1"/>
  <c r="G52" i="1" s="1"/>
  <c r="G53" i="1"/>
  <c r="G54" i="1" s="1"/>
  <c r="G55" i="1"/>
  <c r="G56" i="1" s="1"/>
  <c r="G58" i="1"/>
  <c r="G59" i="1" s="1"/>
  <c r="G63" i="1"/>
  <c r="G64" i="1" s="1"/>
  <c r="G65" i="1"/>
  <c r="G66" i="1" s="1"/>
  <c r="G67" i="1"/>
  <c r="G68" i="1" s="1"/>
  <c r="G47" i="1" l="1"/>
  <c r="G69" i="1" s="1"/>
</calcChain>
</file>

<file path=xl/sharedStrings.xml><?xml version="1.0" encoding="utf-8"?>
<sst xmlns="http://schemas.openxmlformats.org/spreadsheetml/2006/main" count="143" uniqueCount="46">
  <si>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</si>
  <si>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</si>
  <si>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</si>
  <si>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</si>
  <si>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</si>
  <si>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</si>
  <si>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</si>
  <si>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</si>
  <si>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</si>
  <si>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</si>
  <si>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</si>
  <si>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</si>
  <si>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</si>
  <si>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</si>
  <si>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ГБУЗ РТ "Барун-Хемчикский ММЦ"</t>
  </si>
  <si>
    <t xml:space="preserve">реабилитация </t>
  </si>
  <si>
    <t>ГБУЗ РТ "Дзун-Хемчикский ММЦ"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</si>
  <si>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</si>
  <si>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</si>
  <si>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</si>
  <si>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</si>
  <si>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</si>
  <si>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</si>
  <si>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"Тандинская ЦКБ"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</si>
  <si>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</si>
  <si>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</si>
  <si>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</si>
  <si>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</si>
  <si>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</si>
  <si>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</si>
  <si>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</si>
  <si>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"Республиканская больница №1"</t>
  </si>
  <si>
    <t xml:space="preserve">Реабилитация </t>
  </si>
  <si>
    <t>Высокотехнологичная медицинская помощь</t>
  </si>
  <si>
    <t>Гемодиализ КС</t>
  </si>
  <si>
    <t>Онкология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</si>
  <si>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</si>
  <si>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</si>
  <si>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</si>
  <si>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"Республиканский кожно-венерологический диспансер"</t>
  </si>
  <si>
    <t>ГБУЗ РТ "Перинатальный центр"</t>
  </si>
  <si>
    <t>ГБУЗ РТ "Республиканский онкологический диспансер"</t>
  </si>
  <si>
    <t>МЧУ ДПО "Нефросовет"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</si>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</sst>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64"/>
      </top>
      <bottom style="thin">
        <color indexed="16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top" wrapText="1"/>
    </xf>
  </cellStyleXfs>
  <cellXfs count="49">
    <xf numFmtId="0" fontId="0" fillId="0" borderId="0" xfId="0"/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center" vertical="top" wrapText="1"/>
    </xf>
    <xf numFmtId="0" fontId="2" fillId="2" borderId="4" xfId="1" applyNumberFormat="1" applyFont="1" applyFill="1" applyBorder="1" applyAlignment="1" applyProtection="1">
      <alignment horizontal="center" vertical="center" wrapText="1"/>
    </xf>
    <xf numFmtId="0" fontId="2" fillId="2" borderId="4" xfId="1" applyNumberFormat="1" applyFont="1" applyFill="1" applyBorder="1" applyAlignment="1" applyProtection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left" vertical="top" wrapText="1"/>
    </xf>
    <xf numFmtId="0" fontId="2" fillId="2" borderId="2" xfId="1" applyNumberFormat="1" applyFont="1" applyFill="1" applyBorder="1" applyAlignment="1" applyProtection="1">
      <alignment horizontal="right" vertical="top" wrapText="1"/>
    </xf>
    <xf numFmtId="4" fontId="2" fillId="2" borderId="2" xfId="1" applyNumberFormat="1" applyFont="1" applyFill="1" applyBorder="1" applyAlignment="1" applyProtection="1">
      <alignment horizontal="right" vertical="top" wrapText="1"/>
    </xf>
    <xf numFmtId="0" fontId="2" fillId="2" borderId="2" xfId="1" applyNumberFormat="1" applyFont="1" applyFill="1" applyBorder="1" applyAlignment="1" applyProtection="1">
      <alignment horizontal="left" vertical="top" wrapText="1"/>
    </xf>
    <xf numFmtId="1" fontId="2" fillId="2" borderId="2" xfId="1" applyNumberFormat="1" applyFont="1" applyFill="1" applyBorder="1" applyAlignment="1" applyProtection="1">
      <alignment horizontal="right" vertical="top" wrapText="1"/>
    </xf>
    <xf numFmtId="0" fontId="2" fillId="3" borderId="1" xfId="1" applyNumberFormat="1" applyFont="1" applyFill="1" applyBorder="1" applyAlignment="1" applyProtection="1">
      <alignment horizontal="center" vertical="top" wrapText="1"/>
    </xf>
    <xf numFmtId="0" fontId="2" fillId="3" borderId="1" xfId="1" applyNumberFormat="1" applyFont="1" applyFill="1" applyBorder="1" applyAlignment="1" applyProtection="1">
      <alignment horizontal="right" vertical="top" wrapText="1"/>
    </xf>
    <xf numFmtId="2" fontId="2" fillId="3" borderId="1" xfId="1" applyNumberFormat="1" applyFont="1" applyFill="1" applyBorder="1" applyAlignment="1" applyProtection="1">
      <alignment horizontal="right" vertical="top" wrapText="1"/>
    </xf>
    <xf numFmtId="0" fontId="2" fillId="2" borderId="5" xfId="1" applyNumberFormat="1" applyFont="1" applyFill="1" applyBorder="1" applyAlignment="1" applyProtection="1">
      <alignment horizontal="center" vertical="center" wrapText="1"/>
    </xf>
    <xf numFmtId="1" fontId="0" fillId="0" borderId="6" xfId="0" applyNumberFormat="1" applyBorder="1" applyAlignment="1">
      <alignment wrapText="1"/>
    </xf>
    <xf numFmtId="2" fontId="0" fillId="0" borderId="6" xfId="0" applyNumberFormat="1" applyBorder="1"/>
    <xf numFmtId="0" fontId="0" fillId="0" borderId="6" xfId="0" applyBorder="1"/>
    <xf numFmtId="1" fontId="0" fillId="0" borderId="6" xfId="0" applyNumberFormat="1" applyBorder="1"/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wrapText="1"/>
    </xf>
    <xf numFmtId="0" fontId="2" fillId="2" borderId="8" xfId="1" applyNumberFormat="1" applyFont="1" applyFill="1" applyBorder="1" applyAlignment="1" applyProtection="1">
      <alignment horizontal="center" vertical="center" wrapText="1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6" xfId="0" applyFill="1" applyBorder="1"/>
    <xf numFmtId="2" fontId="0" fillId="3" borderId="6" xfId="0" applyNumberFormat="1" applyFill="1" applyBorder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left" vertical="top" wrapText="1"/>
    </xf>
    <xf numFmtId="0" fontId="0" fillId="0" borderId="9" xfId="0" applyBorder="1" applyAlignment="1">
      <alignment wrapText="1"/>
    </xf>
    <xf numFmtId="1" fontId="0" fillId="3" borderId="6" xfId="0" applyNumberFormat="1" applyFill="1" applyBorder="1"/>
    <xf numFmtId="0" fontId="2" fillId="2" borderId="11" xfId="1" applyNumberFormat="1" applyFont="1" applyFill="1" applyBorder="1" applyAlignment="1" applyProtection="1">
      <alignment horizontal="left" vertical="top" wrapText="1"/>
    </xf>
    <xf numFmtId="0" fontId="2" fillId="2" borderId="6" xfId="1" applyNumberFormat="1" applyFont="1" applyFill="1" applyBorder="1" applyAlignment="1" applyProtection="1">
      <alignment horizontal="left" vertical="top" wrapText="1"/>
    </xf>
    <xf numFmtId="0" fontId="0" fillId="3" borderId="6" xfId="0" applyFill="1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3" borderId="5" xfId="0" applyFill="1" applyBorder="1" applyAlignment="1">
      <alignment horizontal="center"/>
    </xf>
    <xf numFmtId="0" fontId="0" fillId="3" borderId="5" xfId="0" applyFill="1" applyBorder="1"/>
    <xf numFmtId="2" fontId="0" fillId="3" borderId="5" xfId="0" applyNumberFormat="1" applyFill="1" applyBorder="1"/>
    <xf numFmtId="0" fontId="3" fillId="4" borderId="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1" fontId="0" fillId="4" borderId="13" xfId="0" applyNumberFormat="1" applyFill="1" applyBorder="1"/>
    <xf numFmtId="1" fontId="0" fillId="3" borderId="13" xfId="0" applyNumberFormat="1" applyFill="1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Alignment="1">
      <alignment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0/&#1057;&#1074;&#1086;&#1076;%20&#1085;&#1072;%202020%20&#1075;&#1086;&#1076;%2011%20%20&#1082;&#1086;&#1087;&#1080;&#1103;%20(3)/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Чаа-Х"/>
      <sheetName val="Чеди-Х"/>
      <sheetName val="У-Х"/>
      <sheetName val="РБ1"/>
      <sheetName val="Эрзин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Вита-Дент"/>
      <sheetName val="Евтушенко"/>
      <sheetName val="Томск"/>
      <sheetName val="Мешалкина"/>
      <sheetName val="ООО РДЦ "/>
      <sheetName val="ООО Гиппократ"/>
      <sheetName val="ООО Алдан"/>
      <sheetName val="Тубдиспансер"/>
      <sheetName val="Объемы"/>
      <sheetName val="Стоимость (2)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2019 - 15"/>
      <sheetName val="2020"/>
      <sheetName val="2020-1"/>
      <sheetName val="2020-3"/>
      <sheetName val="2020-4"/>
      <sheetName val="2020-5"/>
      <sheetName val="2020-6"/>
      <sheetName val="2020-7"/>
      <sheetName val="2020-8"/>
      <sheetName val="2020-9"/>
      <sheetName val="2020-10"/>
      <sheetName val="2020-11"/>
      <sheetName val="Структура по видам "/>
    </sheetNames>
    <sheetDataSet>
      <sheetData sheetId="0">
        <row r="17">
          <cell r="V17">
            <v>210</v>
          </cell>
          <cell r="AB17">
            <v>6652.0015575698662</v>
          </cell>
        </row>
        <row r="21">
          <cell r="V21">
            <v>174</v>
          </cell>
          <cell r="AB21">
            <v>5712.3565094658525</v>
          </cell>
        </row>
        <row r="26">
          <cell r="V26">
            <v>153</v>
          </cell>
          <cell r="AB26">
            <v>5023.5424414498011</v>
          </cell>
        </row>
        <row r="33">
          <cell r="V33">
            <v>139</v>
          </cell>
          <cell r="AB33">
            <v>4746.1745337789725</v>
          </cell>
        </row>
        <row r="34">
          <cell r="V34">
            <v>676</v>
          </cell>
          <cell r="AB34">
            <v>22134.075042264492</v>
          </cell>
        </row>
      </sheetData>
      <sheetData sheetId="1">
        <row r="16">
          <cell r="V16">
            <v>1025</v>
          </cell>
          <cell r="AB16">
            <v>47994.177537291587</v>
          </cell>
          <cell r="AC16">
            <v>0</v>
          </cell>
          <cell r="AI16">
            <v>0</v>
          </cell>
        </row>
        <row r="20">
          <cell r="V20">
            <v>931</v>
          </cell>
          <cell r="AB20">
            <v>48270.670451926635</v>
          </cell>
          <cell r="AC20">
            <v>0</v>
          </cell>
          <cell r="AI20">
            <v>0</v>
          </cell>
        </row>
        <row r="25">
          <cell r="V25">
            <v>819</v>
          </cell>
          <cell r="AB25">
            <v>41045.482244924264</v>
          </cell>
          <cell r="AC25">
            <v>0</v>
          </cell>
          <cell r="AI25">
            <v>0</v>
          </cell>
        </row>
        <row r="32">
          <cell r="V32">
            <v>793</v>
          </cell>
          <cell r="AB32">
            <v>37838.366804212594</v>
          </cell>
          <cell r="AC32">
            <v>39</v>
          </cell>
          <cell r="AI32">
            <v>2289.7867311516293</v>
          </cell>
        </row>
        <row r="33">
          <cell r="V33">
            <v>3568</v>
          </cell>
          <cell r="AB33">
            <v>175148.69703835505</v>
          </cell>
          <cell r="AC33">
            <v>39</v>
          </cell>
          <cell r="AI33">
            <v>2289.7867311516293</v>
          </cell>
        </row>
      </sheetData>
      <sheetData sheetId="2">
        <row r="17">
          <cell r="V17">
            <v>374</v>
          </cell>
          <cell r="AB17">
            <v>15241.03421127086</v>
          </cell>
        </row>
        <row r="21">
          <cell r="V21">
            <v>281</v>
          </cell>
          <cell r="AB21">
            <v>13435.998280214233</v>
          </cell>
        </row>
        <row r="26">
          <cell r="V26">
            <v>228</v>
          </cell>
          <cell r="AB26">
            <v>10659.872211141217</v>
          </cell>
        </row>
        <row r="33">
          <cell r="V33">
            <v>188</v>
          </cell>
          <cell r="AB33">
            <v>9629.8652025691663</v>
          </cell>
        </row>
        <row r="34">
          <cell r="V34">
            <v>1071</v>
          </cell>
          <cell r="AB34">
            <v>48966.76990519547</v>
          </cell>
        </row>
      </sheetData>
      <sheetData sheetId="3">
        <row r="16">
          <cell r="V16">
            <v>199</v>
          </cell>
          <cell r="AB16">
            <v>8087.4664393560679</v>
          </cell>
        </row>
        <row r="20">
          <cell r="V20">
            <v>231</v>
          </cell>
          <cell r="AB20">
            <v>9908.6959891166334</v>
          </cell>
        </row>
        <row r="25">
          <cell r="V25">
            <v>215</v>
          </cell>
          <cell r="AB25">
            <v>8930.4439683100391</v>
          </cell>
        </row>
        <row r="32">
          <cell r="V32">
            <v>206</v>
          </cell>
          <cell r="AB32">
            <v>9708.2162319702111</v>
          </cell>
        </row>
        <row r="33">
          <cell r="V33">
            <v>851</v>
          </cell>
          <cell r="AB33">
            <v>36634.822628752954</v>
          </cell>
        </row>
      </sheetData>
      <sheetData sheetId="4">
        <row r="17">
          <cell r="V17">
            <v>570</v>
          </cell>
          <cell r="AB17">
            <v>18339.476021693466</v>
          </cell>
        </row>
        <row r="21">
          <cell r="V21">
            <v>527</v>
          </cell>
          <cell r="AB21">
            <v>18328.789703498151</v>
          </cell>
        </row>
        <row r="26">
          <cell r="V26">
            <v>354</v>
          </cell>
          <cell r="AB26">
            <v>12180.292227438113</v>
          </cell>
        </row>
        <row r="33">
          <cell r="V33">
            <v>401</v>
          </cell>
          <cell r="AB33">
            <v>13447.761813422585</v>
          </cell>
        </row>
        <row r="34">
          <cell r="V34">
            <v>1852</v>
          </cell>
          <cell r="AB34">
            <v>62296.319766052315</v>
          </cell>
        </row>
      </sheetData>
      <sheetData sheetId="5">
        <row r="16">
          <cell r="V16">
            <v>271</v>
          </cell>
          <cell r="AB16">
            <v>10043.664439364287</v>
          </cell>
        </row>
        <row r="20">
          <cell r="V20">
            <v>210</v>
          </cell>
          <cell r="AB20">
            <v>9509.6133218716932</v>
          </cell>
        </row>
        <row r="25">
          <cell r="V25">
            <v>222</v>
          </cell>
          <cell r="AB25">
            <v>10677.608598511875</v>
          </cell>
        </row>
        <row r="32">
          <cell r="V32">
            <v>204</v>
          </cell>
          <cell r="AB32">
            <v>8966.6749351885446</v>
          </cell>
        </row>
        <row r="33">
          <cell r="V33">
            <v>907</v>
          </cell>
          <cell r="AB33">
            <v>39197.5612949364</v>
          </cell>
        </row>
      </sheetData>
      <sheetData sheetId="6">
        <row r="17">
          <cell r="V17">
            <v>140</v>
          </cell>
          <cell r="AB17">
            <v>4438.7621249278018</v>
          </cell>
        </row>
        <row r="21">
          <cell r="V21">
            <v>124</v>
          </cell>
          <cell r="AB21">
            <v>4817.9229093080494</v>
          </cell>
        </row>
        <row r="26">
          <cell r="V26">
            <v>151</v>
          </cell>
          <cell r="AB26">
            <v>5008.5947665913845</v>
          </cell>
        </row>
        <row r="33">
          <cell r="V33">
            <v>150</v>
          </cell>
          <cell r="AB33">
            <v>5190.3008045579791</v>
          </cell>
        </row>
        <row r="34">
          <cell r="V34">
            <v>565</v>
          </cell>
          <cell r="AB34">
            <v>19455.580605385214</v>
          </cell>
        </row>
      </sheetData>
      <sheetData sheetId="7">
        <row r="16">
          <cell r="V16">
            <v>291</v>
          </cell>
          <cell r="AB16">
            <v>11486.853659035372</v>
          </cell>
        </row>
        <row r="20">
          <cell r="V20">
            <v>226</v>
          </cell>
          <cell r="AB20">
            <v>8984.4280100887991</v>
          </cell>
        </row>
        <row r="25">
          <cell r="V25">
            <v>219</v>
          </cell>
          <cell r="AB25">
            <v>8940.2941020945909</v>
          </cell>
        </row>
        <row r="32">
          <cell r="V32">
            <v>203</v>
          </cell>
          <cell r="AB32">
            <v>7440.6380736402316</v>
          </cell>
        </row>
        <row r="33">
          <cell r="V33">
            <v>939</v>
          </cell>
          <cell r="AB33">
            <v>36852.21384485899</v>
          </cell>
        </row>
      </sheetData>
      <sheetData sheetId="8">
        <row r="17">
          <cell r="V17">
            <v>204</v>
          </cell>
          <cell r="AB17">
            <v>8588.6757831724954</v>
          </cell>
        </row>
        <row r="21">
          <cell r="V21">
            <v>219</v>
          </cell>
          <cell r="AB21">
            <v>9004.6827676760531</v>
          </cell>
        </row>
        <row r="26">
          <cell r="V26">
            <v>217</v>
          </cell>
          <cell r="AB26">
            <v>8017.2540417579994</v>
          </cell>
        </row>
        <row r="33">
          <cell r="V33">
            <v>218</v>
          </cell>
          <cell r="AB33">
            <v>8171.2009650806303</v>
          </cell>
        </row>
        <row r="34">
          <cell r="V34">
            <v>858</v>
          </cell>
          <cell r="AB34">
            <v>33781.813557687179</v>
          </cell>
        </row>
      </sheetData>
      <sheetData sheetId="9">
        <row r="17">
          <cell r="V17">
            <v>154</v>
          </cell>
          <cell r="AB17">
            <v>5217.2627966894288</v>
          </cell>
        </row>
        <row r="21">
          <cell r="V21">
            <v>148</v>
          </cell>
          <cell r="AB21">
            <v>5191.335732714635</v>
          </cell>
        </row>
        <row r="26">
          <cell r="V26">
            <v>150</v>
          </cell>
          <cell r="AB26">
            <v>4911.4800727915062</v>
          </cell>
        </row>
        <row r="33">
          <cell r="V33">
            <v>155</v>
          </cell>
          <cell r="AB33">
            <v>5513.3333221713756</v>
          </cell>
        </row>
        <row r="34">
          <cell r="V34">
            <v>607</v>
          </cell>
          <cell r="AB34">
            <v>20833.411924366948</v>
          </cell>
        </row>
      </sheetData>
      <sheetData sheetId="10">
        <row r="17">
          <cell r="V17">
            <v>331</v>
          </cell>
          <cell r="AB17">
            <v>9711.6891600704475</v>
          </cell>
        </row>
        <row r="21">
          <cell r="V21">
            <v>217</v>
          </cell>
          <cell r="AB21">
            <v>8313.4713924173629</v>
          </cell>
        </row>
        <row r="26">
          <cell r="V26">
            <v>84</v>
          </cell>
          <cell r="AB26">
            <v>6038.0157306433703</v>
          </cell>
        </row>
        <row r="33">
          <cell r="V33">
            <v>92</v>
          </cell>
          <cell r="AB33">
            <v>5975.9349420165663</v>
          </cell>
        </row>
        <row r="34">
          <cell r="V34">
            <v>724</v>
          </cell>
          <cell r="AB34">
            <v>30039.111225147746</v>
          </cell>
        </row>
      </sheetData>
      <sheetData sheetId="11">
        <row r="17">
          <cell r="V17">
            <v>195</v>
          </cell>
          <cell r="AB17">
            <v>6374.5557345846864</v>
          </cell>
        </row>
        <row r="21">
          <cell r="V21">
            <v>160</v>
          </cell>
          <cell r="AB21">
            <v>6845.8990395632682</v>
          </cell>
        </row>
        <row r="26">
          <cell r="V26">
            <v>133</v>
          </cell>
          <cell r="AB26">
            <v>5628.1309317443538</v>
          </cell>
        </row>
        <row r="33">
          <cell r="V33">
            <v>146</v>
          </cell>
          <cell r="AB33">
            <v>4795.1892155756468</v>
          </cell>
        </row>
        <row r="34">
          <cell r="V34">
            <v>634</v>
          </cell>
          <cell r="AB34">
            <v>23643.774921467953</v>
          </cell>
        </row>
      </sheetData>
      <sheetData sheetId="12">
        <row r="17">
          <cell r="V17">
            <v>159</v>
          </cell>
          <cell r="AB17">
            <v>5813.9362469817725</v>
          </cell>
        </row>
        <row r="21">
          <cell r="V21">
            <v>62</v>
          </cell>
          <cell r="AB21">
            <v>2180.4047428796239</v>
          </cell>
        </row>
        <row r="26">
          <cell r="V26">
            <v>83</v>
          </cell>
          <cell r="AB26">
            <v>2984.0511583984062</v>
          </cell>
        </row>
        <row r="33">
          <cell r="V33">
            <v>61</v>
          </cell>
          <cell r="AB33">
            <v>2298.7225933761774</v>
          </cell>
        </row>
        <row r="34">
          <cell r="V34">
            <v>365</v>
          </cell>
          <cell r="AB34">
            <v>13277.114741635978</v>
          </cell>
        </row>
      </sheetData>
      <sheetData sheetId="13">
        <row r="17">
          <cell r="V17">
            <v>155</v>
          </cell>
          <cell r="AB17">
            <v>5520.0553768641039</v>
          </cell>
        </row>
        <row r="21">
          <cell r="V21">
            <v>102</v>
          </cell>
          <cell r="AB21">
            <v>3906.9232460574708</v>
          </cell>
        </row>
        <row r="26">
          <cell r="V26">
            <v>119</v>
          </cell>
          <cell r="AB26">
            <v>4263.2454868826435</v>
          </cell>
        </row>
        <row r="33">
          <cell r="V33">
            <v>94</v>
          </cell>
          <cell r="AB33">
            <v>3372.0628680754539</v>
          </cell>
        </row>
        <row r="34">
          <cell r="V34">
            <v>470</v>
          </cell>
          <cell r="AB34">
            <v>17062.28697787967</v>
          </cell>
        </row>
      </sheetData>
      <sheetData sheetId="14">
        <row r="17">
          <cell r="V17">
            <v>155</v>
          </cell>
          <cell r="AB17">
            <v>4948.8515721755284</v>
          </cell>
        </row>
        <row r="21">
          <cell r="V21">
            <v>189</v>
          </cell>
          <cell r="AB21">
            <v>6413.2266066566617</v>
          </cell>
        </row>
        <row r="26">
          <cell r="V26">
            <v>154</v>
          </cell>
          <cell r="AB26">
            <v>5163.3586793087907</v>
          </cell>
        </row>
        <row r="33">
          <cell r="V33">
            <v>166</v>
          </cell>
          <cell r="AB33">
            <v>5215.3333921893</v>
          </cell>
        </row>
        <row r="34">
          <cell r="V34">
            <v>664</v>
          </cell>
          <cell r="AB34">
            <v>21740.770250330279</v>
          </cell>
        </row>
      </sheetData>
      <sheetData sheetId="15">
        <row r="17">
          <cell r="V17">
            <v>534</v>
          </cell>
          <cell r="AB17">
            <v>25948.988225617555</v>
          </cell>
        </row>
        <row r="21">
          <cell r="V21">
            <v>490</v>
          </cell>
          <cell r="AB21">
            <v>25641.126856581013</v>
          </cell>
        </row>
        <row r="26">
          <cell r="V26">
            <v>457</v>
          </cell>
          <cell r="AB26">
            <v>19337.065968920386</v>
          </cell>
        </row>
        <row r="33">
          <cell r="V33">
            <v>477</v>
          </cell>
          <cell r="AB33">
            <v>18878.607874644742</v>
          </cell>
        </row>
        <row r="34">
          <cell r="V34">
            <v>1958</v>
          </cell>
          <cell r="AB34">
            <v>89805.788925763685</v>
          </cell>
        </row>
      </sheetData>
      <sheetData sheetId="16">
        <row r="17">
          <cell r="V17">
            <v>3237</v>
          </cell>
          <cell r="AB17">
            <v>196804.81953910494</v>
          </cell>
          <cell r="AC17">
            <v>112</v>
          </cell>
          <cell r="AI17">
            <v>7658.6012666112974</v>
          </cell>
          <cell r="AJ17">
            <v>164</v>
          </cell>
          <cell r="AP17">
            <v>32581.144278749995</v>
          </cell>
          <cell r="AQ17">
            <v>0</v>
          </cell>
          <cell r="AW17">
            <v>497.71603636363636</v>
          </cell>
          <cell r="AX17">
            <v>18</v>
          </cell>
          <cell r="BD17">
            <v>5298.0003183252475</v>
          </cell>
        </row>
        <row r="21">
          <cell r="V21">
            <v>2184</v>
          </cell>
          <cell r="AB21">
            <v>131419.98205871211</v>
          </cell>
          <cell r="AC21">
            <v>80</v>
          </cell>
          <cell r="AI21">
            <v>5035.2365928599229</v>
          </cell>
          <cell r="AJ21">
            <v>145</v>
          </cell>
          <cell r="AP21">
            <v>25113.206346250001</v>
          </cell>
          <cell r="AQ21">
            <v>0</v>
          </cell>
          <cell r="AW21">
            <v>746.5740545454546</v>
          </cell>
          <cell r="AX21">
            <v>21</v>
          </cell>
          <cell r="BD21">
            <v>6120.9172024468362</v>
          </cell>
        </row>
        <row r="26">
          <cell r="V26">
            <v>1759</v>
          </cell>
          <cell r="AB26">
            <v>106100.399191046</v>
          </cell>
          <cell r="AC26">
            <v>39</v>
          </cell>
          <cell r="AI26">
            <v>3234.637572238702</v>
          </cell>
          <cell r="AJ26">
            <v>221</v>
          </cell>
          <cell r="AP26">
            <v>40198.254747499996</v>
          </cell>
          <cell r="AQ26">
            <v>0</v>
          </cell>
          <cell r="AW26">
            <v>746.5740545454546</v>
          </cell>
          <cell r="AX26">
            <v>13</v>
          </cell>
          <cell r="BD26">
            <v>4582.3430172611515</v>
          </cell>
        </row>
        <row r="33">
          <cell r="V33">
            <v>7388</v>
          </cell>
          <cell r="AB33">
            <v>439601.88582179195</v>
          </cell>
          <cell r="AC33">
            <v>368</v>
          </cell>
          <cell r="AI33">
            <v>18909.31270758485</v>
          </cell>
          <cell r="AJ33">
            <v>216</v>
          </cell>
          <cell r="AP33">
            <v>38184.907638749995</v>
          </cell>
          <cell r="AQ33">
            <v>0</v>
          </cell>
          <cell r="AW33">
            <v>746.5740545454546</v>
          </cell>
          <cell r="AX33">
            <v>24</v>
          </cell>
          <cell r="BD33">
            <v>5211.2135187559088</v>
          </cell>
        </row>
        <row r="34">
          <cell r="V34">
            <v>14568</v>
          </cell>
          <cell r="AB34">
            <v>873927.08661065495</v>
          </cell>
          <cell r="AC34">
            <v>599</v>
          </cell>
          <cell r="AI34">
            <v>34837.788139294775</v>
          </cell>
          <cell r="AJ34">
            <v>746</v>
          </cell>
          <cell r="AP34">
            <v>136077.51301124998</v>
          </cell>
          <cell r="AQ34">
            <v>0</v>
          </cell>
          <cell r="AW34">
            <v>2737.4382000000005</v>
          </cell>
          <cell r="AX34">
            <v>76</v>
          </cell>
          <cell r="BD34">
            <v>21212.474056789142</v>
          </cell>
        </row>
      </sheetData>
      <sheetData sheetId="17">
        <row r="17">
          <cell r="V17">
            <v>248</v>
          </cell>
          <cell r="AB17">
            <v>6937.8531118597257</v>
          </cell>
        </row>
        <row r="21">
          <cell r="V21">
            <v>236</v>
          </cell>
          <cell r="AB21">
            <v>8029.9660470404497</v>
          </cell>
        </row>
        <row r="26">
          <cell r="V26">
            <v>206</v>
          </cell>
          <cell r="AB26">
            <v>6404.3108082200588</v>
          </cell>
        </row>
        <row r="33">
          <cell r="V33">
            <v>200</v>
          </cell>
          <cell r="AB33">
            <v>5765.5713129661572</v>
          </cell>
        </row>
        <row r="34">
          <cell r="V34">
            <v>890</v>
          </cell>
          <cell r="AB34">
            <v>27137.701280086392</v>
          </cell>
        </row>
      </sheetData>
      <sheetData sheetId="18">
        <row r="17">
          <cell r="V17">
            <v>141</v>
          </cell>
          <cell r="AB17">
            <v>5056.2546874512891</v>
          </cell>
        </row>
        <row r="21">
          <cell r="V21">
            <v>74</v>
          </cell>
          <cell r="AB21">
            <v>2509.8578337204476</v>
          </cell>
        </row>
        <row r="26">
          <cell r="V26">
            <v>95</v>
          </cell>
          <cell r="AB26">
            <v>3070.7662311526101</v>
          </cell>
        </row>
        <row r="33">
          <cell r="V33">
            <v>178</v>
          </cell>
          <cell r="AB33">
            <v>8679.8536258843778</v>
          </cell>
        </row>
        <row r="34">
          <cell r="V34">
            <v>488</v>
          </cell>
          <cell r="AB34">
            <v>19316.732378208726</v>
          </cell>
        </row>
      </sheetData>
      <sheetData sheetId="19"/>
      <sheetData sheetId="20">
        <row r="16">
          <cell r="V16">
            <v>911</v>
          </cell>
          <cell r="AB16">
            <v>52773.116218660078</v>
          </cell>
          <cell r="AX16">
            <v>0</v>
          </cell>
          <cell r="BD16">
            <v>131.80257999999998</v>
          </cell>
        </row>
        <row r="20">
          <cell r="V20">
            <v>794</v>
          </cell>
          <cell r="AB20">
            <v>48961.439240269239</v>
          </cell>
          <cell r="AX20">
            <v>0</v>
          </cell>
          <cell r="BD20">
            <v>131.80257999999998</v>
          </cell>
        </row>
        <row r="25">
          <cell r="V25">
            <v>649</v>
          </cell>
          <cell r="AB25">
            <v>38118.110339894425</v>
          </cell>
          <cell r="AX25">
            <v>0</v>
          </cell>
          <cell r="BD25">
            <v>131.80257999999998</v>
          </cell>
        </row>
        <row r="32">
          <cell r="V32">
            <v>1239</v>
          </cell>
          <cell r="AB32">
            <v>61307.628118605018</v>
          </cell>
          <cell r="AX32">
            <v>0</v>
          </cell>
          <cell r="BD32">
            <v>131.80257999999998</v>
          </cell>
        </row>
        <row r="33">
          <cell r="V33">
            <v>3593</v>
          </cell>
          <cell r="AB33">
            <v>201160.29391742879</v>
          </cell>
          <cell r="AX33">
            <v>0</v>
          </cell>
          <cell r="BD33">
            <v>527.21031999999991</v>
          </cell>
        </row>
      </sheetData>
      <sheetData sheetId="21">
        <row r="17">
          <cell r="V17">
            <v>2235</v>
          </cell>
          <cell r="AB17">
            <v>109658.95921664716</v>
          </cell>
          <cell r="AJ17">
            <v>47</v>
          </cell>
          <cell r="AP17">
            <v>12577.789704999999</v>
          </cell>
        </row>
        <row r="21">
          <cell r="V21">
            <v>2555</v>
          </cell>
          <cell r="AB21">
            <v>119356.65945055961</v>
          </cell>
          <cell r="AJ21">
            <v>45</v>
          </cell>
          <cell r="AP21">
            <v>11979.0154425</v>
          </cell>
        </row>
        <row r="26">
          <cell r="V26">
            <v>2373</v>
          </cell>
          <cell r="AB26">
            <v>104046.82126804825</v>
          </cell>
          <cell r="AJ26">
            <v>45</v>
          </cell>
          <cell r="AP26">
            <v>11767.2772425</v>
          </cell>
        </row>
        <row r="33">
          <cell r="V33">
            <v>2646</v>
          </cell>
          <cell r="AB33">
            <v>145561.65116849457</v>
          </cell>
          <cell r="AJ33">
            <v>57</v>
          </cell>
          <cell r="AP33">
            <v>14134.582605000001</v>
          </cell>
        </row>
        <row r="34">
          <cell r="V34">
            <v>9809</v>
          </cell>
          <cell r="AB34">
            <v>478624.09110374964</v>
          </cell>
          <cell r="AJ34">
            <v>194</v>
          </cell>
          <cell r="AP34">
            <v>50458.664994999999</v>
          </cell>
        </row>
      </sheetData>
      <sheetData sheetId="22">
        <row r="17">
          <cell r="V17">
            <v>143</v>
          </cell>
          <cell r="AB17">
            <v>7927.4455040554576</v>
          </cell>
          <cell r="AQ17">
            <v>342</v>
          </cell>
          <cell r="AW17">
            <v>72515.349976499681</v>
          </cell>
        </row>
        <row r="21">
          <cell r="V21">
            <v>118</v>
          </cell>
          <cell r="AB21">
            <v>6169.4426426208001</v>
          </cell>
          <cell r="AQ21">
            <v>276</v>
          </cell>
          <cell r="AW21">
            <v>59394.391983383481</v>
          </cell>
        </row>
        <row r="26">
          <cell r="V26">
            <v>161</v>
          </cell>
          <cell r="AB26">
            <v>8417.6293683216009</v>
          </cell>
          <cell r="AQ26">
            <v>162</v>
          </cell>
          <cell r="AW26">
            <v>43214.418679967806</v>
          </cell>
        </row>
        <row r="33">
          <cell r="V33">
            <v>164</v>
          </cell>
          <cell r="AB33">
            <v>12815.901588426397</v>
          </cell>
          <cell r="AQ33">
            <v>836</v>
          </cell>
          <cell r="AW33">
            <v>183248.56720460736</v>
          </cell>
        </row>
        <row r="34">
          <cell r="V34">
            <v>586</v>
          </cell>
          <cell r="AB34">
            <v>35330.419103424254</v>
          </cell>
          <cell r="AQ34">
            <v>1616</v>
          </cell>
          <cell r="AW34">
            <v>358372.72784445831</v>
          </cell>
        </row>
      </sheetData>
      <sheetData sheetId="23">
        <row r="17">
          <cell r="V17">
            <v>120</v>
          </cell>
          <cell r="AB17">
            <v>5617.9445549476332</v>
          </cell>
        </row>
        <row r="21">
          <cell r="V21">
            <v>80</v>
          </cell>
          <cell r="AB21">
            <v>2748.1841131471861</v>
          </cell>
        </row>
        <row r="26">
          <cell r="V26">
            <v>88</v>
          </cell>
          <cell r="AB26">
            <v>3819.2006898661143</v>
          </cell>
        </row>
        <row r="33">
          <cell r="V33">
            <v>165</v>
          </cell>
          <cell r="AB33">
            <v>9433.2226011875682</v>
          </cell>
        </row>
        <row r="34">
          <cell r="V34">
            <v>453</v>
          </cell>
          <cell r="AB34">
            <v>21618.551959148499</v>
          </cell>
        </row>
      </sheetData>
      <sheetData sheetId="24"/>
      <sheetData sheetId="25">
        <row r="17">
          <cell r="V17">
            <v>913</v>
          </cell>
          <cell r="AB17">
            <v>28022.252875839356</v>
          </cell>
        </row>
        <row r="21">
          <cell r="V21">
            <v>111</v>
          </cell>
          <cell r="AB21">
            <v>2955.9952034599542</v>
          </cell>
        </row>
        <row r="26">
          <cell r="V26">
            <v>86</v>
          </cell>
          <cell r="AB26">
            <v>2431.7237230628525</v>
          </cell>
        </row>
        <row r="33">
          <cell r="V33">
            <v>2816</v>
          </cell>
          <cell r="AB33">
            <v>184884.9656818817</v>
          </cell>
        </row>
        <row r="34">
          <cell r="V34">
            <v>3926</v>
          </cell>
          <cell r="AB34">
            <v>218294.93748424388</v>
          </cell>
        </row>
      </sheetData>
      <sheetData sheetId="26"/>
      <sheetData sheetId="27"/>
      <sheetData sheetId="28">
        <row r="16">
          <cell r="V16">
            <v>48</v>
          </cell>
          <cell r="AB16">
            <v>3645.7746179033147</v>
          </cell>
        </row>
        <row r="20">
          <cell r="V20">
            <v>36</v>
          </cell>
          <cell r="AB20">
            <v>2740.6136867965956</v>
          </cell>
        </row>
        <row r="25">
          <cell r="V25">
            <v>10</v>
          </cell>
          <cell r="AB25">
            <v>763.79965530175286</v>
          </cell>
        </row>
        <row r="32">
          <cell r="V32">
            <v>104</v>
          </cell>
          <cell r="AB32">
            <v>7879.8814027282497</v>
          </cell>
        </row>
        <row r="33">
          <cell r="V33">
            <v>198</v>
          </cell>
          <cell r="AB33">
            <v>15030.069362729913</v>
          </cell>
        </row>
      </sheetData>
      <sheetData sheetId="29"/>
      <sheetData sheetId="30">
        <row r="17">
          <cell r="AC17">
            <v>69</v>
          </cell>
          <cell r="AI17">
            <v>6531.9083920502399</v>
          </cell>
        </row>
        <row r="21">
          <cell r="AC21">
            <v>10</v>
          </cell>
          <cell r="AI21">
            <v>942.82139773401627</v>
          </cell>
        </row>
        <row r="26">
          <cell r="AC26">
            <v>60</v>
          </cell>
          <cell r="AI26">
            <v>5726.5093013660171</v>
          </cell>
        </row>
        <row r="33">
          <cell r="AC33">
            <v>158</v>
          </cell>
          <cell r="AI33">
            <v>14253.650429949315</v>
          </cell>
        </row>
        <row r="34">
          <cell r="AC34">
            <v>297</v>
          </cell>
          <cell r="AI34">
            <v>27454.889521099591</v>
          </cell>
        </row>
      </sheetData>
      <sheetData sheetId="31"/>
      <sheetData sheetId="32"/>
      <sheetData sheetId="33"/>
      <sheetData sheetId="34"/>
      <sheetData sheetId="35"/>
      <sheetData sheetId="36">
        <row r="17">
          <cell r="AC17">
            <v>99</v>
          </cell>
          <cell r="AI17">
            <v>5421.049084683189</v>
          </cell>
        </row>
        <row r="21">
          <cell r="AC21">
            <v>11</v>
          </cell>
          <cell r="AI21">
            <v>713.55228293448977</v>
          </cell>
        </row>
        <row r="26">
          <cell r="AC26">
            <v>79</v>
          </cell>
          <cell r="AI26">
            <v>4319.5832008359948</v>
          </cell>
        </row>
        <row r="33">
          <cell r="AC33">
            <v>198</v>
          </cell>
          <cell r="AI33">
            <v>10949.252778407734</v>
          </cell>
        </row>
        <row r="34">
          <cell r="AC34">
            <v>387</v>
          </cell>
          <cell r="AI34">
            <v>21403.437346861407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121"/>
  <sheetViews>
    <sheetView tabSelected="1" zoomScale="74" zoomScaleNormal="74" workbookViewId="0">
      <pane ySplit="5" topLeftCell="A57" activePane="bottomLeft" state="frozen"/>
      <selection pane="bottomLeft" activeCell="M62" sqref="M62"/>
    </sheetView>
  </sheetViews>
  <sheetFormatPr defaultRowHeight="14.4" x14ac:dyDescent="0.3"/>
  <cols>
    <col min="1" max="1" width="7.6640625" customWidth="1"/>
    <col min="2" max="2" width="14" style="48" customWidth="1"/>
    <col min="4" max="4" width="8.44140625" customWidth="1"/>
    <col min="5" max="5" width="9" customWidth="1"/>
    <col min="6" max="6" width="13.33203125" customWidth="1"/>
    <col min="7" max="11" width="9" customWidth="1"/>
    <col min="12" max="12" width="13.33203125" customWidth="1"/>
    <col min="13" max="16" width="11.88671875" bestFit="1" customWidth="1"/>
  </cols>
  <sheetData>
    <row r="3" spans="2:16" ht="14.7" customHeight="1" x14ac:dyDescent="0.3">
      <c r="B3" s="1" t="s">
        <v>0</v>
      </c>
      <c r="C3" s="2" t="s">
        <v>1</v>
      </c>
      <c r="D3" s="2" t="s">
        <v>2</v>
      </c>
      <c r="E3" s="3" t="s">
        <v>3</v>
      </c>
      <c r="F3" s="3" t="s">
        <v>4</v>
      </c>
      <c r="G3" s="3" t="s">
        <v>5</v>
      </c>
      <c r="H3" s="3"/>
      <c r="I3" s="3"/>
      <c r="J3" s="3"/>
      <c r="K3" s="3"/>
      <c r="L3" s="3"/>
      <c r="M3" s="3"/>
      <c r="N3" s="3"/>
      <c r="O3" s="3"/>
      <c r="P3" s="3"/>
    </row>
    <row r="4" spans="2:16" x14ac:dyDescent="0.3">
      <c r="B4" s="4"/>
      <c r="C4" s="5"/>
      <c r="D4" s="5"/>
      <c r="E4" s="3"/>
      <c r="F4" s="3"/>
      <c r="G4" s="3" t="s">
        <v>3</v>
      </c>
      <c r="H4" s="3"/>
      <c r="I4" s="3"/>
      <c r="J4" s="3"/>
      <c r="K4" s="3"/>
      <c r="L4" s="3" t="s">
        <v>4</v>
      </c>
      <c r="M4" s="3"/>
      <c r="N4" s="3"/>
      <c r="O4" s="3"/>
      <c r="P4" s="3"/>
    </row>
    <row r="5" spans="2:16" ht="21.6" x14ac:dyDescent="0.3">
      <c r="B5" s="6"/>
      <c r="C5" s="7"/>
      <c r="D5" s="7"/>
      <c r="E5" s="3"/>
      <c r="F5" s="3"/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6</v>
      </c>
      <c r="M5" s="8" t="s">
        <v>7</v>
      </c>
      <c r="N5" s="8" t="s">
        <v>8</v>
      </c>
      <c r="O5" s="8" t="s">
        <v>9</v>
      </c>
      <c r="P5" s="8" t="s">
        <v>10</v>
      </c>
    </row>
    <row r="6" spans="2:16" x14ac:dyDescent="0.3">
      <c r="B6" s="9"/>
      <c r="C6" s="9"/>
      <c r="D6" s="9"/>
      <c r="E6" s="10"/>
      <c r="F6" s="11"/>
      <c r="G6" s="10"/>
      <c r="H6" s="10"/>
      <c r="I6" s="10"/>
      <c r="J6" s="10"/>
      <c r="K6" s="10"/>
      <c r="L6" s="11"/>
      <c r="M6" s="11"/>
      <c r="N6" s="11"/>
      <c r="O6" s="11"/>
      <c r="P6" s="11"/>
    </row>
    <row r="7" spans="2:16" ht="21.6" customHeight="1" x14ac:dyDescent="0.3">
      <c r="B7" s="1" t="s">
        <v>11</v>
      </c>
      <c r="C7" s="12" t="s">
        <v>12</v>
      </c>
      <c r="D7" s="12" t="s">
        <v>13</v>
      </c>
      <c r="E7" s="10">
        <f>'[1]Б-Т'!V34</f>
        <v>676</v>
      </c>
      <c r="F7" s="11">
        <f>'[1]Б-Т'!AB34</f>
        <v>22134.075042264492</v>
      </c>
      <c r="G7" s="10">
        <f>H7+I7+J7+K7</f>
        <v>676</v>
      </c>
      <c r="H7" s="13">
        <f>'[1]Б-Т'!V17</f>
        <v>210</v>
      </c>
      <c r="I7" s="13">
        <f>'[1]Б-Т'!V21</f>
        <v>174</v>
      </c>
      <c r="J7" s="13">
        <f>'[1]Б-Т'!V26</f>
        <v>153</v>
      </c>
      <c r="K7" s="13">
        <f>'[1]Б-Т'!V33</f>
        <v>139</v>
      </c>
      <c r="L7" s="11">
        <f>M7+N7+O7+P7</f>
        <v>22134.075042264492</v>
      </c>
      <c r="M7" s="11">
        <f>'[1]Б-Т'!AB17</f>
        <v>6652.0015575698662</v>
      </c>
      <c r="N7" s="11">
        <f>'[1]Б-Т'!AB21</f>
        <v>5712.3565094658525</v>
      </c>
      <c r="O7" s="11">
        <f>'[1]Б-Т'!AB26</f>
        <v>5023.5424414498011</v>
      </c>
      <c r="P7" s="11">
        <f>'[1]Б-Т'!AB33</f>
        <v>4746.1745337789725</v>
      </c>
    </row>
    <row r="8" spans="2:16" ht="23.4" customHeight="1" x14ac:dyDescent="0.3">
      <c r="B8" s="4"/>
      <c r="C8" s="14" t="s">
        <v>6</v>
      </c>
      <c r="D8" s="14"/>
      <c r="E8" s="15">
        <f>E7</f>
        <v>676</v>
      </c>
      <c r="F8" s="16">
        <f t="shared" ref="F8:P8" si="0">F7</f>
        <v>22134.075042264492</v>
      </c>
      <c r="G8" s="15">
        <f t="shared" si="0"/>
        <v>676</v>
      </c>
      <c r="H8" s="15">
        <f t="shared" si="0"/>
        <v>210</v>
      </c>
      <c r="I8" s="15">
        <f t="shared" si="0"/>
        <v>174</v>
      </c>
      <c r="J8" s="15">
        <f t="shared" si="0"/>
        <v>153</v>
      </c>
      <c r="K8" s="15">
        <f t="shared" si="0"/>
        <v>139</v>
      </c>
      <c r="L8" s="16">
        <f t="shared" si="0"/>
        <v>22134.075042264492</v>
      </c>
      <c r="M8" s="16">
        <f t="shared" si="0"/>
        <v>6652.0015575698662</v>
      </c>
      <c r="N8" s="16">
        <f t="shared" si="0"/>
        <v>5712.3565094658525</v>
      </c>
      <c r="O8" s="16">
        <f t="shared" si="0"/>
        <v>5023.5424414498011</v>
      </c>
      <c r="P8" s="16">
        <f t="shared" si="0"/>
        <v>4746.1745337789725</v>
      </c>
    </row>
    <row r="9" spans="2:16" ht="52.2" customHeight="1" x14ac:dyDescent="0.3">
      <c r="B9" s="17" t="s">
        <v>14</v>
      </c>
      <c r="C9" s="12" t="s">
        <v>12</v>
      </c>
      <c r="D9" s="12" t="s">
        <v>13</v>
      </c>
      <c r="E9" s="18">
        <f>'[1]Б-Х'!V33</f>
        <v>3568</v>
      </c>
      <c r="F9" s="19">
        <f>'[1]Б-Х'!AB33</f>
        <v>175148.69703835505</v>
      </c>
      <c r="G9" s="20">
        <f>H9+I9+J9+K9</f>
        <v>3568</v>
      </c>
      <c r="H9" s="21">
        <f>'[1]Б-Х'!V16</f>
        <v>1025</v>
      </c>
      <c r="I9" s="21">
        <f>'[1]Б-Х'!V20</f>
        <v>931</v>
      </c>
      <c r="J9" s="21">
        <f>'[1]Б-Х'!V25</f>
        <v>819</v>
      </c>
      <c r="K9" s="21">
        <f>'[1]Б-Х'!V32</f>
        <v>793</v>
      </c>
      <c r="L9" s="19">
        <f>M9+N9+O9+P9</f>
        <v>175148.69703835508</v>
      </c>
      <c r="M9" s="19">
        <f>'[1]Б-Х'!AB16</f>
        <v>47994.177537291587</v>
      </c>
      <c r="N9" s="19">
        <f>'[1]Б-Х'!AB20</f>
        <v>48270.670451926635</v>
      </c>
      <c r="O9" s="19">
        <f>'[1]Б-Х'!AB25</f>
        <v>41045.482244924264</v>
      </c>
      <c r="P9" s="19">
        <f>'[1]Б-Х'!AB32</f>
        <v>37838.366804212594</v>
      </c>
    </row>
    <row r="10" spans="2:16" ht="43.2" x14ac:dyDescent="0.3">
      <c r="B10" s="22"/>
      <c r="C10" s="23" t="s">
        <v>15</v>
      </c>
      <c r="D10" s="23" t="s">
        <v>13</v>
      </c>
      <c r="E10" s="21">
        <f>'[1]Б-Х'!AC33</f>
        <v>39</v>
      </c>
      <c r="F10" s="19">
        <f>'[1]Б-Х'!AI33</f>
        <v>2289.7867311516293</v>
      </c>
      <c r="G10" s="20">
        <f>H10+I10+J10+K10</f>
        <v>39</v>
      </c>
      <c r="H10" s="21">
        <f>'[1]Б-Х'!AC16</f>
        <v>0</v>
      </c>
      <c r="I10" s="20">
        <f>'[1]Б-Х'!AC20</f>
        <v>0</v>
      </c>
      <c r="J10" s="21">
        <f>'[1]Б-Х'!AC25</f>
        <v>0</v>
      </c>
      <c r="K10" s="21">
        <f>'[1]Б-Х'!AC32</f>
        <v>39</v>
      </c>
      <c r="L10" s="19">
        <f>M10+N10+O10+P10</f>
        <v>2289.7867311516293</v>
      </c>
      <c r="M10" s="19">
        <f>'[1]Б-Х'!AI16</f>
        <v>0</v>
      </c>
      <c r="N10" s="19">
        <f>'[1]Б-Х'!AI20</f>
        <v>0</v>
      </c>
      <c r="O10" s="19">
        <f>'[1]Б-Х'!AI25</f>
        <v>0</v>
      </c>
      <c r="P10" s="19">
        <f>'[1]Б-Х'!AI32</f>
        <v>2289.7867311516293</v>
      </c>
    </row>
    <row r="11" spans="2:16" x14ac:dyDescent="0.3">
      <c r="B11" s="24"/>
      <c r="C11" s="25" t="s">
        <v>6</v>
      </c>
      <c r="D11" s="26"/>
      <c r="E11" s="27">
        <f>E10+E9</f>
        <v>3607</v>
      </c>
      <c r="F11" s="28">
        <f t="shared" ref="F11:P11" si="1">F10+F9</f>
        <v>177438.48376950668</v>
      </c>
      <c r="G11" s="27">
        <f t="shared" si="1"/>
        <v>3607</v>
      </c>
      <c r="H11" s="27">
        <f t="shared" si="1"/>
        <v>1025</v>
      </c>
      <c r="I11" s="27">
        <f t="shared" si="1"/>
        <v>931</v>
      </c>
      <c r="J11" s="27">
        <f t="shared" si="1"/>
        <v>819</v>
      </c>
      <c r="K11" s="27">
        <f t="shared" si="1"/>
        <v>832</v>
      </c>
      <c r="L11" s="28">
        <f t="shared" si="1"/>
        <v>177438.48376950671</v>
      </c>
      <c r="M11" s="28">
        <f t="shared" si="1"/>
        <v>47994.177537291587</v>
      </c>
      <c r="N11" s="28">
        <f t="shared" si="1"/>
        <v>48270.670451926635</v>
      </c>
      <c r="O11" s="28">
        <f t="shared" si="1"/>
        <v>41045.482244924264</v>
      </c>
      <c r="P11" s="28">
        <f t="shared" si="1"/>
        <v>40128.153535364225</v>
      </c>
    </row>
    <row r="12" spans="2:16" ht="72" customHeight="1" x14ac:dyDescent="0.3">
      <c r="B12" s="29" t="s">
        <v>16</v>
      </c>
      <c r="C12" s="12" t="s">
        <v>12</v>
      </c>
      <c r="D12" s="12" t="s">
        <v>13</v>
      </c>
      <c r="E12" s="20">
        <f>'[1]Д-Х'!V34</f>
        <v>1071</v>
      </c>
      <c r="F12" s="19">
        <f>'[1]Д-Х'!AB34</f>
        <v>48966.76990519547</v>
      </c>
      <c r="G12" s="20">
        <f>H12+I12+J12+K12</f>
        <v>1071</v>
      </c>
      <c r="H12" s="21">
        <f>'[1]Д-Х'!V17</f>
        <v>374</v>
      </c>
      <c r="I12" s="21">
        <f>'[1]Д-Х'!V21</f>
        <v>281</v>
      </c>
      <c r="J12" s="21">
        <f>'[1]Д-Х'!V26</f>
        <v>228</v>
      </c>
      <c r="K12" s="21">
        <f>'[1]Д-Х'!V33</f>
        <v>188</v>
      </c>
      <c r="L12" s="19">
        <f>M12+N12+O12+P12</f>
        <v>48966.769905195484</v>
      </c>
      <c r="M12" s="19">
        <f>'[1]Д-Х'!AB17</f>
        <v>15241.03421127086</v>
      </c>
      <c r="N12" s="19">
        <f>'[1]Д-Х'!AB21</f>
        <v>13435.998280214233</v>
      </c>
      <c r="O12" s="19">
        <f>'[1]Д-Х'!AB26</f>
        <v>10659.872211141217</v>
      </c>
      <c r="P12" s="19">
        <f>'[1]Д-Х'!AB33</f>
        <v>9629.8652025691663</v>
      </c>
    </row>
    <row r="13" spans="2:16" x14ac:dyDescent="0.3">
      <c r="B13" s="30"/>
      <c r="C13" s="25" t="s">
        <v>6</v>
      </c>
      <c r="D13" s="26"/>
      <c r="E13" s="27">
        <f>E12</f>
        <v>1071</v>
      </c>
      <c r="F13" s="28">
        <f t="shared" ref="F13:P13" si="2">F12</f>
        <v>48966.76990519547</v>
      </c>
      <c r="G13" s="27">
        <f t="shared" si="2"/>
        <v>1071</v>
      </c>
      <c r="H13" s="27">
        <f t="shared" si="2"/>
        <v>374</v>
      </c>
      <c r="I13" s="27">
        <f t="shared" si="2"/>
        <v>281</v>
      </c>
      <c r="J13" s="27">
        <f t="shared" si="2"/>
        <v>228</v>
      </c>
      <c r="K13" s="27">
        <f t="shared" si="2"/>
        <v>188</v>
      </c>
      <c r="L13" s="28">
        <f t="shared" si="2"/>
        <v>48966.769905195484</v>
      </c>
      <c r="M13" s="28">
        <f t="shared" si="2"/>
        <v>15241.03421127086</v>
      </c>
      <c r="N13" s="28">
        <f t="shared" si="2"/>
        <v>13435.998280214233</v>
      </c>
      <c r="O13" s="28">
        <f t="shared" si="2"/>
        <v>10659.872211141217</v>
      </c>
      <c r="P13" s="28">
        <f t="shared" si="2"/>
        <v>9629.8652025691663</v>
      </c>
    </row>
    <row r="14" spans="2:16" ht="57.6" customHeight="1" x14ac:dyDescent="0.3">
      <c r="B14" s="29" t="s">
        <v>17</v>
      </c>
      <c r="C14" s="12" t="s">
        <v>12</v>
      </c>
      <c r="D14" s="12" t="s">
        <v>13</v>
      </c>
      <c r="E14" s="20">
        <f>'[1]К-Х'!V33</f>
        <v>851</v>
      </c>
      <c r="F14" s="19">
        <f>'[1]К-Х'!AB33</f>
        <v>36634.822628752954</v>
      </c>
      <c r="G14" s="20">
        <f>H14+I14+J14+K14</f>
        <v>851</v>
      </c>
      <c r="H14" s="21">
        <f>'[1]К-Х'!V16</f>
        <v>199</v>
      </c>
      <c r="I14" s="21">
        <f>'[1]К-Х'!V20</f>
        <v>231</v>
      </c>
      <c r="J14" s="21">
        <f>'[1]К-Х'!V25</f>
        <v>215</v>
      </c>
      <c r="K14" s="21">
        <f>'[1]К-Х'!V32</f>
        <v>206</v>
      </c>
      <c r="L14" s="19">
        <f>M14+N14+O14+P14</f>
        <v>36634.822628752954</v>
      </c>
      <c r="M14" s="19">
        <f>'[1]К-Х'!AB16</f>
        <v>8087.4664393560679</v>
      </c>
      <c r="N14" s="19">
        <f>'[1]К-Х'!AB20</f>
        <v>9908.6959891166334</v>
      </c>
      <c r="O14" s="19">
        <f>'[1]К-Х'!AB25</f>
        <v>8930.4439683100391</v>
      </c>
      <c r="P14" s="19">
        <f>'[1]К-Х'!AB32</f>
        <v>9708.2162319702111</v>
      </c>
    </row>
    <row r="15" spans="2:16" x14ac:dyDescent="0.3">
      <c r="B15" s="30"/>
      <c r="C15" s="25" t="s">
        <v>6</v>
      </c>
      <c r="D15" s="26"/>
      <c r="E15" s="27">
        <f>E14</f>
        <v>851</v>
      </c>
      <c r="F15" s="28">
        <f t="shared" ref="F15:P15" si="3">F14</f>
        <v>36634.822628752954</v>
      </c>
      <c r="G15" s="27">
        <f t="shared" si="3"/>
        <v>851</v>
      </c>
      <c r="H15" s="27">
        <f t="shared" si="3"/>
        <v>199</v>
      </c>
      <c r="I15" s="27">
        <f t="shared" si="3"/>
        <v>231</v>
      </c>
      <c r="J15" s="27">
        <f t="shared" si="3"/>
        <v>215</v>
      </c>
      <c r="K15" s="27">
        <f t="shared" si="3"/>
        <v>206</v>
      </c>
      <c r="L15" s="28">
        <f t="shared" si="3"/>
        <v>36634.822628752954</v>
      </c>
      <c r="M15" s="28">
        <f t="shared" si="3"/>
        <v>8087.4664393560679</v>
      </c>
      <c r="N15" s="28">
        <f t="shared" si="3"/>
        <v>9908.6959891166334</v>
      </c>
      <c r="O15" s="28">
        <f t="shared" si="3"/>
        <v>8930.4439683100391</v>
      </c>
      <c r="P15" s="28">
        <f t="shared" si="3"/>
        <v>9708.2162319702111</v>
      </c>
    </row>
    <row r="16" spans="2:16" ht="43.35" customHeight="1" x14ac:dyDescent="0.3">
      <c r="B16" s="29" t="s">
        <v>18</v>
      </c>
      <c r="C16" s="12" t="s">
        <v>12</v>
      </c>
      <c r="D16" s="12" t="s">
        <v>13</v>
      </c>
      <c r="E16" s="21">
        <f>[1]Кыз!V34</f>
        <v>1852</v>
      </c>
      <c r="F16" s="19">
        <f>[1]Кыз!AB34</f>
        <v>62296.319766052315</v>
      </c>
      <c r="G16" s="20">
        <f>H16+I16+J16+K16</f>
        <v>1852</v>
      </c>
      <c r="H16" s="21">
        <f>[1]Кыз!V17</f>
        <v>570</v>
      </c>
      <c r="I16" s="21">
        <f>[1]Кыз!V21</f>
        <v>527</v>
      </c>
      <c r="J16" s="21">
        <f>[1]Кыз!V26</f>
        <v>354</v>
      </c>
      <c r="K16" s="21">
        <f>[1]Кыз!V33</f>
        <v>401</v>
      </c>
      <c r="L16" s="19">
        <f>M16+N16+O16+P16</f>
        <v>62296.319766052315</v>
      </c>
      <c r="M16" s="19">
        <f>[1]Кыз!AB17</f>
        <v>18339.476021693466</v>
      </c>
      <c r="N16" s="19">
        <f>[1]Кыз!AB21</f>
        <v>18328.789703498151</v>
      </c>
      <c r="O16" s="19">
        <f>[1]Кыз!AB26</f>
        <v>12180.292227438113</v>
      </c>
      <c r="P16" s="19">
        <f>[1]Кыз!AB33</f>
        <v>13447.761813422585</v>
      </c>
    </row>
    <row r="17" spans="2:16" x14ac:dyDescent="0.3">
      <c r="B17" s="30"/>
      <c r="C17" s="25" t="s">
        <v>6</v>
      </c>
      <c r="D17" s="26"/>
      <c r="E17" s="27">
        <f>E16</f>
        <v>1852</v>
      </c>
      <c r="F17" s="28">
        <f t="shared" ref="F17:P17" si="4">F16</f>
        <v>62296.319766052315</v>
      </c>
      <c r="G17" s="27">
        <f t="shared" si="4"/>
        <v>1852</v>
      </c>
      <c r="H17" s="27">
        <f t="shared" si="4"/>
        <v>570</v>
      </c>
      <c r="I17" s="27">
        <f t="shared" si="4"/>
        <v>527</v>
      </c>
      <c r="J17" s="27">
        <f t="shared" si="4"/>
        <v>354</v>
      </c>
      <c r="K17" s="27">
        <f t="shared" si="4"/>
        <v>401</v>
      </c>
      <c r="L17" s="28">
        <f t="shared" si="4"/>
        <v>62296.319766052315</v>
      </c>
      <c r="M17" s="28">
        <f t="shared" si="4"/>
        <v>18339.476021693466</v>
      </c>
      <c r="N17" s="28">
        <f t="shared" si="4"/>
        <v>18328.789703498151</v>
      </c>
      <c r="O17" s="28">
        <f t="shared" si="4"/>
        <v>12180.292227438113</v>
      </c>
      <c r="P17" s="28">
        <f t="shared" si="4"/>
        <v>13447.761813422585</v>
      </c>
    </row>
    <row r="18" spans="2:16" ht="57.6" customHeight="1" x14ac:dyDescent="0.3">
      <c r="B18" s="29" t="s">
        <v>19</v>
      </c>
      <c r="C18" s="12" t="s">
        <v>12</v>
      </c>
      <c r="D18" s="12" t="s">
        <v>13</v>
      </c>
      <c r="E18" s="20">
        <f>'[1]М-Т'!V33</f>
        <v>907</v>
      </c>
      <c r="F18" s="19">
        <f>'[1]М-Т'!AB33</f>
        <v>39197.5612949364</v>
      </c>
      <c r="G18" s="20">
        <f>H18+I18+J18+K18</f>
        <v>907</v>
      </c>
      <c r="H18" s="21">
        <f>'[1]М-Т'!V16</f>
        <v>271</v>
      </c>
      <c r="I18" s="21">
        <f>'[1]М-Т'!V20</f>
        <v>210</v>
      </c>
      <c r="J18" s="21">
        <f>'[1]М-Т'!V25</f>
        <v>222</v>
      </c>
      <c r="K18" s="21">
        <f>'[1]М-Т'!V32</f>
        <v>204</v>
      </c>
      <c r="L18" s="19">
        <f>M18+N18+O18+P18</f>
        <v>39197.5612949364</v>
      </c>
      <c r="M18" s="19">
        <f>'[1]М-Т'!AB16</f>
        <v>10043.664439364287</v>
      </c>
      <c r="N18" s="19">
        <f>'[1]М-Т'!AB20</f>
        <v>9509.6133218716932</v>
      </c>
      <c r="O18" s="19">
        <f>'[1]М-Т'!AB25</f>
        <v>10677.608598511875</v>
      </c>
      <c r="P18" s="19">
        <f>'[1]М-Т'!AB32</f>
        <v>8966.6749351885446</v>
      </c>
    </row>
    <row r="19" spans="2:16" x14ac:dyDescent="0.3">
      <c r="B19" s="30"/>
      <c r="C19" s="25" t="s">
        <v>6</v>
      </c>
      <c r="D19" s="26"/>
      <c r="E19" s="27">
        <f>E18</f>
        <v>907</v>
      </c>
      <c r="F19" s="28">
        <f t="shared" ref="F19:P19" si="5">F18</f>
        <v>39197.5612949364</v>
      </c>
      <c r="G19" s="27">
        <f t="shared" si="5"/>
        <v>907</v>
      </c>
      <c r="H19" s="27">
        <f t="shared" si="5"/>
        <v>271</v>
      </c>
      <c r="I19" s="27">
        <f t="shared" si="5"/>
        <v>210</v>
      </c>
      <c r="J19" s="27">
        <f t="shared" si="5"/>
        <v>222</v>
      </c>
      <c r="K19" s="27">
        <f t="shared" si="5"/>
        <v>204</v>
      </c>
      <c r="L19" s="28">
        <f t="shared" si="5"/>
        <v>39197.5612949364</v>
      </c>
      <c r="M19" s="28">
        <f t="shared" si="5"/>
        <v>10043.664439364287</v>
      </c>
      <c r="N19" s="28">
        <f t="shared" si="5"/>
        <v>9509.6133218716932</v>
      </c>
      <c r="O19" s="28">
        <f t="shared" si="5"/>
        <v>10677.608598511875</v>
      </c>
      <c r="P19" s="28">
        <f t="shared" si="5"/>
        <v>8966.6749351885446</v>
      </c>
    </row>
    <row r="20" spans="2:16" ht="43.35" customHeight="1" x14ac:dyDescent="0.3">
      <c r="B20" s="29" t="s">
        <v>20</v>
      </c>
      <c r="C20" s="12" t="s">
        <v>12</v>
      </c>
      <c r="D20" s="12" t="s">
        <v>13</v>
      </c>
      <c r="E20" s="20">
        <f>[1]Овюр!V34</f>
        <v>565</v>
      </c>
      <c r="F20" s="19">
        <f>[1]Овюр!AB34</f>
        <v>19455.580605385214</v>
      </c>
      <c r="G20" s="20">
        <f>H20+I20+J20+K20</f>
        <v>565</v>
      </c>
      <c r="H20" s="21">
        <f>[1]Овюр!V17</f>
        <v>140</v>
      </c>
      <c r="I20" s="21">
        <f>[1]Овюр!V21</f>
        <v>124</v>
      </c>
      <c r="J20" s="21">
        <f>[1]Овюр!V26</f>
        <v>151</v>
      </c>
      <c r="K20" s="21">
        <f>[1]Овюр!V33</f>
        <v>150</v>
      </c>
      <c r="L20" s="19">
        <f>M20+N20+O20+P20</f>
        <v>19455.580605385214</v>
      </c>
      <c r="M20" s="19">
        <f>[1]Овюр!AB17</f>
        <v>4438.7621249278018</v>
      </c>
      <c r="N20" s="19">
        <f>[1]Овюр!AB21</f>
        <v>4817.9229093080494</v>
      </c>
      <c r="O20" s="19">
        <f>[1]Овюр!AB26</f>
        <v>5008.5947665913845</v>
      </c>
      <c r="P20" s="19">
        <f>[1]Овюр!AB33</f>
        <v>5190.3008045579791</v>
      </c>
    </row>
    <row r="21" spans="2:16" x14ac:dyDescent="0.3">
      <c r="B21" s="30"/>
      <c r="C21" s="25" t="s">
        <v>6</v>
      </c>
      <c r="D21" s="26"/>
      <c r="E21" s="27">
        <f>E20</f>
        <v>565</v>
      </c>
      <c r="F21" s="28">
        <f t="shared" ref="F21:P21" si="6">F20</f>
        <v>19455.580605385214</v>
      </c>
      <c r="G21" s="27">
        <f t="shared" si="6"/>
        <v>565</v>
      </c>
      <c r="H21" s="27">
        <f t="shared" si="6"/>
        <v>140</v>
      </c>
      <c r="I21" s="27">
        <f t="shared" si="6"/>
        <v>124</v>
      </c>
      <c r="J21" s="27">
        <f t="shared" si="6"/>
        <v>151</v>
      </c>
      <c r="K21" s="27">
        <f t="shared" si="6"/>
        <v>150</v>
      </c>
      <c r="L21" s="28">
        <f t="shared" si="6"/>
        <v>19455.580605385214</v>
      </c>
      <c r="M21" s="28">
        <f t="shared" si="6"/>
        <v>4438.7621249278018</v>
      </c>
      <c r="N21" s="28">
        <f t="shared" si="6"/>
        <v>4817.9229093080494</v>
      </c>
      <c r="O21" s="28">
        <f t="shared" si="6"/>
        <v>5008.5947665913845</v>
      </c>
      <c r="P21" s="28">
        <f t="shared" si="6"/>
        <v>5190.3008045579791</v>
      </c>
    </row>
    <row r="22" spans="2:16" ht="57.6" customHeight="1" x14ac:dyDescent="0.3">
      <c r="B22" s="29" t="s">
        <v>21</v>
      </c>
      <c r="C22" s="12" t="s">
        <v>12</v>
      </c>
      <c r="D22" s="12" t="s">
        <v>13</v>
      </c>
      <c r="E22" s="20">
        <f>'[1]П-Х'!V33</f>
        <v>939</v>
      </c>
      <c r="F22" s="19">
        <f>'[1]П-Х'!AB33</f>
        <v>36852.21384485899</v>
      </c>
      <c r="G22" s="20">
        <f>H22+I22+J22+K22</f>
        <v>939</v>
      </c>
      <c r="H22" s="21">
        <f>'[1]П-Х'!V16</f>
        <v>291</v>
      </c>
      <c r="I22" s="21">
        <f>'[1]П-Х'!V20</f>
        <v>226</v>
      </c>
      <c r="J22" s="21">
        <f>'[1]П-Х'!V25</f>
        <v>219</v>
      </c>
      <c r="K22" s="21">
        <f>'[1]П-Х'!V32</f>
        <v>203</v>
      </c>
      <c r="L22" s="19">
        <f>M22+N22+O22+P22</f>
        <v>36852.213844858998</v>
      </c>
      <c r="M22" s="19">
        <f>'[1]П-Х'!AB16</f>
        <v>11486.853659035372</v>
      </c>
      <c r="N22" s="19">
        <f>'[1]П-Х'!AB20</f>
        <v>8984.4280100887991</v>
      </c>
      <c r="O22" s="19">
        <f>'[1]П-Х'!AB25</f>
        <v>8940.2941020945909</v>
      </c>
      <c r="P22" s="19">
        <f>'[1]П-Х'!AB32</f>
        <v>7440.6380736402316</v>
      </c>
    </row>
    <row r="23" spans="2:16" x14ac:dyDescent="0.3">
      <c r="B23" s="30"/>
      <c r="C23" s="25" t="s">
        <v>6</v>
      </c>
      <c r="D23" s="26"/>
      <c r="E23" s="27">
        <f>E22</f>
        <v>939</v>
      </c>
      <c r="F23" s="28">
        <f t="shared" ref="F23:P23" si="7">F22</f>
        <v>36852.21384485899</v>
      </c>
      <c r="G23" s="27">
        <f t="shared" si="7"/>
        <v>939</v>
      </c>
      <c r="H23" s="27">
        <f t="shared" si="7"/>
        <v>291</v>
      </c>
      <c r="I23" s="27">
        <f t="shared" si="7"/>
        <v>226</v>
      </c>
      <c r="J23" s="27">
        <f t="shared" si="7"/>
        <v>219</v>
      </c>
      <c r="K23" s="27">
        <f t="shared" si="7"/>
        <v>203</v>
      </c>
      <c r="L23" s="28">
        <f t="shared" si="7"/>
        <v>36852.213844858998</v>
      </c>
      <c r="M23" s="28">
        <f t="shared" si="7"/>
        <v>11486.853659035372</v>
      </c>
      <c r="N23" s="28">
        <f t="shared" si="7"/>
        <v>8984.4280100887991</v>
      </c>
      <c r="O23" s="28">
        <f t="shared" si="7"/>
        <v>8940.2941020945909</v>
      </c>
      <c r="P23" s="28">
        <f t="shared" si="7"/>
        <v>7440.6380736402316</v>
      </c>
    </row>
    <row r="24" spans="2:16" ht="57.6" customHeight="1" x14ac:dyDescent="0.3">
      <c r="B24" s="29" t="s">
        <v>22</v>
      </c>
      <c r="C24" s="12" t="s">
        <v>12</v>
      </c>
      <c r="D24" s="12" t="s">
        <v>13</v>
      </c>
      <c r="E24" s="20">
        <f>'[1]С-Х'!V34</f>
        <v>858</v>
      </c>
      <c r="F24" s="19">
        <f>'[1]С-Х'!AB34</f>
        <v>33781.813557687179</v>
      </c>
      <c r="G24" s="20">
        <f>H24+I24+J24+K24</f>
        <v>858</v>
      </c>
      <c r="H24" s="21">
        <f>'[1]С-Х'!V17</f>
        <v>204</v>
      </c>
      <c r="I24" s="21">
        <f>'[1]С-Х'!V21</f>
        <v>219</v>
      </c>
      <c r="J24" s="21">
        <f>'[1]С-Х'!V26</f>
        <v>217</v>
      </c>
      <c r="K24" s="21">
        <f>'[1]С-Х'!V33</f>
        <v>218</v>
      </c>
      <c r="L24" s="19">
        <f>M24+N24+O24+P24</f>
        <v>33781.813557687179</v>
      </c>
      <c r="M24" s="19">
        <f>'[1]С-Х'!AB17</f>
        <v>8588.6757831724954</v>
      </c>
      <c r="N24" s="19">
        <f>'[1]С-Х'!AB21</f>
        <v>9004.6827676760531</v>
      </c>
      <c r="O24" s="19">
        <f>'[1]С-Х'!AB26</f>
        <v>8017.2540417579994</v>
      </c>
      <c r="P24" s="19">
        <f>'[1]С-Х'!AB33</f>
        <v>8171.2009650806303</v>
      </c>
    </row>
    <row r="25" spans="2:16" x14ac:dyDescent="0.3">
      <c r="B25" s="30"/>
      <c r="C25" s="25" t="s">
        <v>6</v>
      </c>
      <c r="D25" s="26"/>
      <c r="E25" s="27">
        <f>E24</f>
        <v>858</v>
      </c>
      <c r="F25" s="28">
        <f t="shared" ref="F25:P25" si="8">F24</f>
        <v>33781.813557687179</v>
      </c>
      <c r="G25" s="27">
        <f t="shared" si="8"/>
        <v>858</v>
      </c>
      <c r="H25" s="27">
        <f t="shared" si="8"/>
        <v>204</v>
      </c>
      <c r="I25" s="27">
        <f t="shared" si="8"/>
        <v>219</v>
      </c>
      <c r="J25" s="27">
        <f t="shared" si="8"/>
        <v>217</v>
      </c>
      <c r="K25" s="27">
        <f t="shared" si="8"/>
        <v>218</v>
      </c>
      <c r="L25" s="28">
        <f t="shared" si="8"/>
        <v>33781.813557687179</v>
      </c>
      <c r="M25" s="28">
        <f t="shared" si="8"/>
        <v>8588.6757831724954</v>
      </c>
      <c r="N25" s="28">
        <f t="shared" si="8"/>
        <v>9004.6827676760531</v>
      </c>
      <c r="O25" s="28">
        <f t="shared" si="8"/>
        <v>8017.2540417579994</v>
      </c>
      <c r="P25" s="28">
        <f t="shared" si="8"/>
        <v>8171.2009650806303</v>
      </c>
    </row>
    <row r="26" spans="2:16" ht="57.6" customHeight="1" x14ac:dyDescent="0.3">
      <c r="B26" s="29" t="s">
        <v>23</v>
      </c>
      <c r="C26" s="12" t="s">
        <v>12</v>
      </c>
      <c r="D26" s="12" t="s">
        <v>13</v>
      </c>
      <c r="E26" s="20">
        <f>[1]Танды!V34</f>
        <v>724</v>
      </c>
      <c r="F26" s="19">
        <f>[1]Танды!AB34</f>
        <v>30039.111225147746</v>
      </c>
      <c r="G26" s="20">
        <f>H26+I26+J26+K26</f>
        <v>724</v>
      </c>
      <c r="H26" s="21">
        <f>[1]Танды!V17</f>
        <v>331</v>
      </c>
      <c r="I26" s="21">
        <f>[1]Танды!V21</f>
        <v>217</v>
      </c>
      <c r="J26" s="21">
        <f>[1]Танды!V26</f>
        <v>84</v>
      </c>
      <c r="K26" s="21">
        <f>[1]Танды!V33</f>
        <v>92</v>
      </c>
      <c r="L26" s="19">
        <f>M26+N26+O26+P26</f>
        <v>30039.111225147746</v>
      </c>
      <c r="M26" s="19">
        <f>[1]Танды!AB17</f>
        <v>9711.6891600704475</v>
      </c>
      <c r="N26" s="19">
        <f>[1]Танды!AB21</f>
        <v>8313.4713924173629</v>
      </c>
      <c r="O26" s="19">
        <f>[1]Танды!AB26</f>
        <v>6038.0157306433703</v>
      </c>
      <c r="P26" s="19">
        <f>[1]Танды!AB33</f>
        <v>5975.9349420165663</v>
      </c>
    </row>
    <row r="27" spans="2:16" x14ac:dyDescent="0.3">
      <c r="B27" s="30"/>
      <c r="C27" s="25" t="s">
        <v>6</v>
      </c>
      <c r="D27" s="26"/>
      <c r="E27" s="27">
        <f>E26</f>
        <v>724</v>
      </c>
      <c r="F27" s="28">
        <f t="shared" ref="F27:P27" si="9">F26</f>
        <v>30039.111225147746</v>
      </c>
      <c r="G27" s="27">
        <f t="shared" si="9"/>
        <v>724</v>
      </c>
      <c r="H27" s="27">
        <f t="shared" si="9"/>
        <v>331</v>
      </c>
      <c r="I27" s="27">
        <f t="shared" si="9"/>
        <v>217</v>
      </c>
      <c r="J27" s="27">
        <f t="shared" si="9"/>
        <v>84</v>
      </c>
      <c r="K27" s="27">
        <f t="shared" si="9"/>
        <v>92</v>
      </c>
      <c r="L27" s="28">
        <f t="shared" si="9"/>
        <v>30039.111225147746</v>
      </c>
      <c r="M27" s="28">
        <f t="shared" si="9"/>
        <v>9711.6891600704475</v>
      </c>
      <c r="N27" s="28">
        <f t="shared" si="9"/>
        <v>8313.4713924173629</v>
      </c>
      <c r="O27" s="28">
        <f t="shared" si="9"/>
        <v>6038.0157306433703</v>
      </c>
      <c r="P27" s="28">
        <f t="shared" si="9"/>
        <v>5975.9349420165663</v>
      </c>
    </row>
    <row r="28" spans="2:16" ht="57.6" customHeight="1" x14ac:dyDescent="0.3">
      <c r="B28" s="29" t="s">
        <v>24</v>
      </c>
      <c r="C28" s="12" t="s">
        <v>12</v>
      </c>
      <c r="D28" s="12" t="s">
        <v>13</v>
      </c>
      <c r="E28" s="20">
        <f>'[1]Тере-Х'!V34</f>
        <v>365</v>
      </c>
      <c r="F28" s="19">
        <f>'[1]Тере-Х'!AB34</f>
        <v>13277.114741635978</v>
      </c>
      <c r="G28" s="20">
        <f>H28+I28+J28+K28</f>
        <v>365</v>
      </c>
      <c r="H28" s="21">
        <f>'[1]Тере-Х'!V17</f>
        <v>159</v>
      </c>
      <c r="I28" s="21">
        <f>'[1]Тере-Х'!V21</f>
        <v>62</v>
      </c>
      <c r="J28" s="21">
        <f>'[1]Тере-Х'!V26</f>
        <v>83</v>
      </c>
      <c r="K28" s="21">
        <f>'[1]Тере-Х'!V33</f>
        <v>61</v>
      </c>
      <c r="L28" s="19">
        <f>M28+N28+O28+P28</f>
        <v>13277.114741635978</v>
      </c>
      <c r="M28" s="19">
        <f>'[1]Тере-Х'!AB17</f>
        <v>5813.9362469817725</v>
      </c>
      <c r="N28" s="19">
        <f>'[1]Тере-Х'!AB21</f>
        <v>2180.4047428796239</v>
      </c>
      <c r="O28" s="19">
        <f>'[1]Тере-Х'!AB26</f>
        <v>2984.0511583984062</v>
      </c>
      <c r="P28" s="19">
        <f>'[1]Тере-Х'!AB33</f>
        <v>2298.7225933761774</v>
      </c>
    </row>
    <row r="29" spans="2:16" x14ac:dyDescent="0.3">
      <c r="B29" s="30"/>
      <c r="C29" s="25" t="s">
        <v>6</v>
      </c>
      <c r="D29" s="26"/>
      <c r="E29" s="27">
        <f>E28</f>
        <v>365</v>
      </c>
      <c r="F29" s="28">
        <f t="shared" ref="F29:P29" si="10">F28</f>
        <v>13277.114741635978</v>
      </c>
      <c r="G29" s="27">
        <f t="shared" si="10"/>
        <v>365</v>
      </c>
      <c r="H29" s="27">
        <f t="shared" si="10"/>
        <v>159</v>
      </c>
      <c r="I29" s="27">
        <f t="shared" si="10"/>
        <v>62</v>
      </c>
      <c r="J29" s="27">
        <f t="shared" si="10"/>
        <v>83</v>
      </c>
      <c r="K29" s="27">
        <f t="shared" si="10"/>
        <v>61</v>
      </c>
      <c r="L29" s="28">
        <f t="shared" si="10"/>
        <v>13277.114741635978</v>
      </c>
      <c r="M29" s="28">
        <f t="shared" si="10"/>
        <v>5813.9362469817725</v>
      </c>
      <c r="N29" s="28">
        <f t="shared" si="10"/>
        <v>2180.4047428796239</v>
      </c>
      <c r="O29" s="28">
        <f t="shared" si="10"/>
        <v>2984.0511583984062</v>
      </c>
      <c r="P29" s="28">
        <f t="shared" si="10"/>
        <v>2298.7225933761774</v>
      </c>
    </row>
    <row r="30" spans="2:16" ht="57.6" customHeight="1" x14ac:dyDescent="0.3">
      <c r="B30" s="29" t="s">
        <v>25</v>
      </c>
      <c r="C30" s="12" t="s">
        <v>12</v>
      </c>
      <c r="D30" s="12" t="s">
        <v>13</v>
      </c>
      <c r="E30" s="20">
        <f>'[1]Тес-Х'!V34</f>
        <v>634</v>
      </c>
      <c r="F30" s="19">
        <f>'[1]Тес-Х'!AB34</f>
        <v>23643.774921467953</v>
      </c>
      <c r="G30" s="20">
        <f>H30+I30+J30+K30</f>
        <v>634</v>
      </c>
      <c r="H30" s="21">
        <f>'[1]Тес-Х'!V17</f>
        <v>195</v>
      </c>
      <c r="I30" s="21">
        <f>'[1]Тес-Х'!V21</f>
        <v>160</v>
      </c>
      <c r="J30" s="21">
        <f>'[1]Тес-Х'!V26</f>
        <v>133</v>
      </c>
      <c r="K30" s="21">
        <f>'[1]Тес-Х'!V33</f>
        <v>146</v>
      </c>
      <c r="L30" s="19">
        <f>M30+N30+O30+P30</f>
        <v>23643.774921467953</v>
      </c>
      <c r="M30" s="19">
        <f>'[1]Тес-Х'!AB17</f>
        <v>6374.5557345846864</v>
      </c>
      <c r="N30" s="19">
        <f>'[1]Тес-Х'!AB21</f>
        <v>6845.8990395632682</v>
      </c>
      <c r="O30" s="19">
        <f>'[1]Тес-Х'!AB26</f>
        <v>5628.1309317443538</v>
      </c>
      <c r="P30" s="19">
        <f>'[1]Тес-Х'!AB33</f>
        <v>4795.1892155756468</v>
      </c>
    </row>
    <row r="31" spans="2:16" x14ac:dyDescent="0.3">
      <c r="B31" s="30"/>
      <c r="C31" s="25" t="s">
        <v>6</v>
      </c>
      <c r="D31" s="26"/>
      <c r="E31" s="27">
        <f>E30</f>
        <v>634</v>
      </c>
      <c r="F31" s="28">
        <f t="shared" ref="F31:P31" si="11">F30</f>
        <v>23643.774921467953</v>
      </c>
      <c r="G31" s="27">
        <f t="shared" si="11"/>
        <v>634</v>
      </c>
      <c r="H31" s="27">
        <f t="shared" si="11"/>
        <v>195</v>
      </c>
      <c r="I31" s="27">
        <f t="shared" si="11"/>
        <v>160</v>
      </c>
      <c r="J31" s="27">
        <f t="shared" si="11"/>
        <v>133</v>
      </c>
      <c r="K31" s="27">
        <f t="shared" si="11"/>
        <v>146</v>
      </c>
      <c r="L31" s="28">
        <f t="shared" si="11"/>
        <v>23643.774921467953</v>
      </c>
      <c r="M31" s="28">
        <f t="shared" si="11"/>
        <v>6374.5557345846864</v>
      </c>
      <c r="N31" s="28">
        <f t="shared" si="11"/>
        <v>6845.8990395632682</v>
      </c>
      <c r="O31" s="28">
        <f t="shared" si="11"/>
        <v>5628.1309317443538</v>
      </c>
      <c r="P31" s="28">
        <f t="shared" si="11"/>
        <v>4795.1892155756468</v>
      </c>
    </row>
    <row r="32" spans="2:16" ht="57.6" customHeight="1" x14ac:dyDescent="0.3">
      <c r="B32" s="29" t="s">
        <v>26</v>
      </c>
      <c r="C32" s="12" t="s">
        <v>12</v>
      </c>
      <c r="D32" s="12" t="s">
        <v>13</v>
      </c>
      <c r="E32" s="20">
        <f>[1]Тоджа!V34</f>
        <v>607</v>
      </c>
      <c r="F32" s="19">
        <f>[1]Тоджа!AB34</f>
        <v>20833.411924366948</v>
      </c>
      <c r="G32" s="20">
        <f>H32+I32+J32+K32</f>
        <v>607</v>
      </c>
      <c r="H32" s="21">
        <f>[1]Тоджа!V17</f>
        <v>154</v>
      </c>
      <c r="I32" s="21">
        <f>[1]Тоджа!V21</f>
        <v>148</v>
      </c>
      <c r="J32" s="21">
        <f>[1]Тоджа!V26</f>
        <v>150</v>
      </c>
      <c r="K32" s="21">
        <f>[1]Тоджа!V33</f>
        <v>155</v>
      </c>
      <c r="L32" s="19">
        <f>M32+N32+O32+P32</f>
        <v>20833.411924366945</v>
      </c>
      <c r="M32" s="19">
        <f>[1]Тоджа!AB17</f>
        <v>5217.2627966894288</v>
      </c>
      <c r="N32" s="19">
        <f>[1]Тоджа!AB21</f>
        <v>5191.335732714635</v>
      </c>
      <c r="O32" s="19">
        <f>[1]Тоджа!AB26</f>
        <v>4911.4800727915062</v>
      </c>
      <c r="P32" s="19">
        <f>[1]Тоджа!AB33</f>
        <v>5513.3333221713756</v>
      </c>
    </row>
    <row r="33" spans="2:16" x14ac:dyDescent="0.3">
      <c r="B33" s="30"/>
      <c r="C33" s="25" t="s">
        <v>6</v>
      </c>
      <c r="D33" s="26"/>
      <c r="E33" s="27">
        <f>E32</f>
        <v>607</v>
      </c>
      <c r="F33" s="28">
        <f t="shared" ref="F33:P33" si="12">F32</f>
        <v>20833.411924366948</v>
      </c>
      <c r="G33" s="27">
        <f t="shared" si="12"/>
        <v>607</v>
      </c>
      <c r="H33" s="27">
        <f t="shared" si="12"/>
        <v>154</v>
      </c>
      <c r="I33" s="27">
        <f t="shared" si="12"/>
        <v>148</v>
      </c>
      <c r="J33" s="27">
        <f t="shared" si="12"/>
        <v>150</v>
      </c>
      <c r="K33" s="27">
        <f t="shared" si="12"/>
        <v>155</v>
      </c>
      <c r="L33" s="28">
        <f t="shared" si="12"/>
        <v>20833.411924366945</v>
      </c>
      <c r="M33" s="28">
        <f t="shared" si="12"/>
        <v>5217.2627966894288</v>
      </c>
      <c r="N33" s="28">
        <f t="shared" si="12"/>
        <v>5191.335732714635</v>
      </c>
      <c r="O33" s="28">
        <f t="shared" si="12"/>
        <v>4911.4800727915062</v>
      </c>
      <c r="P33" s="28">
        <f t="shared" si="12"/>
        <v>5513.3333221713756</v>
      </c>
    </row>
    <row r="34" spans="2:16" ht="57.6" customHeight="1" x14ac:dyDescent="0.3">
      <c r="B34" s="29" t="s">
        <v>27</v>
      </c>
      <c r="C34" s="12" t="s">
        <v>12</v>
      </c>
      <c r="D34" s="12" t="s">
        <v>13</v>
      </c>
      <c r="E34" s="20">
        <f>'[1]У-Х'!V34</f>
        <v>1958</v>
      </c>
      <c r="F34" s="19">
        <f>'[1]У-Х'!AB34</f>
        <v>89805.788925763685</v>
      </c>
      <c r="G34" s="20">
        <f>H34+J34+I34+K34</f>
        <v>1958</v>
      </c>
      <c r="H34" s="21">
        <f>'[1]У-Х'!V17</f>
        <v>534</v>
      </c>
      <c r="I34" s="21">
        <f>'[1]У-Х'!V21</f>
        <v>490</v>
      </c>
      <c r="J34" s="21">
        <f>'[1]У-Х'!V26</f>
        <v>457</v>
      </c>
      <c r="K34" s="21">
        <f>'[1]У-Х'!V33</f>
        <v>477</v>
      </c>
      <c r="L34" s="19">
        <f>M34+N34+O34+P34</f>
        <v>89805.7889257637</v>
      </c>
      <c r="M34" s="19">
        <f>'[1]У-Х'!AB17</f>
        <v>25948.988225617555</v>
      </c>
      <c r="N34" s="19">
        <f>'[1]У-Х'!AB21</f>
        <v>25641.126856581013</v>
      </c>
      <c r="O34" s="19">
        <f>'[1]У-Х'!AB26</f>
        <v>19337.065968920386</v>
      </c>
      <c r="P34" s="19">
        <f>'[1]У-Х'!AB33</f>
        <v>18878.607874644742</v>
      </c>
    </row>
    <row r="35" spans="2:16" x14ac:dyDescent="0.3">
      <c r="B35" s="30"/>
      <c r="C35" s="25" t="s">
        <v>6</v>
      </c>
      <c r="D35" s="26"/>
      <c r="E35" s="27">
        <f>E34</f>
        <v>1958</v>
      </c>
      <c r="F35" s="28">
        <f t="shared" ref="F35:P35" si="13">F34</f>
        <v>89805.788925763685</v>
      </c>
      <c r="G35" s="27">
        <f t="shared" si="13"/>
        <v>1958</v>
      </c>
      <c r="H35" s="27">
        <f t="shared" si="13"/>
        <v>534</v>
      </c>
      <c r="I35" s="27">
        <f t="shared" si="13"/>
        <v>490</v>
      </c>
      <c r="J35" s="27">
        <f t="shared" si="13"/>
        <v>457</v>
      </c>
      <c r="K35" s="27">
        <f t="shared" si="13"/>
        <v>477</v>
      </c>
      <c r="L35" s="28">
        <f t="shared" si="13"/>
        <v>89805.7889257637</v>
      </c>
      <c r="M35" s="28">
        <f t="shared" si="13"/>
        <v>25948.988225617555</v>
      </c>
      <c r="N35" s="28">
        <f t="shared" si="13"/>
        <v>25641.126856581013</v>
      </c>
      <c r="O35" s="28">
        <f t="shared" si="13"/>
        <v>19337.065968920386</v>
      </c>
      <c r="P35" s="28">
        <f t="shared" si="13"/>
        <v>18878.607874644742</v>
      </c>
    </row>
    <row r="36" spans="2:16" ht="57.6" customHeight="1" x14ac:dyDescent="0.3">
      <c r="B36" s="29" t="s">
        <v>28</v>
      </c>
      <c r="C36" s="12" t="s">
        <v>12</v>
      </c>
      <c r="D36" s="12" t="s">
        <v>13</v>
      </c>
      <c r="E36" s="20">
        <f>'[1]Чаа-Х'!V34</f>
        <v>470</v>
      </c>
      <c r="F36" s="19">
        <f>'[1]Чаа-Х'!AB34</f>
        <v>17062.28697787967</v>
      </c>
      <c r="G36" s="20">
        <f>H36+I36+J36+K36</f>
        <v>470</v>
      </c>
      <c r="H36" s="21">
        <f>'[1]Чаа-Х'!V17</f>
        <v>155</v>
      </c>
      <c r="I36" s="21">
        <f>'[1]Чаа-Х'!V21</f>
        <v>102</v>
      </c>
      <c r="J36" s="21">
        <f>'[1]Чаа-Х'!V26</f>
        <v>119</v>
      </c>
      <c r="K36" s="21">
        <f>'[1]Чаа-Х'!V33</f>
        <v>94</v>
      </c>
      <c r="L36" s="19">
        <f>M36+N36+O36+P36</f>
        <v>17062.28697787967</v>
      </c>
      <c r="M36" s="19">
        <f>'[1]Чаа-Х'!AB17</f>
        <v>5520.0553768641039</v>
      </c>
      <c r="N36" s="19">
        <f>'[1]Чаа-Х'!AB21</f>
        <v>3906.9232460574708</v>
      </c>
      <c r="O36" s="19">
        <f>'[1]Чаа-Х'!AB26</f>
        <v>4263.2454868826435</v>
      </c>
      <c r="P36" s="19">
        <f>'[1]Чаа-Х'!AB33</f>
        <v>3372.0628680754539</v>
      </c>
    </row>
    <row r="37" spans="2:16" x14ac:dyDescent="0.3">
      <c r="B37" s="30"/>
      <c r="C37" s="25" t="s">
        <v>6</v>
      </c>
      <c r="D37" s="26"/>
      <c r="E37" s="27">
        <f>E36</f>
        <v>470</v>
      </c>
      <c r="F37" s="28">
        <f t="shared" ref="F37:P37" si="14">F36</f>
        <v>17062.28697787967</v>
      </c>
      <c r="G37" s="27">
        <f t="shared" si="14"/>
        <v>470</v>
      </c>
      <c r="H37" s="27">
        <f t="shared" si="14"/>
        <v>155</v>
      </c>
      <c r="I37" s="27">
        <f t="shared" si="14"/>
        <v>102</v>
      </c>
      <c r="J37" s="27">
        <f t="shared" si="14"/>
        <v>119</v>
      </c>
      <c r="K37" s="27">
        <f t="shared" si="14"/>
        <v>94</v>
      </c>
      <c r="L37" s="28">
        <f t="shared" si="14"/>
        <v>17062.28697787967</v>
      </c>
      <c r="M37" s="28">
        <f t="shared" si="14"/>
        <v>5520.0553768641039</v>
      </c>
      <c r="N37" s="28">
        <f t="shared" si="14"/>
        <v>3906.9232460574708</v>
      </c>
      <c r="O37" s="28">
        <f t="shared" si="14"/>
        <v>4263.2454868826435</v>
      </c>
      <c r="P37" s="28">
        <f t="shared" si="14"/>
        <v>3372.0628680754539</v>
      </c>
    </row>
    <row r="38" spans="2:16" ht="57.6" customHeight="1" x14ac:dyDescent="0.3">
      <c r="B38" s="29" t="s">
        <v>29</v>
      </c>
      <c r="C38" s="12" t="s">
        <v>12</v>
      </c>
      <c r="D38" s="12" t="s">
        <v>13</v>
      </c>
      <c r="E38" s="20">
        <f>'[1]Чеди-Х'!V34</f>
        <v>664</v>
      </c>
      <c r="F38" s="19">
        <f>'[1]Чеди-Х'!AB34</f>
        <v>21740.770250330279</v>
      </c>
      <c r="G38" s="20">
        <f>H38+I38+J38+K38</f>
        <v>664</v>
      </c>
      <c r="H38" s="21">
        <f>'[1]Чеди-Х'!V17</f>
        <v>155</v>
      </c>
      <c r="I38" s="21">
        <f>'[1]Чеди-Х'!V21</f>
        <v>189</v>
      </c>
      <c r="J38" s="21">
        <f>'[1]Чеди-Х'!V26</f>
        <v>154</v>
      </c>
      <c r="K38" s="21">
        <f>'[1]Чеди-Х'!V33</f>
        <v>166</v>
      </c>
      <c r="L38" s="19">
        <f>M38+N38+O38+P38</f>
        <v>21740.770250330279</v>
      </c>
      <c r="M38" s="19">
        <f>'[1]Чеди-Х'!AB17</f>
        <v>4948.8515721755284</v>
      </c>
      <c r="N38" s="19">
        <f>'[1]Чеди-Х'!AB21</f>
        <v>6413.2266066566617</v>
      </c>
      <c r="O38" s="19">
        <f>'[1]Чеди-Х'!AB26</f>
        <v>5163.3586793087907</v>
      </c>
      <c r="P38" s="19">
        <f>'[1]Чеди-Х'!AB33</f>
        <v>5215.3333921893</v>
      </c>
    </row>
    <row r="39" spans="2:16" x14ac:dyDescent="0.3">
      <c r="B39" s="30"/>
      <c r="C39" s="25" t="s">
        <v>6</v>
      </c>
      <c r="D39" s="26"/>
      <c r="E39" s="27">
        <f>E38</f>
        <v>664</v>
      </c>
      <c r="F39" s="28">
        <f t="shared" ref="F39:O39" si="15">F38</f>
        <v>21740.770250330279</v>
      </c>
      <c r="G39" s="27">
        <f t="shared" si="15"/>
        <v>664</v>
      </c>
      <c r="H39" s="27">
        <f t="shared" si="15"/>
        <v>155</v>
      </c>
      <c r="I39" s="27">
        <f t="shared" si="15"/>
        <v>189</v>
      </c>
      <c r="J39" s="27">
        <f t="shared" si="15"/>
        <v>154</v>
      </c>
      <c r="K39" s="27">
        <f t="shared" si="15"/>
        <v>166</v>
      </c>
      <c r="L39" s="28">
        <f t="shared" si="15"/>
        <v>21740.770250330279</v>
      </c>
      <c r="M39" s="28">
        <f t="shared" si="15"/>
        <v>4948.8515721755284</v>
      </c>
      <c r="N39" s="28">
        <f t="shared" si="15"/>
        <v>6413.2266066566617</v>
      </c>
      <c r="O39" s="28">
        <f t="shared" si="15"/>
        <v>5163.3586793087907</v>
      </c>
      <c r="P39" s="28">
        <f>P38</f>
        <v>5215.3333921893</v>
      </c>
    </row>
    <row r="40" spans="2:16" ht="43.35" customHeight="1" x14ac:dyDescent="0.3">
      <c r="B40" s="29" t="s">
        <v>30</v>
      </c>
      <c r="C40" s="12" t="s">
        <v>12</v>
      </c>
      <c r="D40" s="12" t="s">
        <v>13</v>
      </c>
      <c r="E40" s="20">
        <f>[1]Эрзин!V34</f>
        <v>890</v>
      </c>
      <c r="F40" s="19">
        <f>[1]Эрзин!AB34</f>
        <v>27137.701280086392</v>
      </c>
      <c r="G40" s="20">
        <f>H40+I40+J40+K40</f>
        <v>890</v>
      </c>
      <c r="H40" s="21">
        <f>[1]Эрзин!V17</f>
        <v>248</v>
      </c>
      <c r="I40" s="21">
        <f>[1]Эрзин!V21</f>
        <v>236</v>
      </c>
      <c r="J40" s="21">
        <f>[1]Эрзин!V26</f>
        <v>206</v>
      </c>
      <c r="K40" s="21">
        <f>[1]Эрзин!V33</f>
        <v>200</v>
      </c>
      <c r="L40" s="19">
        <f>M40+N40+O40+P40</f>
        <v>27137.701280086392</v>
      </c>
      <c r="M40" s="19">
        <f>[1]Эрзин!AB17</f>
        <v>6937.8531118597257</v>
      </c>
      <c r="N40" s="19">
        <f>[1]Эрзин!AB21</f>
        <v>8029.9660470404497</v>
      </c>
      <c r="O40" s="19">
        <f>[1]Эрзин!AB26</f>
        <v>6404.3108082200588</v>
      </c>
      <c r="P40" s="19">
        <f>[1]Эрзин!AB33</f>
        <v>5765.5713129661572</v>
      </c>
    </row>
    <row r="41" spans="2:16" x14ac:dyDescent="0.3">
      <c r="B41" s="30"/>
      <c r="C41" s="25" t="s">
        <v>6</v>
      </c>
      <c r="D41" s="26"/>
      <c r="E41" s="27">
        <f>E40</f>
        <v>890</v>
      </c>
      <c r="F41" s="28">
        <f t="shared" ref="F41:P41" si="16">F40</f>
        <v>27137.701280086392</v>
      </c>
      <c r="G41" s="27">
        <f t="shared" si="16"/>
        <v>890</v>
      </c>
      <c r="H41" s="27">
        <f t="shared" si="16"/>
        <v>248</v>
      </c>
      <c r="I41" s="27">
        <f t="shared" si="16"/>
        <v>236</v>
      </c>
      <c r="J41" s="27">
        <f t="shared" si="16"/>
        <v>206</v>
      </c>
      <c r="K41" s="27">
        <f t="shared" si="16"/>
        <v>200</v>
      </c>
      <c r="L41" s="28">
        <f t="shared" si="16"/>
        <v>27137.701280086392</v>
      </c>
      <c r="M41" s="28">
        <f t="shared" si="16"/>
        <v>6937.8531118597257</v>
      </c>
      <c r="N41" s="28">
        <f t="shared" si="16"/>
        <v>8029.9660470404497</v>
      </c>
      <c r="O41" s="28">
        <f t="shared" si="16"/>
        <v>6404.3108082200588</v>
      </c>
      <c r="P41" s="28">
        <f t="shared" si="16"/>
        <v>5765.5713129661572</v>
      </c>
    </row>
    <row r="42" spans="2:16" ht="33.450000000000003" customHeight="1" x14ac:dyDescent="0.3">
      <c r="B42" s="29" t="s">
        <v>31</v>
      </c>
      <c r="C42" s="12" t="s">
        <v>12</v>
      </c>
      <c r="D42" s="12" t="s">
        <v>13</v>
      </c>
      <c r="E42" s="20">
        <f>[1]РБ1!V34</f>
        <v>14568</v>
      </c>
      <c r="F42" s="19">
        <f>[1]РБ1!AB34</f>
        <v>873927.08661065495</v>
      </c>
      <c r="G42" s="20">
        <f>H42+I42+J42+K42</f>
        <v>14568</v>
      </c>
      <c r="H42" s="21">
        <f>[1]РБ1!V17</f>
        <v>3237</v>
      </c>
      <c r="I42" s="21">
        <f>[1]РБ1!V21</f>
        <v>2184</v>
      </c>
      <c r="J42" s="21">
        <f>[1]РБ1!V26</f>
        <v>1759</v>
      </c>
      <c r="K42" s="21">
        <f>[1]РБ1!V33</f>
        <v>7388</v>
      </c>
      <c r="L42" s="19">
        <f>M42+N42+O42+P42</f>
        <v>873927.08661065507</v>
      </c>
      <c r="M42" s="19">
        <f>[1]РБ1!AB17</f>
        <v>196804.81953910494</v>
      </c>
      <c r="N42" s="19">
        <f>[1]РБ1!AB21</f>
        <v>131419.98205871211</v>
      </c>
      <c r="O42" s="19">
        <f>[1]РБ1!AB26</f>
        <v>106100.399191046</v>
      </c>
      <c r="P42" s="19">
        <f>[1]РБ1!AB33</f>
        <v>439601.88582179195</v>
      </c>
    </row>
    <row r="43" spans="2:16" ht="28.8" x14ac:dyDescent="0.3">
      <c r="B43" s="31"/>
      <c r="C43" s="23" t="s">
        <v>32</v>
      </c>
      <c r="D43" s="12" t="s">
        <v>13</v>
      </c>
      <c r="E43" s="20">
        <f>[1]РБ1!AC34</f>
        <v>599</v>
      </c>
      <c r="F43" s="19">
        <f>[1]РБ1!AI34</f>
        <v>34837.788139294775</v>
      </c>
      <c r="G43" s="20">
        <f t="shared" ref="G43" si="17">H43+I43+J43+K43</f>
        <v>599</v>
      </c>
      <c r="H43" s="21">
        <f>[1]РБ1!AC17</f>
        <v>112</v>
      </c>
      <c r="I43" s="21">
        <f>[1]РБ1!AC21</f>
        <v>80</v>
      </c>
      <c r="J43" s="21">
        <f>[1]РБ1!AC26</f>
        <v>39</v>
      </c>
      <c r="K43" s="21">
        <f>[1]РБ1!AC33</f>
        <v>368</v>
      </c>
      <c r="L43" s="19">
        <f t="shared" ref="L43:L46" si="18">M43+N43+O43+P43</f>
        <v>34837.788139294775</v>
      </c>
      <c r="M43" s="19">
        <f>[1]РБ1!AI17</f>
        <v>7658.6012666112974</v>
      </c>
      <c r="N43" s="19">
        <f>[1]РБ1!AI21</f>
        <v>5035.2365928599229</v>
      </c>
      <c r="O43" s="19">
        <f>[1]РБ1!AI26</f>
        <v>3234.637572238702</v>
      </c>
      <c r="P43" s="19">
        <f>[1]РБ1!AI33</f>
        <v>18909.31270758485</v>
      </c>
    </row>
    <row r="44" spans="2:16" ht="86.4" x14ac:dyDescent="0.3">
      <c r="B44" s="31"/>
      <c r="C44" s="23" t="s">
        <v>33</v>
      </c>
      <c r="D44" s="32" t="s">
        <v>13</v>
      </c>
      <c r="E44" s="20">
        <f>[1]РБ1!AJ34</f>
        <v>746</v>
      </c>
      <c r="F44" s="19">
        <f>[1]РБ1!AP34</f>
        <v>136077.51301124998</v>
      </c>
      <c r="G44" s="20">
        <f>H44+I44+J44+K44</f>
        <v>746</v>
      </c>
      <c r="H44" s="21">
        <f>[1]РБ1!AJ17</f>
        <v>164</v>
      </c>
      <c r="I44" s="21">
        <f>[1]РБ1!AJ21</f>
        <v>145</v>
      </c>
      <c r="J44" s="21">
        <f>[1]РБ1!AJ26</f>
        <v>221</v>
      </c>
      <c r="K44" s="21">
        <f>[1]РБ1!AJ33</f>
        <v>216</v>
      </c>
      <c r="L44" s="19">
        <f t="shared" si="18"/>
        <v>136077.51301125</v>
      </c>
      <c r="M44" s="19">
        <f>[1]РБ1!AP17</f>
        <v>32581.144278749995</v>
      </c>
      <c r="N44" s="19">
        <f>[1]РБ1!AP21</f>
        <v>25113.206346250001</v>
      </c>
      <c r="O44" s="19">
        <f>[1]РБ1!AP26</f>
        <v>40198.254747499996</v>
      </c>
      <c r="P44" s="19">
        <f>[1]РБ1!AP33</f>
        <v>38184.907638749995</v>
      </c>
    </row>
    <row r="45" spans="2:16" ht="28.8" x14ac:dyDescent="0.3">
      <c r="B45" s="31"/>
      <c r="C45" s="33" t="s">
        <v>34</v>
      </c>
      <c r="D45" s="32" t="s">
        <v>13</v>
      </c>
      <c r="E45" s="20">
        <f>[1]РБ1!AQ34</f>
        <v>0</v>
      </c>
      <c r="F45" s="19">
        <f>[1]РБ1!AW34</f>
        <v>2737.4382000000005</v>
      </c>
      <c r="G45" s="20">
        <f>H45+I45+J45+K45</f>
        <v>0</v>
      </c>
      <c r="H45" s="20">
        <f>[1]РБ1!AQ17</f>
        <v>0</v>
      </c>
      <c r="I45" s="20">
        <f>[1]РБ1!AQ21</f>
        <v>0</v>
      </c>
      <c r="J45" s="20">
        <f>[1]РБ1!AQ26</f>
        <v>0</v>
      </c>
      <c r="K45" s="20">
        <f>[1]РБ1!AQ33</f>
        <v>0</v>
      </c>
      <c r="L45" s="19">
        <f>M45+N45+O45+P45</f>
        <v>2737.4382000000001</v>
      </c>
      <c r="M45" s="19">
        <f>[1]РБ1!AW17</f>
        <v>497.71603636363636</v>
      </c>
      <c r="N45" s="19">
        <f>[1]РБ1!AW21</f>
        <v>746.5740545454546</v>
      </c>
      <c r="O45" s="19">
        <f>[1]РБ1!AW26</f>
        <v>746.5740545454546</v>
      </c>
      <c r="P45" s="19">
        <f>[1]РБ1!AW33</f>
        <v>746.5740545454546</v>
      </c>
    </row>
    <row r="46" spans="2:16" ht="28.8" x14ac:dyDescent="0.3">
      <c r="B46" s="31"/>
      <c r="C46" s="23" t="s">
        <v>35</v>
      </c>
      <c r="D46" s="32" t="s">
        <v>13</v>
      </c>
      <c r="E46" s="21">
        <f>[1]РБ1!AX34</f>
        <v>76</v>
      </c>
      <c r="F46" s="19">
        <f>[1]РБ1!BD34</f>
        <v>21212.474056789142</v>
      </c>
      <c r="G46" s="20">
        <f>H46+I46+J46+K46</f>
        <v>76</v>
      </c>
      <c r="H46" s="21">
        <f>[1]РБ1!AX17</f>
        <v>18</v>
      </c>
      <c r="I46" s="21">
        <f>[1]РБ1!AX21</f>
        <v>21</v>
      </c>
      <c r="J46" s="21">
        <f>[1]РБ1!AX26</f>
        <v>13</v>
      </c>
      <c r="K46" s="21">
        <f>[1]РБ1!AX33</f>
        <v>24</v>
      </c>
      <c r="L46" s="19">
        <f t="shared" si="18"/>
        <v>21212.474056789142</v>
      </c>
      <c r="M46" s="19">
        <f>[1]РБ1!BD17</f>
        <v>5298.0003183252475</v>
      </c>
      <c r="N46" s="19">
        <f>[1]РБ1!BD21</f>
        <v>6120.9172024468362</v>
      </c>
      <c r="O46" s="19">
        <f>[1]РБ1!BD26</f>
        <v>4582.3430172611515</v>
      </c>
      <c r="P46" s="19">
        <f>[1]РБ1!BD33</f>
        <v>5211.2135187559088</v>
      </c>
    </row>
    <row r="47" spans="2:16" x14ac:dyDescent="0.3">
      <c r="B47" s="30"/>
      <c r="C47" s="25" t="s">
        <v>6</v>
      </c>
      <c r="D47" s="26"/>
      <c r="E47" s="34">
        <f>E44+E43+E42+E45+E46</f>
        <v>15989</v>
      </c>
      <c r="F47" s="28">
        <f>F44+F43+F42+F45+F46</f>
        <v>1068792.3000179888</v>
      </c>
      <c r="G47" s="28">
        <f t="shared" ref="G47:P47" si="19">G44+G43+G42+G45+G46</f>
        <v>15989</v>
      </c>
      <c r="H47" s="28">
        <f t="shared" si="19"/>
        <v>3531</v>
      </c>
      <c r="I47" s="28">
        <f t="shared" si="19"/>
        <v>2430</v>
      </c>
      <c r="J47" s="28">
        <f t="shared" si="19"/>
        <v>2032</v>
      </c>
      <c r="K47" s="28">
        <f t="shared" si="19"/>
        <v>7996</v>
      </c>
      <c r="L47" s="28">
        <f t="shared" si="19"/>
        <v>1068792.300017989</v>
      </c>
      <c r="M47" s="28">
        <f t="shared" si="19"/>
        <v>242840.28143915514</v>
      </c>
      <c r="N47" s="28">
        <f t="shared" si="19"/>
        <v>168435.91625481434</v>
      </c>
      <c r="O47" s="28">
        <f t="shared" si="19"/>
        <v>154862.20858259132</v>
      </c>
      <c r="P47" s="28">
        <f t="shared" si="19"/>
        <v>502653.89374142815</v>
      </c>
    </row>
    <row r="48" spans="2:16" ht="72" customHeight="1" x14ac:dyDescent="0.3">
      <c r="B48" s="29" t="s">
        <v>36</v>
      </c>
      <c r="C48" s="12" t="s">
        <v>12</v>
      </c>
      <c r="D48" s="12" t="s">
        <v>13</v>
      </c>
      <c r="E48" s="20">
        <f>[1]РБ2!V34</f>
        <v>488</v>
      </c>
      <c r="F48" s="19">
        <f>[1]РБ2!AB34</f>
        <v>19316.732378208726</v>
      </c>
      <c r="G48" s="20">
        <f>H48+I48+J48+K48</f>
        <v>488</v>
      </c>
      <c r="H48" s="21">
        <f>[1]РБ2!V17</f>
        <v>141</v>
      </c>
      <c r="I48" s="21">
        <f>[1]РБ2!V21</f>
        <v>74</v>
      </c>
      <c r="J48" s="21">
        <f>[1]РБ2!V26</f>
        <v>95</v>
      </c>
      <c r="K48" s="21">
        <f>[1]РБ2!V33</f>
        <v>178</v>
      </c>
      <c r="L48" s="19">
        <f>M48+N48+O48+P48</f>
        <v>19316.732378208726</v>
      </c>
      <c r="M48" s="19">
        <f>[1]РБ2!AB17</f>
        <v>5056.2546874512891</v>
      </c>
      <c r="N48" s="19">
        <f>[1]РБ2!AB21</f>
        <v>2509.8578337204476</v>
      </c>
      <c r="O48" s="19">
        <f>[1]РБ2!AB26</f>
        <v>3070.7662311526101</v>
      </c>
      <c r="P48" s="19">
        <f>[1]РБ2!AB33</f>
        <v>8679.8536258843778</v>
      </c>
    </row>
    <row r="49" spans="2:16" x14ac:dyDescent="0.3">
      <c r="B49" s="30"/>
      <c r="C49" s="25" t="s">
        <v>6</v>
      </c>
      <c r="D49" s="26"/>
      <c r="E49" s="27">
        <f>E48</f>
        <v>488</v>
      </c>
      <c r="F49" s="28">
        <f t="shared" ref="F49:P49" si="20">F48</f>
        <v>19316.732378208726</v>
      </c>
      <c r="G49" s="27">
        <f t="shared" si="20"/>
        <v>488</v>
      </c>
      <c r="H49" s="27">
        <f t="shared" si="20"/>
        <v>141</v>
      </c>
      <c r="I49" s="27">
        <f t="shared" si="20"/>
        <v>74</v>
      </c>
      <c r="J49" s="27">
        <f t="shared" si="20"/>
        <v>95</v>
      </c>
      <c r="K49" s="27">
        <f t="shared" si="20"/>
        <v>178</v>
      </c>
      <c r="L49" s="28">
        <f t="shared" si="20"/>
        <v>19316.732378208726</v>
      </c>
      <c r="M49" s="28">
        <f t="shared" si="20"/>
        <v>5056.2546874512891</v>
      </c>
      <c r="N49" s="28">
        <f t="shared" si="20"/>
        <v>2509.8578337204476</v>
      </c>
      <c r="O49" s="28">
        <f t="shared" si="20"/>
        <v>3070.7662311526101</v>
      </c>
      <c r="P49" s="28">
        <f t="shared" si="20"/>
        <v>8679.8536258843778</v>
      </c>
    </row>
    <row r="50" spans="2:16" ht="86.7" customHeight="1" x14ac:dyDescent="0.3">
      <c r="B50" s="29" t="s">
        <v>37</v>
      </c>
      <c r="C50" s="12" t="s">
        <v>12</v>
      </c>
      <c r="D50" s="12" t="s">
        <v>13</v>
      </c>
      <c r="E50" s="20">
        <f>[1]РДБ!V33</f>
        <v>3593</v>
      </c>
      <c r="F50" s="19">
        <f>[1]РДБ!AB33</f>
        <v>201160.29391742879</v>
      </c>
      <c r="G50" s="20">
        <f>H50+I50+J50+K50</f>
        <v>3593</v>
      </c>
      <c r="H50" s="21">
        <f>[1]РДБ!V16</f>
        <v>911</v>
      </c>
      <c r="I50" s="21">
        <f>[1]РДБ!V20</f>
        <v>794</v>
      </c>
      <c r="J50" s="21">
        <f>[1]РДБ!V25</f>
        <v>649</v>
      </c>
      <c r="K50" s="21">
        <f>[1]РДБ!V32</f>
        <v>1239</v>
      </c>
      <c r="L50" s="19">
        <f>M50+N50+O50+P50</f>
        <v>201160.29391742876</v>
      </c>
      <c r="M50" s="19">
        <f>[1]РДБ!AB16</f>
        <v>52773.116218660078</v>
      </c>
      <c r="N50" s="19">
        <f>[1]РДБ!AB20</f>
        <v>48961.439240269239</v>
      </c>
      <c r="O50" s="19">
        <f>[1]РДБ!AB25</f>
        <v>38118.110339894425</v>
      </c>
      <c r="P50" s="19">
        <f>[1]РДБ!AB32</f>
        <v>61307.628118605018</v>
      </c>
    </row>
    <row r="51" spans="2:16" ht="28.8" x14ac:dyDescent="0.3">
      <c r="B51" s="31"/>
      <c r="C51" s="33" t="s">
        <v>34</v>
      </c>
      <c r="D51" s="32" t="s">
        <v>13</v>
      </c>
      <c r="E51" s="20">
        <f>[1]РДБ!AX33</f>
        <v>0</v>
      </c>
      <c r="F51" s="19">
        <f>[1]РДБ!BD33</f>
        <v>527.21031999999991</v>
      </c>
      <c r="G51" s="20">
        <f>H51+I51+J51+K51</f>
        <v>0</v>
      </c>
      <c r="H51" s="20">
        <f>[1]РДБ!AX16</f>
        <v>0</v>
      </c>
      <c r="I51" s="20">
        <f>[1]РДБ!AX20</f>
        <v>0</v>
      </c>
      <c r="J51" s="20">
        <f>[1]РДБ!AX25</f>
        <v>0</v>
      </c>
      <c r="K51" s="21">
        <f>[1]РДБ!AX32</f>
        <v>0</v>
      </c>
      <c r="L51" s="19">
        <f>M51+N51+O51+P51</f>
        <v>527.21031999999991</v>
      </c>
      <c r="M51" s="19">
        <f>[1]РДБ!BD16</f>
        <v>131.80257999999998</v>
      </c>
      <c r="N51" s="19">
        <f>[1]РДБ!BD20</f>
        <v>131.80257999999998</v>
      </c>
      <c r="O51" s="19">
        <f>[1]РДБ!BD25</f>
        <v>131.80257999999998</v>
      </c>
      <c r="P51" s="19">
        <f>[1]РДБ!BD32</f>
        <v>131.80257999999998</v>
      </c>
    </row>
    <row r="52" spans="2:16" x14ac:dyDescent="0.3">
      <c r="B52" s="30"/>
      <c r="C52" s="25" t="s">
        <v>6</v>
      </c>
      <c r="D52" s="26"/>
      <c r="E52" s="27">
        <f>E51+E50</f>
        <v>3593</v>
      </c>
      <c r="F52" s="28">
        <f t="shared" ref="F52:P52" si="21">F51+F50</f>
        <v>201687.5042374288</v>
      </c>
      <c r="G52" s="27">
        <f t="shared" si="21"/>
        <v>3593</v>
      </c>
      <c r="H52" s="27">
        <f t="shared" si="21"/>
        <v>911</v>
      </c>
      <c r="I52" s="27">
        <f t="shared" si="21"/>
        <v>794</v>
      </c>
      <c r="J52" s="27">
        <f t="shared" si="21"/>
        <v>649</v>
      </c>
      <c r="K52" s="27">
        <f t="shared" si="21"/>
        <v>1239</v>
      </c>
      <c r="L52" s="28">
        <f t="shared" si="21"/>
        <v>201687.50423742877</v>
      </c>
      <c r="M52" s="28">
        <f t="shared" si="21"/>
        <v>52904.918798660081</v>
      </c>
      <c r="N52" s="28">
        <f t="shared" si="21"/>
        <v>49093.241820269242</v>
      </c>
      <c r="O52" s="28">
        <f t="shared" si="21"/>
        <v>38249.912919894428</v>
      </c>
      <c r="P52" s="28">
        <f t="shared" si="21"/>
        <v>61439.430698605021</v>
      </c>
    </row>
    <row r="53" spans="2:16" ht="57.6" customHeight="1" x14ac:dyDescent="0.3">
      <c r="B53" s="29" t="s">
        <v>38</v>
      </c>
      <c r="C53" s="12" t="s">
        <v>12</v>
      </c>
      <c r="D53" s="12" t="s">
        <v>13</v>
      </c>
      <c r="E53" s="20">
        <f>[1]Инфекция!V34</f>
        <v>3926</v>
      </c>
      <c r="F53" s="19">
        <f>[1]Инфекция!AB34</f>
        <v>218294.93748424388</v>
      </c>
      <c r="G53" s="20">
        <f>H53+I53+J53+K53</f>
        <v>3926</v>
      </c>
      <c r="H53" s="21">
        <f>[1]Инфекция!V17</f>
        <v>913</v>
      </c>
      <c r="I53" s="21">
        <f>[1]Инфекция!V21</f>
        <v>111</v>
      </c>
      <c r="J53" s="21">
        <f>[1]Инфекция!V26</f>
        <v>86</v>
      </c>
      <c r="K53" s="21">
        <f>[1]Инфекция!V33</f>
        <v>2816</v>
      </c>
      <c r="L53" s="19">
        <f>M53+N53+O53+P53</f>
        <v>218294.93748424388</v>
      </c>
      <c r="M53" s="19">
        <f>[1]Инфекция!AB17</f>
        <v>28022.252875839356</v>
      </c>
      <c r="N53" s="19">
        <f>[1]Инфекция!AB21</f>
        <v>2955.9952034599542</v>
      </c>
      <c r="O53" s="19">
        <f>[1]Инфекция!AB26</f>
        <v>2431.7237230628525</v>
      </c>
      <c r="P53" s="19">
        <f>[1]Инфекция!AB33</f>
        <v>184884.9656818817</v>
      </c>
    </row>
    <row r="54" spans="2:16" x14ac:dyDescent="0.3">
      <c r="B54" s="30"/>
      <c r="C54" s="25" t="s">
        <v>6</v>
      </c>
      <c r="D54" s="26"/>
      <c r="E54" s="27">
        <f>E53</f>
        <v>3926</v>
      </c>
      <c r="F54" s="28">
        <f t="shared" ref="F54:P54" si="22">F53</f>
        <v>218294.93748424388</v>
      </c>
      <c r="G54" s="27">
        <f t="shared" si="22"/>
        <v>3926</v>
      </c>
      <c r="H54" s="27">
        <f t="shared" si="22"/>
        <v>913</v>
      </c>
      <c r="I54" s="27">
        <f t="shared" si="22"/>
        <v>111</v>
      </c>
      <c r="J54" s="27">
        <f t="shared" si="22"/>
        <v>86</v>
      </c>
      <c r="K54" s="27">
        <f t="shared" si="22"/>
        <v>2816</v>
      </c>
      <c r="L54" s="28">
        <f t="shared" si="22"/>
        <v>218294.93748424388</v>
      </c>
      <c r="M54" s="28">
        <f t="shared" si="22"/>
        <v>28022.252875839356</v>
      </c>
      <c r="N54" s="28">
        <f t="shared" si="22"/>
        <v>2955.9952034599542</v>
      </c>
      <c r="O54" s="28">
        <f t="shared" si="22"/>
        <v>2431.7237230628525</v>
      </c>
      <c r="P54" s="28">
        <f t="shared" si="22"/>
        <v>184884.9656818817</v>
      </c>
    </row>
    <row r="55" spans="2:16" ht="85.35" customHeight="1" x14ac:dyDescent="0.3">
      <c r="B55" s="29" t="s">
        <v>39</v>
      </c>
      <c r="C55" s="12" t="s">
        <v>12</v>
      </c>
      <c r="D55" s="12" t="s">
        <v>13</v>
      </c>
      <c r="E55" s="20">
        <f>[1]Кожвен!V34</f>
        <v>453</v>
      </c>
      <c r="F55" s="19">
        <f>[1]Кожвен!AB34</f>
        <v>21618.551959148499</v>
      </c>
      <c r="G55" s="20">
        <f>H55+I55+J55+K55</f>
        <v>453</v>
      </c>
      <c r="H55" s="21">
        <f>[1]Кожвен!V17</f>
        <v>120</v>
      </c>
      <c r="I55" s="21">
        <f>[1]Кожвен!V21</f>
        <v>80</v>
      </c>
      <c r="J55" s="21">
        <f>[1]Кожвен!V26</f>
        <v>88</v>
      </c>
      <c r="K55" s="21">
        <f>[1]Кожвен!V33</f>
        <v>165</v>
      </c>
      <c r="L55" s="19">
        <f>M55+N55+O55+P55</f>
        <v>21618.551959148503</v>
      </c>
      <c r="M55" s="19">
        <f>[1]Кожвен!AB17</f>
        <v>5617.9445549476332</v>
      </c>
      <c r="N55" s="19">
        <f>[1]Кожвен!AB21</f>
        <v>2748.1841131471861</v>
      </c>
      <c r="O55" s="19">
        <f>[1]Кожвен!AB26</f>
        <v>3819.2006898661143</v>
      </c>
      <c r="P55" s="19">
        <f>[1]Кожвен!AB33</f>
        <v>9433.2226011875682</v>
      </c>
    </row>
    <row r="56" spans="2:16" ht="13.95" customHeight="1" x14ac:dyDescent="0.3">
      <c r="B56" s="30"/>
      <c r="C56" s="25" t="s">
        <v>6</v>
      </c>
      <c r="D56" s="26"/>
      <c r="E56" s="27">
        <f>E55</f>
        <v>453</v>
      </c>
      <c r="F56" s="28">
        <f t="shared" ref="F56:P56" si="23">F55</f>
        <v>21618.551959148499</v>
      </c>
      <c r="G56" s="27">
        <f t="shared" si="23"/>
        <v>453</v>
      </c>
      <c r="H56" s="27">
        <f t="shared" si="23"/>
        <v>120</v>
      </c>
      <c r="I56" s="27">
        <f t="shared" si="23"/>
        <v>80</v>
      </c>
      <c r="J56" s="27">
        <f t="shared" si="23"/>
        <v>88</v>
      </c>
      <c r="K56" s="27">
        <f t="shared" si="23"/>
        <v>165</v>
      </c>
      <c r="L56" s="28">
        <f t="shared" si="23"/>
        <v>21618.551959148503</v>
      </c>
      <c r="M56" s="28">
        <f t="shared" si="23"/>
        <v>5617.9445549476332</v>
      </c>
      <c r="N56" s="28">
        <f t="shared" si="23"/>
        <v>2748.1841131471861</v>
      </c>
      <c r="O56" s="28">
        <f t="shared" si="23"/>
        <v>3819.2006898661143</v>
      </c>
      <c r="P56" s="28">
        <f t="shared" si="23"/>
        <v>9433.2226011875682</v>
      </c>
    </row>
    <row r="57" spans="2:16" ht="28.2" customHeight="1" x14ac:dyDescent="0.3">
      <c r="B57" s="29" t="s">
        <v>40</v>
      </c>
      <c r="C57" s="12" t="s">
        <v>12</v>
      </c>
      <c r="D57" s="12" t="s">
        <v>13</v>
      </c>
      <c r="E57" s="21">
        <f>[1]ПЦ!V34</f>
        <v>9809</v>
      </c>
      <c r="F57" s="19">
        <f>[1]ПЦ!AB34</f>
        <v>478624.09110374964</v>
      </c>
      <c r="G57" s="20">
        <f>H57+I57+J57+K57</f>
        <v>9809</v>
      </c>
      <c r="H57" s="21">
        <f>[1]ПЦ!V17</f>
        <v>2235</v>
      </c>
      <c r="I57" s="21">
        <f>[1]ПЦ!V21</f>
        <v>2555</v>
      </c>
      <c r="J57" s="21">
        <f>[1]ПЦ!V26</f>
        <v>2373</v>
      </c>
      <c r="K57" s="21">
        <f>[1]ПЦ!V33</f>
        <v>2646</v>
      </c>
      <c r="L57" s="19">
        <f>M57+N57+O57+P57</f>
        <v>478624.09110374958</v>
      </c>
      <c r="M57" s="19">
        <f>[1]ПЦ!AB17</f>
        <v>109658.95921664716</v>
      </c>
      <c r="N57" s="19">
        <f>[1]ПЦ!AB21</f>
        <v>119356.65945055961</v>
      </c>
      <c r="O57" s="19">
        <f>[1]ПЦ!AB26</f>
        <v>104046.82126804825</v>
      </c>
      <c r="P57" s="19">
        <f>[1]ПЦ!AB33</f>
        <v>145561.65116849457</v>
      </c>
    </row>
    <row r="58" spans="2:16" ht="86.4" x14ac:dyDescent="0.3">
      <c r="B58" s="31"/>
      <c r="C58" s="23" t="s">
        <v>33</v>
      </c>
      <c r="D58" s="32" t="s">
        <v>13</v>
      </c>
      <c r="E58" s="20">
        <f>[1]ПЦ!AJ34</f>
        <v>194</v>
      </c>
      <c r="F58" s="19">
        <f>[1]ПЦ!AP34</f>
        <v>50458.664994999999</v>
      </c>
      <c r="G58" s="20">
        <f>H58+I58+J58+K58</f>
        <v>194</v>
      </c>
      <c r="H58" s="21">
        <f>[1]ПЦ!AJ17</f>
        <v>47</v>
      </c>
      <c r="I58" s="21">
        <f>[1]ПЦ!AJ21</f>
        <v>45</v>
      </c>
      <c r="J58" s="21">
        <f>[1]ПЦ!AJ26</f>
        <v>45</v>
      </c>
      <c r="K58" s="21">
        <f>[1]ПЦ!AJ33</f>
        <v>57</v>
      </c>
      <c r="L58" s="19">
        <f>M58+N58+O58+P58</f>
        <v>50458.664994999999</v>
      </c>
      <c r="M58" s="19">
        <f>[1]ПЦ!AP17</f>
        <v>12577.789704999999</v>
      </c>
      <c r="N58" s="19">
        <f>[1]ПЦ!AP21</f>
        <v>11979.0154425</v>
      </c>
      <c r="O58" s="19">
        <f>[1]ПЦ!AP26</f>
        <v>11767.2772425</v>
      </c>
      <c r="P58" s="19">
        <f>[1]ПЦ!AP33</f>
        <v>14134.582605000001</v>
      </c>
    </row>
    <row r="59" spans="2:16" x14ac:dyDescent="0.3">
      <c r="B59" s="30"/>
      <c r="C59" s="25" t="s">
        <v>6</v>
      </c>
      <c r="D59" s="26"/>
      <c r="E59" s="27">
        <f>E58+E57</f>
        <v>10003</v>
      </c>
      <c r="F59" s="28">
        <f t="shared" ref="F59:P59" si="24">F58+F57</f>
        <v>529082.75609874958</v>
      </c>
      <c r="G59" s="34">
        <f t="shared" si="24"/>
        <v>10003</v>
      </c>
      <c r="H59" s="27">
        <f t="shared" si="24"/>
        <v>2282</v>
      </c>
      <c r="I59" s="27">
        <f t="shared" si="24"/>
        <v>2600</v>
      </c>
      <c r="J59" s="27">
        <f t="shared" si="24"/>
        <v>2418</v>
      </c>
      <c r="K59" s="34">
        <f t="shared" si="24"/>
        <v>2703</v>
      </c>
      <c r="L59" s="28">
        <f t="shared" si="24"/>
        <v>529082.75609874958</v>
      </c>
      <c r="M59" s="28">
        <f t="shared" si="24"/>
        <v>122236.74892164716</v>
      </c>
      <c r="N59" s="28">
        <f t="shared" si="24"/>
        <v>131335.67489305962</v>
      </c>
      <c r="O59" s="28">
        <f t="shared" si="24"/>
        <v>115814.09851054825</v>
      </c>
      <c r="P59" s="28">
        <f t="shared" si="24"/>
        <v>159696.23377349458</v>
      </c>
    </row>
    <row r="60" spans="2:16" ht="72" customHeight="1" x14ac:dyDescent="0.3">
      <c r="B60" s="29" t="s">
        <v>41</v>
      </c>
      <c r="C60" s="35" t="s">
        <v>12</v>
      </c>
      <c r="D60" s="35" t="s">
        <v>13</v>
      </c>
      <c r="E60" s="20">
        <f>[1]Онко!V34</f>
        <v>586</v>
      </c>
      <c r="F60" s="19">
        <f>[1]Онко!AB34</f>
        <v>35330.419103424254</v>
      </c>
      <c r="G60" s="21">
        <f>H60+I60+J60+K60</f>
        <v>586</v>
      </c>
      <c r="H60" s="21">
        <f>[1]Онко!V17</f>
        <v>143</v>
      </c>
      <c r="I60" s="21">
        <f>[1]Онко!V21</f>
        <v>118</v>
      </c>
      <c r="J60" s="21">
        <f>[1]Онко!V26</f>
        <v>161</v>
      </c>
      <c r="K60" s="21">
        <f>[1]Онко!V33</f>
        <v>164</v>
      </c>
      <c r="L60" s="19">
        <f t="shared" ref="L60:L61" si="25">M60+N60+O60+P60</f>
        <v>35330.419103424254</v>
      </c>
      <c r="M60" s="19">
        <f>[1]Онко!AB17</f>
        <v>7927.4455040554576</v>
      </c>
      <c r="N60" s="19">
        <f>[1]Онко!AB21</f>
        <v>6169.4426426208001</v>
      </c>
      <c r="O60" s="19">
        <f>[1]Онко!AB26</f>
        <v>8417.6293683216009</v>
      </c>
      <c r="P60" s="19">
        <f>[1]Онко!AB33</f>
        <v>12815.901588426397</v>
      </c>
    </row>
    <row r="61" spans="2:16" ht="28.8" x14ac:dyDescent="0.3">
      <c r="B61" s="31"/>
      <c r="C61" s="23" t="s">
        <v>35</v>
      </c>
      <c r="D61" s="32" t="s">
        <v>13</v>
      </c>
      <c r="E61" s="20">
        <f>[1]Онко!AQ34</f>
        <v>1616</v>
      </c>
      <c r="F61" s="19">
        <f>[1]Онко!AW34</f>
        <v>358372.72784445831</v>
      </c>
      <c r="G61" s="20">
        <f>H61+I61+J61+K61</f>
        <v>1616</v>
      </c>
      <c r="H61" s="21">
        <f>[1]Онко!AQ17</f>
        <v>342</v>
      </c>
      <c r="I61" s="21">
        <f>[1]Онко!AQ21</f>
        <v>276</v>
      </c>
      <c r="J61" s="21">
        <f>[1]Онко!AQ26</f>
        <v>162</v>
      </c>
      <c r="K61" s="21">
        <f>[1]Онко!AQ33</f>
        <v>836</v>
      </c>
      <c r="L61" s="19">
        <f t="shared" si="25"/>
        <v>358372.72784445831</v>
      </c>
      <c r="M61" s="19">
        <f>[1]Онко!AW17</f>
        <v>72515.349976499681</v>
      </c>
      <c r="N61" s="19">
        <f>[1]Онко!AW21</f>
        <v>59394.391983383481</v>
      </c>
      <c r="O61" s="19">
        <f>[1]Онко!AW26</f>
        <v>43214.418679967806</v>
      </c>
      <c r="P61" s="19">
        <f>[1]Онко!AW33</f>
        <v>183248.56720460736</v>
      </c>
    </row>
    <row r="62" spans="2:16" x14ac:dyDescent="0.3">
      <c r="B62" s="30"/>
      <c r="C62" s="25" t="s">
        <v>6</v>
      </c>
      <c r="D62" s="26"/>
      <c r="E62" s="27">
        <f>E61+E60</f>
        <v>2202</v>
      </c>
      <c r="F62" s="28">
        <f t="shared" ref="F62:P62" si="26">F61+F60</f>
        <v>393703.14694788255</v>
      </c>
      <c r="G62" s="27">
        <f t="shared" si="26"/>
        <v>2202</v>
      </c>
      <c r="H62" s="27">
        <f t="shared" si="26"/>
        <v>485</v>
      </c>
      <c r="I62" s="27">
        <f t="shared" si="26"/>
        <v>394</v>
      </c>
      <c r="J62" s="27">
        <f t="shared" si="26"/>
        <v>323</v>
      </c>
      <c r="K62" s="27">
        <f t="shared" si="26"/>
        <v>1000</v>
      </c>
      <c r="L62" s="28">
        <f t="shared" si="26"/>
        <v>393703.14694788255</v>
      </c>
      <c r="M62" s="28">
        <f t="shared" si="26"/>
        <v>80442.795480555142</v>
      </c>
      <c r="N62" s="28">
        <f t="shared" si="26"/>
        <v>65563.834626004274</v>
      </c>
      <c r="O62" s="28">
        <f t="shared" si="26"/>
        <v>51632.048048289405</v>
      </c>
      <c r="P62" s="28">
        <f t="shared" si="26"/>
        <v>196064.46879303377</v>
      </c>
    </row>
    <row r="63" spans="2:16" ht="28.95" customHeight="1" x14ac:dyDescent="0.3">
      <c r="B63" s="29" t="s">
        <v>42</v>
      </c>
      <c r="C63" s="36" t="s">
        <v>12</v>
      </c>
      <c r="D63" s="36" t="s">
        <v>13</v>
      </c>
      <c r="E63" s="20">
        <f>'[1]МЧУ ДПО Нефросовет'!V33</f>
        <v>198</v>
      </c>
      <c r="F63" s="19">
        <f>'[1]МЧУ ДПО Нефросовет'!AB33</f>
        <v>15030.069362729913</v>
      </c>
      <c r="G63" s="20">
        <f>H63+I63+J63+K63</f>
        <v>198</v>
      </c>
      <c r="H63" s="21">
        <f>'[1]МЧУ ДПО Нефросовет'!V16</f>
        <v>48</v>
      </c>
      <c r="I63" s="21">
        <f>'[1]МЧУ ДПО Нефросовет'!V20</f>
        <v>36</v>
      </c>
      <c r="J63" s="21">
        <f>'[1]МЧУ ДПО Нефросовет'!V25</f>
        <v>10</v>
      </c>
      <c r="K63" s="21">
        <f>'[1]МЧУ ДПО Нефросовет'!V32</f>
        <v>104</v>
      </c>
      <c r="L63" s="19">
        <f>M63+N63+O63+P63</f>
        <v>15030.069362729913</v>
      </c>
      <c r="M63" s="19">
        <f>'[1]МЧУ ДПО Нефросовет'!AB16</f>
        <v>3645.7746179033147</v>
      </c>
      <c r="N63" s="19">
        <f>'[1]МЧУ ДПО Нефросовет'!AB20</f>
        <v>2740.6136867965956</v>
      </c>
      <c r="O63" s="19">
        <f>'[1]МЧУ ДПО Нефросовет'!AB25</f>
        <v>763.79965530175286</v>
      </c>
      <c r="P63" s="19">
        <f>'[1]МЧУ ДПО Нефросовет'!AB32</f>
        <v>7879.8814027282497</v>
      </c>
    </row>
    <row r="64" spans="2:16" x14ac:dyDescent="0.3">
      <c r="B64" s="30"/>
      <c r="C64" s="37" t="s">
        <v>6</v>
      </c>
      <c r="D64" s="37"/>
      <c r="E64" s="27">
        <f>E63</f>
        <v>198</v>
      </c>
      <c r="F64" s="28">
        <f t="shared" ref="F64:P64" si="27">F63</f>
        <v>15030.069362729913</v>
      </c>
      <c r="G64" s="27">
        <f t="shared" si="27"/>
        <v>198</v>
      </c>
      <c r="H64" s="27">
        <f t="shared" si="27"/>
        <v>48</v>
      </c>
      <c r="I64" s="27">
        <f t="shared" si="27"/>
        <v>36</v>
      </c>
      <c r="J64" s="27">
        <f t="shared" si="27"/>
        <v>10</v>
      </c>
      <c r="K64" s="27">
        <f t="shared" si="27"/>
        <v>104</v>
      </c>
      <c r="L64" s="28">
        <f t="shared" si="27"/>
        <v>15030.069362729913</v>
      </c>
      <c r="M64" s="28">
        <f t="shared" si="27"/>
        <v>3645.7746179033147</v>
      </c>
      <c r="N64" s="28">
        <f t="shared" si="27"/>
        <v>2740.6136867965956</v>
      </c>
      <c r="O64" s="28">
        <f t="shared" si="27"/>
        <v>763.79965530175286</v>
      </c>
      <c r="P64" s="28">
        <f t="shared" si="27"/>
        <v>7879.8814027282497</v>
      </c>
    </row>
    <row r="65" spans="2:16" ht="72" customHeight="1" x14ac:dyDescent="0.3">
      <c r="B65" s="29" t="s">
        <v>43</v>
      </c>
      <c r="C65" s="38" t="s">
        <v>32</v>
      </c>
      <c r="D65" s="36" t="s">
        <v>13</v>
      </c>
      <c r="E65" s="20">
        <f>[1]Серебрянка1!AC34</f>
        <v>387</v>
      </c>
      <c r="F65" s="19">
        <f>[1]Серебрянка1!AI34</f>
        <v>21403.437346861407</v>
      </c>
      <c r="G65" s="20">
        <f>H65+I65+J65+K65</f>
        <v>387</v>
      </c>
      <c r="H65" s="21">
        <f>[1]Серебрянка1!AC17</f>
        <v>99</v>
      </c>
      <c r="I65" s="21">
        <f>[1]Серебрянка1!AC21</f>
        <v>11</v>
      </c>
      <c r="J65" s="21">
        <f>[1]Серебрянка1!AC26</f>
        <v>79</v>
      </c>
      <c r="K65" s="21">
        <f>[1]Серебрянка1!AC33</f>
        <v>198</v>
      </c>
      <c r="L65" s="19">
        <f>M65+N65+O65+P65</f>
        <v>21403.437346861407</v>
      </c>
      <c r="M65" s="19">
        <f>[1]Серебрянка1!AI17</f>
        <v>5421.049084683189</v>
      </c>
      <c r="N65" s="19">
        <f>[1]Серебрянка1!AI21</f>
        <v>713.55228293448977</v>
      </c>
      <c r="O65" s="19">
        <f>[1]Серебрянка1!AI26</f>
        <v>4319.5832008359948</v>
      </c>
      <c r="P65" s="19">
        <f>[1]Серебрянка1!AI33</f>
        <v>10949.252778407734</v>
      </c>
    </row>
    <row r="66" spans="2:16" x14ac:dyDescent="0.3">
      <c r="B66" s="30"/>
      <c r="C66" s="37" t="s">
        <v>6</v>
      </c>
      <c r="D66" s="37"/>
      <c r="E66" s="27">
        <f>E65</f>
        <v>387</v>
      </c>
      <c r="F66" s="28">
        <f t="shared" ref="F66:P66" si="28">F65</f>
        <v>21403.437346861407</v>
      </c>
      <c r="G66" s="27">
        <f t="shared" si="28"/>
        <v>387</v>
      </c>
      <c r="H66" s="27">
        <f t="shared" si="28"/>
        <v>99</v>
      </c>
      <c r="I66" s="27">
        <f t="shared" si="28"/>
        <v>11</v>
      </c>
      <c r="J66" s="27">
        <f t="shared" si="28"/>
        <v>79</v>
      </c>
      <c r="K66" s="27">
        <f t="shared" si="28"/>
        <v>198</v>
      </c>
      <c r="L66" s="28">
        <f t="shared" si="28"/>
        <v>21403.437346861407</v>
      </c>
      <c r="M66" s="28">
        <f t="shared" si="28"/>
        <v>5421.049084683189</v>
      </c>
      <c r="N66" s="28">
        <f t="shared" si="28"/>
        <v>713.55228293448977</v>
      </c>
      <c r="O66" s="28">
        <f t="shared" si="28"/>
        <v>4319.5832008359948</v>
      </c>
      <c r="P66" s="28">
        <f t="shared" si="28"/>
        <v>10949.252778407734</v>
      </c>
    </row>
    <row r="67" spans="2:16" ht="86.7" customHeight="1" x14ac:dyDescent="0.3">
      <c r="B67" s="29" t="s">
        <v>44</v>
      </c>
      <c r="C67" s="38" t="s">
        <v>32</v>
      </c>
      <c r="D67" s="36" t="s">
        <v>13</v>
      </c>
      <c r="E67" s="20">
        <f>[1]ЦМРД!AC34</f>
        <v>297</v>
      </c>
      <c r="F67" s="19">
        <f>[1]ЦМРД!AI34</f>
        <v>27454.889521099591</v>
      </c>
      <c r="G67" s="20">
        <f>H67+I67+J67+K67</f>
        <v>297</v>
      </c>
      <c r="H67" s="21">
        <f>[1]ЦМРД!AC17</f>
        <v>69</v>
      </c>
      <c r="I67" s="21">
        <f>[1]ЦМРД!AC21</f>
        <v>10</v>
      </c>
      <c r="J67" s="21">
        <f>[1]ЦМРД!AC26</f>
        <v>60</v>
      </c>
      <c r="K67" s="21">
        <f>[1]ЦМРД!AC33</f>
        <v>158</v>
      </c>
      <c r="L67" s="19">
        <f>M67+N67+O67+P67</f>
        <v>27454.889521099591</v>
      </c>
      <c r="M67" s="19">
        <f>[1]ЦМРД!AI17</f>
        <v>6531.9083920502399</v>
      </c>
      <c r="N67" s="19">
        <f>[1]ЦМРД!AI21</f>
        <v>942.82139773401627</v>
      </c>
      <c r="O67" s="19">
        <f>[1]ЦМРД!AI26</f>
        <v>5726.5093013660171</v>
      </c>
      <c r="P67" s="19">
        <f>[1]ЦМРД!AI33</f>
        <v>14253.650429949315</v>
      </c>
    </row>
    <row r="68" spans="2:16" ht="15" thickBot="1" x14ac:dyDescent="0.35">
      <c r="B68" s="30"/>
      <c r="C68" s="39" t="s">
        <v>6</v>
      </c>
      <c r="D68" s="39"/>
      <c r="E68" s="40">
        <f>E67</f>
        <v>297</v>
      </c>
      <c r="F68" s="41">
        <f t="shared" ref="F68:P68" si="29">F67</f>
        <v>27454.889521099591</v>
      </c>
      <c r="G68" s="40">
        <f t="shared" si="29"/>
        <v>297</v>
      </c>
      <c r="H68" s="40">
        <f t="shared" si="29"/>
        <v>69</v>
      </c>
      <c r="I68" s="40">
        <f t="shared" si="29"/>
        <v>10</v>
      </c>
      <c r="J68" s="40">
        <f t="shared" si="29"/>
        <v>60</v>
      </c>
      <c r="K68" s="40">
        <f t="shared" si="29"/>
        <v>158</v>
      </c>
      <c r="L68" s="41">
        <f t="shared" si="29"/>
        <v>27454.889521099591</v>
      </c>
      <c r="M68" s="41">
        <f t="shared" si="29"/>
        <v>6531.9083920502399</v>
      </c>
      <c r="N68" s="41">
        <f t="shared" si="29"/>
        <v>942.82139773401627</v>
      </c>
      <c r="O68" s="41">
        <f t="shared" si="29"/>
        <v>5726.5093013660171</v>
      </c>
      <c r="P68" s="41">
        <f t="shared" si="29"/>
        <v>14253.650429949315</v>
      </c>
    </row>
    <row r="69" spans="2:16" ht="16.2" thickBot="1" x14ac:dyDescent="0.35">
      <c r="B69" s="42" t="s">
        <v>45</v>
      </c>
      <c r="C69" s="42"/>
      <c r="D69" s="43"/>
      <c r="E69" s="44">
        <f>E68+E66+E64+E62+E59+E56+E54+E52+E49+E47+E41+E39+E37+E35+E33+E31+E29+E27+E25+E23+E21+E19+E17+E15+E13+E11+E8</f>
        <v>55174</v>
      </c>
      <c r="F69" s="44">
        <f t="shared" ref="F69:O69" si="30">F68+F66+F64+F62+F59+F56+F54+F52+F49+F47+F41+F39+F37+F35+F33+F31+F29+F27+F25+F23+F21+F19+F17+F15+F13+F11+F8</f>
        <v>3236681.9260156602</v>
      </c>
      <c r="G69" s="45">
        <f t="shared" si="30"/>
        <v>55174</v>
      </c>
      <c r="H69" s="45">
        <f t="shared" si="30"/>
        <v>13814</v>
      </c>
      <c r="I69" s="45">
        <f t="shared" si="30"/>
        <v>11067</v>
      </c>
      <c r="J69" s="45">
        <f t="shared" si="30"/>
        <v>9804</v>
      </c>
      <c r="K69" s="45">
        <f t="shared" si="30"/>
        <v>20489</v>
      </c>
      <c r="L69" s="45">
        <f t="shared" si="30"/>
        <v>3236681.9260156606</v>
      </c>
      <c r="M69" s="45">
        <f t="shared" si="30"/>
        <v>754065.23285141774</v>
      </c>
      <c r="N69" s="45">
        <f t="shared" si="30"/>
        <v>621535.20371901686</v>
      </c>
      <c r="O69" s="45">
        <f t="shared" si="30"/>
        <v>545902.89430203754</v>
      </c>
      <c r="P69" s="45">
        <f>P68+P66+P64+P62+P59+P56+P54+P52+P49+P47+P41+P39+P37+P35+P33+P31+P29+P27+P25+P23+P21+P19+P17+P15+P13+P11+P8</f>
        <v>1315178.5951431885</v>
      </c>
    </row>
    <row r="70" spans="2:16" x14ac:dyDescent="0.3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</row>
    <row r="71" spans="2:16" x14ac:dyDescent="0.3"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</row>
    <row r="72" spans="2:16" x14ac:dyDescent="0.3"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</row>
    <row r="73" spans="2:16" x14ac:dyDescent="0.3"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</row>
    <row r="74" spans="2:16" x14ac:dyDescent="0.3">
      <c r="B74" s="46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</row>
    <row r="75" spans="2:16" x14ac:dyDescent="0.3"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</row>
    <row r="76" spans="2:16" x14ac:dyDescent="0.3"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</row>
    <row r="77" spans="2:16" x14ac:dyDescent="0.3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</row>
    <row r="78" spans="2:16" x14ac:dyDescent="0.3"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</row>
    <row r="79" spans="2:16" x14ac:dyDescent="0.3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</row>
    <row r="80" spans="2:16" x14ac:dyDescent="0.3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</row>
    <row r="81" spans="2:16" x14ac:dyDescent="0.3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</row>
    <row r="82" spans="2:16" x14ac:dyDescent="0.3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</row>
    <row r="83" spans="2:16" x14ac:dyDescent="0.3">
      <c r="B83" s="46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</row>
    <row r="84" spans="2:16" x14ac:dyDescent="0.3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</row>
    <row r="85" spans="2:16" x14ac:dyDescent="0.3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</row>
    <row r="86" spans="2:16" x14ac:dyDescent="0.3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</row>
    <row r="87" spans="2:16" x14ac:dyDescent="0.3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</row>
    <row r="88" spans="2:16" x14ac:dyDescent="0.3"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</row>
    <row r="89" spans="2:16" x14ac:dyDescent="0.3">
      <c r="B89" s="46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</row>
    <row r="90" spans="2:16" x14ac:dyDescent="0.3">
      <c r="B90" s="46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</row>
    <row r="91" spans="2:16" x14ac:dyDescent="0.3">
      <c r="B91" s="46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</row>
    <row r="92" spans="2:16" x14ac:dyDescent="0.3">
      <c r="B92" s="46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</row>
    <row r="93" spans="2:16" x14ac:dyDescent="0.3">
      <c r="B93" s="46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</row>
    <row r="94" spans="2:16" x14ac:dyDescent="0.3"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</row>
    <row r="95" spans="2:16" x14ac:dyDescent="0.3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</row>
    <row r="96" spans="2:16" x14ac:dyDescent="0.3">
      <c r="B96" s="46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</row>
    <row r="97" spans="2:16" x14ac:dyDescent="0.3"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</row>
    <row r="98" spans="2:16" x14ac:dyDescent="0.3"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</row>
    <row r="99" spans="2:16" x14ac:dyDescent="0.3"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</row>
    <row r="100" spans="2:16" x14ac:dyDescent="0.3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</row>
    <row r="101" spans="2:16" x14ac:dyDescent="0.3"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</row>
    <row r="102" spans="2:16" x14ac:dyDescent="0.3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</row>
    <row r="103" spans="2:16" x14ac:dyDescent="0.3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</row>
    <row r="104" spans="2:16" x14ac:dyDescent="0.3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</row>
    <row r="105" spans="2:16" x14ac:dyDescent="0.3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</row>
    <row r="106" spans="2:16" x14ac:dyDescent="0.3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</row>
    <row r="107" spans="2:16" x14ac:dyDescent="0.3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</row>
    <row r="108" spans="2:16" x14ac:dyDescent="0.3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</row>
    <row r="109" spans="2:16" x14ac:dyDescent="0.3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</row>
    <row r="110" spans="2:16" x14ac:dyDescent="0.3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</row>
    <row r="111" spans="2:16" x14ac:dyDescent="0.3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</row>
    <row r="112" spans="2:16" x14ac:dyDescent="0.3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</row>
    <row r="113" spans="2:16" x14ac:dyDescent="0.3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</row>
    <row r="114" spans="2:16" x14ac:dyDescent="0.3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</row>
    <row r="115" spans="2:16" x14ac:dyDescent="0.3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</row>
    <row r="116" spans="2:16" x14ac:dyDescent="0.3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</row>
    <row r="117" spans="2:16" x14ac:dyDescent="0.3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</row>
    <row r="118" spans="2:16" x14ac:dyDescent="0.3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</row>
    <row r="119" spans="2:16" x14ac:dyDescent="0.3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</row>
    <row r="120" spans="2:16" x14ac:dyDescent="0.3"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</row>
    <row r="121" spans="2:16" x14ac:dyDescent="0.3"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</row>
  </sheetData>
  <mergeCells count="64">
    <mergeCell ref="B69:D69"/>
    <mergeCell ref="B63:B64"/>
    <mergeCell ref="C64:D64"/>
    <mergeCell ref="B65:B66"/>
    <mergeCell ref="C66:D66"/>
    <mergeCell ref="B67:B68"/>
    <mergeCell ref="C68:D68"/>
    <mergeCell ref="B55:B56"/>
    <mergeCell ref="C56:D56"/>
    <mergeCell ref="B57:B59"/>
    <mergeCell ref="C59:D59"/>
    <mergeCell ref="B60:B62"/>
    <mergeCell ref="C62:D62"/>
    <mergeCell ref="B48:B49"/>
    <mergeCell ref="C49:D49"/>
    <mergeCell ref="B50:B52"/>
    <mergeCell ref="C52:D52"/>
    <mergeCell ref="B53:B54"/>
    <mergeCell ref="C54:D54"/>
    <mergeCell ref="B38:B39"/>
    <mergeCell ref="C39:D39"/>
    <mergeCell ref="B40:B41"/>
    <mergeCell ref="C41:D41"/>
    <mergeCell ref="B42:B47"/>
    <mergeCell ref="C47:D47"/>
    <mergeCell ref="B32:B33"/>
    <mergeCell ref="C33:D33"/>
    <mergeCell ref="B34:B35"/>
    <mergeCell ref="C35:D35"/>
    <mergeCell ref="B36:B37"/>
    <mergeCell ref="C37:D37"/>
    <mergeCell ref="B26:B27"/>
    <mergeCell ref="C27:D27"/>
    <mergeCell ref="B28:B29"/>
    <mergeCell ref="C29:D29"/>
    <mergeCell ref="B30:B31"/>
    <mergeCell ref="C31:D31"/>
    <mergeCell ref="B20:B21"/>
    <mergeCell ref="C21:D21"/>
    <mergeCell ref="B22:B23"/>
    <mergeCell ref="C23:D23"/>
    <mergeCell ref="B24:B25"/>
    <mergeCell ref="C25:D25"/>
    <mergeCell ref="B14:B15"/>
    <mergeCell ref="C15:D15"/>
    <mergeCell ref="B16:B17"/>
    <mergeCell ref="C17:D17"/>
    <mergeCell ref="B18:B19"/>
    <mergeCell ref="C19:D19"/>
    <mergeCell ref="B6:D6"/>
    <mergeCell ref="B7:B8"/>
    <mergeCell ref="C8:D8"/>
    <mergeCell ref="B9:B11"/>
    <mergeCell ref="C11:D11"/>
    <mergeCell ref="B12:B13"/>
    <mergeCell ref="C13:D13"/>
    <mergeCell ref="B3:B5"/>
    <mergeCell ref="C3:C5"/>
    <mergeCell ref="D3:D5"/>
    <mergeCell ref="E3:E5"/>
    <mergeCell ref="F3:F5"/>
    <mergeCell ref="G3:P3"/>
    <mergeCell ref="G4:K4"/>
    <mergeCell ref="L4:P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2020-11-06T10:04:50Z</dcterms:created>
  <dcterms:modified xsi:type="dcterms:W3CDTF">2020-11-06T10:05:02Z</dcterms:modified>
</cp:coreProperties>
</file>