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es03-pc\обменник\ТАРИФНАЯ\ТАРИФНАЯ 2020\Заседание 11\ПРиложение к протоколу (3)\"/>
    </mc:Choice>
  </mc:AlternateContent>
  <bookViews>
    <workbookView xWindow="0" yWindow="0" windowWidth="10836" windowHeight="4284"/>
  </bookViews>
  <sheets>
    <sheet name="ДС поквартально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0" i="1" l="1"/>
  <c r="P79" i="1"/>
  <c r="P80" i="1" s="1"/>
  <c r="O79" i="1"/>
  <c r="O80" i="1" s="1"/>
  <c r="N79" i="1"/>
  <c r="N80" i="1" s="1"/>
  <c r="M79" i="1"/>
  <c r="L79" i="1" s="1"/>
  <c r="L80" i="1" s="1"/>
  <c r="K79" i="1"/>
  <c r="K80" i="1" s="1"/>
  <c r="J79" i="1"/>
  <c r="J80" i="1" s="1"/>
  <c r="I79" i="1"/>
  <c r="G79" i="1" s="1"/>
  <c r="G80" i="1" s="1"/>
  <c r="H79" i="1"/>
  <c r="H80" i="1" s="1"/>
  <c r="F79" i="1"/>
  <c r="F80" i="1" s="1"/>
  <c r="E79" i="1"/>
  <c r="O78" i="1"/>
  <c r="P77" i="1"/>
  <c r="P78" i="1" s="1"/>
  <c r="O77" i="1"/>
  <c r="N77" i="1"/>
  <c r="N78" i="1" s="1"/>
  <c r="M77" i="1"/>
  <c r="K77" i="1"/>
  <c r="K78" i="1" s="1"/>
  <c r="J77" i="1"/>
  <c r="J78" i="1" s="1"/>
  <c r="I77" i="1"/>
  <c r="H77" i="1"/>
  <c r="H78" i="1" s="1"/>
  <c r="F77" i="1"/>
  <c r="F78" i="1" s="1"/>
  <c r="E77" i="1"/>
  <c r="E78" i="1" s="1"/>
  <c r="I76" i="1"/>
  <c r="E76" i="1"/>
  <c r="P75" i="1"/>
  <c r="P76" i="1" s="1"/>
  <c r="O75" i="1"/>
  <c r="O76" i="1" s="1"/>
  <c r="N75" i="1"/>
  <c r="N76" i="1" s="1"/>
  <c r="M75" i="1"/>
  <c r="K75" i="1"/>
  <c r="K76" i="1" s="1"/>
  <c r="J75" i="1"/>
  <c r="J76" i="1" s="1"/>
  <c r="I75" i="1"/>
  <c r="H75" i="1"/>
  <c r="H76" i="1" s="1"/>
  <c r="G75" i="1"/>
  <c r="G76" i="1" s="1"/>
  <c r="F75" i="1"/>
  <c r="F76" i="1" s="1"/>
  <c r="E75" i="1"/>
  <c r="O74" i="1"/>
  <c r="P73" i="1"/>
  <c r="P74" i="1" s="1"/>
  <c r="O73" i="1"/>
  <c r="N73" i="1"/>
  <c r="N74" i="1" s="1"/>
  <c r="M73" i="1"/>
  <c r="L73" i="1" s="1"/>
  <c r="L74" i="1" s="1"/>
  <c r="K73" i="1"/>
  <c r="K74" i="1" s="1"/>
  <c r="J73" i="1"/>
  <c r="J74" i="1" s="1"/>
  <c r="I73" i="1"/>
  <c r="I74" i="1" s="1"/>
  <c r="H73" i="1"/>
  <c r="H74" i="1" s="1"/>
  <c r="G73" i="1"/>
  <c r="G74" i="1" s="1"/>
  <c r="F73" i="1"/>
  <c r="F74" i="1" s="1"/>
  <c r="E73" i="1"/>
  <c r="E74" i="1" s="1"/>
  <c r="E72" i="1"/>
  <c r="P71" i="1"/>
  <c r="P72" i="1" s="1"/>
  <c r="O71" i="1"/>
  <c r="O72" i="1" s="1"/>
  <c r="N71" i="1"/>
  <c r="N72" i="1" s="1"/>
  <c r="M71" i="1"/>
  <c r="L71" i="1" s="1"/>
  <c r="L72" i="1" s="1"/>
  <c r="K71" i="1"/>
  <c r="K72" i="1" s="1"/>
  <c r="J71" i="1"/>
  <c r="J72" i="1" s="1"/>
  <c r="I71" i="1"/>
  <c r="G71" i="1" s="1"/>
  <c r="G72" i="1" s="1"/>
  <c r="H71" i="1"/>
  <c r="H72" i="1" s="1"/>
  <c r="F71" i="1"/>
  <c r="F72" i="1" s="1"/>
  <c r="E71" i="1"/>
  <c r="O70" i="1"/>
  <c r="P69" i="1"/>
  <c r="P70" i="1" s="1"/>
  <c r="O69" i="1"/>
  <c r="N69" i="1"/>
  <c r="N70" i="1" s="1"/>
  <c r="M69" i="1"/>
  <c r="K69" i="1"/>
  <c r="K70" i="1" s="1"/>
  <c r="J69" i="1"/>
  <c r="J70" i="1" s="1"/>
  <c r="I69" i="1"/>
  <c r="H69" i="1"/>
  <c r="H70" i="1" s="1"/>
  <c r="F69" i="1"/>
  <c r="F70" i="1" s="1"/>
  <c r="E69" i="1"/>
  <c r="E70" i="1" s="1"/>
  <c r="I68" i="1"/>
  <c r="E68" i="1"/>
  <c r="P67" i="1"/>
  <c r="P68" i="1" s="1"/>
  <c r="O67" i="1"/>
  <c r="O68" i="1" s="1"/>
  <c r="N67" i="1"/>
  <c r="N68" i="1" s="1"/>
  <c r="M67" i="1"/>
  <c r="K67" i="1"/>
  <c r="K68" i="1" s="1"/>
  <c r="J67" i="1"/>
  <c r="J68" i="1" s="1"/>
  <c r="I67" i="1"/>
  <c r="H67" i="1"/>
  <c r="H68" i="1" s="1"/>
  <c r="G67" i="1"/>
  <c r="G68" i="1" s="1"/>
  <c r="F67" i="1"/>
  <c r="F68" i="1" s="1"/>
  <c r="E67" i="1"/>
  <c r="O66" i="1"/>
  <c r="K66" i="1"/>
  <c r="P65" i="1"/>
  <c r="P66" i="1" s="1"/>
  <c r="O65" i="1"/>
  <c r="N65" i="1"/>
  <c r="N66" i="1" s="1"/>
  <c r="M65" i="1"/>
  <c r="L65" i="1" s="1"/>
  <c r="L66" i="1" s="1"/>
  <c r="K65" i="1"/>
  <c r="J65" i="1"/>
  <c r="J66" i="1" s="1"/>
  <c r="I65" i="1"/>
  <c r="I66" i="1" s="1"/>
  <c r="H65" i="1"/>
  <c r="H66" i="1" s="1"/>
  <c r="G65" i="1"/>
  <c r="G66" i="1" s="1"/>
  <c r="F65" i="1"/>
  <c r="F66" i="1" s="1"/>
  <c r="E65" i="1"/>
  <c r="E66" i="1" s="1"/>
  <c r="M64" i="1"/>
  <c r="E64" i="1"/>
  <c r="P63" i="1"/>
  <c r="P64" i="1" s="1"/>
  <c r="O63" i="1"/>
  <c r="O64" i="1" s="1"/>
  <c r="N63" i="1"/>
  <c r="N64" i="1" s="1"/>
  <c r="M63" i="1"/>
  <c r="L63" i="1" s="1"/>
  <c r="L64" i="1" s="1"/>
  <c r="K63" i="1"/>
  <c r="K64" i="1" s="1"/>
  <c r="J63" i="1"/>
  <c r="J64" i="1" s="1"/>
  <c r="I63" i="1"/>
  <c r="G63" i="1" s="1"/>
  <c r="G64" i="1" s="1"/>
  <c r="H63" i="1"/>
  <c r="H64" i="1" s="1"/>
  <c r="F63" i="1"/>
  <c r="F64" i="1" s="1"/>
  <c r="E63" i="1"/>
  <c r="O62" i="1"/>
  <c r="P61" i="1"/>
  <c r="P62" i="1" s="1"/>
  <c r="O61" i="1"/>
  <c r="N61" i="1"/>
  <c r="N62" i="1" s="1"/>
  <c r="M61" i="1"/>
  <c r="K61" i="1"/>
  <c r="K62" i="1" s="1"/>
  <c r="J61" i="1"/>
  <c r="J62" i="1" s="1"/>
  <c r="I61" i="1"/>
  <c r="H61" i="1"/>
  <c r="H62" i="1" s="1"/>
  <c r="F61" i="1"/>
  <c r="F62" i="1" s="1"/>
  <c r="E61" i="1"/>
  <c r="E62" i="1" s="1"/>
  <c r="I60" i="1"/>
  <c r="E60" i="1"/>
  <c r="P59" i="1"/>
  <c r="P60" i="1" s="1"/>
  <c r="O59" i="1"/>
  <c r="O60" i="1" s="1"/>
  <c r="N59" i="1"/>
  <c r="N60" i="1" s="1"/>
  <c r="M59" i="1"/>
  <c r="K59" i="1"/>
  <c r="K60" i="1" s="1"/>
  <c r="J59" i="1"/>
  <c r="J60" i="1" s="1"/>
  <c r="I59" i="1"/>
  <c r="H59" i="1"/>
  <c r="H60" i="1" s="1"/>
  <c r="G59" i="1"/>
  <c r="G60" i="1" s="1"/>
  <c r="F59" i="1"/>
  <c r="F60" i="1" s="1"/>
  <c r="E59" i="1"/>
  <c r="O58" i="1"/>
  <c r="P57" i="1"/>
  <c r="P58" i="1" s="1"/>
  <c r="O57" i="1"/>
  <c r="N57" i="1"/>
  <c r="N58" i="1" s="1"/>
  <c r="M57" i="1"/>
  <c r="L57" i="1" s="1"/>
  <c r="L58" i="1" s="1"/>
  <c r="K57" i="1"/>
  <c r="K58" i="1" s="1"/>
  <c r="J57" i="1"/>
  <c r="J58" i="1" s="1"/>
  <c r="I57" i="1"/>
  <c r="I58" i="1" s="1"/>
  <c r="H57" i="1"/>
  <c r="H58" i="1" s="1"/>
  <c r="G57" i="1"/>
  <c r="G58" i="1" s="1"/>
  <c r="F57" i="1"/>
  <c r="F58" i="1" s="1"/>
  <c r="E57" i="1"/>
  <c r="E58" i="1" s="1"/>
  <c r="E56" i="1"/>
  <c r="P55" i="1"/>
  <c r="P56" i="1" s="1"/>
  <c r="O55" i="1"/>
  <c r="O56" i="1" s="1"/>
  <c r="N55" i="1"/>
  <c r="N56" i="1" s="1"/>
  <c r="M55" i="1"/>
  <c r="L55" i="1" s="1"/>
  <c r="L56" i="1" s="1"/>
  <c r="K55" i="1"/>
  <c r="K56" i="1" s="1"/>
  <c r="J55" i="1"/>
  <c r="J56" i="1" s="1"/>
  <c r="I55" i="1"/>
  <c r="G55" i="1" s="1"/>
  <c r="G56" i="1" s="1"/>
  <c r="H55" i="1"/>
  <c r="H56" i="1" s="1"/>
  <c r="F55" i="1"/>
  <c r="F56" i="1" s="1"/>
  <c r="E55" i="1"/>
  <c r="O54" i="1"/>
  <c r="P53" i="1"/>
  <c r="P54" i="1" s="1"/>
  <c r="O53" i="1"/>
  <c r="N53" i="1"/>
  <c r="N54" i="1" s="1"/>
  <c r="M53" i="1"/>
  <c r="K53" i="1"/>
  <c r="J53" i="1"/>
  <c r="J54" i="1" s="1"/>
  <c r="I53" i="1"/>
  <c r="H53" i="1"/>
  <c r="H54" i="1" s="1"/>
  <c r="F53" i="1"/>
  <c r="F54" i="1" s="1"/>
  <c r="E53" i="1"/>
  <c r="E54" i="1" s="1"/>
  <c r="P52" i="1"/>
  <c r="O52" i="1"/>
  <c r="N52" i="1"/>
  <c r="M52" i="1"/>
  <c r="L52" i="1" s="1"/>
  <c r="K52" i="1"/>
  <c r="J52" i="1"/>
  <c r="I52" i="1"/>
  <c r="G52" i="1" s="1"/>
  <c r="H52" i="1"/>
  <c r="F52" i="1"/>
  <c r="E52" i="1"/>
  <c r="P51" i="1"/>
  <c r="O51" i="1"/>
  <c r="N51" i="1"/>
  <c r="M51" i="1"/>
  <c r="L51" i="1" s="1"/>
  <c r="K51" i="1"/>
  <c r="G51" i="1" s="1"/>
  <c r="J51" i="1"/>
  <c r="I51" i="1"/>
  <c r="H51" i="1"/>
  <c r="F51" i="1"/>
  <c r="E51" i="1"/>
  <c r="E50" i="1"/>
  <c r="P49" i="1"/>
  <c r="P50" i="1" s="1"/>
  <c r="O49" i="1"/>
  <c r="O50" i="1" s="1"/>
  <c r="N49" i="1"/>
  <c r="N50" i="1" s="1"/>
  <c r="M49" i="1"/>
  <c r="L49" i="1" s="1"/>
  <c r="L50" i="1" s="1"/>
  <c r="K49" i="1"/>
  <c r="K50" i="1" s="1"/>
  <c r="J49" i="1"/>
  <c r="J50" i="1" s="1"/>
  <c r="I49" i="1"/>
  <c r="G49" i="1" s="1"/>
  <c r="G50" i="1" s="1"/>
  <c r="H49" i="1"/>
  <c r="H50" i="1" s="1"/>
  <c r="F49" i="1"/>
  <c r="F50" i="1" s="1"/>
  <c r="E49" i="1"/>
  <c r="O48" i="1"/>
  <c r="P47" i="1"/>
  <c r="P48" i="1" s="1"/>
  <c r="O47" i="1"/>
  <c r="N47" i="1"/>
  <c r="N48" i="1" s="1"/>
  <c r="M47" i="1"/>
  <c r="K47" i="1"/>
  <c r="K48" i="1" s="1"/>
  <c r="J47" i="1"/>
  <c r="J48" i="1" s="1"/>
  <c r="I47" i="1"/>
  <c r="H47" i="1"/>
  <c r="H48" i="1" s="1"/>
  <c r="F47" i="1"/>
  <c r="F48" i="1" s="1"/>
  <c r="E47" i="1"/>
  <c r="E48" i="1" s="1"/>
  <c r="I46" i="1"/>
  <c r="P45" i="1"/>
  <c r="P46" i="1" s="1"/>
  <c r="O45" i="1"/>
  <c r="O46" i="1" s="1"/>
  <c r="N45" i="1"/>
  <c r="N46" i="1" s="1"/>
  <c r="M45" i="1"/>
  <c r="K45" i="1"/>
  <c r="K46" i="1" s="1"/>
  <c r="J45" i="1"/>
  <c r="J46" i="1" s="1"/>
  <c r="I45" i="1"/>
  <c r="H45" i="1"/>
  <c r="H46" i="1" s="1"/>
  <c r="G45" i="1"/>
  <c r="G46" i="1" s="1"/>
  <c r="F45" i="1"/>
  <c r="F46" i="1" s="1"/>
  <c r="E45" i="1"/>
  <c r="P44" i="1"/>
  <c r="O44" i="1"/>
  <c r="N44" i="1"/>
  <c r="M44" i="1"/>
  <c r="K44" i="1"/>
  <c r="J44" i="1"/>
  <c r="I44" i="1"/>
  <c r="G44" i="1" s="1"/>
  <c r="H44" i="1"/>
  <c r="F44" i="1"/>
  <c r="E44" i="1"/>
  <c r="E46" i="1" s="1"/>
  <c r="P42" i="1"/>
  <c r="P43" i="1" s="1"/>
  <c r="O42" i="1"/>
  <c r="O43" i="1" s="1"/>
  <c r="N42" i="1"/>
  <c r="N43" i="1" s="1"/>
  <c r="M42" i="1"/>
  <c r="K42" i="1"/>
  <c r="K43" i="1" s="1"/>
  <c r="J42" i="1"/>
  <c r="J43" i="1" s="1"/>
  <c r="I42" i="1"/>
  <c r="H42" i="1"/>
  <c r="H43" i="1" s="1"/>
  <c r="G42" i="1"/>
  <c r="F42" i="1"/>
  <c r="F43" i="1" s="1"/>
  <c r="E42" i="1"/>
  <c r="P41" i="1"/>
  <c r="O41" i="1"/>
  <c r="N41" i="1"/>
  <c r="M41" i="1"/>
  <c r="K41" i="1"/>
  <c r="J41" i="1"/>
  <c r="I41" i="1"/>
  <c r="G41" i="1" s="1"/>
  <c r="H41" i="1"/>
  <c r="F41" i="1"/>
  <c r="E41" i="1"/>
  <c r="E43" i="1" s="1"/>
  <c r="I40" i="1"/>
  <c r="E40" i="1"/>
  <c r="P39" i="1"/>
  <c r="P40" i="1" s="1"/>
  <c r="O39" i="1"/>
  <c r="O40" i="1" s="1"/>
  <c r="N39" i="1"/>
  <c r="N40" i="1" s="1"/>
  <c r="M39" i="1"/>
  <c r="K39" i="1"/>
  <c r="K40" i="1" s="1"/>
  <c r="J39" i="1"/>
  <c r="J40" i="1" s="1"/>
  <c r="I39" i="1"/>
  <c r="H39" i="1"/>
  <c r="H40" i="1" s="1"/>
  <c r="G39" i="1"/>
  <c r="G40" i="1" s="1"/>
  <c r="F39" i="1"/>
  <c r="F40" i="1" s="1"/>
  <c r="E39" i="1"/>
  <c r="M38" i="1"/>
  <c r="K38" i="1"/>
  <c r="P37" i="1"/>
  <c r="O37" i="1"/>
  <c r="O38" i="1" s="1"/>
  <c r="N37" i="1"/>
  <c r="M37" i="1"/>
  <c r="K37" i="1"/>
  <c r="J37" i="1"/>
  <c r="J38" i="1" s="1"/>
  <c r="I37" i="1"/>
  <c r="I38" i="1" s="1"/>
  <c r="H37" i="1"/>
  <c r="H38" i="1" s="1"/>
  <c r="F37" i="1"/>
  <c r="F38" i="1" s="1"/>
  <c r="E37" i="1"/>
  <c r="E38" i="1" s="1"/>
  <c r="P36" i="1"/>
  <c r="O36" i="1"/>
  <c r="N36" i="1"/>
  <c r="L36" i="1" s="1"/>
  <c r="M36" i="1"/>
  <c r="K36" i="1"/>
  <c r="J36" i="1"/>
  <c r="I36" i="1"/>
  <c r="H36" i="1"/>
  <c r="G36" i="1" s="1"/>
  <c r="F36" i="1"/>
  <c r="E36" i="1"/>
  <c r="J35" i="1"/>
  <c r="F35" i="1"/>
  <c r="P34" i="1"/>
  <c r="P35" i="1" s="1"/>
  <c r="O34" i="1"/>
  <c r="O35" i="1" s="1"/>
  <c r="N34" i="1"/>
  <c r="L34" i="1" s="1"/>
  <c r="L35" i="1" s="1"/>
  <c r="M34" i="1"/>
  <c r="M35" i="1" s="1"/>
  <c r="K34" i="1"/>
  <c r="K35" i="1" s="1"/>
  <c r="J34" i="1"/>
  <c r="I34" i="1"/>
  <c r="I35" i="1" s="1"/>
  <c r="H34" i="1"/>
  <c r="H35" i="1" s="1"/>
  <c r="F34" i="1"/>
  <c r="E34" i="1"/>
  <c r="E35" i="1" s="1"/>
  <c r="N33" i="1"/>
  <c r="P32" i="1"/>
  <c r="P33" i="1" s="1"/>
  <c r="O32" i="1"/>
  <c r="O33" i="1" s="1"/>
  <c r="N32" i="1"/>
  <c r="L32" i="1" s="1"/>
  <c r="M32" i="1"/>
  <c r="M33" i="1" s="1"/>
  <c r="K32" i="1"/>
  <c r="K33" i="1" s="1"/>
  <c r="J32" i="1"/>
  <c r="J33" i="1" s="1"/>
  <c r="I32" i="1"/>
  <c r="I33" i="1" s="1"/>
  <c r="H32" i="1"/>
  <c r="H33" i="1" s="1"/>
  <c r="F32" i="1"/>
  <c r="F33" i="1" s="1"/>
  <c r="E32" i="1"/>
  <c r="E33" i="1" s="1"/>
  <c r="P31" i="1"/>
  <c r="O31" i="1"/>
  <c r="N31" i="1"/>
  <c r="L31" i="1" s="1"/>
  <c r="M31" i="1"/>
  <c r="K31" i="1"/>
  <c r="J31" i="1"/>
  <c r="I31" i="1"/>
  <c r="H31" i="1"/>
  <c r="G31" i="1" s="1"/>
  <c r="F31" i="1"/>
  <c r="E31" i="1"/>
  <c r="J30" i="1"/>
  <c r="F30" i="1"/>
  <c r="P29" i="1"/>
  <c r="P30" i="1" s="1"/>
  <c r="O29" i="1"/>
  <c r="O30" i="1" s="1"/>
  <c r="N29" i="1"/>
  <c r="L29" i="1" s="1"/>
  <c r="L30" i="1" s="1"/>
  <c r="M29" i="1"/>
  <c r="M30" i="1" s="1"/>
  <c r="K29" i="1"/>
  <c r="K30" i="1" s="1"/>
  <c r="J29" i="1"/>
  <c r="I29" i="1"/>
  <c r="I30" i="1" s="1"/>
  <c r="H29" i="1"/>
  <c r="H30" i="1" s="1"/>
  <c r="F29" i="1"/>
  <c r="E29" i="1"/>
  <c r="E30" i="1" s="1"/>
  <c r="N28" i="1"/>
  <c r="P27" i="1"/>
  <c r="P28" i="1" s="1"/>
  <c r="O27" i="1"/>
  <c r="O28" i="1" s="1"/>
  <c r="N27" i="1"/>
  <c r="L27" i="1" s="1"/>
  <c r="L28" i="1" s="1"/>
  <c r="M27" i="1"/>
  <c r="M28" i="1" s="1"/>
  <c r="K27" i="1"/>
  <c r="K28" i="1" s="1"/>
  <c r="J27" i="1"/>
  <c r="G27" i="1" s="1"/>
  <c r="G28" i="1" s="1"/>
  <c r="I27" i="1"/>
  <c r="I28" i="1" s="1"/>
  <c r="H27" i="1"/>
  <c r="H28" i="1" s="1"/>
  <c r="F27" i="1"/>
  <c r="F28" i="1" s="1"/>
  <c r="E27" i="1"/>
  <c r="E28" i="1" s="1"/>
  <c r="P25" i="1"/>
  <c r="P26" i="1" s="1"/>
  <c r="O25" i="1"/>
  <c r="O26" i="1" s="1"/>
  <c r="N25" i="1"/>
  <c r="L25" i="1" s="1"/>
  <c r="M25" i="1"/>
  <c r="M26" i="1" s="1"/>
  <c r="K25" i="1"/>
  <c r="K26" i="1" s="1"/>
  <c r="J25" i="1"/>
  <c r="G25" i="1" s="1"/>
  <c r="I25" i="1"/>
  <c r="I26" i="1" s="1"/>
  <c r="H25" i="1"/>
  <c r="H26" i="1" s="1"/>
  <c r="F25" i="1"/>
  <c r="F26" i="1" s="1"/>
  <c r="E25" i="1"/>
  <c r="E26" i="1" s="1"/>
  <c r="P24" i="1"/>
  <c r="O24" i="1"/>
  <c r="N24" i="1"/>
  <c r="L24" i="1" s="1"/>
  <c r="M24" i="1"/>
  <c r="K24" i="1"/>
  <c r="J24" i="1"/>
  <c r="G24" i="1" s="1"/>
  <c r="I24" i="1"/>
  <c r="H24" i="1"/>
  <c r="F24" i="1"/>
  <c r="E24" i="1"/>
  <c r="N23" i="1"/>
  <c r="P22" i="1"/>
  <c r="P23" i="1" s="1"/>
  <c r="O22" i="1"/>
  <c r="O23" i="1" s="1"/>
  <c r="N22" i="1"/>
  <c r="L22" i="1" s="1"/>
  <c r="L23" i="1" s="1"/>
  <c r="M22" i="1"/>
  <c r="M23" i="1" s="1"/>
  <c r="K22" i="1"/>
  <c r="K23" i="1" s="1"/>
  <c r="J22" i="1"/>
  <c r="J23" i="1" s="1"/>
  <c r="I22" i="1"/>
  <c r="I23" i="1" s="1"/>
  <c r="H22" i="1"/>
  <c r="H23" i="1" s="1"/>
  <c r="F22" i="1"/>
  <c r="F23" i="1" s="1"/>
  <c r="E22" i="1"/>
  <c r="E23" i="1" s="1"/>
  <c r="P20" i="1"/>
  <c r="P21" i="1" s="1"/>
  <c r="O20" i="1"/>
  <c r="O21" i="1" s="1"/>
  <c r="N20" i="1"/>
  <c r="L20" i="1" s="1"/>
  <c r="M20" i="1"/>
  <c r="M21" i="1" s="1"/>
  <c r="K20" i="1"/>
  <c r="K21" i="1" s="1"/>
  <c r="J20" i="1"/>
  <c r="J21" i="1" s="1"/>
  <c r="I20" i="1"/>
  <c r="I21" i="1" s="1"/>
  <c r="H20" i="1"/>
  <c r="H21" i="1" s="1"/>
  <c r="F20" i="1"/>
  <c r="F21" i="1" s="1"/>
  <c r="E20" i="1"/>
  <c r="E21" i="1" s="1"/>
  <c r="P19" i="1"/>
  <c r="O19" i="1"/>
  <c r="N19" i="1"/>
  <c r="L19" i="1" s="1"/>
  <c r="M19" i="1"/>
  <c r="K19" i="1"/>
  <c r="J19" i="1"/>
  <c r="I19" i="1"/>
  <c r="H19" i="1"/>
  <c r="F19" i="1"/>
  <c r="E19" i="1"/>
  <c r="N18" i="1"/>
  <c r="P17" i="1"/>
  <c r="P18" i="1" s="1"/>
  <c r="O17" i="1"/>
  <c r="O18" i="1" s="1"/>
  <c r="N17" i="1"/>
  <c r="L17" i="1" s="1"/>
  <c r="M17" i="1"/>
  <c r="M18" i="1" s="1"/>
  <c r="K17" i="1"/>
  <c r="K18" i="1" s="1"/>
  <c r="J17" i="1"/>
  <c r="J18" i="1" s="1"/>
  <c r="I17" i="1"/>
  <c r="I18" i="1" s="1"/>
  <c r="H17" i="1"/>
  <c r="F17" i="1"/>
  <c r="F18" i="1" s="1"/>
  <c r="E17" i="1"/>
  <c r="E18" i="1" s="1"/>
  <c r="P16" i="1"/>
  <c r="O16" i="1"/>
  <c r="N16" i="1"/>
  <c r="L16" i="1" s="1"/>
  <c r="M16" i="1"/>
  <c r="K16" i="1"/>
  <c r="J16" i="1"/>
  <c r="I16" i="1"/>
  <c r="H16" i="1"/>
  <c r="F16" i="1"/>
  <c r="E16" i="1"/>
  <c r="P15" i="1"/>
  <c r="H15" i="1"/>
  <c r="P14" i="1"/>
  <c r="O14" i="1"/>
  <c r="O15" i="1" s="1"/>
  <c r="N14" i="1"/>
  <c r="N15" i="1" s="1"/>
  <c r="M14" i="1"/>
  <c r="M15" i="1" s="1"/>
  <c r="K14" i="1"/>
  <c r="K15" i="1" s="1"/>
  <c r="J14" i="1"/>
  <c r="J15" i="1" s="1"/>
  <c r="I14" i="1"/>
  <c r="I15" i="1" s="1"/>
  <c r="H14" i="1"/>
  <c r="F14" i="1"/>
  <c r="F15" i="1" s="1"/>
  <c r="E14" i="1"/>
  <c r="E15" i="1" s="1"/>
  <c r="P13" i="1"/>
  <c r="O13" i="1"/>
  <c r="N13" i="1"/>
  <c r="L13" i="1" s="1"/>
  <c r="M13" i="1"/>
  <c r="K13" i="1"/>
  <c r="J13" i="1"/>
  <c r="I13" i="1"/>
  <c r="H13" i="1"/>
  <c r="F13" i="1"/>
  <c r="E13" i="1"/>
  <c r="P11" i="1"/>
  <c r="O11" i="1"/>
  <c r="O12" i="1" s="1"/>
  <c r="N11" i="1"/>
  <c r="N12" i="1" s="1"/>
  <c r="M11" i="1"/>
  <c r="M12" i="1" s="1"/>
  <c r="K11" i="1"/>
  <c r="K12" i="1" s="1"/>
  <c r="J11" i="1"/>
  <c r="J12" i="1" s="1"/>
  <c r="I11" i="1"/>
  <c r="I12" i="1" s="1"/>
  <c r="H11" i="1"/>
  <c r="F11" i="1"/>
  <c r="F12" i="1" s="1"/>
  <c r="E11" i="1"/>
  <c r="E12" i="1" s="1"/>
  <c r="P10" i="1"/>
  <c r="O10" i="1"/>
  <c r="N10" i="1"/>
  <c r="L10" i="1" s="1"/>
  <c r="M10" i="1"/>
  <c r="K10" i="1"/>
  <c r="J10" i="1"/>
  <c r="I10" i="1"/>
  <c r="H10" i="1"/>
  <c r="F10" i="1"/>
  <c r="E10" i="1"/>
  <c r="P9" i="1"/>
  <c r="P12" i="1" s="1"/>
  <c r="O9" i="1"/>
  <c r="N9" i="1"/>
  <c r="M9" i="1"/>
  <c r="K9" i="1"/>
  <c r="J9" i="1"/>
  <c r="I9" i="1"/>
  <c r="H9" i="1"/>
  <c r="G9" i="1" s="1"/>
  <c r="F9" i="1"/>
  <c r="E9" i="1"/>
  <c r="P8" i="1"/>
  <c r="N8" i="1"/>
  <c r="H8" i="1"/>
  <c r="F8" i="1"/>
  <c r="P7" i="1"/>
  <c r="O7" i="1"/>
  <c r="O8" i="1" s="1"/>
  <c r="N7" i="1"/>
  <c r="L7" i="1" s="1"/>
  <c r="L8" i="1" s="1"/>
  <c r="M7" i="1"/>
  <c r="M8" i="1" s="1"/>
  <c r="K7" i="1"/>
  <c r="K8" i="1" s="1"/>
  <c r="J7" i="1"/>
  <c r="J8" i="1" s="1"/>
  <c r="I7" i="1"/>
  <c r="I8" i="1" s="1"/>
  <c r="H7" i="1"/>
  <c r="F7" i="1"/>
  <c r="E7" i="1"/>
  <c r="E8" i="1" s="1"/>
  <c r="G77" i="1" l="1"/>
  <c r="G78" i="1" s="1"/>
  <c r="I78" i="1"/>
  <c r="H12" i="1"/>
  <c r="K54" i="1"/>
  <c r="K81" i="1" s="1"/>
  <c r="N30" i="1"/>
  <c r="N35" i="1"/>
  <c r="G47" i="1"/>
  <c r="G48" i="1" s="1"/>
  <c r="I48" i="1"/>
  <c r="M50" i="1"/>
  <c r="G11" i="1"/>
  <c r="L11" i="1"/>
  <c r="G14" i="1"/>
  <c r="L14" i="1"/>
  <c r="L15" i="1" s="1"/>
  <c r="H18" i="1"/>
  <c r="L21" i="1"/>
  <c r="L26" i="1"/>
  <c r="J26" i="1"/>
  <c r="G43" i="1"/>
  <c r="G53" i="1"/>
  <c r="G54" i="1" s="1"/>
  <c r="I54" i="1"/>
  <c r="M56" i="1"/>
  <c r="G69" i="1"/>
  <c r="G70" i="1" s="1"/>
  <c r="I70" i="1"/>
  <c r="M72" i="1"/>
  <c r="L9" i="1"/>
  <c r="G61" i="1"/>
  <c r="G62" i="1" s="1"/>
  <c r="I62" i="1"/>
  <c r="G7" i="1"/>
  <c r="G8" i="1" s="1"/>
  <c r="G10" i="1"/>
  <c r="G13" i="1"/>
  <c r="G16" i="1"/>
  <c r="L18" i="1"/>
  <c r="G19" i="1"/>
  <c r="N21" i="1"/>
  <c r="N81" i="1" s="1"/>
  <c r="G26" i="1"/>
  <c r="N26" i="1"/>
  <c r="J28" i="1"/>
  <c r="L33" i="1"/>
  <c r="N38" i="1"/>
  <c r="L37" i="1"/>
  <c r="L38" i="1" s="1"/>
  <c r="I43" i="1"/>
  <c r="E81" i="1"/>
  <c r="H81" i="1"/>
  <c r="M80" i="1"/>
  <c r="G17" i="1"/>
  <c r="G18" i="1" s="1"/>
  <c r="G20" i="1"/>
  <c r="G21" i="1" s="1"/>
  <c r="G22" i="1"/>
  <c r="G23" i="1" s="1"/>
  <c r="G29" i="1"/>
  <c r="G30" i="1" s="1"/>
  <c r="G32" i="1"/>
  <c r="G33" i="1" s="1"/>
  <c r="G34" i="1"/>
  <c r="G35" i="1" s="1"/>
  <c r="G37" i="1"/>
  <c r="G38" i="1" s="1"/>
  <c r="M58" i="1"/>
  <c r="M66" i="1"/>
  <c r="M74" i="1"/>
  <c r="P38" i="1"/>
  <c r="L39" i="1"/>
  <c r="L40" i="1" s="1"/>
  <c r="M40" i="1"/>
  <c r="L42" i="1"/>
  <c r="M43" i="1"/>
  <c r="L45" i="1"/>
  <c r="L46" i="1" s="1"/>
  <c r="M46" i="1"/>
  <c r="I50" i="1"/>
  <c r="I56" i="1"/>
  <c r="L59" i="1"/>
  <c r="L60" i="1" s="1"/>
  <c r="M60" i="1"/>
  <c r="I64" i="1"/>
  <c r="L67" i="1"/>
  <c r="L68" i="1" s="1"/>
  <c r="M68" i="1"/>
  <c r="I72" i="1"/>
  <c r="L75" i="1"/>
  <c r="L76" i="1" s="1"/>
  <c r="M76" i="1"/>
  <c r="F81" i="1"/>
  <c r="J81" i="1"/>
  <c r="O81" i="1"/>
  <c r="I80" i="1"/>
  <c r="L41" i="1"/>
  <c r="L44" i="1"/>
  <c r="L47" i="1"/>
  <c r="L48" i="1" s="1"/>
  <c r="M48" i="1"/>
  <c r="L53" i="1"/>
  <c r="L54" i="1" s="1"/>
  <c r="M54" i="1"/>
  <c r="L61" i="1"/>
  <c r="L62" i="1" s="1"/>
  <c r="M62" i="1"/>
  <c r="L69" i="1"/>
  <c r="L70" i="1" s="1"/>
  <c r="M70" i="1"/>
  <c r="L77" i="1"/>
  <c r="L78" i="1" s="1"/>
  <c r="M78" i="1"/>
  <c r="P81" i="1"/>
  <c r="G15" i="1" l="1"/>
  <c r="I81" i="1"/>
  <c r="M81" i="1"/>
  <c r="L12" i="1"/>
  <c r="L43" i="1"/>
  <c r="L81" i="1" s="1"/>
  <c r="G12" i="1"/>
  <c r="G81" i="1" s="1"/>
</calcChain>
</file>

<file path=xl/sharedStrings.xml><?xml version="1.0" encoding="utf-8"?>
<sst xmlns="http://schemas.openxmlformats.org/spreadsheetml/2006/main" count="167" uniqueCount="50">
  <si>
    <t>Наименование МО</t>
  </si>
  <si>
    <t>Метод</t>
  </si>
  <si>
    <t>Единица измерения</t>
  </si>
  <si>
    <t>Объем</t>
  </si>
  <si>
    <t>Финансы</t>
  </si>
  <si>
    <t xml:space="preserve">Филиал ООО "Капитал МС" в Республике Тыва                                                                                                                                                                                                                     </t>
  </si>
  <si>
    <t>Итого</t>
  </si>
  <si>
    <t xml:space="preserve">1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</si>
  <si>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</si>
  <si>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</si>
  <si>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2020 года                  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</si>
  <si>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</si>
  <si>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КСГ</t>
  </si>
  <si>
    <t>Законченный случай</t>
  </si>
  <si>
    <t>ГБУЗ РТ "Барун-Хемчикский ММЦ"</t>
  </si>
  <si>
    <t>КСГ при стационаре</t>
  </si>
  <si>
    <t>КСГ при поликлинике</t>
  </si>
  <si>
    <t>Гемодиализ ДС</t>
  </si>
  <si>
    <t>ГБУЗ РТ "Дзун-Хемчикский ММЦ"</t>
  </si>
  <si>
    <t>ГБУЗ РТ "Каа-Хемская ЦКБ"</t>
  </si>
  <si>
    <t>ГБУЗ РТ "Кызылская ЦКБ"</t>
  </si>
  <si>
    <t>ГБУЗ РТ "Монгун-Тайгинская ЦКБ"</t>
  </si>
  <si>
    <t>ГБУЗ РТ "Овюрская ЦКБ"</t>
  </si>
  <si>
    <t>ГБУЗ РТ "Пий-Хемская ЦКБ"</t>
  </si>
  <si>
    <t>ГБУЗ РТ "Сут-Хольская ЦКБ"</t>
  </si>
  <si>
    <t>ГБУЗ РТ "Тандинская ЦКБ"</t>
  </si>
  <si>
    <t>ГБУЗ РТ "Тере-Хольская ЦКБ"</t>
  </si>
  <si>
    <t>ГБУЗ РТ "Тес-Хемская ЦКБ"</t>
  </si>
  <si>
    <t>ГБУЗ РТ "Тоджинская ЦКБ"</t>
  </si>
  <si>
    <t>ГБУЗ РТ "Улуг-Хемский ММЦ"</t>
  </si>
  <si>
    <t>ГБУЗ РТ "Чаа-Хольская ЦКБ"</t>
  </si>
  <si>
    <t>ГБУЗ РТ "Чеди-Хольская ЦКБ"</t>
  </si>
  <si>
    <t>ГБУЗ РТ "Эрзинская ЦКБ"</t>
  </si>
  <si>
    <t>ГБУЗ РТ "Республиканская больница №1"</t>
  </si>
  <si>
    <t>Онкология</t>
  </si>
  <si>
    <t>ГБУЗ РТ "Республиканская больница №2"</t>
  </si>
  <si>
    <t>ГБУЗ РТ "Городская поликлиника г. Кызыла"</t>
  </si>
  <si>
    <t>ГБУЗ РТ "Республиканская детская больница"</t>
  </si>
  <si>
    <t>ГБУЗ РТ "Республиканский кожно-венерологический диспансер"</t>
  </si>
  <si>
    <t>ГБУЗ РТ "Инфекционная больница"</t>
  </si>
  <si>
    <t>ГБУЗ РТ "Перинатальный центр"</t>
  </si>
  <si>
    <t>ГБУЗ РТ "Республиканский онкологический диспансер"</t>
  </si>
  <si>
    <t>МЧУ ДПО "Нефросовет"</t>
  </si>
  <si>
    <t>ООО "Санталь 17"</t>
  </si>
  <si>
    <t>ЭКО</t>
  </si>
  <si>
    <t>ГБУЗ РТ«Санаторий-профилакторий «Серебрянка»</t>
  </si>
  <si>
    <t>ГБУЗ РТ "Республиканский центр медицинской реабилитации для детей"</t>
  </si>
  <si>
    <t>ГБОУ ВПО «Сибирский государственный медицинский университет»</t>
  </si>
  <si>
    <t>ОГАУЗ "ОПЦ им. И.Д.Евтушенко"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</si>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</sst>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2"/>
      <color indexed="0"/>
      <name val="Arial"/>
      <family val="2"/>
      <charset val="204"/>
    </font>
    <font>
      <sz val="8.25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horizontal="left" vertical="top" wrapText="1"/>
    </xf>
  </cellStyleXfs>
  <cellXfs count="42">
    <xf numFmtId="0" fontId="0" fillId="0" borderId="0" xfId="0"/>
    <xf numFmtId="0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1" applyNumberFormat="1" applyFont="1" applyFill="1" applyBorder="1" applyAlignment="1" applyProtection="1">
      <alignment horizontal="center" vertical="top" wrapText="1"/>
    </xf>
    <xf numFmtId="0" fontId="2" fillId="2" borderId="2" xfId="1" applyNumberFormat="1" applyFont="1" applyFill="1" applyBorder="1" applyAlignment="1" applyProtection="1">
      <alignment horizontal="center" vertical="top" wrapText="1"/>
    </xf>
    <xf numFmtId="0" fontId="2" fillId="2" borderId="3" xfId="1" applyNumberFormat="1" applyFont="1" applyFill="1" applyBorder="1" applyAlignment="1" applyProtection="1">
      <alignment horizontal="center" vertical="center" wrapText="1"/>
    </xf>
    <xf numFmtId="0" fontId="2" fillId="2" borderId="3" xfId="1" applyNumberFormat="1" applyFont="1" applyFill="1" applyBorder="1" applyAlignment="1" applyProtection="1">
      <alignment horizontal="center" vertical="top" wrapText="1"/>
    </xf>
    <xf numFmtId="0" fontId="2" fillId="2" borderId="4" xfId="1" applyNumberFormat="1" applyFont="1" applyFill="1" applyBorder="1" applyAlignment="1" applyProtection="1">
      <alignment horizontal="center" vertical="center" wrapText="1"/>
    </xf>
    <xf numFmtId="0" fontId="2" fillId="2" borderId="4" xfId="1" applyNumberFormat="1" applyFont="1" applyFill="1" applyBorder="1" applyAlignment="1" applyProtection="1">
      <alignment horizontal="center" vertical="top" wrapText="1"/>
    </xf>
    <xf numFmtId="0" fontId="2" fillId="2" borderId="2" xfId="1" applyNumberFormat="1" applyFont="1" applyFill="1" applyBorder="1" applyAlignment="1" applyProtection="1">
      <alignment horizontal="center" vertical="top" wrapText="1"/>
    </xf>
    <xf numFmtId="0" fontId="2" fillId="2" borderId="1" xfId="1" applyNumberFormat="1" applyFont="1" applyFill="1" applyBorder="1" applyAlignment="1" applyProtection="1">
      <alignment horizontal="left" vertical="top" wrapText="1"/>
    </xf>
    <xf numFmtId="0" fontId="2" fillId="2" borderId="1" xfId="1" applyNumberFormat="1" applyFont="1" applyFill="1" applyBorder="1" applyAlignment="1" applyProtection="1">
      <alignment horizontal="right" vertical="top" wrapText="1"/>
    </xf>
    <xf numFmtId="4" fontId="2" fillId="2" borderId="1" xfId="1" applyNumberFormat="1" applyFont="1" applyFill="1" applyBorder="1" applyAlignment="1" applyProtection="1">
      <alignment horizontal="right" vertical="top" wrapText="1"/>
    </xf>
    <xf numFmtId="0" fontId="0" fillId="0" borderId="5" xfId="0" applyBorder="1" applyAlignment="1">
      <alignment horizontal="center" vertical="center" wrapText="1"/>
    </xf>
    <xf numFmtId="0" fontId="2" fillId="2" borderId="6" xfId="1" applyNumberFormat="1" applyFont="1" applyFill="1" applyBorder="1" applyAlignment="1" applyProtection="1">
      <alignment horizontal="left" vertical="top" wrapText="1"/>
    </xf>
    <xf numFmtId="0" fontId="0" fillId="0" borderId="6" xfId="0" applyBorder="1"/>
    <xf numFmtId="1" fontId="0" fillId="0" borderId="6" xfId="0" applyNumberFormat="1" applyBorder="1"/>
    <xf numFmtId="0" fontId="0" fillId="0" borderId="7" xfId="0" applyBorder="1" applyAlignment="1">
      <alignment horizontal="center" vertical="center" wrapText="1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6" xfId="0" applyFill="1" applyBorder="1"/>
    <xf numFmtId="2" fontId="0" fillId="0" borderId="6" xfId="0" applyNumberFormat="1" applyBorder="1"/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2" fontId="0" fillId="3" borderId="6" xfId="0" applyNumberFormat="1" applyFill="1" applyBorder="1"/>
    <xf numFmtId="1" fontId="0" fillId="3" borderId="6" xfId="0" applyNumberFormat="1" applyFill="1" applyBorder="1"/>
    <xf numFmtId="0" fontId="0" fillId="3" borderId="6" xfId="0" applyFill="1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vertical="top"/>
    </xf>
    <xf numFmtId="0" fontId="0" fillId="0" borderId="7" xfId="0" applyBorder="1" applyAlignment="1">
      <alignment horizontal="center" vertic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5" xfId="0" applyFill="1" applyBorder="1"/>
    <xf numFmtId="2" fontId="0" fillId="3" borderId="5" xfId="0" applyNumberFormat="1" applyFill="1" applyBorder="1"/>
    <xf numFmtId="0" fontId="0" fillId="4" borderId="13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1" fontId="0" fillId="4" borderId="16" xfId="0" applyNumberFormat="1" applyFill="1" applyBorder="1"/>
    <xf numFmtId="1" fontId="0" fillId="3" borderId="16" xfId="0" applyNumberFormat="1" applyFill="1" applyBorder="1"/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Alignment="1">
      <alignment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0;&#1056;&#1048;&#1060;&#1053;&#1040;&#1071;/&#1058;&#1040;&#1056;&#1048;&#1060;&#1053;&#1040;&#1071;%202020/&#1057;&#1074;&#1086;&#1076;%20&#1085;&#1072;%202020%20&#1075;&#1086;&#1076;%2011%20%20&#1082;&#1086;&#1087;&#1080;&#1103;%20(3)/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Тоджа"/>
      <sheetName val="Танды"/>
      <sheetName val="Тес-Х"/>
      <sheetName val="Тере-Х"/>
      <sheetName val="Чаа-Х"/>
      <sheetName val="Чеди-Х"/>
      <sheetName val="У-Х"/>
      <sheetName val="РБ1"/>
      <sheetName val="Эрзин"/>
      <sheetName val="РБ2"/>
      <sheetName val="Горполка"/>
      <sheetName val="РДБ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Олчей"/>
      <sheetName val="ИП Монгуш"/>
      <sheetName val="ИП Саражакова"/>
      <sheetName val="ООО Байдо"/>
      <sheetName val="Семейный доктор"/>
      <sheetName val="Серебрянка1"/>
      <sheetName val="ТПГГ"/>
      <sheetName val="базовая ставка"/>
      <sheetName val="Санталь17"/>
      <sheetName val="Вита-Дент"/>
      <sheetName val="Евтушенко"/>
      <sheetName val="Томск"/>
      <sheetName val="Мешалкина"/>
      <sheetName val="ООО РДЦ "/>
      <sheetName val="ООО Гиппократ"/>
      <sheetName val="ООО Алдан"/>
      <sheetName val="Тубдиспансер"/>
      <sheetName val="Объемы"/>
      <sheetName val="Стоимость (2)"/>
      <sheetName val="Стоимость"/>
      <sheetName val="Свод МО Формула !!!!!!"/>
      <sheetName val="АПП поквартально"/>
      <sheetName val="КС поквартально"/>
      <sheetName val="ДС поквартально"/>
      <sheetName val="Свод квартальный"/>
      <sheetName val="Скорая поквартально"/>
      <sheetName val="2019 - 15"/>
      <sheetName val="2020"/>
      <sheetName val="2020-1"/>
      <sheetName val="2020-3"/>
      <sheetName val="2020-4"/>
      <sheetName val="2020-5"/>
      <sheetName val="2020-6"/>
      <sheetName val="2020-7"/>
      <sheetName val="2020-8"/>
      <sheetName val="2020-9"/>
      <sheetName val="2020-10"/>
      <sheetName val="2020-11"/>
      <sheetName val="Структура по видам "/>
    </sheetNames>
    <sheetDataSet>
      <sheetData sheetId="0">
        <row r="17">
          <cell r="BE17">
            <v>90</v>
          </cell>
          <cell r="BJ17">
            <v>1501.2216661258001</v>
          </cell>
        </row>
        <row r="21">
          <cell r="BE21">
            <v>98</v>
          </cell>
          <cell r="BJ21">
            <v>1713.4058247041999</v>
          </cell>
        </row>
        <row r="26">
          <cell r="BE26">
            <v>322</v>
          </cell>
          <cell r="BJ26">
            <v>6638.6275126954006</v>
          </cell>
        </row>
        <row r="33">
          <cell r="BE33">
            <v>437</v>
          </cell>
          <cell r="BJ33">
            <v>9106.6741699407994</v>
          </cell>
        </row>
        <row r="34">
          <cell r="BE34">
            <v>947</v>
          </cell>
          <cell r="BJ34">
            <v>18959.929173466197</v>
          </cell>
        </row>
      </sheetData>
      <sheetData sheetId="1">
        <row r="16">
          <cell r="BE16">
            <v>146</v>
          </cell>
          <cell r="BJ16">
            <v>2260.9025543285993</v>
          </cell>
          <cell r="BK16">
            <v>150</v>
          </cell>
          <cell r="BP16">
            <v>3045.9193801217998</v>
          </cell>
          <cell r="BQ16">
            <v>7</v>
          </cell>
          <cell r="BW16">
            <v>617.13624000000004</v>
          </cell>
        </row>
        <row r="20">
          <cell r="BE20">
            <v>89</v>
          </cell>
          <cell r="BJ20">
            <v>1691.2989506321996</v>
          </cell>
          <cell r="BK20">
            <v>36</v>
          </cell>
          <cell r="BP20">
            <v>739.24324994519998</v>
          </cell>
          <cell r="BQ20">
            <v>4</v>
          </cell>
          <cell r="BW20">
            <v>793.46088000000009</v>
          </cell>
        </row>
        <row r="25">
          <cell r="BE25">
            <v>268</v>
          </cell>
          <cell r="BJ25">
            <v>5583.486211703399</v>
          </cell>
          <cell r="BK25">
            <v>256</v>
          </cell>
          <cell r="BP25">
            <v>5805.8926189991998</v>
          </cell>
          <cell r="BQ25">
            <v>7</v>
          </cell>
          <cell r="BW25">
            <v>440.8116</v>
          </cell>
        </row>
        <row r="32">
          <cell r="BE32">
            <v>344</v>
          </cell>
          <cell r="BJ32">
            <v>7347.4449345023986</v>
          </cell>
          <cell r="BK32">
            <v>319</v>
          </cell>
          <cell r="BP32">
            <v>7257.1461530568013</v>
          </cell>
          <cell r="BQ32">
            <v>1</v>
          </cell>
          <cell r="BW32">
            <v>0</v>
          </cell>
        </row>
        <row r="33">
          <cell r="BE33">
            <v>847</v>
          </cell>
          <cell r="BJ33">
            <v>16883.132651166597</v>
          </cell>
          <cell r="BK33">
            <v>761</v>
          </cell>
          <cell r="BP33">
            <v>16848.201402122999</v>
          </cell>
          <cell r="BQ33">
            <v>19</v>
          </cell>
          <cell r="BW33">
            <v>1851.4087200000001</v>
          </cell>
        </row>
      </sheetData>
      <sheetData sheetId="2">
        <row r="17">
          <cell r="BE17">
            <v>54</v>
          </cell>
          <cell r="BJ17">
            <v>949.20063168840011</v>
          </cell>
          <cell r="BK17">
            <v>202</v>
          </cell>
          <cell r="BP17">
            <v>4068.0340816205999</v>
          </cell>
        </row>
        <row r="21">
          <cell r="BE21">
            <v>69</v>
          </cell>
          <cell r="BJ21">
            <v>1219.1144624021999</v>
          </cell>
          <cell r="BK21">
            <v>78</v>
          </cell>
          <cell r="BP21">
            <v>1585.6613976840001</v>
          </cell>
        </row>
        <row r="26">
          <cell r="BE26">
            <v>136</v>
          </cell>
          <cell r="BJ26">
            <v>3046.1390008139997</v>
          </cell>
          <cell r="BK26">
            <v>235</v>
          </cell>
          <cell r="BP26">
            <v>5507.4280982994005</v>
          </cell>
        </row>
        <row r="33">
          <cell r="BE33">
            <v>176</v>
          </cell>
          <cell r="BJ33">
            <v>4080.5524610759994</v>
          </cell>
          <cell r="BK33">
            <v>272</v>
          </cell>
          <cell r="BP33">
            <v>6489.3522131256004</v>
          </cell>
        </row>
        <row r="34">
          <cell r="BE34">
            <v>435</v>
          </cell>
          <cell r="BJ34">
            <v>9295.0065559805989</v>
          </cell>
          <cell r="BK34">
            <v>787</v>
          </cell>
          <cell r="BP34">
            <v>17650.475790729601</v>
          </cell>
        </row>
      </sheetData>
      <sheetData sheetId="3">
        <row r="16">
          <cell r="BE16">
            <v>24</v>
          </cell>
          <cell r="BJ16">
            <v>445.71235122375003</v>
          </cell>
          <cell r="BK16">
            <v>59</v>
          </cell>
          <cell r="BP16">
            <v>1194.77578354875</v>
          </cell>
        </row>
        <row r="20">
          <cell r="BE20">
            <v>24</v>
          </cell>
          <cell r="BJ20">
            <v>437.28048536250003</v>
          </cell>
          <cell r="BK20">
            <v>12</v>
          </cell>
          <cell r="BP20">
            <v>211.58100614624999</v>
          </cell>
        </row>
        <row r="25">
          <cell r="BE25">
            <v>39</v>
          </cell>
          <cell r="BJ25">
            <v>1382.4338214374998</v>
          </cell>
          <cell r="BK25">
            <v>103</v>
          </cell>
          <cell r="BP25">
            <v>2466.810989175</v>
          </cell>
        </row>
        <row r="32">
          <cell r="BE32">
            <v>58</v>
          </cell>
          <cell r="BJ32">
            <v>2350.5296762512498</v>
          </cell>
          <cell r="BK32">
            <v>121</v>
          </cell>
          <cell r="BP32">
            <v>3019.9806076537498</v>
          </cell>
        </row>
        <row r="33">
          <cell r="BE33">
            <v>145</v>
          </cell>
          <cell r="BJ33">
            <v>4615.9563342750007</v>
          </cell>
          <cell r="BK33">
            <v>295</v>
          </cell>
          <cell r="BP33">
            <v>6893.1483865237506</v>
          </cell>
        </row>
      </sheetData>
      <sheetData sheetId="4">
        <row r="17">
          <cell r="BE17">
            <v>14</v>
          </cell>
          <cell r="BJ17">
            <v>230.60170374982729</v>
          </cell>
          <cell r="BK17">
            <v>195</v>
          </cell>
          <cell r="BP17">
            <v>3239.9931556619022</v>
          </cell>
        </row>
        <row r="21">
          <cell r="BE21">
            <v>33</v>
          </cell>
          <cell r="BJ21">
            <v>585.91657381333675</v>
          </cell>
          <cell r="BK21">
            <v>83</v>
          </cell>
          <cell r="BP21">
            <v>1449.692513454484</v>
          </cell>
        </row>
        <row r="26">
          <cell r="BE26">
            <v>45</v>
          </cell>
          <cell r="BJ26">
            <v>1166.5387207548661</v>
          </cell>
          <cell r="BK26">
            <v>177</v>
          </cell>
          <cell r="BP26">
            <v>3323.9196260742538</v>
          </cell>
        </row>
        <row r="33">
          <cell r="BE33">
            <v>62</v>
          </cell>
          <cell r="BJ33">
            <v>1612.6432071756626</v>
          </cell>
          <cell r="BK33">
            <v>199</v>
          </cell>
          <cell r="BP33">
            <v>3868.8534141021196</v>
          </cell>
        </row>
        <row r="34">
          <cell r="BE34">
            <v>154</v>
          </cell>
          <cell r="BJ34">
            <v>3595.7002054936929</v>
          </cell>
          <cell r="BK34">
            <v>654</v>
          </cell>
          <cell r="BP34">
            <v>11882.45870929276</v>
          </cell>
        </row>
      </sheetData>
      <sheetData sheetId="5">
        <row r="16">
          <cell r="BK16">
            <v>84</v>
          </cell>
          <cell r="BP16">
            <v>1518.1280348324999</v>
          </cell>
        </row>
        <row r="20">
          <cell r="BK20">
            <v>67</v>
          </cell>
          <cell r="BP20">
            <v>1165.5583878899999</v>
          </cell>
        </row>
        <row r="25">
          <cell r="BK25">
            <v>164</v>
          </cell>
          <cell r="BP25">
            <v>3914.9349283687498</v>
          </cell>
        </row>
        <row r="32">
          <cell r="BK32">
            <v>207</v>
          </cell>
          <cell r="BP32">
            <v>5192.2645613962495</v>
          </cell>
        </row>
        <row r="33">
          <cell r="BK33">
            <v>522</v>
          </cell>
          <cell r="BP33">
            <v>11790.8859124875</v>
          </cell>
        </row>
      </sheetData>
      <sheetData sheetId="6">
        <row r="17">
          <cell r="BE17">
            <v>53</v>
          </cell>
          <cell r="BJ17">
            <v>898.40872090660002</v>
          </cell>
          <cell r="BK17">
            <v>66</v>
          </cell>
          <cell r="BP17">
            <v>1017.0594032212</v>
          </cell>
        </row>
        <row r="21">
          <cell r="BE21">
            <v>60</v>
          </cell>
          <cell r="BJ21">
            <v>1018.5589379108001</v>
          </cell>
          <cell r="BK21">
            <v>22</v>
          </cell>
          <cell r="BP21">
            <v>310.96600625579993</v>
          </cell>
        </row>
        <row r="26">
          <cell r="BE26">
            <v>72</v>
          </cell>
          <cell r="BJ26">
            <v>2006.3774146848</v>
          </cell>
          <cell r="BK26">
            <v>91</v>
          </cell>
          <cell r="BP26">
            <v>2262.4229629340002</v>
          </cell>
        </row>
        <row r="33">
          <cell r="BE33">
            <v>80</v>
          </cell>
          <cell r="BJ33">
            <v>2530.6522305361996</v>
          </cell>
          <cell r="BK33">
            <v>104</v>
          </cell>
          <cell r="BP33">
            <v>2875.7326509804002</v>
          </cell>
        </row>
        <row r="34">
          <cell r="BE34">
            <v>265</v>
          </cell>
          <cell r="BJ34">
            <v>6453.9973040383993</v>
          </cell>
          <cell r="BK34">
            <v>283</v>
          </cell>
          <cell r="BP34">
            <v>6466.1810233914002</v>
          </cell>
        </row>
      </sheetData>
      <sheetData sheetId="7">
        <row r="16">
          <cell r="BE16">
            <v>86</v>
          </cell>
          <cell r="BJ16">
            <v>1311.2531863762501</v>
          </cell>
        </row>
        <row r="20">
          <cell r="BE20">
            <v>89</v>
          </cell>
          <cell r="BJ20">
            <v>1381.70106442875</v>
          </cell>
        </row>
        <row r="25">
          <cell r="BE25">
            <v>165</v>
          </cell>
          <cell r="BJ25">
            <v>4261.4773909012501</v>
          </cell>
        </row>
        <row r="32">
          <cell r="BE32">
            <v>173</v>
          </cell>
          <cell r="BJ32">
            <v>5259.7194882862505</v>
          </cell>
        </row>
        <row r="33">
          <cell r="BE33">
            <v>513</v>
          </cell>
          <cell r="BJ33">
            <v>12214.151129992501</v>
          </cell>
        </row>
      </sheetData>
      <sheetData sheetId="8">
        <row r="17">
          <cell r="BK17">
            <v>24</v>
          </cell>
          <cell r="BP17">
            <v>411.05994678660005</v>
          </cell>
        </row>
        <row r="21">
          <cell r="BK21">
            <v>6</v>
          </cell>
          <cell r="BP21">
            <v>108.5288231598</v>
          </cell>
        </row>
        <row r="26">
          <cell r="BK26">
            <v>80</v>
          </cell>
          <cell r="BP26">
            <v>1319.7779686842002</v>
          </cell>
        </row>
        <row r="33">
          <cell r="BK33">
            <v>111</v>
          </cell>
          <cell r="BP33">
            <v>1827.5579029500002</v>
          </cell>
        </row>
        <row r="34">
          <cell r="BK34">
            <v>221</v>
          </cell>
          <cell r="BP34">
            <v>3666.924641580601</v>
          </cell>
        </row>
      </sheetData>
      <sheetData sheetId="9">
        <row r="17">
          <cell r="BK17">
            <v>39</v>
          </cell>
          <cell r="BP17">
            <v>622.16611368899987</v>
          </cell>
        </row>
        <row r="21">
          <cell r="BK21">
            <v>10</v>
          </cell>
          <cell r="BP21">
            <v>155.77784189599996</v>
          </cell>
        </row>
        <row r="26">
          <cell r="BK26">
            <v>117</v>
          </cell>
          <cell r="BP26">
            <v>2329.1055972799995</v>
          </cell>
        </row>
        <row r="33">
          <cell r="BK33">
            <v>162</v>
          </cell>
          <cell r="BP33">
            <v>3255.6434651589998</v>
          </cell>
        </row>
        <row r="34">
          <cell r="BK34">
            <v>328</v>
          </cell>
          <cell r="BP34">
            <v>6362.6930180239988</v>
          </cell>
        </row>
      </sheetData>
      <sheetData sheetId="10">
        <row r="17">
          <cell r="BE17">
            <v>31</v>
          </cell>
          <cell r="BJ17">
            <v>410.0671718584</v>
          </cell>
          <cell r="BK17">
            <v>233</v>
          </cell>
          <cell r="BP17">
            <v>3511.722801207</v>
          </cell>
        </row>
        <row r="21">
          <cell r="BE21">
            <v>55</v>
          </cell>
          <cell r="BJ21">
            <v>773.44340898920007</v>
          </cell>
          <cell r="BK21">
            <v>99</v>
          </cell>
          <cell r="BP21">
            <v>1496.8710424540002</v>
          </cell>
        </row>
        <row r="26">
          <cell r="BE26">
            <v>36</v>
          </cell>
          <cell r="BJ26">
            <v>507.13633978580009</v>
          </cell>
          <cell r="BK26">
            <v>140</v>
          </cell>
          <cell r="BP26">
            <v>2131.0755625567999</v>
          </cell>
        </row>
        <row r="33">
          <cell r="BE33">
            <v>29</v>
          </cell>
          <cell r="BJ33">
            <v>393.64524064659997</v>
          </cell>
          <cell r="BK33">
            <v>150</v>
          </cell>
          <cell r="BP33">
            <v>2254.0374071040001</v>
          </cell>
        </row>
        <row r="34">
          <cell r="BE34">
            <v>151</v>
          </cell>
          <cell r="BJ34">
            <v>2084.2921612800005</v>
          </cell>
          <cell r="BK34">
            <v>622</v>
          </cell>
          <cell r="BP34">
            <v>9393.7068133218017</v>
          </cell>
        </row>
      </sheetData>
      <sheetData sheetId="11">
        <row r="17">
          <cell r="BE17">
            <v>19</v>
          </cell>
          <cell r="BJ17">
            <v>235.05206259480002</v>
          </cell>
          <cell r="BK17">
            <v>83</v>
          </cell>
          <cell r="BP17">
            <v>1519.5909660734001</v>
          </cell>
        </row>
        <row r="21">
          <cell r="BE21">
            <v>32</v>
          </cell>
          <cell r="BJ21">
            <v>395.87715805440001</v>
          </cell>
          <cell r="BK21">
            <v>52</v>
          </cell>
          <cell r="BP21">
            <v>865.23151589920008</v>
          </cell>
        </row>
        <row r="26">
          <cell r="BE26">
            <v>61</v>
          </cell>
          <cell r="BJ26">
            <v>973.07962923280024</v>
          </cell>
          <cell r="BK26">
            <v>83</v>
          </cell>
          <cell r="BP26">
            <v>1658.6728085338</v>
          </cell>
        </row>
        <row r="33">
          <cell r="BE33">
            <v>70</v>
          </cell>
          <cell r="BJ33">
            <v>1143.4839890582002</v>
          </cell>
          <cell r="BK33">
            <v>89</v>
          </cell>
          <cell r="BP33">
            <v>1969.0764892809998</v>
          </cell>
        </row>
        <row r="34">
          <cell r="BE34">
            <v>182</v>
          </cell>
          <cell r="BJ34">
            <v>2747.4928389402007</v>
          </cell>
          <cell r="BK34">
            <v>307</v>
          </cell>
          <cell r="BP34">
            <v>6012.5717797873995</v>
          </cell>
        </row>
      </sheetData>
      <sheetData sheetId="12">
        <row r="17">
          <cell r="BK17">
            <v>36</v>
          </cell>
          <cell r="BP17">
            <v>560.9136612929999</v>
          </cell>
        </row>
        <row r="21">
          <cell r="BK21">
            <v>10</v>
          </cell>
          <cell r="BP21">
            <v>172.22525966899997</v>
          </cell>
        </row>
        <row r="26">
          <cell r="BK26">
            <v>59</v>
          </cell>
          <cell r="BP26">
            <v>1087.6091315869999</v>
          </cell>
        </row>
        <row r="33">
          <cell r="BK33">
            <v>76</v>
          </cell>
          <cell r="BP33">
            <v>1454.5566936259997</v>
          </cell>
        </row>
        <row r="34">
          <cell r="BK34">
            <v>181</v>
          </cell>
          <cell r="BP34">
            <v>3275.3047461749993</v>
          </cell>
        </row>
      </sheetData>
      <sheetData sheetId="13">
        <row r="17">
          <cell r="BE17">
            <v>34</v>
          </cell>
          <cell r="BJ17">
            <v>543.76876681620001</v>
          </cell>
          <cell r="BK17">
            <v>18</v>
          </cell>
          <cell r="BP17">
            <v>313.21530829020003</v>
          </cell>
        </row>
        <row r="21">
          <cell r="BE21">
            <v>21</v>
          </cell>
          <cell r="BJ21">
            <v>373.75902138279997</v>
          </cell>
          <cell r="BK21">
            <v>8</v>
          </cell>
          <cell r="BP21">
            <v>148.82881794279999</v>
          </cell>
        </row>
        <row r="26">
          <cell r="BE26">
            <v>42</v>
          </cell>
          <cell r="BJ26">
            <v>816.12175481480006</v>
          </cell>
          <cell r="BK26">
            <v>41</v>
          </cell>
          <cell r="BP26">
            <v>694.0971194486001</v>
          </cell>
        </row>
        <row r="33">
          <cell r="BE33">
            <v>50</v>
          </cell>
          <cell r="BJ33">
            <v>997.00312674780002</v>
          </cell>
          <cell r="BK33">
            <v>45</v>
          </cell>
          <cell r="BP33">
            <v>729.71106832660007</v>
          </cell>
        </row>
        <row r="34">
          <cell r="BE34">
            <v>147</v>
          </cell>
          <cell r="BJ34">
            <v>2730.6526697615996</v>
          </cell>
          <cell r="BK34">
            <v>112</v>
          </cell>
          <cell r="BP34">
            <v>1885.8523140082002</v>
          </cell>
        </row>
      </sheetData>
      <sheetData sheetId="14">
        <row r="17">
          <cell r="BK17">
            <v>67</v>
          </cell>
          <cell r="BP17">
            <v>1004.3133583596</v>
          </cell>
        </row>
        <row r="21">
          <cell r="BK21">
            <v>61</v>
          </cell>
          <cell r="BP21">
            <v>979.38359414500007</v>
          </cell>
        </row>
        <row r="26">
          <cell r="BK26">
            <v>14</v>
          </cell>
          <cell r="BP26">
            <v>221.93113406079999</v>
          </cell>
        </row>
        <row r="33">
          <cell r="BK33">
            <v>13</v>
          </cell>
          <cell r="BP33">
            <v>195.12695148419999</v>
          </cell>
        </row>
        <row r="34">
          <cell r="BK34">
            <v>155</v>
          </cell>
          <cell r="BP34">
            <v>2400.7550380496004</v>
          </cell>
        </row>
      </sheetData>
      <sheetData sheetId="15">
        <row r="17">
          <cell r="BE17">
            <v>141</v>
          </cell>
          <cell r="BJ17">
            <v>2671.2464792286</v>
          </cell>
          <cell r="BK17">
            <v>161</v>
          </cell>
          <cell r="BP17">
            <v>3395.3359014120001</v>
          </cell>
        </row>
        <row r="21">
          <cell r="BE21">
            <v>145</v>
          </cell>
          <cell r="BJ21">
            <v>2936.9875167905998</v>
          </cell>
          <cell r="BK21">
            <v>100</v>
          </cell>
          <cell r="BP21">
            <v>2159.9695077870001</v>
          </cell>
        </row>
        <row r="26">
          <cell r="BE26">
            <v>277</v>
          </cell>
          <cell r="BJ26">
            <v>7620.6183986478009</v>
          </cell>
          <cell r="BK26">
            <v>372</v>
          </cell>
          <cell r="BP26">
            <v>8075.4528521940001</v>
          </cell>
        </row>
        <row r="33">
          <cell r="BE33">
            <v>372</v>
          </cell>
          <cell r="BJ33">
            <v>11472.1064777592</v>
          </cell>
          <cell r="BK33">
            <v>488</v>
          </cell>
          <cell r="BP33">
            <v>10626.566812789199</v>
          </cell>
        </row>
        <row r="34">
          <cell r="BE34">
            <v>935</v>
          </cell>
          <cell r="BJ34">
            <v>24700.958872426199</v>
          </cell>
          <cell r="BK34">
            <v>1121</v>
          </cell>
          <cell r="BP34">
            <v>24257.325074182198</v>
          </cell>
        </row>
      </sheetData>
      <sheetData sheetId="16">
        <row r="17">
          <cell r="BL17">
            <v>135</v>
          </cell>
          <cell r="BQ17">
            <v>2435.1860117338992</v>
          </cell>
          <cell r="BR17">
            <v>299</v>
          </cell>
          <cell r="BW17">
            <v>5953.8737252042501</v>
          </cell>
          <cell r="CP17">
            <v>1</v>
          </cell>
          <cell r="CV17">
            <v>333.43497713899995</v>
          </cell>
        </row>
        <row r="21">
          <cell r="BL21">
            <v>12</v>
          </cell>
          <cell r="BQ21">
            <v>251.47615069719996</v>
          </cell>
          <cell r="BR21">
            <v>35</v>
          </cell>
          <cell r="BW21">
            <v>702.99014853990002</v>
          </cell>
          <cell r="CP21">
            <v>1</v>
          </cell>
          <cell r="CV21">
            <v>333.43497713899995</v>
          </cell>
        </row>
        <row r="26">
          <cell r="BL26">
            <v>19</v>
          </cell>
          <cell r="BQ26">
            <v>356.33115409105</v>
          </cell>
          <cell r="BR26">
            <v>12</v>
          </cell>
          <cell r="BW26">
            <v>287.30710573534998</v>
          </cell>
          <cell r="CP26">
            <v>10</v>
          </cell>
          <cell r="CV26">
            <v>2771.3745462830002</v>
          </cell>
        </row>
        <row r="33">
          <cell r="BL33">
            <v>452</v>
          </cell>
          <cell r="BQ33">
            <v>8405.3265508818495</v>
          </cell>
          <cell r="BR33">
            <v>648</v>
          </cell>
          <cell r="BW33">
            <v>15181.553667483149</v>
          </cell>
          <cell r="CP33">
            <v>44</v>
          </cell>
          <cell r="CV33">
            <v>11105.629235105</v>
          </cell>
        </row>
        <row r="34">
          <cell r="BL34">
            <v>618</v>
          </cell>
          <cell r="BQ34">
            <v>11448.319867404</v>
          </cell>
          <cell r="BR34">
            <v>994</v>
          </cell>
          <cell r="BW34">
            <v>22125.724646962652</v>
          </cell>
          <cell r="CP34">
            <v>56</v>
          </cell>
          <cell r="CV34">
            <v>14543.873735665999</v>
          </cell>
        </row>
      </sheetData>
      <sheetData sheetId="17">
        <row r="17">
          <cell r="BE17">
            <v>114</v>
          </cell>
          <cell r="BJ17">
            <v>1846.3020865700003</v>
          </cell>
        </row>
        <row r="21">
          <cell r="BE21">
            <v>126</v>
          </cell>
          <cell r="BJ21">
            <v>2009.9486749324001</v>
          </cell>
        </row>
        <row r="26">
          <cell r="BE26">
            <v>171</v>
          </cell>
          <cell r="BJ26">
            <v>2839.0433778842003</v>
          </cell>
        </row>
        <row r="33">
          <cell r="BE33">
            <v>196</v>
          </cell>
          <cell r="BJ33">
            <v>3301.2256191544002</v>
          </cell>
        </row>
        <row r="34">
          <cell r="BE34">
            <v>607</v>
          </cell>
          <cell r="BJ34">
            <v>9996.5197585410006</v>
          </cell>
        </row>
      </sheetData>
      <sheetData sheetId="18">
        <row r="17">
          <cell r="BE17">
            <v>77</v>
          </cell>
          <cell r="BJ17">
            <v>1455.3712209185001</v>
          </cell>
        </row>
        <row r="21">
          <cell r="BE21">
            <v>0</v>
          </cell>
          <cell r="BJ21">
            <v>0</v>
          </cell>
        </row>
        <row r="26">
          <cell r="BE26">
            <v>8</v>
          </cell>
          <cell r="BJ26">
            <v>138.80148417749999</v>
          </cell>
        </row>
        <row r="33">
          <cell r="BE33">
            <v>297</v>
          </cell>
          <cell r="BJ33">
            <v>5686.3417331879991</v>
          </cell>
        </row>
        <row r="34">
          <cell r="BE34">
            <v>382</v>
          </cell>
          <cell r="BJ34">
            <v>7280.5144382840008</v>
          </cell>
        </row>
      </sheetData>
      <sheetData sheetId="19">
        <row r="17">
          <cell r="BK17">
            <v>234</v>
          </cell>
          <cell r="BP17">
            <v>4052.4924986440001</v>
          </cell>
        </row>
        <row r="21">
          <cell r="BK21">
            <v>22</v>
          </cell>
          <cell r="BP21">
            <v>473.40567581520008</v>
          </cell>
        </row>
        <row r="26">
          <cell r="BK26">
            <v>279</v>
          </cell>
          <cell r="BP26">
            <v>5685.1639870584004</v>
          </cell>
        </row>
        <row r="33">
          <cell r="BK33">
            <v>542</v>
          </cell>
          <cell r="BP33">
            <v>11882.6113392798</v>
          </cell>
        </row>
        <row r="34">
          <cell r="BK34">
            <v>1077</v>
          </cell>
          <cell r="BP34">
            <v>22093.673500797398</v>
          </cell>
        </row>
      </sheetData>
      <sheetData sheetId="20">
        <row r="16">
          <cell r="BR16">
            <v>169</v>
          </cell>
          <cell r="BW16">
            <v>5211.0958290452991</v>
          </cell>
        </row>
        <row r="20">
          <cell r="BR20">
            <v>23</v>
          </cell>
          <cell r="BW20">
            <v>859.50327729549997</v>
          </cell>
        </row>
        <row r="25">
          <cell r="BR25">
            <v>160</v>
          </cell>
          <cell r="BW25">
            <v>5624.8004755593993</v>
          </cell>
        </row>
        <row r="32">
          <cell r="BR32">
            <v>579</v>
          </cell>
          <cell r="BW32">
            <v>12264.738069929699</v>
          </cell>
        </row>
        <row r="33">
          <cell r="BR33">
            <v>579</v>
          </cell>
          <cell r="BW33">
            <v>23960.137651829897</v>
          </cell>
        </row>
      </sheetData>
      <sheetData sheetId="21">
        <row r="17">
          <cell r="BK17">
            <v>220</v>
          </cell>
          <cell r="BP17">
            <v>4282.1288597739995</v>
          </cell>
        </row>
        <row r="21">
          <cell r="BK21">
            <v>153</v>
          </cell>
          <cell r="BP21">
            <v>3077.4127841484001</v>
          </cell>
        </row>
        <row r="26">
          <cell r="BK26">
            <v>240</v>
          </cell>
          <cell r="BP26">
            <v>4391.2761732483004</v>
          </cell>
        </row>
        <row r="33">
          <cell r="BK33">
            <v>360</v>
          </cell>
          <cell r="BP33">
            <v>14910.120010347197</v>
          </cell>
        </row>
        <row r="34">
          <cell r="BK34">
            <v>973</v>
          </cell>
          <cell r="BP34">
            <v>26660.937827517897</v>
          </cell>
        </row>
      </sheetData>
      <sheetData sheetId="22">
        <row r="17">
          <cell r="BX17">
            <v>233</v>
          </cell>
          <cell r="CB17">
            <v>41127.844095501387</v>
          </cell>
        </row>
        <row r="21">
          <cell r="BX21">
            <v>275</v>
          </cell>
          <cell r="CB21">
            <v>68208.12263461703</v>
          </cell>
        </row>
        <row r="26">
          <cell r="BX26">
            <v>327</v>
          </cell>
          <cell r="CB26">
            <v>67483.045710941922</v>
          </cell>
        </row>
        <row r="33">
          <cell r="BX33">
            <v>468</v>
          </cell>
          <cell r="CB33">
            <v>67113.366287346726</v>
          </cell>
        </row>
        <row r="34">
          <cell r="BX34">
            <v>1303</v>
          </cell>
          <cell r="CB34">
            <v>243932.37872840709</v>
          </cell>
        </row>
      </sheetData>
      <sheetData sheetId="23">
        <row r="17">
          <cell r="BE17">
            <v>131</v>
          </cell>
          <cell r="BJ17">
            <v>4280.035222955501</v>
          </cell>
        </row>
        <row r="21">
          <cell r="BE21">
            <v>63</v>
          </cell>
          <cell r="BJ21">
            <v>2067.3889278965007</v>
          </cell>
        </row>
        <row r="26">
          <cell r="BE26">
            <v>115</v>
          </cell>
          <cell r="BJ26">
            <v>3782.5018409115005</v>
          </cell>
        </row>
        <row r="33">
          <cell r="BE33">
            <v>179</v>
          </cell>
          <cell r="BJ33">
            <v>5846.2324351165007</v>
          </cell>
        </row>
        <row r="34">
          <cell r="BE34">
            <v>488</v>
          </cell>
          <cell r="BJ34">
            <v>15976.158426880002</v>
          </cell>
        </row>
      </sheetData>
      <sheetData sheetId="24"/>
      <sheetData sheetId="25">
        <row r="17">
          <cell r="BE17">
            <v>77</v>
          </cell>
          <cell r="BJ17">
            <v>2461.1976195650277</v>
          </cell>
        </row>
        <row r="21">
          <cell r="BE21">
            <v>1</v>
          </cell>
          <cell r="BJ21">
            <v>477.73525568176433</v>
          </cell>
        </row>
        <row r="26">
          <cell r="BE26">
            <v>4</v>
          </cell>
          <cell r="BJ26">
            <v>977.85090571152864</v>
          </cell>
        </row>
        <row r="33">
          <cell r="BE33">
            <v>252</v>
          </cell>
          <cell r="BJ33">
            <v>8440.6360142308458</v>
          </cell>
        </row>
        <row r="34">
          <cell r="BE34">
            <v>334</v>
          </cell>
          <cell r="BJ34">
            <v>12357.419795189167</v>
          </cell>
        </row>
      </sheetData>
      <sheetData sheetId="26"/>
      <sheetData sheetId="27"/>
      <sheetData sheetId="28">
        <row r="16">
          <cell r="BK16">
            <v>9</v>
          </cell>
          <cell r="BP16">
            <v>629.44859103749991</v>
          </cell>
        </row>
        <row r="20">
          <cell r="BK20">
            <v>6</v>
          </cell>
          <cell r="BP20">
            <v>419.63239402499994</v>
          </cell>
        </row>
        <row r="25">
          <cell r="BK25">
            <v>0</v>
          </cell>
          <cell r="BP25">
            <v>0</v>
          </cell>
        </row>
        <row r="32">
          <cell r="BK32">
            <v>21</v>
          </cell>
          <cell r="BP32">
            <v>1468.7133790874998</v>
          </cell>
        </row>
        <row r="33">
          <cell r="BK33">
            <v>36</v>
          </cell>
          <cell r="BP33">
            <v>2517.7943641499996</v>
          </cell>
        </row>
      </sheetData>
      <sheetData sheetId="29"/>
      <sheetData sheetId="30">
        <row r="17">
          <cell r="BQ17">
            <v>93</v>
          </cell>
          <cell r="BV17">
            <v>4888.7083400879992</v>
          </cell>
        </row>
        <row r="21">
          <cell r="BQ21">
            <v>13</v>
          </cell>
          <cell r="BV21">
            <v>616.45838910599991</v>
          </cell>
        </row>
        <row r="26">
          <cell r="BQ26">
            <v>75</v>
          </cell>
          <cell r="BV26">
            <v>3796.4815426649993</v>
          </cell>
        </row>
        <row r="33">
          <cell r="BQ33">
            <v>205</v>
          </cell>
          <cell r="BV33">
            <v>7319.1009089849995</v>
          </cell>
        </row>
        <row r="34">
          <cell r="BQ34">
            <v>386</v>
          </cell>
          <cell r="BV34">
            <v>16620.749180843995</v>
          </cell>
        </row>
      </sheetData>
      <sheetData sheetId="31"/>
      <sheetData sheetId="32"/>
      <sheetData sheetId="33"/>
      <sheetData sheetId="34"/>
      <sheetData sheetId="35"/>
      <sheetData sheetId="36">
        <row r="17">
          <cell r="BE17">
            <v>130</v>
          </cell>
          <cell r="BK17">
            <v>4782.3853775069992</v>
          </cell>
        </row>
        <row r="21">
          <cell r="BE21">
            <v>13</v>
          </cell>
          <cell r="BK21">
            <v>346.67729617319998</v>
          </cell>
        </row>
        <row r="26">
          <cell r="BE26">
            <v>126</v>
          </cell>
          <cell r="BK26">
            <v>4752.743824302599</v>
          </cell>
        </row>
        <row r="33">
          <cell r="BE33">
            <v>243</v>
          </cell>
          <cell r="BK33">
            <v>8976.8799497933996</v>
          </cell>
        </row>
        <row r="34">
          <cell r="BE34">
            <v>512</v>
          </cell>
          <cell r="BK34">
            <v>18858.686447776199</v>
          </cell>
        </row>
      </sheetData>
      <sheetData sheetId="37"/>
      <sheetData sheetId="38"/>
      <sheetData sheetId="39">
        <row r="16">
          <cell r="CC16">
            <v>5</v>
          </cell>
          <cell r="CH16">
            <v>1023.902067671881</v>
          </cell>
        </row>
        <row r="20">
          <cell r="CC20">
            <v>4</v>
          </cell>
          <cell r="CH20">
            <v>819.12165413750483</v>
          </cell>
        </row>
        <row r="25">
          <cell r="CC25">
            <v>14</v>
          </cell>
          <cell r="CH25">
            <v>2866.9257894812672</v>
          </cell>
        </row>
        <row r="32">
          <cell r="CC32">
            <v>47</v>
          </cell>
          <cell r="CH32">
            <v>9624.6794361156826</v>
          </cell>
        </row>
        <row r="33">
          <cell r="CC33">
            <v>70</v>
          </cell>
          <cell r="CH33">
            <v>14334.628947406336</v>
          </cell>
        </row>
      </sheetData>
      <sheetData sheetId="40"/>
      <sheetData sheetId="41">
        <row r="17">
          <cell r="CC17">
            <v>1</v>
          </cell>
          <cell r="CH17">
            <v>173.46773000000002</v>
          </cell>
        </row>
        <row r="21">
          <cell r="CC21">
            <v>2</v>
          </cell>
          <cell r="CH21">
            <v>346.93546000000003</v>
          </cell>
        </row>
        <row r="26">
          <cell r="CC26">
            <v>3</v>
          </cell>
          <cell r="CH26">
            <v>520.40319</v>
          </cell>
        </row>
        <row r="33">
          <cell r="CC33">
            <v>4</v>
          </cell>
          <cell r="CH33">
            <v>693.87092000000007</v>
          </cell>
        </row>
        <row r="34">
          <cell r="CC34">
            <v>10</v>
          </cell>
          <cell r="CH34">
            <v>1734.6773000000003</v>
          </cell>
        </row>
      </sheetData>
      <sheetData sheetId="42">
        <row r="17">
          <cell r="CC17">
            <v>6</v>
          </cell>
          <cell r="CH17">
            <v>1040.8063800000002</v>
          </cell>
        </row>
        <row r="21">
          <cell r="CC21">
            <v>19</v>
          </cell>
          <cell r="CH21">
            <v>3295.8868700000003</v>
          </cell>
        </row>
        <row r="26">
          <cell r="CC26">
            <v>0</v>
          </cell>
          <cell r="CH26">
            <v>0</v>
          </cell>
        </row>
        <row r="33">
          <cell r="CC33">
            <v>5</v>
          </cell>
          <cell r="CH33">
            <v>867.33865000000014</v>
          </cell>
        </row>
        <row r="34">
          <cell r="CC34">
            <v>30</v>
          </cell>
          <cell r="CH34">
            <v>5204.0319</v>
          </cell>
        </row>
      </sheetData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158"/>
  <sheetViews>
    <sheetView tabSelected="1" zoomScale="88" zoomScaleNormal="88" workbookViewId="0">
      <pane ySplit="5" topLeftCell="A60" activePane="bottomLeft" state="frozen"/>
      <selection pane="bottomLeft" activeCell="L68" sqref="L68"/>
    </sheetView>
  </sheetViews>
  <sheetFormatPr defaultRowHeight="14.4" x14ac:dyDescent="0.3"/>
  <cols>
    <col min="1" max="1" width="2.88671875" customWidth="1"/>
    <col min="2" max="2" width="17.33203125" style="41" customWidth="1"/>
    <col min="3" max="3" width="9.88671875" customWidth="1"/>
    <col min="4" max="5" width="8.88671875" customWidth="1"/>
    <col min="6" max="6" width="9.44140625" customWidth="1"/>
    <col min="7" max="11" width="8.88671875" customWidth="1"/>
    <col min="12" max="12" width="9.44140625" customWidth="1"/>
    <col min="13" max="16" width="9" bestFit="1" customWidth="1"/>
  </cols>
  <sheetData>
    <row r="3" spans="2:16" x14ac:dyDescent="0.3">
      <c r="B3" s="1" t="s">
        <v>0</v>
      </c>
      <c r="C3" s="2" t="s">
        <v>1</v>
      </c>
      <c r="D3" s="2" t="s">
        <v>2</v>
      </c>
      <c r="E3" s="3" t="s">
        <v>3</v>
      </c>
      <c r="F3" s="3" t="s">
        <v>4</v>
      </c>
      <c r="G3" s="3" t="s">
        <v>5</v>
      </c>
      <c r="H3" s="3"/>
      <c r="I3" s="3"/>
      <c r="J3" s="3"/>
      <c r="K3" s="3"/>
      <c r="L3" s="3"/>
      <c r="M3" s="3"/>
      <c r="N3" s="3"/>
      <c r="O3" s="3"/>
      <c r="P3" s="3"/>
    </row>
    <row r="4" spans="2:16" x14ac:dyDescent="0.3">
      <c r="B4" s="4"/>
      <c r="C4" s="5"/>
      <c r="D4" s="5"/>
      <c r="E4" s="3"/>
      <c r="F4" s="3"/>
      <c r="G4" s="3" t="s">
        <v>3</v>
      </c>
      <c r="H4" s="3"/>
      <c r="I4" s="3"/>
      <c r="J4" s="3"/>
      <c r="K4" s="3"/>
      <c r="L4" s="3" t="s">
        <v>4</v>
      </c>
      <c r="M4" s="3"/>
      <c r="N4" s="3"/>
      <c r="O4" s="3"/>
      <c r="P4" s="3"/>
    </row>
    <row r="5" spans="2:16" ht="21.6" x14ac:dyDescent="0.3">
      <c r="B5" s="6"/>
      <c r="C5" s="7"/>
      <c r="D5" s="7"/>
      <c r="E5" s="3"/>
      <c r="F5" s="3"/>
      <c r="G5" s="8" t="s">
        <v>6</v>
      </c>
      <c r="H5" s="8" t="s">
        <v>7</v>
      </c>
      <c r="I5" s="8" t="s">
        <v>8</v>
      </c>
      <c r="J5" s="8" t="s">
        <v>9</v>
      </c>
      <c r="K5" s="8" t="s">
        <v>10</v>
      </c>
      <c r="L5" s="8" t="s">
        <v>6</v>
      </c>
      <c r="M5" s="8" t="s">
        <v>7</v>
      </c>
      <c r="N5" s="8" t="s">
        <v>8</v>
      </c>
      <c r="O5" s="8" t="s">
        <v>9</v>
      </c>
      <c r="P5" s="8" t="s">
        <v>10</v>
      </c>
    </row>
    <row r="6" spans="2:16" x14ac:dyDescent="0.3">
      <c r="B6" s="9"/>
      <c r="C6" s="9"/>
      <c r="D6" s="9"/>
      <c r="E6" s="10"/>
      <c r="F6" s="11"/>
      <c r="G6" s="10"/>
      <c r="H6" s="10"/>
      <c r="I6" s="10"/>
      <c r="J6" s="10"/>
      <c r="K6" s="10"/>
      <c r="L6" s="11"/>
      <c r="M6" s="11"/>
      <c r="N6" s="11"/>
      <c r="O6" s="11"/>
      <c r="P6" s="11"/>
    </row>
    <row r="7" spans="2:16" ht="46.95" customHeight="1" x14ac:dyDescent="0.3">
      <c r="B7" s="12" t="s">
        <v>11</v>
      </c>
      <c r="C7" s="13" t="s">
        <v>12</v>
      </c>
      <c r="D7" s="13" t="s">
        <v>13</v>
      </c>
      <c r="E7" s="14">
        <f>'[1]Б-Т'!BE34</f>
        <v>947</v>
      </c>
      <c r="F7" s="14">
        <f>'[1]Б-Т'!BJ34</f>
        <v>18959.929173466197</v>
      </c>
      <c r="G7" s="14">
        <f>H7+I7+J7+K7</f>
        <v>947</v>
      </c>
      <c r="H7" s="15">
        <f>'[1]Б-Т'!BE17</f>
        <v>90</v>
      </c>
      <c r="I7" s="15">
        <f>'[1]Б-Т'!BE21</f>
        <v>98</v>
      </c>
      <c r="J7" s="15">
        <f>'[1]Б-Т'!BE26</f>
        <v>322</v>
      </c>
      <c r="K7" s="15">
        <f>'[1]Б-Т'!BE33</f>
        <v>437</v>
      </c>
      <c r="L7" s="14">
        <f>M7+N7+O7+P7</f>
        <v>18959.9291734662</v>
      </c>
      <c r="M7" s="14">
        <f>'[1]Б-Т'!BJ17</f>
        <v>1501.2216661258001</v>
      </c>
      <c r="N7" s="14">
        <f>'[1]Б-Т'!BJ21</f>
        <v>1713.4058247041999</v>
      </c>
      <c r="O7" s="14">
        <f>'[1]Б-Т'!BJ26</f>
        <v>6638.6275126954006</v>
      </c>
      <c r="P7" s="14">
        <f>'[1]Б-Т'!BJ33</f>
        <v>9106.6741699407994</v>
      </c>
    </row>
    <row r="8" spans="2:16" x14ac:dyDescent="0.3">
      <c r="B8" s="16"/>
      <c r="C8" s="17" t="s">
        <v>6</v>
      </c>
      <c r="D8" s="18"/>
      <c r="E8" s="19">
        <f>E7</f>
        <v>947</v>
      </c>
      <c r="F8" s="19">
        <f t="shared" ref="F8:P8" si="0">F7</f>
        <v>18959.929173466197</v>
      </c>
      <c r="G8" s="19">
        <f t="shared" si="0"/>
        <v>947</v>
      </c>
      <c r="H8" s="19">
        <f t="shared" si="0"/>
        <v>90</v>
      </c>
      <c r="I8" s="19">
        <f t="shared" si="0"/>
        <v>98</v>
      </c>
      <c r="J8" s="19">
        <f t="shared" si="0"/>
        <v>322</v>
      </c>
      <c r="K8" s="19">
        <f t="shared" si="0"/>
        <v>437</v>
      </c>
      <c r="L8" s="19">
        <f t="shared" si="0"/>
        <v>18959.9291734662</v>
      </c>
      <c r="M8" s="19">
        <f t="shared" si="0"/>
        <v>1501.2216661258001</v>
      </c>
      <c r="N8" s="19">
        <f t="shared" si="0"/>
        <v>1713.4058247041999</v>
      </c>
      <c r="O8" s="19">
        <f t="shared" si="0"/>
        <v>6638.6275126954006</v>
      </c>
      <c r="P8" s="19">
        <f t="shared" si="0"/>
        <v>9106.6741699407994</v>
      </c>
    </row>
    <row r="9" spans="2:16" ht="72" customHeight="1" x14ac:dyDescent="0.3">
      <c r="B9" s="12" t="s">
        <v>14</v>
      </c>
      <c r="C9" s="13" t="s">
        <v>15</v>
      </c>
      <c r="D9" s="13" t="s">
        <v>13</v>
      </c>
      <c r="E9" s="14">
        <f>'[1]Б-Х'!BE33</f>
        <v>847</v>
      </c>
      <c r="F9" s="20">
        <f>'[1]Б-Х'!BJ33</f>
        <v>16883.132651166597</v>
      </c>
      <c r="G9" s="14">
        <f>H9+I9+J9+K9</f>
        <v>847</v>
      </c>
      <c r="H9" s="15">
        <f>'[1]Б-Х'!BE16</f>
        <v>146</v>
      </c>
      <c r="I9" s="15">
        <f>'[1]Б-Х'!BE20</f>
        <v>89</v>
      </c>
      <c r="J9" s="15">
        <f>'[1]Б-Х'!BE25</f>
        <v>268</v>
      </c>
      <c r="K9" s="15">
        <f>'[1]Б-Х'!BE32</f>
        <v>344</v>
      </c>
      <c r="L9" s="20">
        <f>M9+N9+O9+P9</f>
        <v>16883.132651166597</v>
      </c>
      <c r="M9" s="20">
        <f>'[1]Б-Х'!BJ16</f>
        <v>2260.9025543285993</v>
      </c>
      <c r="N9" s="20">
        <f>'[1]Б-Х'!BJ20</f>
        <v>1691.2989506321996</v>
      </c>
      <c r="O9" s="20">
        <f>'[1]Б-Х'!BJ25</f>
        <v>5583.486211703399</v>
      </c>
      <c r="P9" s="20">
        <f>'[1]Б-Х'!BJ32</f>
        <v>7347.4449345023986</v>
      </c>
    </row>
    <row r="10" spans="2:16" ht="43.2" x14ac:dyDescent="0.3">
      <c r="B10" s="21"/>
      <c r="C10" s="22" t="s">
        <v>16</v>
      </c>
      <c r="D10" s="13" t="s">
        <v>13</v>
      </c>
      <c r="E10" s="14">
        <f>'[1]Б-Х'!BK33</f>
        <v>761</v>
      </c>
      <c r="F10" s="20">
        <f>'[1]Б-Х'!BP33</f>
        <v>16848.201402122999</v>
      </c>
      <c r="G10" s="14">
        <f t="shared" ref="G10" si="1">H10+I10+J10+K10</f>
        <v>761</v>
      </c>
      <c r="H10" s="15">
        <f>'[1]Б-Х'!BK16</f>
        <v>150</v>
      </c>
      <c r="I10" s="15">
        <f>'[1]Б-Х'!BK20</f>
        <v>36</v>
      </c>
      <c r="J10" s="15">
        <f>'[1]Б-Х'!BK25</f>
        <v>256</v>
      </c>
      <c r="K10" s="15">
        <f>'[1]Б-Х'!BK32</f>
        <v>319</v>
      </c>
      <c r="L10" s="20">
        <f t="shared" ref="L10:L11" si="2">M10+N10+O10+P10</f>
        <v>16848.201402122999</v>
      </c>
      <c r="M10" s="20">
        <f>'[1]Б-Х'!BP16</f>
        <v>3045.9193801217998</v>
      </c>
      <c r="N10" s="20">
        <f>'[1]Б-Х'!BP20</f>
        <v>739.24324994519998</v>
      </c>
      <c r="O10" s="20">
        <f>'[1]Б-Х'!BP25</f>
        <v>5805.8926189991998</v>
      </c>
      <c r="P10" s="20">
        <f>'[1]Б-Х'!BP32</f>
        <v>7257.1461530568013</v>
      </c>
    </row>
    <row r="11" spans="2:16" ht="28.8" x14ac:dyDescent="0.3">
      <c r="B11" s="21"/>
      <c r="C11" s="22" t="s">
        <v>17</v>
      </c>
      <c r="D11" s="13" t="s">
        <v>13</v>
      </c>
      <c r="E11" s="15">
        <f>'[1]Б-Х'!BQ33</f>
        <v>19</v>
      </c>
      <c r="F11" s="20">
        <f>'[1]Б-Х'!BW33</f>
        <v>1851.4087200000001</v>
      </c>
      <c r="G11" s="14">
        <f>H11+I11+J11+K11</f>
        <v>19</v>
      </c>
      <c r="H11" s="15">
        <f>'[1]Б-Х'!BQ16</f>
        <v>7</v>
      </c>
      <c r="I11" s="15">
        <f>'[1]Б-Х'!BQ20</f>
        <v>4</v>
      </c>
      <c r="J11" s="15">
        <f>'[1]Б-Х'!BQ25</f>
        <v>7</v>
      </c>
      <c r="K11" s="15">
        <f>'[1]Б-Х'!BQ32</f>
        <v>1</v>
      </c>
      <c r="L11" s="20">
        <f t="shared" si="2"/>
        <v>1851.4087200000001</v>
      </c>
      <c r="M11" s="20">
        <f>'[1]Б-Х'!BW16</f>
        <v>617.13624000000004</v>
      </c>
      <c r="N11" s="20">
        <f>'[1]Б-Х'!BW20</f>
        <v>793.46088000000009</v>
      </c>
      <c r="O11" s="20">
        <f>'[1]Б-Х'!BW25</f>
        <v>440.8116</v>
      </c>
      <c r="P11" s="20">
        <f>'[1]Б-Х'!BW32</f>
        <v>0</v>
      </c>
    </row>
    <row r="12" spans="2:16" x14ac:dyDescent="0.3">
      <c r="B12" s="16"/>
      <c r="C12" s="17" t="s">
        <v>6</v>
      </c>
      <c r="D12" s="18"/>
      <c r="E12" s="19">
        <f>E11+E10+E9</f>
        <v>1627</v>
      </c>
      <c r="F12" s="23">
        <f t="shared" ref="F12:P12" si="3">F11+F10+F9</f>
        <v>35582.742773289596</v>
      </c>
      <c r="G12" s="19">
        <f t="shared" si="3"/>
        <v>1627</v>
      </c>
      <c r="H12" s="19">
        <f t="shared" si="3"/>
        <v>303</v>
      </c>
      <c r="I12" s="19">
        <f t="shared" si="3"/>
        <v>129</v>
      </c>
      <c r="J12" s="19">
        <f t="shared" si="3"/>
        <v>531</v>
      </c>
      <c r="K12" s="19">
        <f t="shared" si="3"/>
        <v>664</v>
      </c>
      <c r="L12" s="23">
        <f t="shared" si="3"/>
        <v>35582.742773289596</v>
      </c>
      <c r="M12" s="23">
        <f t="shared" si="3"/>
        <v>5923.9581744503994</v>
      </c>
      <c r="N12" s="23">
        <f t="shared" si="3"/>
        <v>3224.0030805773995</v>
      </c>
      <c r="O12" s="23">
        <f t="shared" si="3"/>
        <v>11830.190430702598</v>
      </c>
      <c r="P12" s="23">
        <f t="shared" si="3"/>
        <v>14604.5910875592</v>
      </c>
    </row>
    <row r="13" spans="2:16" ht="72" customHeight="1" x14ac:dyDescent="0.3">
      <c r="B13" s="12" t="s">
        <v>18</v>
      </c>
      <c r="C13" s="13" t="s">
        <v>15</v>
      </c>
      <c r="D13" s="13" t="s">
        <v>13</v>
      </c>
      <c r="E13" s="14">
        <f>'[1]Д-Х'!BE34</f>
        <v>435</v>
      </c>
      <c r="F13" s="14">
        <f>'[1]Д-Х'!BJ34</f>
        <v>9295.0065559805989</v>
      </c>
      <c r="G13" s="14">
        <f>H13+I13+J13+K13</f>
        <v>435</v>
      </c>
      <c r="H13" s="15">
        <f>'[1]Д-Х'!BE17</f>
        <v>54</v>
      </c>
      <c r="I13" s="15">
        <f>'[1]Д-Х'!BE21</f>
        <v>69</v>
      </c>
      <c r="J13" s="15">
        <f>'[1]Д-Х'!BE26</f>
        <v>136</v>
      </c>
      <c r="K13" s="15">
        <f>'[1]Д-Х'!BE33</f>
        <v>176</v>
      </c>
      <c r="L13" s="14">
        <f>M13+N13+O13+P13</f>
        <v>9295.0065559805989</v>
      </c>
      <c r="M13" s="14">
        <f>'[1]Д-Х'!BJ17</f>
        <v>949.20063168840011</v>
      </c>
      <c r="N13" s="14">
        <f>'[1]Д-Х'!BJ21</f>
        <v>1219.1144624021999</v>
      </c>
      <c r="O13" s="14">
        <f>'[1]Д-Х'!BJ26</f>
        <v>3046.1390008139997</v>
      </c>
      <c r="P13" s="14">
        <f>'[1]Д-Х'!BJ33</f>
        <v>4080.5524610759994</v>
      </c>
    </row>
    <row r="14" spans="2:16" ht="43.2" x14ac:dyDescent="0.3">
      <c r="B14" s="21"/>
      <c r="C14" s="22" t="s">
        <v>16</v>
      </c>
      <c r="D14" s="13" t="s">
        <v>13</v>
      </c>
      <c r="E14" s="14">
        <f>'[1]Д-Х'!BK34</f>
        <v>787</v>
      </c>
      <c r="F14" s="14">
        <f>'[1]Д-Х'!BP34</f>
        <v>17650.475790729601</v>
      </c>
      <c r="G14" s="14">
        <f>H14+I14+J14+K14</f>
        <v>787</v>
      </c>
      <c r="H14" s="15">
        <f>'[1]Д-Х'!BK17</f>
        <v>202</v>
      </c>
      <c r="I14" s="15">
        <f>'[1]Д-Х'!BK21</f>
        <v>78</v>
      </c>
      <c r="J14" s="15">
        <f>'[1]Д-Х'!BK26</f>
        <v>235</v>
      </c>
      <c r="K14" s="15">
        <f>'[1]Д-Х'!BK33</f>
        <v>272</v>
      </c>
      <c r="L14" s="14">
        <f>M14+N14+O14+P14</f>
        <v>17650.475790729601</v>
      </c>
      <c r="M14" s="14">
        <f>'[1]Д-Х'!BP17</f>
        <v>4068.0340816205999</v>
      </c>
      <c r="N14" s="14">
        <f>'[1]Д-Х'!BP21</f>
        <v>1585.6613976840001</v>
      </c>
      <c r="O14" s="14">
        <f>'[1]Д-Х'!BP26</f>
        <v>5507.4280982994005</v>
      </c>
      <c r="P14" s="14">
        <f>'[1]Д-Х'!BP33</f>
        <v>6489.3522131256004</v>
      </c>
    </row>
    <row r="15" spans="2:16" x14ac:dyDescent="0.3">
      <c r="B15" s="16"/>
      <c r="C15" s="17" t="s">
        <v>6</v>
      </c>
      <c r="D15" s="18"/>
      <c r="E15" s="19">
        <f>E14+E13</f>
        <v>1222</v>
      </c>
      <c r="F15" s="19">
        <f t="shared" ref="F15:P15" si="4">F14+F13</f>
        <v>26945.4823467102</v>
      </c>
      <c r="G15" s="19">
        <f t="shared" si="4"/>
        <v>1222</v>
      </c>
      <c r="H15" s="19">
        <f t="shared" si="4"/>
        <v>256</v>
      </c>
      <c r="I15" s="19">
        <f t="shared" si="4"/>
        <v>147</v>
      </c>
      <c r="J15" s="19">
        <f t="shared" si="4"/>
        <v>371</v>
      </c>
      <c r="K15" s="19">
        <f t="shared" si="4"/>
        <v>448</v>
      </c>
      <c r="L15" s="19">
        <f t="shared" si="4"/>
        <v>26945.4823467102</v>
      </c>
      <c r="M15" s="19">
        <f t="shared" si="4"/>
        <v>5017.2347133089997</v>
      </c>
      <c r="N15" s="19">
        <f t="shared" si="4"/>
        <v>2804.7758600861998</v>
      </c>
      <c r="O15" s="19">
        <f t="shared" si="4"/>
        <v>8553.5670991133993</v>
      </c>
      <c r="P15" s="19">
        <f t="shared" si="4"/>
        <v>10569.9046742016</v>
      </c>
    </row>
    <row r="16" spans="2:16" ht="57.6" customHeight="1" x14ac:dyDescent="0.3">
      <c r="B16" s="12" t="s">
        <v>19</v>
      </c>
      <c r="C16" s="13" t="s">
        <v>15</v>
      </c>
      <c r="D16" s="13" t="s">
        <v>13</v>
      </c>
      <c r="E16" s="14">
        <f>'[1]К-Х'!BE33</f>
        <v>145</v>
      </c>
      <c r="F16" s="20">
        <f>'[1]К-Х'!BJ33</f>
        <v>4615.9563342750007</v>
      </c>
      <c r="G16" s="14">
        <f>H16+I16+J16+K16</f>
        <v>145</v>
      </c>
      <c r="H16" s="15">
        <f>'[1]К-Х'!BE16</f>
        <v>24</v>
      </c>
      <c r="I16" s="15">
        <f>'[1]К-Х'!BE20</f>
        <v>24</v>
      </c>
      <c r="J16" s="15">
        <f>'[1]К-Х'!BE25</f>
        <v>39</v>
      </c>
      <c r="K16" s="15">
        <f>'[1]К-Х'!BE32</f>
        <v>58</v>
      </c>
      <c r="L16" s="20">
        <f>M16+N16+O16+P16</f>
        <v>4615.9563342749998</v>
      </c>
      <c r="M16" s="20">
        <f>'[1]К-Х'!BJ16</f>
        <v>445.71235122375003</v>
      </c>
      <c r="N16" s="20">
        <f>'[1]К-Х'!BJ20</f>
        <v>437.28048536250003</v>
      </c>
      <c r="O16" s="20">
        <f>'[1]К-Х'!BJ25</f>
        <v>1382.4338214374998</v>
      </c>
      <c r="P16" s="20">
        <f>'[1]К-Х'!BJ32</f>
        <v>2350.5296762512498</v>
      </c>
    </row>
    <row r="17" spans="2:16" ht="43.2" x14ac:dyDescent="0.3">
      <c r="B17" s="21"/>
      <c r="C17" s="22" t="s">
        <v>16</v>
      </c>
      <c r="D17" s="13" t="s">
        <v>13</v>
      </c>
      <c r="E17" s="14">
        <f>'[1]К-Х'!BK33</f>
        <v>295</v>
      </c>
      <c r="F17" s="20">
        <f>'[1]К-Х'!BP33</f>
        <v>6893.1483865237506</v>
      </c>
      <c r="G17" s="14">
        <f>H17+I17+J17+K17</f>
        <v>295</v>
      </c>
      <c r="H17" s="15">
        <f>'[1]К-Х'!BK16</f>
        <v>59</v>
      </c>
      <c r="I17" s="15">
        <f>'[1]К-Х'!BK20</f>
        <v>12</v>
      </c>
      <c r="J17" s="15">
        <f>'[1]К-Х'!BK25</f>
        <v>103</v>
      </c>
      <c r="K17" s="15">
        <f>'[1]К-Х'!BK32</f>
        <v>121</v>
      </c>
      <c r="L17" s="20">
        <f>M17+N17+O17+P17</f>
        <v>6893.1483865237497</v>
      </c>
      <c r="M17" s="20">
        <f>'[1]К-Х'!BP16</f>
        <v>1194.77578354875</v>
      </c>
      <c r="N17" s="20">
        <f>'[1]К-Х'!BP20</f>
        <v>211.58100614624999</v>
      </c>
      <c r="O17" s="20">
        <f>'[1]К-Х'!BP25</f>
        <v>2466.810989175</v>
      </c>
      <c r="P17" s="20">
        <f>'[1]К-Х'!BP32</f>
        <v>3019.9806076537498</v>
      </c>
    </row>
    <row r="18" spans="2:16" x14ac:dyDescent="0.3">
      <c r="B18" s="16"/>
      <c r="C18" s="17" t="s">
        <v>6</v>
      </c>
      <c r="D18" s="18"/>
      <c r="E18" s="19">
        <f>E17+E16</f>
        <v>440</v>
      </c>
      <c r="F18" s="23">
        <f t="shared" ref="F18:P18" si="5">F17+F16</f>
        <v>11509.10472079875</v>
      </c>
      <c r="G18" s="24">
        <f t="shared" si="5"/>
        <v>440</v>
      </c>
      <c r="H18" s="24">
        <f t="shared" si="5"/>
        <v>83</v>
      </c>
      <c r="I18" s="24">
        <f t="shared" si="5"/>
        <v>36</v>
      </c>
      <c r="J18" s="24">
        <f t="shared" si="5"/>
        <v>142</v>
      </c>
      <c r="K18" s="24">
        <f t="shared" si="5"/>
        <v>179</v>
      </c>
      <c r="L18" s="23">
        <f t="shared" si="5"/>
        <v>11509.10472079875</v>
      </c>
      <c r="M18" s="23">
        <f t="shared" si="5"/>
        <v>1640.4881347725</v>
      </c>
      <c r="N18" s="23">
        <f t="shared" si="5"/>
        <v>648.86149150875008</v>
      </c>
      <c r="O18" s="23">
        <f t="shared" si="5"/>
        <v>3849.2448106124998</v>
      </c>
      <c r="P18" s="23">
        <f t="shared" si="5"/>
        <v>5370.5102839049996</v>
      </c>
    </row>
    <row r="19" spans="2:16" ht="43.35" customHeight="1" x14ac:dyDescent="0.3">
      <c r="B19" s="12" t="s">
        <v>20</v>
      </c>
      <c r="C19" s="13" t="s">
        <v>15</v>
      </c>
      <c r="D19" s="13" t="s">
        <v>13</v>
      </c>
      <c r="E19" s="14">
        <f>[1]Кыз!BE34</f>
        <v>154</v>
      </c>
      <c r="F19" s="20">
        <f>[1]Кыз!BJ34</f>
        <v>3595.7002054936929</v>
      </c>
      <c r="G19" s="14">
        <f t="shared" ref="G19:G20" si="6">H19+I19+J19+K19</f>
        <v>154</v>
      </c>
      <c r="H19" s="15">
        <f>[1]Кыз!BE17</f>
        <v>14</v>
      </c>
      <c r="I19" s="15">
        <f>[1]Кыз!BE21</f>
        <v>33</v>
      </c>
      <c r="J19" s="15">
        <f>[1]Кыз!BE26</f>
        <v>45</v>
      </c>
      <c r="K19" s="15">
        <f>[1]Кыз!BE33</f>
        <v>62</v>
      </c>
      <c r="L19" s="20">
        <f t="shared" ref="L19:L20" si="7">M19+N19+O19+P19</f>
        <v>3595.7002054936929</v>
      </c>
      <c r="M19" s="20">
        <f>[1]Кыз!BJ17</f>
        <v>230.60170374982729</v>
      </c>
      <c r="N19" s="20">
        <f>[1]Кыз!BJ21</f>
        <v>585.91657381333675</v>
      </c>
      <c r="O19" s="20">
        <f>[1]Кыз!BJ26</f>
        <v>1166.5387207548661</v>
      </c>
      <c r="P19" s="20">
        <f>[1]Кыз!BJ33</f>
        <v>1612.6432071756626</v>
      </c>
    </row>
    <row r="20" spans="2:16" ht="43.2" x14ac:dyDescent="0.3">
      <c r="B20" s="21"/>
      <c r="C20" s="22" t="s">
        <v>16</v>
      </c>
      <c r="D20" s="13" t="s">
        <v>13</v>
      </c>
      <c r="E20" s="14">
        <f>[1]Кыз!BK34</f>
        <v>654</v>
      </c>
      <c r="F20" s="14">
        <f>[1]Кыз!BP34</f>
        <v>11882.45870929276</v>
      </c>
      <c r="G20" s="14">
        <f t="shared" si="6"/>
        <v>654</v>
      </c>
      <c r="H20" s="15">
        <f>[1]Кыз!BK17</f>
        <v>195</v>
      </c>
      <c r="I20" s="15">
        <f>[1]Кыз!BK21</f>
        <v>83</v>
      </c>
      <c r="J20" s="15">
        <f>[1]Кыз!BK26</f>
        <v>177</v>
      </c>
      <c r="K20" s="15">
        <f>[1]Кыз!BK33</f>
        <v>199</v>
      </c>
      <c r="L20" s="20">
        <f t="shared" si="7"/>
        <v>11882.45870929276</v>
      </c>
      <c r="M20" s="20">
        <f>[1]Кыз!BP17</f>
        <v>3239.9931556619022</v>
      </c>
      <c r="N20" s="20">
        <f>[1]Кыз!BP21</f>
        <v>1449.692513454484</v>
      </c>
      <c r="O20" s="20">
        <f>[1]Кыз!BP26</f>
        <v>3323.9196260742538</v>
      </c>
      <c r="P20" s="20">
        <f>[1]Кыз!BP33</f>
        <v>3868.8534141021196</v>
      </c>
    </row>
    <row r="21" spans="2:16" x14ac:dyDescent="0.3">
      <c r="B21" s="16"/>
      <c r="C21" s="17" t="s">
        <v>6</v>
      </c>
      <c r="D21" s="18"/>
      <c r="E21" s="19">
        <f>E20+E19</f>
        <v>808</v>
      </c>
      <c r="F21" s="19">
        <f t="shared" ref="F21:P21" si="8">F20+F19</f>
        <v>15478.158914786452</v>
      </c>
      <c r="G21" s="19">
        <f t="shared" si="8"/>
        <v>808</v>
      </c>
      <c r="H21" s="19">
        <f t="shared" si="8"/>
        <v>209</v>
      </c>
      <c r="I21" s="19">
        <f t="shared" si="8"/>
        <v>116</v>
      </c>
      <c r="J21" s="19">
        <f t="shared" si="8"/>
        <v>222</v>
      </c>
      <c r="K21" s="19">
        <f t="shared" si="8"/>
        <v>261</v>
      </c>
      <c r="L21" s="23">
        <f t="shared" si="8"/>
        <v>15478.158914786452</v>
      </c>
      <c r="M21" s="23">
        <f t="shared" si="8"/>
        <v>3470.5948594117294</v>
      </c>
      <c r="N21" s="23">
        <f t="shared" si="8"/>
        <v>2035.6090872678208</v>
      </c>
      <c r="O21" s="23">
        <f t="shared" si="8"/>
        <v>4490.4583468291203</v>
      </c>
      <c r="P21" s="23">
        <f t="shared" si="8"/>
        <v>5481.4966212777817</v>
      </c>
    </row>
    <row r="22" spans="2:16" ht="57.6" customHeight="1" x14ac:dyDescent="0.3">
      <c r="B22" s="12" t="s">
        <v>21</v>
      </c>
      <c r="C22" s="22" t="s">
        <v>16</v>
      </c>
      <c r="D22" s="13" t="s">
        <v>13</v>
      </c>
      <c r="E22" s="14">
        <f>'[1]М-Т'!BK33</f>
        <v>522</v>
      </c>
      <c r="F22" s="14">
        <f>'[1]М-Т'!BP33</f>
        <v>11790.8859124875</v>
      </c>
      <c r="G22" s="14">
        <f>H22+I22+J22+K22</f>
        <v>522</v>
      </c>
      <c r="H22" s="15">
        <f>'[1]М-Т'!BK16</f>
        <v>84</v>
      </c>
      <c r="I22" s="15">
        <f>'[1]М-Т'!BK20</f>
        <v>67</v>
      </c>
      <c r="J22" s="15">
        <f>'[1]М-Т'!BK25</f>
        <v>164</v>
      </c>
      <c r="K22" s="15">
        <f>'[1]М-Т'!BK32</f>
        <v>207</v>
      </c>
      <c r="L22" s="20">
        <f>M22+N22+O22+P22</f>
        <v>11790.885912487498</v>
      </c>
      <c r="M22" s="20">
        <f>'[1]М-Т'!BP16</f>
        <v>1518.1280348324999</v>
      </c>
      <c r="N22" s="20">
        <f>'[1]М-Т'!BP20</f>
        <v>1165.5583878899999</v>
      </c>
      <c r="O22" s="20">
        <f>'[1]М-Т'!BP25</f>
        <v>3914.9349283687498</v>
      </c>
      <c r="P22" s="20">
        <f>'[1]М-Т'!BP32</f>
        <v>5192.2645613962495</v>
      </c>
    </row>
    <row r="23" spans="2:16" x14ac:dyDescent="0.3">
      <c r="B23" s="16"/>
      <c r="C23" s="17" t="s">
        <v>6</v>
      </c>
      <c r="D23" s="18"/>
      <c r="E23" s="19">
        <f>E22</f>
        <v>522</v>
      </c>
      <c r="F23" s="19">
        <f t="shared" ref="F23:P23" si="9">F22</f>
        <v>11790.8859124875</v>
      </c>
      <c r="G23" s="19">
        <f t="shared" si="9"/>
        <v>522</v>
      </c>
      <c r="H23" s="19">
        <f t="shared" si="9"/>
        <v>84</v>
      </c>
      <c r="I23" s="19">
        <f t="shared" si="9"/>
        <v>67</v>
      </c>
      <c r="J23" s="19">
        <f t="shared" si="9"/>
        <v>164</v>
      </c>
      <c r="K23" s="19">
        <f t="shared" si="9"/>
        <v>207</v>
      </c>
      <c r="L23" s="23">
        <f t="shared" si="9"/>
        <v>11790.885912487498</v>
      </c>
      <c r="M23" s="23">
        <f t="shared" si="9"/>
        <v>1518.1280348324999</v>
      </c>
      <c r="N23" s="23">
        <f t="shared" si="9"/>
        <v>1165.5583878899999</v>
      </c>
      <c r="O23" s="23">
        <f t="shared" si="9"/>
        <v>3914.9349283687498</v>
      </c>
      <c r="P23" s="23">
        <f t="shared" si="9"/>
        <v>5192.2645613962495</v>
      </c>
    </row>
    <row r="24" spans="2:16" ht="43.35" customHeight="1" x14ac:dyDescent="0.3">
      <c r="B24" s="12" t="s">
        <v>22</v>
      </c>
      <c r="C24" s="13" t="s">
        <v>15</v>
      </c>
      <c r="D24" s="13" t="s">
        <v>13</v>
      </c>
      <c r="E24" s="15">
        <f>[1]Овюр!BE34</f>
        <v>265</v>
      </c>
      <c r="F24" s="20">
        <f>[1]Овюр!BJ34</f>
        <v>6453.9973040383993</v>
      </c>
      <c r="G24" s="14">
        <f>H24+I24+J24+K24</f>
        <v>265</v>
      </c>
      <c r="H24" s="15">
        <f>[1]Овюр!BE17</f>
        <v>53</v>
      </c>
      <c r="I24" s="15">
        <f>[1]Овюр!BE21</f>
        <v>60</v>
      </c>
      <c r="J24" s="15">
        <f>[1]Овюр!BE26</f>
        <v>72</v>
      </c>
      <c r="K24" s="15">
        <f>[1]Овюр!BE33</f>
        <v>80</v>
      </c>
      <c r="L24" s="20">
        <f>M24+N24+O24+P24</f>
        <v>6453.9973040383993</v>
      </c>
      <c r="M24" s="20">
        <f>[1]Овюр!BJ17</f>
        <v>898.40872090660002</v>
      </c>
      <c r="N24" s="20">
        <f>[1]Овюр!BJ21</f>
        <v>1018.5589379108001</v>
      </c>
      <c r="O24" s="20">
        <f>[1]Овюр!BJ26</f>
        <v>2006.3774146848</v>
      </c>
      <c r="P24" s="20">
        <f>[1]Овюр!BJ33</f>
        <v>2530.6522305361996</v>
      </c>
    </row>
    <row r="25" spans="2:16" ht="43.2" x14ac:dyDescent="0.3">
      <c r="B25" s="21"/>
      <c r="C25" s="22" t="s">
        <v>16</v>
      </c>
      <c r="D25" s="13" t="s">
        <v>13</v>
      </c>
      <c r="E25" s="15">
        <f>[1]Овюр!BK34</f>
        <v>283</v>
      </c>
      <c r="F25" s="20">
        <f>[1]Овюр!BP34</f>
        <v>6466.1810233914002</v>
      </c>
      <c r="G25" s="14">
        <f>H25+I25+J25+K25</f>
        <v>283</v>
      </c>
      <c r="H25" s="15">
        <f>[1]Овюр!BK17</f>
        <v>66</v>
      </c>
      <c r="I25" s="15">
        <f>[1]Овюр!BK21</f>
        <v>22</v>
      </c>
      <c r="J25" s="15">
        <f>[1]Овюр!BK26</f>
        <v>91</v>
      </c>
      <c r="K25" s="15">
        <f>[1]Овюр!BK33</f>
        <v>104</v>
      </c>
      <c r="L25" s="20">
        <f>M25+N25+O25+P25</f>
        <v>6466.1810233914002</v>
      </c>
      <c r="M25" s="20">
        <f>[1]Овюр!BP17</f>
        <v>1017.0594032212</v>
      </c>
      <c r="N25" s="20">
        <f>[1]Овюр!BP21</f>
        <v>310.96600625579993</v>
      </c>
      <c r="O25" s="20">
        <f>[1]Овюр!BP26</f>
        <v>2262.4229629340002</v>
      </c>
      <c r="P25" s="20">
        <f>[1]Овюр!BP33</f>
        <v>2875.7326509804002</v>
      </c>
    </row>
    <row r="26" spans="2:16" x14ac:dyDescent="0.3">
      <c r="B26" s="16"/>
      <c r="C26" s="17" t="s">
        <v>6</v>
      </c>
      <c r="D26" s="18"/>
      <c r="E26" s="23">
        <f>E25+E24</f>
        <v>548</v>
      </c>
      <c r="F26" s="23">
        <f t="shared" ref="F26:P26" si="10">F25+F24</f>
        <v>12920.1783274298</v>
      </c>
      <c r="G26" s="19">
        <f t="shared" si="10"/>
        <v>548</v>
      </c>
      <c r="H26" s="19">
        <f t="shared" si="10"/>
        <v>119</v>
      </c>
      <c r="I26" s="19">
        <f t="shared" si="10"/>
        <v>82</v>
      </c>
      <c r="J26" s="19">
        <f t="shared" si="10"/>
        <v>163</v>
      </c>
      <c r="K26" s="19">
        <f t="shared" si="10"/>
        <v>184</v>
      </c>
      <c r="L26" s="23">
        <f t="shared" si="10"/>
        <v>12920.1783274298</v>
      </c>
      <c r="M26" s="23">
        <f t="shared" si="10"/>
        <v>1915.4681241277999</v>
      </c>
      <c r="N26" s="23">
        <f t="shared" si="10"/>
        <v>1329.5249441666001</v>
      </c>
      <c r="O26" s="23">
        <f t="shared" si="10"/>
        <v>4268.8003776187998</v>
      </c>
      <c r="P26" s="23">
        <f t="shared" si="10"/>
        <v>5406.3848815166002</v>
      </c>
    </row>
    <row r="27" spans="2:16" ht="57.6" customHeight="1" x14ac:dyDescent="0.3">
      <c r="B27" s="12" t="s">
        <v>23</v>
      </c>
      <c r="C27" s="13" t="s">
        <v>15</v>
      </c>
      <c r="D27" s="13" t="s">
        <v>13</v>
      </c>
      <c r="E27" s="14">
        <f>'[1]П-Х'!BE33</f>
        <v>513</v>
      </c>
      <c r="F27" s="14">
        <f>'[1]П-Х'!BJ33</f>
        <v>12214.151129992501</v>
      </c>
      <c r="G27" s="14">
        <f>H27+I27+J27+K27</f>
        <v>513</v>
      </c>
      <c r="H27" s="15">
        <f>'[1]П-Х'!BE16</f>
        <v>86</v>
      </c>
      <c r="I27" s="15">
        <f>'[1]П-Х'!BE20</f>
        <v>89</v>
      </c>
      <c r="J27" s="15">
        <f>'[1]П-Х'!BE25</f>
        <v>165</v>
      </c>
      <c r="K27" s="15">
        <f>'[1]П-Х'!BE32</f>
        <v>173</v>
      </c>
      <c r="L27" s="20">
        <f>M27+N27+O27+P27</f>
        <v>12214.151129992501</v>
      </c>
      <c r="M27" s="20">
        <f>'[1]П-Х'!BJ16</f>
        <v>1311.2531863762501</v>
      </c>
      <c r="N27" s="20">
        <f>'[1]П-Х'!BJ20</f>
        <v>1381.70106442875</v>
      </c>
      <c r="O27" s="20">
        <f>'[1]П-Х'!BJ25</f>
        <v>4261.4773909012501</v>
      </c>
      <c r="P27" s="20">
        <f>'[1]П-Х'!BJ32</f>
        <v>5259.7194882862505</v>
      </c>
    </row>
    <row r="28" spans="2:16" x14ac:dyDescent="0.3">
      <c r="B28" s="16"/>
      <c r="C28" s="25" t="s">
        <v>6</v>
      </c>
      <c r="D28" s="25"/>
      <c r="E28" s="19">
        <f>E27</f>
        <v>513</v>
      </c>
      <c r="F28" s="19">
        <f t="shared" ref="F28:P28" si="11">F27</f>
        <v>12214.151129992501</v>
      </c>
      <c r="G28" s="19">
        <f t="shared" si="11"/>
        <v>513</v>
      </c>
      <c r="H28" s="19">
        <f t="shared" si="11"/>
        <v>86</v>
      </c>
      <c r="I28" s="19">
        <f t="shared" si="11"/>
        <v>89</v>
      </c>
      <c r="J28" s="19">
        <f t="shared" si="11"/>
        <v>165</v>
      </c>
      <c r="K28" s="19">
        <f t="shared" si="11"/>
        <v>173</v>
      </c>
      <c r="L28" s="23">
        <f t="shared" si="11"/>
        <v>12214.151129992501</v>
      </c>
      <c r="M28" s="23">
        <f t="shared" si="11"/>
        <v>1311.2531863762501</v>
      </c>
      <c r="N28" s="23">
        <f t="shared" si="11"/>
        <v>1381.70106442875</v>
      </c>
      <c r="O28" s="23">
        <f t="shared" si="11"/>
        <v>4261.4773909012501</v>
      </c>
      <c r="P28" s="23">
        <f t="shared" si="11"/>
        <v>5259.7194882862505</v>
      </c>
    </row>
    <row r="29" spans="2:16" ht="57.6" customHeight="1" x14ac:dyDescent="0.3">
      <c r="B29" s="12" t="s">
        <v>24</v>
      </c>
      <c r="C29" s="13" t="s">
        <v>15</v>
      </c>
      <c r="D29" s="13" t="s">
        <v>13</v>
      </c>
      <c r="E29" s="14">
        <f>'[1]С-Х'!BK34</f>
        <v>221</v>
      </c>
      <c r="F29" s="20">
        <f>'[1]С-Х'!BP34</f>
        <v>3666.924641580601</v>
      </c>
      <c r="G29" s="14">
        <f>H29+I29+J29+K29</f>
        <v>221</v>
      </c>
      <c r="H29" s="15">
        <f>'[1]С-Х'!BK17</f>
        <v>24</v>
      </c>
      <c r="I29" s="15">
        <f>'[1]С-Х'!BK21</f>
        <v>6</v>
      </c>
      <c r="J29" s="15">
        <f>'[1]С-Х'!BK26</f>
        <v>80</v>
      </c>
      <c r="K29" s="15">
        <f>'[1]С-Х'!BK33</f>
        <v>111</v>
      </c>
      <c r="L29" s="20">
        <f>M29+N29+O29+P29</f>
        <v>3666.9246415806001</v>
      </c>
      <c r="M29" s="20">
        <f>'[1]С-Х'!BP17</f>
        <v>411.05994678660005</v>
      </c>
      <c r="N29" s="20">
        <f>'[1]С-Х'!BP21</f>
        <v>108.5288231598</v>
      </c>
      <c r="O29" s="20">
        <f>'[1]С-Х'!BP26</f>
        <v>1319.7779686842002</v>
      </c>
      <c r="P29" s="20">
        <f>'[1]С-Х'!BP33</f>
        <v>1827.5579029500002</v>
      </c>
    </row>
    <row r="30" spans="2:16" x14ac:dyDescent="0.3">
      <c r="B30" s="16"/>
      <c r="C30" s="25" t="s">
        <v>6</v>
      </c>
      <c r="D30" s="25"/>
      <c r="E30" s="19">
        <f>E29</f>
        <v>221</v>
      </c>
      <c r="F30" s="23">
        <f t="shared" ref="F30:P30" si="12">F29</f>
        <v>3666.924641580601</v>
      </c>
      <c r="G30" s="19">
        <f t="shared" si="12"/>
        <v>221</v>
      </c>
      <c r="H30" s="19">
        <f t="shared" si="12"/>
        <v>24</v>
      </c>
      <c r="I30" s="19">
        <f t="shared" si="12"/>
        <v>6</v>
      </c>
      <c r="J30" s="19">
        <f t="shared" si="12"/>
        <v>80</v>
      </c>
      <c r="K30" s="19">
        <f t="shared" si="12"/>
        <v>111</v>
      </c>
      <c r="L30" s="23">
        <f t="shared" si="12"/>
        <v>3666.9246415806001</v>
      </c>
      <c r="M30" s="23">
        <f t="shared" si="12"/>
        <v>411.05994678660005</v>
      </c>
      <c r="N30" s="23">
        <f t="shared" si="12"/>
        <v>108.5288231598</v>
      </c>
      <c r="O30" s="23">
        <f t="shared" si="12"/>
        <v>1319.7779686842002</v>
      </c>
      <c r="P30" s="23">
        <f t="shared" si="12"/>
        <v>1827.5579029500002</v>
      </c>
    </row>
    <row r="31" spans="2:16" ht="57.6" customHeight="1" x14ac:dyDescent="0.3">
      <c r="B31" s="12" t="s">
        <v>25</v>
      </c>
      <c r="C31" s="13" t="s">
        <v>15</v>
      </c>
      <c r="D31" s="13" t="s">
        <v>13</v>
      </c>
      <c r="E31" s="14">
        <f>[1]Танды!BE34</f>
        <v>151</v>
      </c>
      <c r="F31" s="20">
        <f>[1]Танды!BJ34</f>
        <v>2084.2921612800005</v>
      </c>
      <c r="G31" s="14">
        <f>H31+I31+J31+K31</f>
        <v>151</v>
      </c>
      <c r="H31" s="15">
        <f>[1]Танды!BE17</f>
        <v>31</v>
      </c>
      <c r="I31" s="15">
        <f>[1]Танды!BE21</f>
        <v>55</v>
      </c>
      <c r="J31" s="15">
        <f>[1]Танды!BE26</f>
        <v>36</v>
      </c>
      <c r="K31" s="15">
        <f>[1]Танды!BE33</f>
        <v>29</v>
      </c>
      <c r="L31" s="20">
        <f>M31+N31+O31+P31</f>
        <v>2084.2921612800001</v>
      </c>
      <c r="M31" s="20">
        <f>[1]Танды!BJ17</f>
        <v>410.0671718584</v>
      </c>
      <c r="N31" s="20">
        <f>[1]Танды!BJ21</f>
        <v>773.44340898920007</v>
      </c>
      <c r="O31" s="20">
        <f>[1]Танды!BJ26</f>
        <v>507.13633978580009</v>
      </c>
      <c r="P31" s="20">
        <f>[1]Танды!BJ33</f>
        <v>393.64524064659997</v>
      </c>
    </row>
    <row r="32" spans="2:16" ht="43.2" x14ac:dyDescent="0.3">
      <c r="B32" s="21"/>
      <c r="C32" s="22" t="s">
        <v>16</v>
      </c>
      <c r="D32" s="13" t="s">
        <v>13</v>
      </c>
      <c r="E32" s="15">
        <f>[1]Танды!BK34</f>
        <v>622</v>
      </c>
      <c r="F32" s="20">
        <f>[1]Танды!BP34</f>
        <v>9393.7068133218017</v>
      </c>
      <c r="G32" s="14">
        <f>H32+I32+J32+K32</f>
        <v>622</v>
      </c>
      <c r="H32" s="15">
        <f>[1]Танды!BK17</f>
        <v>233</v>
      </c>
      <c r="I32" s="15">
        <f>[1]Танды!BK21</f>
        <v>99</v>
      </c>
      <c r="J32" s="15">
        <f>[1]Танды!BK26</f>
        <v>140</v>
      </c>
      <c r="K32" s="15">
        <f>[1]Танды!BK33</f>
        <v>150</v>
      </c>
      <c r="L32" s="20">
        <f>M32+N32+O32+P32</f>
        <v>9393.7068133217999</v>
      </c>
      <c r="M32" s="20">
        <f>[1]Танды!BP17</f>
        <v>3511.722801207</v>
      </c>
      <c r="N32" s="20">
        <f>[1]Танды!BP21</f>
        <v>1496.8710424540002</v>
      </c>
      <c r="O32" s="20">
        <f>[1]Танды!BP26</f>
        <v>2131.0755625567999</v>
      </c>
      <c r="P32" s="20">
        <f>[1]Танды!BP33</f>
        <v>2254.0374071040001</v>
      </c>
    </row>
    <row r="33" spans="2:16" x14ac:dyDescent="0.3">
      <c r="B33" s="16"/>
      <c r="C33" s="17" t="s">
        <v>6</v>
      </c>
      <c r="D33" s="18"/>
      <c r="E33" s="19">
        <f>E32+E31</f>
        <v>773</v>
      </c>
      <c r="F33" s="23">
        <f t="shared" ref="F33:P33" si="13">F32+F31</f>
        <v>11477.998974601802</v>
      </c>
      <c r="G33" s="19">
        <f t="shared" si="13"/>
        <v>773</v>
      </c>
      <c r="H33" s="19">
        <f t="shared" si="13"/>
        <v>264</v>
      </c>
      <c r="I33" s="19">
        <f t="shared" si="13"/>
        <v>154</v>
      </c>
      <c r="J33" s="19">
        <f t="shared" si="13"/>
        <v>176</v>
      </c>
      <c r="K33" s="19">
        <f t="shared" si="13"/>
        <v>179</v>
      </c>
      <c r="L33" s="23">
        <f t="shared" si="13"/>
        <v>11477.9989746018</v>
      </c>
      <c r="M33" s="23">
        <f t="shared" si="13"/>
        <v>3921.7899730653999</v>
      </c>
      <c r="N33" s="23">
        <f t="shared" si="13"/>
        <v>2270.3144514432001</v>
      </c>
      <c r="O33" s="23">
        <f t="shared" si="13"/>
        <v>2638.2119023425998</v>
      </c>
      <c r="P33" s="23">
        <f t="shared" si="13"/>
        <v>2647.6826477506002</v>
      </c>
    </row>
    <row r="34" spans="2:16" ht="26.7" customHeight="1" x14ac:dyDescent="0.3">
      <c r="B34" s="12" t="s">
        <v>26</v>
      </c>
      <c r="C34" s="13" t="s">
        <v>15</v>
      </c>
      <c r="D34" s="13" t="s">
        <v>13</v>
      </c>
      <c r="E34" s="14">
        <f>'[1]Тере-Х'!BK34</f>
        <v>181</v>
      </c>
      <c r="F34" s="20">
        <f>'[1]Тере-Х'!BP34</f>
        <v>3275.3047461749993</v>
      </c>
      <c r="G34" s="14">
        <f>H34+I34+J34+K34</f>
        <v>181</v>
      </c>
      <c r="H34" s="15">
        <f>'[1]Тере-Х'!BK17</f>
        <v>36</v>
      </c>
      <c r="I34" s="15">
        <f>'[1]Тере-Х'!BK21</f>
        <v>10</v>
      </c>
      <c r="J34" s="15">
        <f>'[1]Тере-Х'!BK26</f>
        <v>59</v>
      </c>
      <c r="K34" s="15">
        <f>'[1]Тере-Х'!BK33</f>
        <v>76</v>
      </c>
      <c r="L34" s="20">
        <f>M34+N34+O34+P34</f>
        <v>3275.3047461749993</v>
      </c>
      <c r="M34" s="20">
        <f>'[1]Тере-Х'!BP17</f>
        <v>560.9136612929999</v>
      </c>
      <c r="N34" s="20">
        <f>'[1]Тере-Х'!BP21</f>
        <v>172.22525966899997</v>
      </c>
      <c r="O34" s="20">
        <f>'[1]Тере-Х'!BP26</f>
        <v>1087.6091315869999</v>
      </c>
      <c r="P34" s="20">
        <f>'[1]Тере-Х'!BP33</f>
        <v>1454.5566936259997</v>
      </c>
    </row>
    <row r="35" spans="2:16" x14ac:dyDescent="0.3">
      <c r="B35" s="16"/>
      <c r="C35" s="25" t="s">
        <v>6</v>
      </c>
      <c r="D35" s="25"/>
      <c r="E35" s="19">
        <f>E34</f>
        <v>181</v>
      </c>
      <c r="F35" s="23">
        <f t="shared" ref="F35:O35" si="14">F34</f>
        <v>3275.3047461749993</v>
      </c>
      <c r="G35" s="19">
        <f t="shared" si="14"/>
        <v>181</v>
      </c>
      <c r="H35" s="19">
        <f t="shared" si="14"/>
        <v>36</v>
      </c>
      <c r="I35" s="19">
        <f t="shared" si="14"/>
        <v>10</v>
      </c>
      <c r="J35" s="19">
        <f t="shared" si="14"/>
        <v>59</v>
      </c>
      <c r="K35" s="19">
        <f t="shared" si="14"/>
        <v>76</v>
      </c>
      <c r="L35" s="23">
        <f t="shared" si="14"/>
        <v>3275.3047461749993</v>
      </c>
      <c r="M35" s="23">
        <f t="shared" si="14"/>
        <v>560.9136612929999</v>
      </c>
      <c r="N35" s="23">
        <f t="shared" si="14"/>
        <v>172.22525966899997</v>
      </c>
      <c r="O35" s="23">
        <f t="shared" si="14"/>
        <v>1087.6091315869999</v>
      </c>
      <c r="P35" s="23">
        <f>P34</f>
        <v>1454.5566936259997</v>
      </c>
    </row>
    <row r="36" spans="2:16" ht="57.6" customHeight="1" x14ac:dyDescent="0.3">
      <c r="B36" s="12" t="s">
        <v>27</v>
      </c>
      <c r="C36" s="13" t="s">
        <v>15</v>
      </c>
      <c r="D36" s="13" t="s">
        <v>13</v>
      </c>
      <c r="E36" s="14">
        <f>'[1]Тес-Х'!BE34</f>
        <v>182</v>
      </c>
      <c r="F36" s="20">
        <f>'[1]Тес-Х'!BJ34</f>
        <v>2747.4928389402007</v>
      </c>
      <c r="G36" s="14">
        <f>H36+I36+J36+K36</f>
        <v>182</v>
      </c>
      <c r="H36" s="15">
        <f>'[1]Тес-Х'!BE17</f>
        <v>19</v>
      </c>
      <c r="I36" s="15">
        <f>'[1]Тес-Х'!BE21</f>
        <v>32</v>
      </c>
      <c r="J36" s="15">
        <f>'[1]Тес-Х'!BE26</f>
        <v>61</v>
      </c>
      <c r="K36" s="15">
        <f>'[1]Тес-Х'!BE33</f>
        <v>70</v>
      </c>
      <c r="L36" s="20">
        <f>M36+N36+O36+P36</f>
        <v>2747.4928389402003</v>
      </c>
      <c r="M36" s="20">
        <f>'[1]Тес-Х'!BJ17</f>
        <v>235.05206259480002</v>
      </c>
      <c r="N36" s="20">
        <f>'[1]Тес-Х'!BJ21</f>
        <v>395.87715805440001</v>
      </c>
      <c r="O36" s="20">
        <f>'[1]Тес-Х'!BJ26</f>
        <v>973.07962923280024</v>
      </c>
      <c r="P36" s="20">
        <f>'[1]Тес-Х'!BJ33</f>
        <v>1143.4839890582002</v>
      </c>
    </row>
    <row r="37" spans="2:16" ht="43.2" x14ac:dyDescent="0.3">
      <c r="B37" s="21"/>
      <c r="C37" s="22" t="s">
        <v>16</v>
      </c>
      <c r="D37" s="13" t="s">
        <v>13</v>
      </c>
      <c r="E37" s="15">
        <f>'[1]Тес-Х'!BK34</f>
        <v>307</v>
      </c>
      <c r="F37" s="20">
        <f>'[1]Тес-Х'!BP34</f>
        <v>6012.5717797873995</v>
      </c>
      <c r="G37" s="14">
        <f>H37+I37+J37+K37</f>
        <v>307</v>
      </c>
      <c r="H37" s="15">
        <f>'[1]Тес-Х'!BK17</f>
        <v>83</v>
      </c>
      <c r="I37" s="15">
        <f>'[1]Тес-Х'!BK21</f>
        <v>52</v>
      </c>
      <c r="J37" s="15">
        <f>'[1]Тес-Х'!BK26</f>
        <v>83</v>
      </c>
      <c r="K37" s="15">
        <f>'[1]Тес-Х'!BK33</f>
        <v>89</v>
      </c>
      <c r="L37" s="20">
        <f>M37+N37+O37+P37</f>
        <v>6012.5717797874004</v>
      </c>
      <c r="M37" s="20">
        <f>'[1]Тес-Х'!BP17</f>
        <v>1519.5909660734001</v>
      </c>
      <c r="N37" s="20">
        <f>'[1]Тес-Х'!BP21</f>
        <v>865.23151589920008</v>
      </c>
      <c r="O37" s="20">
        <f>'[1]Тес-Х'!BP26</f>
        <v>1658.6728085338</v>
      </c>
      <c r="P37" s="20">
        <f>'[1]Тес-Х'!BP33</f>
        <v>1969.0764892809998</v>
      </c>
    </row>
    <row r="38" spans="2:16" x14ac:dyDescent="0.3">
      <c r="B38" s="16"/>
      <c r="C38" s="17" t="s">
        <v>6</v>
      </c>
      <c r="D38" s="18"/>
      <c r="E38" s="19">
        <f>E37+E36</f>
        <v>489</v>
      </c>
      <c r="F38" s="23">
        <f t="shared" ref="F38:P38" si="15">F37+F36</f>
        <v>8760.0646187275997</v>
      </c>
      <c r="G38" s="19">
        <f t="shared" si="15"/>
        <v>489</v>
      </c>
      <c r="H38" s="19">
        <f t="shared" si="15"/>
        <v>102</v>
      </c>
      <c r="I38" s="19">
        <f t="shared" si="15"/>
        <v>84</v>
      </c>
      <c r="J38" s="19">
        <f t="shared" si="15"/>
        <v>144</v>
      </c>
      <c r="K38" s="19">
        <f t="shared" si="15"/>
        <v>159</v>
      </c>
      <c r="L38" s="23">
        <f t="shared" si="15"/>
        <v>8760.0646187275997</v>
      </c>
      <c r="M38" s="23">
        <f t="shared" si="15"/>
        <v>1754.6430286682</v>
      </c>
      <c r="N38" s="23">
        <f t="shared" si="15"/>
        <v>1261.1086739536001</v>
      </c>
      <c r="O38" s="23">
        <f t="shared" si="15"/>
        <v>2631.7524377666005</v>
      </c>
      <c r="P38" s="23">
        <f t="shared" si="15"/>
        <v>3112.5604783392</v>
      </c>
    </row>
    <row r="39" spans="2:16" ht="57.6" customHeight="1" x14ac:dyDescent="0.3">
      <c r="B39" s="12" t="s">
        <v>28</v>
      </c>
      <c r="C39" s="13" t="s">
        <v>15</v>
      </c>
      <c r="D39" s="13" t="s">
        <v>13</v>
      </c>
      <c r="E39" s="14">
        <f>[1]Тоджа!BK34</f>
        <v>328</v>
      </c>
      <c r="F39" s="20">
        <f>[1]Тоджа!BP34</f>
        <v>6362.6930180239988</v>
      </c>
      <c r="G39" s="14">
        <f>H39+I39+J39+K39</f>
        <v>328</v>
      </c>
      <c r="H39" s="15">
        <f>[1]Тоджа!BK17</f>
        <v>39</v>
      </c>
      <c r="I39" s="15">
        <f>[1]Тоджа!BK21</f>
        <v>10</v>
      </c>
      <c r="J39" s="15">
        <f>[1]Тоджа!BK26</f>
        <v>117</v>
      </c>
      <c r="K39" s="15">
        <f>[1]Тоджа!BK33</f>
        <v>162</v>
      </c>
      <c r="L39" s="20">
        <f>M39+N39+O39+P39</f>
        <v>6362.6930180239997</v>
      </c>
      <c r="M39" s="20">
        <f>[1]Тоджа!BP17</f>
        <v>622.16611368899987</v>
      </c>
      <c r="N39" s="20">
        <f>[1]Тоджа!BP21</f>
        <v>155.77784189599996</v>
      </c>
      <c r="O39" s="20">
        <f>[1]Тоджа!BP26</f>
        <v>2329.1055972799995</v>
      </c>
      <c r="P39" s="20">
        <f>[1]Тоджа!BP33</f>
        <v>3255.6434651589998</v>
      </c>
    </row>
    <row r="40" spans="2:16" x14ac:dyDescent="0.3">
      <c r="B40" s="16"/>
      <c r="C40" s="17" t="s">
        <v>6</v>
      </c>
      <c r="D40" s="18"/>
      <c r="E40" s="19">
        <f>E39</f>
        <v>328</v>
      </c>
      <c r="F40" s="23">
        <f t="shared" ref="F40:P40" si="16">F39</f>
        <v>6362.6930180239988</v>
      </c>
      <c r="G40" s="19">
        <f t="shared" si="16"/>
        <v>328</v>
      </c>
      <c r="H40" s="19">
        <f t="shared" si="16"/>
        <v>39</v>
      </c>
      <c r="I40" s="19">
        <f t="shared" si="16"/>
        <v>10</v>
      </c>
      <c r="J40" s="19">
        <f t="shared" si="16"/>
        <v>117</v>
      </c>
      <c r="K40" s="19">
        <f t="shared" si="16"/>
        <v>162</v>
      </c>
      <c r="L40" s="23">
        <f t="shared" si="16"/>
        <v>6362.6930180239997</v>
      </c>
      <c r="M40" s="23">
        <f t="shared" si="16"/>
        <v>622.16611368899987</v>
      </c>
      <c r="N40" s="23">
        <f t="shared" si="16"/>
        <v>155.77784189599996</v>
      </c>
      <c r="O40" s="23">
        <f t="shared" si="16"/>
        <v>2329.1055972799995</v>
      </c>
      <c r="P40" s="23">
        <f t="shared" si="16"/>
        <v>3255.6434651589998</v>
      </c>
    </row>
    <row r="41" spans="2:16" ht="27.45" customHeight="1" x14ac:dyDescent="0.3">
      <c r="B41" s="12" t="s">
        <v>29</v>
      </c>
      <c r="C41" s="13" t="s">
        <v>15</v>
      </c>
      <c r="D41" s="13" t="s">
        <v>13</v>
      </c>
      <c r="E41" s="14">
        <f>'[1]У-Х'!BE34</f>
        <v>935</v>
      </c>
      <c r="F41" s="20">
        <f>'[1]У-Х'!BJ34</f>
        <v>24700.958872426199</v>
      </c>
      <c r="G41" s="14">
        <f>H41+I41+J41+K41</f>
        <v>935</v>
      </c>
      <c r="H41" s="15">
        <f>'[1]У-Х'!BE17</f>
        <v>141</v>
      </c>
      <c r="I41" s="15">
        <f>'[1]У-Х'!BE21</f>
        <v>145</v>
      </c>
      <c r="J41" s="15">
        <f>'[1]У-Х'!BE26</f>
        <v>277</v>
      </c>
      <c r="K41" s="15">
        <f>'[1]У-Х'!BE33</f>
        <v>372</v>
      </c>
      <c r="L41" s="20">
        <f>M41+N41+O41+P41</f>
        <v>24700.958872426199</v>
      </c>
      <c r="M41" s="20">
        <f>'[1]У-Х'!BJ17</f>
        <v>2671.2464792286</v>
      </c>
      <c r="N41" s="20">
        <f>'[1]У-Х'!BJ21</f>
        <v>2936.9875167905998</v>
      </c>
      <c r="O41" s="20">
        <f>'[1]У-Х'!BJ26</f>
        <v>7620.6183986478009</v>
      </c>
      <c r="P41" s="20">
        <f>'[1]У-Х'!BJ33</f>
        <v>11472.1064777592</v>
      </c>
    </row>
    <row r="42" spans="2:16" ht="43.2" x14ac:dyDescent="0.3">
      <c r="B42" s="21"/>
      <c r="C42" s="22" t="s">
        <v>16</v>
      </c>
      <c r="D42" s="13" t="s">
        <v>13</v>
      </c>
      <c r="E42" s="14">
        <f>'[1]У-Х'!BK34</f>
        <v>1121</v>
      </c>
      <c r="F42" s="20">
        <f>'[1]У-Х'!BP34</f>
        <v>24257.325074182198</v>
      </c>
      <c r="G42" s="14">
        <f>H42+I42+J42+K42</f>
        <v>1121</v>
      </c>
      <c r="H42" s="15">
        <f>'[1]У-Х'!BK17</f>
        <v>161</v>
      </c>
      <c r="I42" s="15">
        <f>'[1]У-Х'!BK21</f>
        <v>100</v>
      </c>
      <c r="J42" s="15">
        <f>'[1]У-Х'!BK26</f>
        <v>372</v>
      </c>
      <c r="K42" s="15">
        <f>'[1]У-Х'!BK33</f>
        <v>488</v>
      </c>
      <c r="L42" s="20">
        <f>M42+N42+O42+P42</f>
        <v>24257.325074182198</v>
      </c>
      <c r="M42" s="20">
        <f>'[1]У-Х'!BP17</f>
        <v>3395.3359014120001</v>
      </c>
      <c r="N42" s="20">
        <f>'[1]У-Х'!BP21</f>
        <v>2159.9695077870001</v>
      </c>
      <c r="O42" s="20">
        <f>'[1]У-Х'!BP26</f>
        <v>8075.4528521940001</v>
      </c>
      <c r="P42" s="20">
        <f>'[1]У-Х'!BP33</f>
        <v>10626.566812789199</v>
      </c>
    </row>
    <row r="43" spans="2:16" x14ac:dyDescent="0.3">
      <c r="B43" s="16"/>
      <c r="C43" s="17" t="s">
        <v>6</v>
      </c>
      <c r="D43" s="18"/>
      <c r="E43" s="19">
        <f>E42+E41</f>
        <v>2056</v>
      </c>
      <c r="F43" s="23">
        <f t="shared" ref="F43:L43" si="17">F42+F41</f>
        <v>48958.283946608397</v>
      </c>
      <c r="G43" s="19">
        <f t="shared" si="17"/>
        <v>2056</v>
      </c>
      <c r="H43" s="19">
        <f>H42+H41</f>
        <v>302</v>
      </c>
      <c r="I43" s="19">
        <f>I42+I41</f>
        <v>245</v>
      </c>
      <c r="J43" s="19">
        <f>J42+J41</f>
        <v>649</v>
      </c>
      <c r="K43" s="19">
        <f>K42+K41</f>
        <v>860</v>
      </c>
      <c r="L43" s="23">
        <f t="shared" si="17"/>
        <v>48958.283946608397</v>
      </c>
      <c r="M43" s="23">
        <f>M42+M41</f>
        <v>6066.5823806406006</v>
      </c>
      <c r="N43" s="23">
        <f>N42+N41</f>
        <v>5096.9570245775994</v>
      </c>
      <c r="O43" s="23">
        <f>O42+O41</f>
        <v>15696.0712508418</v>
      </c>
      <c r="P43" s="23">
        <f>P42+P41</f>
        <v>22098.673290548399</v>
      </c>
    </row>
    <row r="44" spans="2:16" ht="24.6" customHeight="1" x14ac:dyDescent="0.3">
      <c r="B44" s="12" t="s">
        <v>30</v>
      </c>
      <c r="C44" s="13" t="s">
        <v>15</v>
      </c>
      <c r="D44" s="13" t="s">
        <v>13</v>
      </c>
      <c r="E44" s="14">
        <f>'[1]Чаа-Х'!BE34</f>
        <v>147</v>
      </c>
      <c r="F44" s="20">
        <f>'[1]Чаа-Х'!BJ34</f>
        <v>2730.6526697615996</v>
      </c>
      <c r="G44" s="14">
        <f>H44+I44+J44+K44</f>
        <v>147</v>
      </c>
      <c r="H44" s="15">
        <f>'[1]Чаа-Х'!BE17</f>
        <v>34</v>
      </c>
      <c r="I44" s="15">
        <f>'[1]Чаа-Х'!BE21</f>
        <v>21</v>
      </c>
      <c r="J44" s="15">
        <f>'[1]Чаа-Х'!BE26</f>
        <v>42</v>
      </c>
      <c r="K44" s="15">
        <f>'[1]Чаа-Х'!BE33</f>
        <v>50</v>
      </c>
      <c r="L44" s="20">
        <f>M44+N44+O44+P44</f>
        <v>2730.6526697616</v>
      </c>
      <c r="M44" s="20">
        <f>'[1]Чаа-Х'!BJ17</f>
        <v>543.76876681620001</v>
      </c>
      <c r="N44" s="20">
        <f>'[1]Чаа-Х'!BJ21</f>
        <v>373.75902138279997</v>
      </c>
      <c r="O44" s="20">
        <f>'[1]Чаа-Х'!BJ26</f>
        <v>816.12175481480006</v>
      </c>
      <c r="P44" s="20">
        <f>'[1]Чаа-Х'!BJ33</f>
        <v>997.00312674780002</v>
      </c>
    </row>
    <row r="45" spans="2:16" ht="39.6" customHeight="1" x14ac:dyDescent="0.3">
      <c r="B45" s="21"/>
      <c r="C45" s="22" t="s">
        <v>16</v>
      </c>
      <c r="D45" s="13" t="s">
        <v>13</v>
      </c>
      <c r="E45" s="14">
        <f>'[1]Чаа-Х'!BK34</f>
        <v>112</v>
      </c>
      <c r="F45" s="20">
        <f>'[1]Чаа-Х'!BP34</f>
        <v>1885.8523140082002</v>
      </c>
      <c r="G45" s="14">
        <f>H45+I45+J45+K45</f>
        <v>112</v>
      </c>
      <c r="H45" s="15">
        <f>'[1]Чаа-Х'!BK17</f>
        <v>18</v>
      </c>
      <c r="I45" s="15">
        <f>'[1]Чаа-Х'!BK21</f>
        <v>8</v>
      </c>
      <c r="J45" s="15">
        <f>'[1]Чаа-Х'!BK26</f>
        <v>41</v>
      </c>
      <c r="K45" s="15">
        <f>'[1]Чаа-Х'!BK33</f>
        <v>45</v>
      </c>
      <c r="L45" s="20">
        <f>M45+N45+O45+P45</f>
        <v>1885.8523140082002</v>
      </c>
      <c r="M45" s="20">
        <f>'[1]Чаа-Х'!BP17</f>
        <v>313.21530829020003</v>
      </c>
      <c r="N45" s="20">
        <f>'[1]Чаа-Х'!BP21</f>
        <v>148.82881794279999</v>
      </c>
      <c r="O45" s="20">
        <f>'[1]Чаа-Х'!BP26</f>
        <v>694.0971194486001</v>
      </c>
      <c r="P45" s="20">
        <f>'[1]Чаа-Х'!BP33</f>
        <v>729.71106832660007</v>
      </c>
    </row>
    <row r="46" spans="2:16" x14ac:dyDescent="0.3">
      <c r="B46" s="16"/>
      <c r="C46" s="17" t="s">
        <v>6</v>
      </c>
      <c r="D46" s="18"/>
      <c r="E46" s="19">
        <f>E45+E44</f>
        <v>259</v>
      </c>
      <c r="F46" s="23">
        <f t="shared" ref="F46:P46" si="18">F45+F44</f>
        <v>4616.5049837697998</v>
      </c>
      <c r="G46" s="19">
        <f t="shared" si="18"/>
        <v>259</v>
      </c>
      <c r="H46" s="19">
        <f t="shared" si="18"/>
        <v>52</v>
      </c>
      <c r="I46" s="19">
        <f t="shared" si="18"/>
        <v>29</v>
      </c>
      <c r="J46" s="19">
        <f t="shared" si="18"/>
        <v>83</v>
      </c>
      <c r="K46" s="19">
        <f t="shared" si="18"/>
        <v>95</v>
      </c>
      <c r="L46" s="23">
        <f t="shared" si="18"/>
        <v>4616.5049837698007</v>
      </c>
      <c r="M46" s="23">
        <f t="shared" si="18"/>
        <v>856.98407510640004</v>
      </c>
      <c r="N46" s="23">
        <f t="shared" si="18"/>
        <v>522.58783932559993</v>
      </c>
      <c r="O46" s="23">
        <f t="shared" si="18"/>
        <v>1510.2188742634003</v>
      </c>
      <c r="P46" s="23">
        <f t="shared" si="18"/>
        <v>1726.7141950744001</v>
      </c>
    </row>
    <row r="47" spans="2:16" ht="42" customHeight="1" x14ac:dyDescent="0.3">
      <c r="B47" s="12" t="s">
        <v>31</v>
      </c>
      <c r="C47" s="22" t="s">
        <v>16</v>
      </c>
      <c r="D47" s="13" t="s">
        <v>13</v>
      </c>
      <c r="E47" s="14">
        <f>'[1]Чеди-Х'!BK34</f>
        <v>155</v>
      </c>
      <c r="F47" s="20">
        <f>'[1]Чеди-Х'!BP34</f>
        <v>2400.7550380496004</v>
      </c>
      <c r="G47" s="14">
        <f>H47+I47+J47+K47</f>
        <v>155</v>
      </c>
      <c r="H47" s="15">
        <f>'[1]Чеди-Х'!BK17</f>
        <v>67</v>
      </c>
      <c r="I47" s="15">
        <f>'[1]Чеди-Х'!BK21</f>
        <v>61</v>
      </c>
      <c r="J47" s="15">
        <f>'[1]Чеди-Х'!BK26</f>
        <v>14</v>
      </c>
      <c r="K47" s="15">
        <f>'[1]Чеди-Х'!BK33</f>
        <v>13</v>
      </c>
      <c r="L47" s="20">
        <f>M47+N47+O47+P47</f>
        <v>2400.7550380496004</v>
      </c>
      <c r="M47" s="20">
        <f>'[1]Чеди-Х'!BP17</f>
        <v>1004.3133583596</v>
      </c>
      <c r="N47" s="20">
        <f>'[1]Чеди-Х'!BP21</f>
        <v>979.38359414500007</v>
      </c>
      <c r="O47" s="20">
        <f>'[1]Чеди-Х'!BP26</f>
        <v>221.93113406079999</v>
      </c>
      <c r="P47" s="20">
        <f>'[1]Чеди-Х'!BP33</f>
        <v>195.12695148419999</v>
      </c>
    </row>
    <row r="48" spans="2:16" x14ac:dyDescent="0.3">
      <c r="B48" s="16"/>
      <c r="C48" s="17" t="s">
        <v>6</v>
      </c>
      <c r="D48" s="18"/>
      <c r="E48" s="19">
        <f>E47</f>
        <v>155</v>
      </c>
      <c r="F48" s="23">
        <f t="shared" ref="F48:P48" si="19">F47</f>
        <v>2400.7550380496004</v>
      </c>
      <c r="G48" s="19">
        <f t="shared" si="19"/>
        <v>155</v>
      </c>
      <c r="H48" s="19">
        <f t="shared" si="19"/>
        <v>67</v>
      </c>
      <c r="I48" s="19">
        <f t="shared" si="19"/>
        <v>61</v>
      </c>
      <c r="J48" s="19">
        <f t="shared" si="19"/>
        <v>14</v>
      </c>
      <c r="K48" s="19">
        <f t="shared" si="19"/>
        <v>13</v>
      </c>
      <c r="L48" s="23">
        <f t="shared" si="19"/>
        <v>2400.7550380496004</v>
      </c>
      <c r="M48" s="23">
        <f t="shared" si="19"/>
        <v>1004.3133583596</v>
      </c>
      <c r="N48" s="23">
        <f t="shared" si="19"/>
        <v>979.38359414500007</v>
      </c>
      <c r="O48" s="23">
        <f t="shared" si="19"/>
        <v>221.93113406079999</v>
      </c>
      <c r="P48" s="23">
        <f t="shared" si="19"/>
        <v>195.12695148419999</v>
      </c>
    </row>
    <row r="49" spans="2:16" ht="33.450000000000003" customHeight="1" x14ac:dyDescent="0.3">
      <c r="B49" s="12" t="s">
        <v>32</v>
      </c>
      <c r="C49" s="13" t="s">
        <v>15</v>
      </c>
      <c r="D49" s="13" t="s">
        <v>13</v>
      </c>
      <c r="E49" s="14">
        <f>[1]Эрзин!BE34</f>
        <v>607</v>
      </c>
      <c r="F49" s="14">
        <f>[1]Эрзин!BJ34</f>
        <v>9996.5197585410006</v>
      </c>
      <c r="G49" s="14">
        <f>H49+I49+J49+K49</f>
        <v>607</v>
      </c>
      <c r="H49" s="15">
        <f>[1]Эрзин!BE17</f>
        <v>114</v>
      </c>
      <c r="I49" s="15">
        <f>[1]Эрзин!BE21</f>
        <v>126</v>
      </c>
      <c r="J49" s="15">
        <f>[1]Эрзин!BE26</f>
        <v>171</v>
      </c>
      <c r="K49" s="15">
        <f>[1]Эрзин!BE33</f>
        <v>196</v>
      </c>
      <c r="L49" s="20">
        <f>M49+N49+O49+P49</f>
        <v>9996.5197585410006</v>
      </c>
      <c r="M49" s="20">
        <f>[1]Эрзин!BJ17</f>
        <v>1846.3020865700003</v>
      </c>
      <c r="N49" s="20">
        <f>[1]Эрзин!BJ21</f>
        <v>2009.9486749324001</v>
      </c>
      <c r="O49" s="20">
        <f>[1]Эрзин!BJ26</f>
        <v>2839.0433778842003</v>
      </c>
      <c r="P49" s="20">
        <f>[1]Эрзин!BJ33</f>
        <v>3301.2256191544002</v>
      </c>
    </row>
    <row r="50" spans="2:16" x14ac:dyDescent="0.3">
      <c r="B50" s="16"/>
      <c r="C50" s="17" t="s">
        <v>6</v>
      </c>
      <c r="D50" s="18"/>
      <c r="E50" s="19">
        <f>E49</f>
        <v>607</v>
      </c>
      <c r="F50" s="19">
        <f t="shared" ref="F50:P50" si="20">F49</f>
        <v>9996.5197585410006</v>
      </c>
      <c r="G50" s="19">
        <f t="shared" si="20"/>
        <v>607</v>
      </c>
      <c r="H50" s="19">
        <f t="shared" si="20"/>
        <v>114</v>
      </c>
      <c r="I50" s="19">
        <f t="shared" si="20"/>
        <v>126</v>
      </c>
      <c r="J50" s="19">
        <f t="shared" si="20"/>
        <v>171</v>
      </c>
      <c r="K50" s="19">
        <f t="shared" si="20"/>
        <v>196</v>
      </c>
      <c r="L50" s="23">
        <f t="shared" si="20"/>
        <v>9996.5197585410006</v>
      </c>
      <c r="M50" s="23">
        <f t="shared" si="20"/>
        <v>1846.3020865700003</v>
      </c>
      <c r="N50" s="23">
        <f t="shared" si="20"/>
        <v>2009.9486749324001</v>
      </c>
      <c r="O50" s="23">
        <f t="shared" si="20"/>
        <v>2839.0433778842003</v>
      </c>
      <c r="P50" s="23">
        <f t="shared" si="20"/>
        <v>3301.2256191544002</v>
      </c>
    </row>
    <row r="51" spans="2:16" ht="28.2" customHeight="1" x14ac:dyDescent="0.3">
      <c r="B51" s="12" t="s">
        <v>33</v>
      </c>
      <c r="C51" s="13" t="s">
        <v>15</v>
      </c>
      <c r="D51" s="13" t="s">
        <v>13</v>
      </c>
      <c r="E51" s="14">
        <f>[1]РБ1!BL34</f>
        <v>618</v>
      </c>
      <c r="F51" s="14">
        <f>[1]РБ1!BQ34</f>
        <v>11448.319867404</v>
      </c>
      <c r="G51" s="14">
        <f>H51+I51+J51+K51</f>
        <v>618</v>
      </c>
      <c r="H51" s="15">
        <f>[1]РБ1!BL17</f>
        <v>135</v>
      </c>
      <c r="I51" s="15">
        <f>[1]РБ1!BL21</f>
        <v>12</v>
      </c>
      <c r="J51" s="15">
        <f>[1]РБ1!BL26</f>
        <v>19</v>
      </c>
      <c r="K51" s="15">
        <f>[1]РБ1!BL33</f>
        <v>452</v>
      </c>
      <c r="L51" s="20">
        <f>M51+N51+O51+P51</f>
        <v>11448.319867404</v>
      </c>
      <c r="M51" s="20">
        <f>[1]РБ1!BQ17</f>
        <v>2435.1860117338992</v>
      </c>
      <c r="N51" s="20">
        <f>[1]РБ1!BQ21</f>
        <v>251.47615069719996</v>
      </c>
      <c r="O51" s="20">
        <f>[1]РБ1!BQ26</f>
        <v>356.33115409105</v>
      </c>
      <c r="P51" s="20">
        <f>[1]РБ1!BQ33</f>
        <v>8405.3265508818495</v>
      </c>
    </row>
    <row r="52" spans="2:16" ht="43.2" x14ac:dyDescent="0.3">
      <c r="B52" s="21"/>
      <c r="C52" s="22" t="s">
        <v>16</v>
      </c>
      <c r="D52" s="13" t="s">
        <v>13</v>
      </c>
      <c r="E52" s="14">
        <f>[1]РБ1!BR34</f>
        <v>994</v>
      </c>
      <c r="F52" s="14">
        <f>[1]РБ1!BW34</f>
        <v>22125.724646962652</v>
      </c>
      <c r="G52" s="14">
        <f t="shared" ref="G52:G53" si="21">H52+I52+J52+K52</f>
        <v>994</v>
      </c>
      <c r="H52" s="15">
        <f>[1]РБ1!BR17</f>
        <v>299</v>
      </c>
      <c r="I52" s="15">
        <f>[1]РБ1!BR21</f>
        <v>35</v>
      </c>
      <c r="J52" s="15">
        <f>[1]РБ1!BR26</f>
        <v>12</v>
      </c>
      <c r="K52" s="15">
        <f>[1]РБ1!BR33</f>
        <v>648</v>
      </c>
      <c r="L52" s="20">
        <f t="shared" ref="L52:L53" si="22">M52+N52+O52+P52</f>
        <v>22125.724646962648</v>
      </c>
      <c r="M52" s="20">
        <f>[1]РБ1!BW17</f>
        <v>5953.8737252042501</v>
      </c>
      <c r="N52" s="20">
        <f>[1]РБ1!BW21</f>
        <v>702.99014853990002</v>
      </c>
      <c r="O52" s="20">
        <f>[1]РБ1!BW26</f>
        <v>287.30710573534998</v>
      </c>
      <c r="P52" s="20">
        <f>[1]РБ1!BW33</f>
        <v>15181.553667483149</v>
      </c>
    </row>
    <row r="53" spans="2:16" ht="21.6" x14ac:dyDescent="0.3">
      <c r="B53" s="21"/>
      <c r="C53" s="14" t="s">
        <v>34</v>
      </c>
      <c r="D53" s="13" t="s">
        <v>13</v>
      </c>
      <c r="E53" s="14">
        <f>[1]РБ1!CP34</f>
        <v>56</v>
      </c>
      <c r="F53" s="14">
        <f>[1]РБ1!CV34</f>
        <v>14543.873735665999</v>
      </c>
      <c r="G53" s="14">
        <f t="shared" si="21"/>
        <v>56</v>
      </c>
      <c r="H53" s="15">
        <f>[1]РБ1!CP17</f>
        <v>1</v>
      </c>
      <c r="I53" s="15">
        <f>[1]РБ1!CP21</f>
        <v>1</v>
      </c>
      <c r="J53" s="15">
        <f>[1]РБ1!CP26</f>
        <v>10</v>
      </c>
      <c r="K53" s="15">
        <f>[1]РБ1!CP33</f>
        <v>44</v>
      </c>
      <c r="L53" s="20">
        <f t="shared" si="22"/>
        <v>14543.873735666</v>
      </c>
      <c r="M53" s="20">
        <f>[1]РБ1!CV17</f>
        <v>333.43497713899995</v>
      </c>
      <c r="N53" s="20">
        <f>[1]РБ1!CV21</f>
        <v>333.43497713899995</v>
      </c>
      <c r="O53" s="20">
        <f>[1]РБ1!CV26</f>
        <v>2771.3745462830002</v>
      </c>
      <c r="P53" s="20">
        <f>[1]РБ1!CV33</f>
        <v>11105.629235105</v>
      </c>
    </row>
    <row r="54" spans="2:16" x14ac:dyDescent="0.3">
      <c r="B54" s="16"/>
      <c r="C54" s="17" t="s">
        <v>6</v>
      </c>
      <c r="D54" s="18"/>
      <c r="E54" s="19">
        <f>E53+E52+E51</f>
        <v>1668</v>
      </c>
      <c r="F54" s="19">
        <f t="shared" ref="F54:P54" si="23">F53+F52+F51</f>
        <v>48117.918250032657</v>
      </c>
      <c r="G54" s="19">
        <f t="shared" si="23"/>
        <v>1668</v>
      </c>
      <c r="H54" s="19">
        <f t="shared" si="23"/>
        <v>435</v>
      </c>
      <c r="I54" s="19">
        <f t="shared" si="23"/>
        <v>48</v>
      </c>
      <c r="J54" s="19">
        <f t="shared" si="23"/>
        <v>41</v>
      </c>
      <c r="K54" s="19">
        <f t="shared" si="23"/>
        <v>1144</v>
      </c>
      <c r="L54" s="23">
        <f t="shared" si="23"/>
        <v>48117.918250032642</v>
      </c>
      <c r="M54" s="23">
        <f t="shared" si="23"/>
        <v>8722.4947140771492</v>
      </c>
      <c r="N54" s="23">
        <f t="shared" si="23"/>
        <v>1287.9012763761</v>
      </c>
      <c r="O54" s="23">
        <f t="shared" si="23"/>
        <v>3415.0128061094001</v>
      </c>
      <c r="P54" s="23">
        <f t="shared" si="23"/>
        <v>34692.509453469997</v>
      </c>
    </row>
    <row r="55" spans="2:16" ht="31.35" customHeight="1" x14ac:dyDescent="0.3">
      <c r="B55" s="12" t="s">
        <v>35</v>
      </c>
      <c r="C55" s="13" t="s">
        <v>15</v>
      </c>
      <c r="D55" s="13" t="s">
        <v>13</v>
      </c>
      <c r="E55" s="14">
        <f>[1]РБ2!BE34</f>
        <v>382</v>
      </c>
      <c r="F55" s="20">
        <f>[1]РБ2!BJ34</f>
        <v>7280.5144382840008</v>
      </c>
      <c r="G55" s="14">
        <f>H55+I55+J55+K55</f>
        <v>382</v>
      </c>
      <c r="H55" s="15">
        <f>[1]РБ2!BE17</f>
        <v>77</v>
      </c>
      <c r="I55" s="15">
        <f>[1]РБ2!BE21</f>
        <v>0</v>
      </c>
      <c r="J55" s="15">
        <f>[1]РБ2!BE26</f>
        <v>8</v>
      </c>
      <c r="K55" s="15">
        <f>[1]РБ2!BE33</f>
        <v>297</v>
      </c>
      <c r="L55" s="20">
        <f>M55+N55+O55+P55</f>
        <v>7280.514438283999</v>
      </c>
      <c r="M55" s="20">
        <f>[1]РБ2!BJ17</f>
        <v>1455.3712209185001</v>
      </c>
      <c r="N55" s="20">
        <f>[1]РБ2!BJ21</f>
        <v>0</v>
      </c>
      <c r="O55" s="20">
        <f>[1]РБ2!BJ26</f>
        <v>138.80148417749999</v>
      </c>
      <c r="P55" s="20">
        <f>[1]РБ2!BJ33</f>
        <v>5686.3417331879991</v>
      </c>
    </row>
    <row r="56" spans="2:16" ht="15.6" customHeight="1" x14ac:dyDescent="0.3">
      <c r="B56" s="16"/>
      <c r="C56" s="17" t="s">
        <v>6</v>
      </c>
      <c r="D56" s="18"/>
      <c r="E56" s="19">
        <f>E55</f>
        <v>382</v>
      </c>
      <c r="F56" s="23">
        <f t="shared" ref="F56:P56" si="24">F55</f>
        <v>7280.5144382840008</v>
      </c>
      <c r="G56" s="19">
        <f t="shared" si="24"/>
        <v>382</v>
      </c>
      <c r="H56" s="19">
        <f t="shared" si="24"/>
        <v>77</v>
      </c>
      <c r="I56" s="19">
        <f t="shared" si="24"/>
        <v>0</v>
      </c>
      <c r="J56" s="19">
        <f t="shared" si="24"/>
        <v>8</v>
      </c>
      <c r="K56" s="19">
        <f t="shared" si="24"/>
        <v>297</v>
      </c>
      <c r="L56" s="23">
        <f t="shared" si="24"/>
        <v>7280.514438283999</v>
      </c>
      <c r="M56" s="23">
        <f t="shared" si="24"/>
        <v>1455.3712209185001</v>
      </c>
      <c r="N56" s="23">
        <f t="shared" si="24"/>
        <v>0</v>
      </c>
      <c r="O56" s="23">
        <f t="shared" si="24"/>
        <v>138.80148417749999</v>
      </c>
      <c r="P56" s="23">
        <f t="shared" si="24"/>
        <v>5686.3417331879991</v>
      </c>
    </row>
    <row r="57" spans="2:16" ht="42.6" customHeight="1" x14ac:dyDescent="0.3">
      <c r="B57" s="12" t="s">
        <v>36</v>
      </c>
      <c r="C57" s="26" t="s">
        <v>16</v>
      </c>
      <c r="D57" s="13" t="s">
        <v>13</v>
      </c>
      <c r="E57" s="14">
        <f>[1]Горполка!BK34</f>
        <v>1077</v>
      </c>
      <c r="F57" s="20">
        <f>[1]Горполка!BP34</f>
        <v>22093.673500797398</v>
      </c>
      <c r="G57" s="14">
        <f>H57+I57+J57+K57</f>
        <v>1077</v>
      </c>
      <c r="H57" s="15">
        <f>[1]Горполка!BK17</f>
        <v>234</v>
      </c>
      <c r="I57" s="15">
        <f>[1]Горполка!BK21</f>
        <v>22</v>
      </c>
      <c r="J57" s="15">
        <f>[1]Горполка!BK26</f>
        <v>279</v>
      </c>
      <c r="K57" s="15">
        <f>[1]Горполка!BK33</f>
        <v>542</v>
      </c>
      <c r="L57" s="20">
        <f>M57+N57+O57+P57</f>
        <v>22093.673500797398</v>
      </c>
      <c r="M57" s="20">
        <f>[1]Горполка!BP17</f>
        <v>4052.4924986440001</v>
      </c>
      <c r="N57" s="20">
        <f>[1]Горполка!BP21</f>
        <v>473.40567581520008</v>
      </c>
      <c r="O57" s="20">
        <f>[1]Горполка!BP26</f>
        <v>5685.1639870584004</v>
      </c>
      <c r="P57" s="20">
        <f>[1]Горполка!BP33</f>
        <v>11882.6113392798</v>
      </c>
    </row>
    <row r="58" spans="2:16" x14ac:dyDescent="0.3">
      <c r="B58" s="16"/>
      <c r="C58" s="17" t="s">
        <v>6</v>
      </c>
      <c r="D58" s="18"/>
      <c r="E58" s="19">
        <f>E57</f>
        <v>1077</v>
      </c>
      <c r="F58" s="23">
        <f t="shared" ref="F58:P58" si="25">F57</f>
        <v>22093.673500797398</v>
      </c>
      <c r="G58" s="19">
        <f t="shared" si="25"/>
        <v>1077</v>
      </c>
      <c r="H58" s="19">
        <f t="shared" si="25"/>
        <v>234</v>
      </c>
      <c r="I58" s="19">
        <f t="shared" si="25"/>
        <v>22</v>
      </c>
      <c r="J58" s="19">
        <f t="shared" si="25"/>
        <v>279</v>
      </c>
      <c r="K58" s="19">
        <f t="shared" si="25"/>
        <v>542</v>
      </c>
      <c r="L58" s="23">
        <f t="shared" si="25"/>
        <v>22093.673500797398</v>
      </c>
      <c r="M58" s="23">
        <f t="shared" si="25"/>
        <v>4052.4924986440001</v>
      </c>
      <c r="N58" s="23">
        <f t="shared" si="25"/>
        <v>473.40567581520008</v>
      </c>
      <c r="O58" s="23">
        <f t="shared" si="25"/>
        <v>5685.1639870584004</v>
      </c>
      <c r="P58" s="23">
        <f t="shared" si="25"/>
        <v>11882.6113392798</v>
      </c>
    </row>
    <row r="59" spans="2:16" ht="45.6" customHeight="1" x14ac:dyDescent="0.3">
      <c r="B59" s="12" t="s">
        <v>37</v>
      </c>
      <c r="C59" s="26" t="s">
        <v>16</v>
      </c>
      <c r="D59" s="13" t="s">
        <v>13</v>
      </c>
      <c r="E59" s="14">
        <f>[1]РДБ!BR33</f>
        <v>579</v>
      </c>
      <c r="F59" s="20">
        <f>[1]РДБ!BW33</f>
        <v>23960.137651829897</v>
      </c>
      <c r="G59" s="14">
        <f>H59+I59+J59+K59</f>
        <v>931</v>
      </c>
      <c r="H59" s="15">
        <f>[1]РДБ!BR16</f>
        <v>169</v>
      </c>
      <c r="I59" s="15">
        <f>[1]РДБ!BR20</f>
        <v>23</v>
      </c>
      <c r="J59" s="15">
        <f>[1]РДБ!BR25</f>
        <v>160</v>
      </c>
      <c r="K59" s="15">
        <f>[1]РДБ!BR32</f>
        <v>579</v>
      </c>
      <c r="L59" s="20">
        <f>M59+N59+O59+P59</f>
        <v>23960.137651829897</v>
      </c>
      <c r="M59" s="20">
        <f>[1]РДБ!BW16</f>
        <v>5211.0958290452991</v>
      </c>
      <c r="N59" s="20">
        <f>[1]РДБ!BW20</f>
        <v>859.50327729549997</v>
      </c>
      <c r="O59" s="20">
        <f>[1]РДБ!BW25</f>
        <v>5624.8004755593993</v>
      </c>
      <c r="P59" s="20">
        <f>[1]РДБ!BW32</f>
        <v>12264.738069929699</v>
      </c>
    </row>
    <row r="60" spans="2:16" x14ac:dyDescent="0.3">
      <c r="B60" s="16"/>
      <c r="C60" s="17" t="s">
        <v>6</v>
      </c>
      <c r="D60" s="18"/>
      <c r="E60" s="19">
        <f>E59</f>
        <v>579</v>
      </c>
      <c r="F60" s="23">
        <f t="shared" ref="F60:P60" si="26">F59</f>
        <v>23960.137651829897</v>
      </c>
      <c r="G60" s="19">
        <f t="shared" si="26"/>
        <v>931</v>
      </c>
      <c r="H60" s="19">
        <f t="shared" si="26"/>
        <v>169</v>
      </c>
      <c r="I60" s="19">
        <f t="shared" si="26"/>
        <v>23</v>
      </c>
      <c r="J60" s="19">
        <f t="shared" si="26"/>
        <v>160</v>
      </c>
      <c r="K60" s="19">
        <f t="shared" si="26"/>
        <v>579</v>
      </c>
      <c r="L60" s="23">
        <f t="shared" si="26"/>
        <v>23960.137651829897</v>
      </c>
      <c r="M60" s="23">
        <f t="shared" si="26"/>
        <v>5211.0958290452991</v>
      </c>
      <c r="N60" s="23">
        <f t="shared" si="26"/>
        <v>859.50327729549997</v>
      </c>
      <c r="O60" s="23">
        <f t="shared" si="26"/>
        <v>5624.8004755593993</v>
      </c>
      <c r="P60" s="23">
        <f t="shared" si="26"/>
        <v>12264.738069929699</v>
      </c>
    </row>
    <row r="61" spans="2:16" ht="51.6" customHeight="1" x14ac:dyDescent="0.3">
      <c r="B61" s="12" t="s">
        <v>38</v>
      </c>
      <c r="C61" s="13" t="s">
        <v>15</v>
      </c>
      <c r="D61" s="13" t="s">
        <v>13</v>
      </c>
      <c r="E61" s="14">
        <f>[1]Кожвен!BE34</f>
        <v>488</v>
      </c>
      <c r="F61" s="20">
        <f>[1]Кожвен!BJ34</f>
        <v>15976.158426880002</v>
      </c>
      <c r="G61" s="15">
        <f>H61+I61+J61+K61</f>
        <v>488</v>
      </c>
      <c r="H61" s="15">
        <f>[1]Кожвен!BE17</f>
        <v>131</v>
      </c>
      <c r="I61" s="15">
        <f>[1]Кожвен!BE21</f>
        <v>63</v>
      </c>
      <c r="J61" s="15">
        <f>[1]Кожвен!BE26</f>
        <v>115</v>
      </c>
      <c r="K61" s="15">
        <f>[1]Кожвен!BE33</f>
        <v>179</v>
      </c>
      <c r="L61" s="20">
        <f>M61+N61+P61+O61</f>
        <v>15976.158426880003</v>
      </c>
      <c r="M61" s="20">
        <f>[1]Кожвен!BJ17</f>
        <v>4280.035222955501</v>
      </c>
      <c r="N61" s="20">
        <f>[1]Кожвен!BJ21</f>
        <v>2067.3889278965007</v>
      </c>
      <c r="O61" s="20">
        <f>[1]Кожвен!BJ26</f>
        <v>3782.5018409115005</v>
      </c>
      <c r="P61" s="20">
        <f>[1]Кожвен!BJ33</f>
        <v>5846.2324351165007</v>
      </c>
    </row>
    <row r="62" spans="2:16" ht="24" customHeight="1" x14ac:dyDescent="0.3">
      <c r="B62" s="16"/>
      <c r="C62" s="17" t="s">
        <v>6</v>
      </c>
      <c r="D62" s="18"/>
      <c r="E62" s="19">
        <f>E61</f>
        <v>488</v>
      </c>
      <c r="F62" s="23">
        <f t="shared" ref="F62:P62" si="27">F61</f>
        <v>15976.158426880002</v>
      </c>
      <c r="G62" s="19">
        <f t="shared" si="27"/>
        <v>488</v>
      </c>
      <c r="H62" s="19">
        <f t="shared" si="27"/>
        <v>131</v>
      </c>
      <c r="I62" s="19">
        <f t="shared" si="27"/>
        <v>63</v>
      </c>
      <c r="J62" s="19">
        <f t="shared" si="27"/>
        <v>115</v>
      </c>
      <c r="K62" s="19">
        <f t="shared" si="27"/>
        <v>179</v>
      </c>
      <c r="L62" s="23">
        <f t="shared" si="27"/>
        <v>15976.158426880003</v>
      </c>
      <c r="M62" s="23">
        <f t="shared" si="27"/>
        <v>4280.035222955501</v>
      </c>
      <c r="N62" s="23">
        <f t="shared" si="27"/>
        <v>2067.3889278965007</v>
      </c>
      <c r="O62" s="23">
        <f t="shared" si="27"/>
        <v>3782.5018409115005</v>
      </c>
      <c r="P62" s="23">
        <f t="shared" si="27"/>
        <v>5846.2324351165007</v>
      </c>
    </row>
    <row r="63" spans="2:16" ht="43.35" customHeight="1" x14ac:dyDescent="0.3">
      <c r="B63" s="12" t="s">
        <v>39</v>
      </c>
      <c r="C63" s="13" t="s">
        <v>15</v>
      </c>
      <c r="D63" s="13" t="s">
        <v>13</v>
      </c>
      <c r="E63" s="14">
        <f>[1]Инфекция!BE34</f>
        <v>334</v>
      </c>
      <c r="F63" s="14">
        <f>[1]Инфекция!BJ34</f>
        <v>12357.419795189167</v>
      </c>
      <c r="G63" s="14">
        <f>H63+I63+J63+K63</f>
        <v>334</v>
      </c>
      <c r="H63" s="15">
        <f>[1]Инфекция!BE17</f>
        <v>77</v>
      </c>
      <c r="I63" s="15">
        <f>[1]Инфекция!BE21</f>
        <v>1</v>
      </c>
      <c r="J63" s="15">
        <f>[1]Инфекция!BE26</f>
        <v>4</v>
      </c>
      <c r="K63" s="15">
        <f>[1]Инфекция!BE33</f>
        <v>252</v>
      </c>
      <c r="L63" s="20">
        <f>M63+N63+O63+P63</f>
        <v>12357.419795189166</v>
      </c>
      <c r="M63" s="20">
        <f>[1]Инфекция!BJ17</f>
        <v>2461.1976195650277</v>
      </c>
      <c r="N63" s="20">
        <f>[1]Инфекция!BJ21</f>
        <v>477.73525568176433</v>
      </c>
      <c r="O63" s="20">
        <f>[1]Инфекция!BJ26</f>
        <v>977.85090571152864</v>
      </c>
      <c r="P63" s="20">
        <f>[1]Инфекция!BJ33</f>
        <v>8440.6360142308458</v>
      </c>
    </row>
    <row r="64" spans="2:16" x14ac:dyDescent="0.3">
      <c r="B64" s="16"/>
      <c r="C64" s="17" t="s">
        <v>6</v>
      </c>
      <c r="D64" s="18"/>
      <c r="E64" s="19">
        <f>E63</f>
        <v>334</v>
      </c>
      <c r="F64" s="19">
        <f t="shared" ref="F64:P64" si="28">F63</f>
        <v>12357.419795189167</v>
      </c>
      <c r="G64" s="19">
        <f t="shared" si="28"/>
        <v>334</v>
      </c>
      <c r="H64" s="19">
        <f t="shared" si="28"/>
        <v>77</v>
      </c>
      <c r="I64" s="19">
        <f t="shared" si="28"/>
        <v>1</v>
      </c>
      <c r="J64" s="19">
        <f t="shared" si="28"/>
        <v>4</v>
      </c>
      <c r="K64" s="19">
        <f t="shared" si="28"/>
        <v>252</v>
      </c>
      <c r="L64" s="23">
        <f t="shared" si="28"/>
        <v>12357.419795189166</v>
      </c>
      <c r="M64" s="23">
        <f t="shared" si="28"/>
        <v>2461.1976195650277</v>
      </c>
      <c r="N64" s="23">
        <f t="shared" si="28"/>
        <v>477.73525568176433</v>
      </c>
      <c r="O64" s="23">
        <f t="shared" si="28"/>
        <v>977.85090571152864</v>
      </c>
      <c r="P64" s="23">
        <f t="shared" si="28"/>
        <v>8440.6360142308458</v>
      </c>
    </row>
    <row r="65" spans="2:16" ht="43.2" x14ac:dyDescent="0.3">
      <c r="B65" s="12" t="s">
        <v>40</v>
      </c>
      <c r="C65" s="26" t="s">
        <v>16</v>
      </c>
      <c r="D65" s="13" t="s">
        <v>13</v>
      </c>
      <c r="E65" s="14">
        <f>[1]ПЦ!BK34</f>
        <v>973</v>
      </c>
      <c r="F65" s="14">
        <f>[1]ПЦ!BP34</f>
        <v>26660.937827517897</v>
      </c>
      <c r="G65" s="14">
        <f>H65+I65+J65+K65</f>
        <v>973</v>
      </c>
      <c r="H65" s="15">
        <f>[1]ПЦ!BK17</f>
        <v>220</v>
      </c>
      <c r="I65" s="15">
        <f>[1]ПЦ!BK21</f>
        <v>153</v>
      </c>
      <c r="J65" s="15">
        <f>[1]ПЦ!BK26</f>
        <v>240</v>
      </c>
      <c r="K65" s="15">
        <f>[1]ПЦ!BK33</f>
        <v>360</v>
      </c>
      <c r="L65" s="20">
        <f>M65+N65+O65+P65</f>
        <v>26660.937827517897</v>
      </c>
      <c r="M65" s="20">
        <f>[1]ПЦ!BP17</f>
        <v>4282.1288597739995</v>
      </c>
      <c r="N65" s="20">
        <f>[1]ПЦ!BP21</f>
        <v>3077.4127841484001</v>
      </c>
      <c r="O65" s="20">
        <f>[1]ПЦ!BP26</f>
        <v>4391.2761732483004</v>
      </c>
      <c r="P65" s="20">
        <f>[1]ПЦ!BP33</f>
        <v>14910.120010347197</v>
      </c>
    </row>
    <row r="66" spans="2:16" x14ac:dyDescent="0.3">
      <c r="B66" s="16"/>
      <c r="C66" s="17" t="s">
        <v>6</v>
      </c>
      <c r="D66" s="18"/>
      <c r="E66" s="19">
        <f>E65</f>
        <v>973</v>
      </c>
      <c r="F66" s="19">
        <f t="shared" ref="F66:P66" si="29">F65</f>
        <v>26660.937827517897</v>
      </c>
      <c r="G66" s="19">
        <f t="shared" si="29"/>
        <v>973</v>
      </c>
      <c r="H66" s="19">
        <f t="shared" si="29"/>
        <v>220</v>
      </c>
      <c r="I66" s="19">
        <f t="shared" si="29"/>
        <v>153</v>
      </c>
      <c r="J66" s="19">
        <f t="shared" si="29"/>
        <v>240</v>
      </c>
      <c r="K66" s="19">
        <f t="shared" si="29"/>
        <v>360</v>
      </c>
      <c r="L66" s="23">
        <f t="shared" si="29"/>
        <v>26660.937827517897</v>
      </c>
      <c r="M66" s="23">
        <f t="shared" si="29"/>
        <v>4282.1288597739995</v>
      </c>
      <c r="N66" s="23">
        <f t="shared" si="29"/>
        <v>3077.4127841484001</v>
      </c>
      <c r="O66" s="23">
        <f t="shared" si="29"/>
        <v>4391.2761732483004</v>
      </c>
      <c r="P66" s="23">
        <f t="shared" si="29"/>
        <v>14910.120010347197</v>
      </c>
    </row>
    <row r="67" spans="2:16" ht="57.6" customHeight="1" x14ac:dyDescent="0.3">
      <c r="B67" s="12" t="s">
        <v>41</v>
      </c>
      <c r="C67" s="13" t="s">
        <v>15</v>
      </c>
      <c r="D67" s="13" t="s">
        <v>13</v>
      </c>
      <c r="E67" s="15">
        <f>[1]Онко!BX34</f>
        <v>1303</v>
      </c>
      <c r="F67" s="20">
        <f>[1]Онко!CB34</f>
        <v>243932.37872840709</v>
      </c>
      <c r="G67" s="14">
        <f>H67+I67+J67+K67</f>
        <v>1303</v>
      </c>
      <c r="H67" s="15">
        <f>[1]Онко!BX17</f>
        <v>233</v>
      </c>
      <c r="I67" s="15">
        <f>[1]Онко!BX21</f>
        <v>275</v>
      </c>
      <c r="J67" s="15">
        <f>[1]Онко!BX26</f>
        <v>327</v>
      </c>
      <c r="K67" s="15">
        <f>[1]Онко!BX33</f>
        <v>468</v>
      </c>
      <c r="L67" s="20">
        <f>M67+N67+O67+P67</f>
        <v>243932.37872840706</v>
      </c>
      <c r="M67" s="20">
        <f>[1]Онко!CB17</f>
        <v>41127.844095501387</v>
      </c>
      <c r="N67" s="20">
        <f>[1]Онко!CB21</f>
        <v>68208.12263461703</v>
      </c>
      <c r="O67" s="20">
        <f>[1]Онко!CB26</f>
        <v>67483.045710941922</v>
      </c>
      <c r="P67" s="20">
        <f>[1]Онко!CB33</f>
        <v>67113.366287346726</v>
      </c>
    </row>
    <row r="68" spans="2:16" x14ac:dyDescent="0.3">
      <c r="B68" s="16"/>
      <c r="C68" s="17" t="s">
        <v>6</v>
      </c>
      <c r="D68" s="18"/>
      <c r="E68" s="24">
        <f>E67</f>
        <v>1303</v>
      </c>
      <c r="F68" s="23">
        <f t="shared" ref="F68:P68" si="30">F67</f>
        <v>243932.37872840709</v>
      </c>
      <c r="G68" s="24">
        <f t="shared" si="30"/>
        <v>1303</v>
      </c>
      <c r="H68" s="24">
        <f t="shared" si="30"/>
        <v>233</v>
      </c>
      <c r="I68" s="24">
        <f t="shared" si="30"/>
        <v>275</v>
      </c>
      <c r="J68" s="24">
        <f t="shared" si="30"/>
        <v>327</v>
      </c>
      <c r="K68" s="24">
        <f t="shared" si="30"/>
        <v>468</v>
      </c>
      <c r="L68" s="23">
        <f t="shared" si="30"/>
        <v>243932.37872840706</v>
      </c>
      <c r="M68" s="23">
        <f t="shared" si="30"/>
        <v>41127.844095501387</v>
      </c>
      <c r="N68" s="23">
        <f t="shared" si="30"/>
        <v>68208.12263461703</v>
      </c>
      <c r="O68" s="23">
        <f t="shared" si="30"/>
        <v>67483.045710941922</v>
      </c>
      <c r="P68" s="23">
        <f t="shared" si="30"/>
        <v>67113.366287346726</v>
      </c>
    </row>
    <row r="69" spans="2:16" ht="43.2" x14ac:dyDescent="0.3">
      <c r="B69" s="12" t="s">
        <v>42</v>
      </c>
      <c r="C69" s="26" t="s">
        <v>16</v>
      </c>
      <c r="D69" s="13" t="s">
        <v>13</v>
      </c>
      <c r="E69" s="14">
        <f>'[1]МЧУ ДПО Нефросовет'!BK33</f>
        <v>36</v>
      </c>
      <c r="F69" s="20">
        <f>'[1]МЧУ ДПО Нефросовет'!BP33</f>
        <v>2517.7943641499996</v>
      </c>
      <c r="G69" s="14">
        <f>H69+I69+J69+K69</f>
        <v>36</v>
      </c>
      <c r="H69" s="15">
        <f>'[1]МЧУ ДПО Нефросовет'!BK16</f>
        <v>9</v>
      </c>
      <c r="I69" s="15">
        <f>'[1]МЧУ ДПО Нефросовет'!BK20</f>
        <v>6</v>
      </c>
      <c r="J69" s="15">
        <f>'[1]МЧУ ДПО Нефросовет'!BK25</f>
        <v>0</v>
      </c>
      <c r="K69" s="15">
        <f>'[1]МЧУ ДПО Нефросовет'!BK32</f>
        <v>21</v>
      </c>
      <c r="L69" s="20">
        <f>M69+N69+O69+P69</f>
        <v>2517.7943641499996</v>
      </c>
      <c r="M69" s="20">
        <f>'[1]МЧУ ДПО Нефросовет'!BP16</f>
        <v>629.44859103749991</v>
      </c>
      <c r="N69" s="20">
        <f>'[1]МЧУ ДПО Нефросовет'!BP20</f>
        <v>419.63239402499994</v>
      </c>
      <c r="O69" s="20">
        <f>'[1]МЧУ ДПО Нефросовет'!BP25</f>
        <v>0</v>
      </c>
      <c r="P69" s="20">
        <f>'[1]МЧУ ДПО Нефросовет'!BP32</f>
        <v>1468.7133790874998</v>
      </c>
    </row>
    <row r="70" spans="2:16" x14ac:dyDescent="0.3">
      <c r="B70" s="16"/>
      <c r="C70" s="17" t="s">
        <v>6</v>
      </c>
      <c r="D70" s="18"/>
      <c r="E70" s="19">
        <f>E69</f>
        <v>36</v>
      </c>
      <c r="F70" s="23">
        <f t="shared" ref="F70:P70" si="31">F69</f>
        <v>2517.7943641499996</v>
      </c>
      <c r="G70" s="19">
        <f t="shared" si="31"/>
        <v>36</v>
      </c>
      <c r="H70" s="19">
        <f t="shared" si="31"/>
        <v>9</v>
      </c>
      <c r="I70" s="19">
        <f t="shared" si="31"/>
        <v>6</v>
      </c>
      <c r="J70" s="19">
        <f t="shared" si="31"/>
        <v>0</v>
      </c>
      <c r="K70" s="19">
        <f t="shared" si="31"/>
        <v>21</v>
      </c>
      <c r="L70" s="23">
        <f t="shared" si="31"/>
        <v>2517.7943641499996</v>
      </c>
      <c r="M70" s="23">
        <f t="shared" si="31"/>
        <v>629.44859103749991</v>
      </c>
      <c r="N70" s="23">
        <f t="shared" si="31"/>
        <v>419.63239402499994</v>
      </c>
      <c r="O70" s="23">
        <f t="shared" si="31"/>
        <v>0</v>
      </c>
      <c r="P70" s="23">
        <f t="shared" si="31"/>
        <v>1468.7133790874998</v>
      </c>
    </row>
    <row r="71" spans="2:16" ht="21.6" x14ac:dyDescent="0.3">
      <c r="B71" s="27" t="s">
        <v>43</v>
      </c>
      <c r="C71" s="28" t="s">
        <v>44</v>
      </c>
      <c r="D71" s="13" t="s">
        <v>13</v>
      </c>
      <c r="E71" s="14">
        <f>[1]Санталь17!CC33</f>
        <v>70</v>
      </c>
      <c r="F71" s="14">
        <f>[1]Санталь17!CH33</f>
        <v>14334.628947406336</v>
      </c>
      <c r="G71" s="14">
        <f>H71+I71+J71+K71</f>
        <v>70</v>
      </c>
      <c r="H71" s="15">
        <f>[1]Санталь17!CC16</f>
        <v>5</v>
      </c>
      <c r="I71" s="15">
        <f>[1]Санталь17!CC20</f>
        <v>4</v>
      </c>
      <c r="J71" s="15">
        <f>[1]Санталь17!CC25</f>
        <v>14</v>
      </c>
      <c r="K71" s="15">
        <f>[1]Санталь17!CC32</f>
        <v>47</v>
      </c>
      <c r="L71" s="20">
        <f>M71+N71+O71+P71</f>
        <v>14334.628947406336</v>
      </c>
      <c r="M71" s="20">
        <f>[1]Санталь17!CH16</f>
        <v>1023.902067671881</v>
      </c>
      <c r="N71" s="20">
        <f>[1]Санталь17!CH20</f>
        <v>819.12165413750483</v>
      </c>
      <c r="O71" s="20">
        <f>[1]Санталь17!CH25</f>
        <v>2866.9257894812672</v>
      </c>
      <c r="P71" s="20">
        <f>[1]Санталь17!CH32</f>
        <v>9624.6794361156826</v>
      </c>
    </row>
    <row r="72" spans="2:16" x14ac:dyDescent="0.3">
      <c r="B72" s="29"/>
      <c r="C72" s="17" t="s">
        <v>6</v>
      </c>
      <c r="D72" s="18"/>
      <c r="E72" s="19">
        <f>E71</f>
        <v>70</v>
      </c>
      <c r="F72" s="19">
        <f t="shared" ref="F72:P72" si="32">F71</f>
        <v>14334.628947406336</v>
      </c>
      <c r="G72" s="19">
        <f t="shared" si="32"/>
        <v>70</v>
      </c>
      <c r="H72" s="19">
        <f t="shared" si="32"/>
        <v>5</v>
      </c>
      <c r="I72" s="19">
        <f t="shared" si="32"/>
        <v>4</v>
      </c>
      <c r="J72" s="19">
        <f t="shared" si="32"/>
        <v>14</v>
      </c>
      <c r="K72" s="19">
        <f t="shared" si="32"/>
        <v>47</v>
      </c>
      <c r="L72" s="23">
        <f t="shared" si="32"/>
        <v>14334.628947406336</v>
      </c>
      <c r="M72" s="23">
        <f t="shared" si="32"/>
        <v>1023.902067671881</v>
      </c>
      <c r="N72" s="23">
        <f t="shared" si="32"/>
        <v>819.12165413750483</v>
      </c>
      <c r="O72" s="23">
        <f t="shared" si="32"/>
        <v>2866.9257894812672</v>
      </c>
      <c r="P72" s="23">
        <f t="shared" si="32"/>
        <v>9624.6794361156826</v>
      </c>
    </row>
    <row r="73" spans="2:16" ht="57.6" customHeight="1" x14ac:dyDescent="0.3">
      <c r="B73" s="12" t="s">
        <v>45</v>
      </c>
      <c r="C73" s="13" t="s">
        <v>15</v>
      </c>
      <c r="D73" s="13" t="s">
        <v>13</v>
      </c>
      <c r="E73" s="20">
        <f>[1]Серебрянка1!BE34</f>
        <v>512</v>
      </c>
      <c r="F73" s="20">
        <f>[1]Серебрянка1!BK34</f>
        <v>18858.686447776199</v>
      </c>
      <c r="G73" s="14">
        <f>H73+I73+J73+K73</f>
        <v>512</v>
      </c>
      <c r="H73" s="15">
        <f>[1]Серебрянка1!BE17</f>
        <v>130</v>
      </c>
      <c r="I73" s="15">
        <f>[1]Серебрянка1!BE21</f>
        <v>13</v>
      </c>
      <c r="J73" s="15">
        <f>[1]Серебрянка1!BE26</f>
        <v>126</v>
      </c>
      <c r="K73" s="15">
        <f>[1]Серебрянка1!BE33</f>
        <v>243</v>
      </c>
      <c r="L73" s="20">
        <f>M73+N73+O73+P73</f>
        <v>18858.686447776199</v>
      </c>
      <c r="M73" s="20">
        <f>[1]Серебрянка1!BK17</f>
        <v>4782.3853775069992</v>
      </c>
      <c r="N73" s="20">
        <f>[1]Серебрянка1!BK21</f>
        <v>346.67729617319998</v>
      </c>
      <c r="O73" s="20">
        <f>[1]Серебрянка1!BK26</f>
        <v>4752.743824302599</v>
      </c>
      <c r="P73" s="20">
        <f>[1]Серебрянка1!BK33</f>
        <v>8976.8799497933996</v>
      </c>
    </row>
    <row r="74" spans="2:16" x14ac:dyDescent="0.3">
      <c r="B74" s="16"/>
      <c r="C74" s="17" t="s">
        <v>6</v>
      </c>
      <c r="D74" s="18"/>
      <c r="E74" s="19">
        <f>E73</f>
        <v>512</v>
      </c>
      <c r="F74" s="19">
        <f t="shared" ref="F74:P74" si="33">F73</f>
        <v>18858.686447776199</v>
      </c>
      <c r="G74" s="19">
        <f t="shared" si="33"/>
        <v>512</v>
      </c>
      <c r="H74" s="19">
        <f t="shared" si="33"/>
        <v>130</v>
      </c>
      <c r="I74" s="19">
        <f t="shared" si="33"/>
        <v>13</v>
      </c>
      <c r="J74" s="19">
        <f t="shared" si="33"/>
        <v>126</v>
      </c>
      <c r="K74" s="19">
        <f t="shared" si="33"/>
        <v>243</v>
      </c>
      <c r="L74" s="23">
        <f t="shared" si="33"/>
        <v>18858.686447776199</v>
      </c>
      <c r="M74" s="23">
        <f t="shared" si="33"/>
        <v>4782.3853775069992</v>
      </c>
      <c r="N74" s="23">
        <f t="shared" si="33"/>
        <v>346.67729617319998</v>
      </c>
      <c r="O74" s="23">
        <f t="shared" si="33"/>
        <v>4752.743824302599</v>
      </c>
      <c r="P74" s="23">
        <f t="shared" si="33"/>
        <v>8976.8799497933996</v>
      </c>
    </row>
    <row r="75" spans="2:16" ht="66.599999999999994" customHeight="1" x14ac:dyDescent="0.3">
      <c r="B75" s="12" t="s">
        <v>46</v>
      </c>
      <c r="C75" s="13" t="s">
        <v>15</v>
      </c>
      <c r="D75" s="13" t="s">
        <v>13</v>
      </c>
      <c r="E75" s="14">
        <f>[1]ЦМРД!BQ34</f>
        <v>386</v>
      </c>
      <c r="F75" s="14">
        <f>[1]ЦМРД!BV34</f>
        <v>16620.749180843995</v>
      </c>
      <c r="G75" s="14">
        <f>H75+I75+J75+K75</f>
        <v>386</v>
      </c>
      <c r="H75" s="15">
        <f>[1]ЦМРД!BQ17</f>
        <v>93</v>
      </c>
      <c r="I75" s="15">
        <f>[1]ЦМРД!BQ21</f>
        <v>13</v>
      </c>
      <c r="J75" s="15">
        <f>[1]ЦМРД!BQ26</f>
        <v>75</v>
      </c>
      <c r="K75" s="15">
        <f>[1]ЦМРД!BQ33</f>
        <v>205</v>
      </c>
      <c r="L75" s="20">
        <f>M75+N75+O75+P75</f>
        <v>16620.749180843995</v>
      </c>
      <c r="M75" s="20">
        <f>[1]ЦМРД!BV17</f>
        <v>4888.7083400879992</v>
      </c>
      <c r="N75" s="20">
        <f>[1]ЦМРД!BV21</f>
        <v>616.45838910599991</v>
      </c>
      <c r="O75" s="20">
        <f>[1]ЦМРД!BV26</f>
        <v>3796.4815426649993</v>
      </c>
      <c r="P75" s="20">
        <f>[1]ЦМРД!BV33</f>
        <v>7319.1009089849995</v>
      </c>
    </row>
    <row r="76" spans="2:16" x14ac:dyDescent="0.3">
      <c r="B76" s="16"/>
      <c r="C76" s="17" t="s">
        <v>6</v>
      </c>
      <c r="D76" s="18"/>
      <c r="E76" s="19">
        <f>E75</f>
        <v>386</v>
      </c>
      <c r="F76" s="19">
        <f t="shared" ref="F76:P76" si="34">F75</f>
        <v>16620.749180843995</v>
      </c>
      <c r="G76" s="19">
        <f t="shared" si="34"/>
        <v>386</v>
      </c>
      <c r="H76" s="19">
        <f t="shared" si="34"/>
        <v>93</v>
      </c>
      <c r="I76" s="19">
        <f t="shared" si="34"/>
        <v>13</v>
      </c>
      <c r="J76" s="19">
        <f t="shared" si="34"/>
        <v>75</v>
      </c>
      <c r="K76" s="19">
        <f t="shared" si="34"/>
        <v>205</v>
      </c>
      <c r="L76" s="23">
        <f t="shared" si="34"/>
        <v>16620.749180843995</v>
      </c>
      <c r="M76" s="23">
        <f t="shared" si="34"/>
        <v>4888.7083400879992</v>
      </c>
      <c r="N76" s="23">
        <f t="shared" si="34"/>
        <v>616.45838910599991</v>
      </c>
      <c r="O76" s="23">
        <f t="shared" si="34"/>
        <v>3796.4815426649993</v>
      </c>
      <c r="P76" s="23">
        <f t="shared" si="34"/>
        <v>7319.1009089849995</v>
      </c>
    </row>
    <row r="77" spans="2:16" ht="52.95" customHeight="1" x14ac:dyDescent="0.3">
      <c r="B77" s="12" t="s">
        <v>47</v>
      </c>
      <c r="C77" s="28" t="s">
        <v>44</v>
      </c>
      <c r="D77" s="13" t="s">
        <v>13</v>
      </c>
      <c r="E77" s="14">
        <f>[1]Томск!CC34</f>
        <v>30</v>
      </c>
      <c r="F77" s="20">
        <f>[1]Томск!CH34</f>
        <v>5204.0319</v>
      </c>
      <c r="G77" s="14">
        <f>H77+I77+J77+K77</f>
        <v>30</v>
      </c>
      <c r="H77" s="15">
        <f>[1]Томск!CC17</f>
        <v>6</v>
      </c>
      <c r="I77" s="15">
        <f>[1]Томск!CC21</f>
        <v>19</v>
      </c>
      <c r="J77" s="15">
        <f>[1]Томск!CC26</f>
        <v>0</v>
      </c>
      <c r="K77" s="15">
        <f>[1]Томск!CC33</f>
        <v>5</v>
      </c>
      <c r="L77" s="20">
        <f>M77+N77+O77+P77</f>
        <v>5204.0319</v>
      </c>
      <c r="M77" s="20">
        <f>[1]Томск!CH17</f>
        <v>1040.8063800000002</v>
      </c>
      <c r="N77" s="20">
        <f>[1]Томск!CH21</f>
        <v>3295.8868700000003</v>
      </c>
      <c r="O77" s="20">
        <f>[1]Томск!CH26</f>
        <v>0</v>
      </c>
      <c r="P77" s="20">
        <f>[1]Томск!CH33</f>
        <v>867.33865000000014</v>
      </c>
    </row>
    <row r="78" spans="2:16" x14ac:dyDescent="0.3">
      <c r="B78" s="16"/>
      <c r="C78" s="17" t="s">
        <v>6</v>
      </c>
      <c r="D78" s="18"/>
      <c r="E78" s="19">
        <f>E77</f>
        <v>30</v>
      </c>
      <c r="F78" s="23">
        <f t="shared" ref="F78:P78" si="35">F77</f>
        <v>5204.0319</v>
      </c>
      <c r="G78" s="19">
        <f t="shared" si="35"/>
        <v>30</v>
      </c>
      <c r="H78" s="19">
        <f t="shared" si="35"/>
        <v>6</v>
      </c>
      <c r="I78" s="19">
        <f t="shared" si="35"/>
        <v>19</v>
      </c>
      <c r="J78" s="19">
        <f t="shared" si="35"/>
        <v>0</v>
      </c>
      <c r="K78" s="19">
        <f t="shared" si="35"/>
        <v>5</v>
      </c>
      <c r="L78" s="23">
        <f t="shared" si="35"/>
        <v>5204.0319</v>
      </c>
      <c r="M78" s="23">
        <f t="shared" si="35"/>
        <v>1040.8063800000002</v>
      </c>
      <c r="N78" s="23">
        <f t="shared" si="35"/>
        <v>3295.8868700000003</v>
      </c>
      <c r="O78" s="23">
        <f t="shared" si="35"/>
        <v>0</v>
      </c>
      <c r="P78" s="23">
        <f t="shared" si="35"/>
        <v>867.33865000000014</v>
      </c>
    </row>
    <row r="79" spans="2:16" ht="28.95" customHeight="1" x14ac:dyDescent="0.3">
      <c r="B79" s="12" t="s">
        <v>48</v>
      </c>
      <c r="C79" s="28" t="s">
        <v>44</v>
      </c>
      <c r="D79" s="13" t="s">
        <v>13</v>
      </c>
      <c r="E79" s="14">
        <f>[1]Евтушенко!CC34</f>
        <v>10</v>
      </c>
      <c r="F79" s="20">
        <f>[1]Евтушенко!CH34</f>
        <v>1734.6773000000003</v>
      </c>
      <c r="G79" s="14">
        <f>H79+I79+J79+K79</f>
        <v>10</v>
      </c>
      <c r="H79" s="15">
        <f>[1]Евтушенко!CC17</f>
        <v>1</v>
      </c>
      <c r="I79" s="15">
        <f>[1]Евтушенко!CC21</f>
        <v>2</v>
      </c>
      <c r="J79" s="15">
        <f>[1]Евтушенко!CC26</f>
        <v>3</v>
      </c>
      <c r="K79" s="15">
        <f>[1]Евтушенко!CC33</f>
        <v>4</v>
      </c>
      <c r="L79" s="20">
        <f>M79+N79+O79+P79</f>
        <v>1734.6773000000001</v>
      </c>
      <c r="M79" s="20">
        <f>[1]Евтушенко!CH17</f>
        <v>173.46773000000002</v>
      </c>
      <c r="N79" s="20">
        <f>[1]Евтушенко!CH21</f>
        <v>346.93546000000003</v>
      </c>
      <c r="O79" s="20">
        <f>[1]Евтушенко!CH26</f>
        <v>520.40319</v>
      </c>
      <c r="P79" s="20">
        <f>[1]Евтушенко!CH33</f>
        <v>693.87092000000007</v>
      </c>
    </row>
    <row r="80" spans="2:16" ht="15" thickBot="1" x14ac:dyDescent="0.35">
      <c r="B80" s="21"/>
      <c r="C80" s="30" t="s">
        <v>6</v>
      </c>
      <c r="D80" s="31"/>
      <c r="E80" s="32">
        <f>E79</f>
        <v>10</v>
      </c>
      <c r="F80" s="33">
        <f t="shared" ref="F80:P80" si="36">F79</f>
        <v>1734.6773000000003</v>
      </c>
      <c r="G80" s="32">
        <f t="shared" si="36"/>
        <v>10</v>
      </c>
      <c r="H80" s="32">
        <f t="shared" si="36"/>
        <v>1</v>
      </c>
      <c r="I80" s="32">
        <f t="shared" si="36"/>
        <v>2</v>
      </c>
      <c r="J80" s="32">
        <f t="shared" si="36"/>
        <v>3</v>
      </c>
      <c r="K80" s="32">
        <f t="shared" si="36"/>
        <v>4</v>
      </c>
      <c r="L80" s="33">
        <f t="shared" si="36"/>
        <v>1734.6773000000001</v>
      </c>
      <c r="M80" s="33">
        <f t="shared" si="36"/>
        <v>173.46773000000002</v>
      </c>
      <c r="N80" s="33">
        <f t="shared" si="36"/>
        <v>346.93546000000003</v>
      </c>
      <c r="O80" s="33">
        <f t="shared" si="36"/>
        <v>520.40319</v>
      </c>
      <c r="P80" s="33">
        <f t="shared" si="36"/>
        <v>693.87092000000007</v>
      </c>
    </row>
    <row r="81" spans="2:16" ht="15" thickBot="1" x14ac:dyDescent="0.35">
      <c r="B81" s="34" t="s">
        <v>49</v>
      </c>
      <c r="C81" s="35"/>
      <c r="D81" s="36"/>
      <c r="E81" s="37">
        <f>E80+E78+E76+E74+E72+E70+E68+E66+E64+E62+E60+E58+E56+E54+E50+E48+E46+E43+E40+E38+E35+E33+E30+E28+E26+E23+E21+E18+E15+E12+E8</f>
        <v>19544</v>
      </c>
      <c r="F81" s="37">
        <f t="shared" ref="F81:P81" si="37">F80+F78+F76+F74+F72+F70+F68+F66+F64+F62+F60+F58+F56+F54+F50+F48+F46+F43+F40+F38+F35+F33+F30+F28+F26+F23+F21+F18+F15+F12+F8</f>
        <v>704565.38978415332</v>
      </c>
      <c r="G81" s="38">
        <f t="shared" si="37"/>
        <v>19896</v>
      </c>
      <c r="H81" s="38">
        <f t="shared" si="37"/>
        <v>4050</v>
      </c>
      <c r="I81" s="38">
        <f t="shared" si="37"/>
        <v>2131</v>
      </c>
      <c r="J81" s="38">
        <f t="shared" si="37"/>
        <v>4965</v>
      </c>
      <c r="K81" s="38">
        <f t="shared" si="37"/>
        <v>8750</v>
      </c>
      <c r="L81" s="38">
        <f t="shared" si="37"/>
        <v>704565.38978415332</v>
      </c>
      <c r="M81" s="38">
        <f t="shared" si="37"/>
        <v>123474.48006437004</v>
      </c>
      <c r="N81" s="38">
        <f t="shared" si="37"/>
        <v>109176.45381900411</v>
      </c>
      <c r="O81" s="38">
        <f t="shared" si="37"/>
        <v>181516.03030171923</v>
      </c>
      <c r="P81" s="38">
        <f t="shared" si="37"/>
        <v>290398.42559906002</v>
      </c>
    </row>
    <row r="82" spans="2:16" x14ac:dyDescent="0.3"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</row>
    <row r="83" spans="2:16" x14ac:dyDescent="0.3"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</row>
    <row r="84" spans="2:16" x14ac:dyDescent="0.3"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</row>
    <row r="85" spans="2:16" x14ac:dyDescent="0.3"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</row>
    <row r="86" spans="2:16" x14ac:dyDescent="0.3"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</row>
    <row r="87" spans="2:16" x14ac:dyDescent="0.3"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</row>
    <row r="88" spans="2:16" x14ac:dyDescent="0.3"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</row>
    <row r="89" spans="2:16" x14ac:dyDescent="0.3"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</row>
    <row r="90" spans="2:16" x14ac:dyDescent="0.3"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</row>
    <row r="91" spans="2:16" x14ac:dyDescent="0.3"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</row>
    <row r="92" spans="2:16" x14ac:dyDescent="0.3"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</row>
    <row r="93" spans="2:16" x14ac:dyDescent="0.3"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</row>
    <row r="94" spans="2:16" x14ac:dyDescent="0.3"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</row>
    <row r="95" spans="2:16" x14ac:dyDescent="0.3"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</row>
    <row r="96" spans="2:16" x14ac:dyDescent="0.3"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</row>
    <row r="97" spans="2:16" x14ac:dyDescent="0.3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</row>
    <row r="98" spans="2:16" x14ac:dyDescent="0.3"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</row>
    <row r="99" spans="2:16" x14ac:dyDescent="0.3"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</row>
    <row r="100" spans="2:16" x14ac:dyDescent="0.3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</row>
    <row r="101" spans="2:16" x14ac:dyDescent="0.3"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</row>
    <row r="102" spans="2:16" x14ac:dyDescent="0.3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</row>
    <row r="103" spans="2:16" x14ac:dyDescent="0.3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</row>
    <row r="104" spans="2:16" x14ac:dyDescent="0.3"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</row>
    <row r="105" spans="2:16" x14ac:dyDescent="0.3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</row>
    <row r="106" spans="2:16" x14ac:dyDescent="0.3"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</row>
    <row r="107" spans="2:16" x14ac:dyDescent="0.3"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</row>
    <row r="108" spans="2:16" x14ac:dyDescent="0.3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</row>
    <row r="109" spans="2:16" x14ac:dyDescent="0.3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</row>
    <row r="110" spans="2:16" x14ac:dyDescent="0.3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</row>
    <row r="111" spans="2:16" x14ac:dyDescent="0.3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</row>
    <row r="112" spans="2:16" x14ac:dyDescent="0.3"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</row>
    <row r="113" spans="2:16" x14ac:dyDescent="0.3"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</row>
    <row r="114" spans="2:16" x14ac:dyDescent="0.3"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</row>
    <row r="115" spans="2:16" x14ac:dyDescent="0.3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</row>
    <row r="116" spans="2:16" x14ac:dyDescent="0.3"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</row>
    <row r="117" spans="2:16" x14ac:dyDescent="0.3"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</row>
    <row r="118" spans="2:16" x14ac:dyDescent="0.3"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</row>
    <row r="119" spans="2:16" x14ac:dyDescent="0.3"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</row>
    <row r="120" spans="2:16" x14ac:dyDescent="0.3"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</row>
    <row r="121" spans="2:16" x14ac:dyDescent="0.3"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</row>
    <row r="122" spans="2:16" x14ac:dyDescent="0.3"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</row>
    <row r="123" spans="2:16" x14ac:dyDescent="0.3"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</row>
    <row r="124" spans="2:16" x14ac:dyDescent="0.3"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</row>
    <row r="125" spans="2:16" x14ac:dyDescent="0.3"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</row>
    <row r="126" spans="2:16" x14ac:dyDescent="0.3"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</row>
    <row r="127" spans="2:16" x14ac:dyDescent="0.3"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</row>
    <row r="128" spans="2:16" x14ac:dyDescent="0.3"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</row>
    <row r="129" spans="2:16" x14ac:dyDescent="0.3"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</row>
    <row r="130" spans="2:16" x14ac:dyDescent="0.3"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</row>
    <row r="131" spans="2:16" x14ac:dyDescent="0.3"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</row>
    <row r="132" spans="2:16" x14ac:dyDescent="0.3"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</row>
    <row r="133" spans="2:16" x14ac:dyDescent="0.3"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</row>
    <row r="134" spans="2:16" x14ac:dyDescent="0.3"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</row>
    <row r="135" spans="2:16" x14ac:dyDescent="0.3"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</row>
    <row r="136" spans="2:16" x14ac:dyDescent="0.3"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</row>
    <row r="137" spans="2:16" x14ac:dyDescent="0.3"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</row>
    <row r="138" spans="2:16" x14ac:dyDescent="0.3"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</row>
    <row r="139" spans="2:16" x14ac:dyDescent="0.3"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</row>
    <row r="140" spans="2:16" x14ac:dyDescent="0.3"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</row>
    <row r="141" spans="2:16" x14ac:dyDescent="0.3"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</row>
    <row r="142" spans="2:16" x14ac:dyDescent="0.3"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</row>
    <row r="143" spans="2:16" x14ac:dyDescent="0.3">
      <c r="B143" s="39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</row>
    <row r="144" spans="2:16" x14ac:dyDescent="0.3"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</row>
    <row r="145" spans="2:16" x14ac:dyDescent="0.3">
      <c r="B145" s="39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</row>
    <row r="146" spans="2:16" x14ac:dyDescent="0.3"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</row>
    <row r="147" spans="2:16" x14ac:dyDescent="0.3">
      <c r="B147" s="39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</row>
    <row r="148" spans="2:16" x14ac:dyDescent="0.3">
      <c r="B148" s="39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</row>
    <row r="149" spans="2:16" x14ac:dyDescent="0.3">
      <c r="B149" s="39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</row>
    <row r="150" spans="2:16" x14ac:dyDescent="0.3">
      <c r="B150" s="39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</row>
    <row r="151" spans="2:16" x14ac:dyDescent="0.3">
      <c r="B151" s="39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</row>
    <row r="152" spans="2:16" x14ac:dyDescent="0.3">
      <c r="B152" s="39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</row>
    <row r="153" spans="2:16" x14ac:dyDescent="0.3">
      <c r="B153" s="39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</row>
    <row r="154" spans="2:16" x14ac:dyDescent="0.3">
      <c r="B154" s="39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</row>
    <row r="155" spans="2:16" x14ac:dyDescent="0.3">
      <c r="B155" s="39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</row>
    <row r="156" spans="2:16" x14ac:dyDescent="0.3">
      <c r="B156" s="39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</row>
    <row r="157" spans="2:16" x14ac:dyDescent="0.3">
      <c r="B157" s="39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</row>
    <row r="158" spans="2:16" x14ac:dyDescent="0.3">
      <c r="B158" s="39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</row>
  </sheetData>
  <mergeCells count="72">
    <mergeCell ref="B79:B80"/>
    <mergeCell ref="C80:D80"/>
    <mergeCell ref="B81:D81"/>
    <mergeCell ref="B73:B74"/>
    <mergeCell ref="C74:D74"/>
    <mergeCell ref="B75:B76"/>
    <mergeCell ref="C76:D76"/>
    <mergeCell ref="B77:B78"/>
    <mergeCell ref="C78:D78"/>
    <mergeCell ref="B67:B68"/>
    <mergeCell ref="C68:D68"/>
    <mergeCell ref="B69:B70"/>
    <mergeCell ref="C70:D70"/>
    <mergeCell ref="B71:B72"/>
    <mergeCell ref="C72:D72"/>
    <mergeCell ref="B61:B62"/>
    <mergeCell ref="C62:D62"/>
    <mergeCell ref="B63:B64"/>
    <mergeCell ref="C64:D64"/>
    <mergeCell ref="B65:B66"/>
    <mergeCell ref="C66:D66"/>
    <mergeCell ref="B55:B56"/>
    <mergeCell ref="C56:D56"/>
    <mergeCell ref="B57:B58"/>
    <mergeCell ref="C58:D58"/>
    <mergeCell ref="B59:B60"/>
    <mergeCell ref="C60:D60"/>
    <mergeCell ref="B47:B48"/>
    <mergeCell ref="C48:D48"/>
    <mergeCell ref="B49:B50"/>
    <mergeCell ref="C50:D50"/>
    <mergeCell ref="B51:B54"/>
    <mergeCell ref="C54:D54"/>
    <mergeCell ref="B39:B40"/>
    <mergeCell ref="C40:D40"/>
    <mergeCell ref="B41:B43"/>
    <mergeCell ref="C43:D43"/>
    <mergeCell ref="B44:B46"/>
    <mergeCell ref="C46:D46"/>
    <mergeCell ref="B31:B33"/>
    <mergeCell ref="C33:D33"/>
    <mergeCell ref="B34:B35"/>
    <mergeCell ref="C35:D35"/>
    <mergeCell ref="B36:B38"/>
    <mergeCell ref="C38:D38"/>
    <mergeCell ref="B24:B26"/>
    <mergeCell ref="C26:D26"/>
    <mergeCell ref="B27:B28"/>
    <mergeCell ref="C28:D28"/>
    <mergeCell ref="B29:B30"/>
    <mergeCell ref="C30:D30"/>
    <mergeCell ref="B16:B18"/>
    <mergeCell ref="C18:D18"/>
    <mergeCell ref="B19:B21"/>
    <mergeCell ref="C21:D21"/>
    <mergeCell ref="B22:B23"/>
    <mergeCell ref="C23:D23"/>
    <mergeCell ref="B6:D6"/>
    <mergeCell ref="B7:B8"/>
    <mergeCell ref="C8:D8"/>
    <mergeCell ref="B9:B12"/>
    <mergeCell ref="C12:D12"/>
    <mergeCell ref="B13:B15"/>
    <mergeCell ref="C15:D15"/>
    <mergeCell ref="B3:B5"/>
    <mergeCell ref="C3:C5"/>
    <mergeCell ref="D3:D5"/>
    <mergeCell ref="E3:E5"/>
    <mergeCell ref="F3:F5"/>
    <mergeCell ref="G3:P3"/>
    <mergeCell ref="G4:K4"/>
    <mergeCell ref="L4:P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ДС поквартально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2020-11-06T10:05:10Z</dcterms:created>
  <dcterms:modified xsi:type="dcterms:W3CDTF">2020-11-06T10:05:21Z</dcterms:modified>
</cp:coreProperties>
</file>