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тдел ФТПОМС\2020\Тарифное соглашение на 2020 год\Заседание 10\Материалы заседания\Приложение к протоколу\"/>
    </mc:Choice>
  </mc:AlternateContent>
  <bookViews>
    <workbookView xWindow="0" yWindow="0" windowWidth="21495" windowHeight="6645"/>
  </bookViews>
  <sheets>
    <sheet name="АПП поквартально" sheetId="1" r:id="rId1"/>
  </sheets>
  <externalReferences>
    <externalReference r:id="rId2"/>
    <externalReference r:id="rId3"/>
  </externalReferences>
  <definedNames>
    <definedName name="_xlnm._FilterDatabase" localSheetId="0" hidden="1">'АПП поквартально'!$B$5:$P$395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3" i="1" l="1"/>
  <c r="P394" i="1" s="1"/>
  <c r="O393" i="1"/>
  <c r="O394" i="1" s="1"/>
  <c r="N393" i="1"/>
  <c r="N394" i="1" s="1"/>
  <c r="M393" i="1"/>
  <c r="K393" i="1"/>
  <c r="K394" i="1" s="1"/>
  <c r="J393" i="1"/>
  <c r="J394" i="1" s="1"/>
  <c r="I393" i="1"/>
  <c r="I394" i="1" s="1"/>
  <c r="H393" i="1"/>
  <c r="H394" i="1" s="1"/>
  <c r="F393" i="1"/>
  <c r="F394" i="1" s="1"/>
  <c r="E393" i="1"/>
  <c r="E394" i="1" s="1"/>
  <c r="P391" i="1"/>
  <c r="P392" i="1" s="1"/>
  <c r="O391" i="1"/>
  <c r="O392" i="1" s="1"/>
  <c r="N391" i="1"/>
  <c r="N392" i="1" s="1"/>
  <c r="M391" i="1"/>
  <c r="K391" i="1"/>
  <c r="K392" i="1" s="1"/>
  <c r="J391" i="1"/>
  <c r="J392" i="1" s="1"/>
  <c r="I391" i="1"/>
  <c r="I392" i="1" s="1"/>
  <c r="H391" i="1"/>
  <c r="H392" i="1" s="1"/>
  <c r="F391" i="1"/>
  <c r="F392" i="1" s="1"/>
  <c r="E391" i="1"/>
  <c r="E392" i="1" s="1"/>
  <c r="M390" i="1"/>
  <c r="P389" i="1"/>
  <c r="P390" i="1" s="1"/>
  <c r="O389" i="1"/>
  <c r="O390" i="1" s="1"/>
  <c r="N389" i="1"/>
  <c r="N390" i="1" s="1"/>
  <c r="M389" i="1"/>
  <c r="K389" i="1"/>
  <c r="K390" i="1" s="1"/>
  <c r="J389" i="1"/>
  <c r="J390" i="1" s="1"/>
  <c r="I389" i="1"/>
  <c r="I390" i="1" s="1"/>
  <c r="H389" i="1"/>
  <c r="F389" i="1"/>
  <c r="F390" i="1" s="1"/>
  <c r="E389" i="1"/>
  <c r="E390" i="1" s="1"/>
  <c r="P387" i="1"/>
  <c r="P388" i="1" s="1"/>
  <c r="O387" i="1"/>
  <c r="O388" i="1" s="1"/>
  <c r="N387" i="1"/>
  <c r="N388" i="1" s="1"/>
  <c r="M387" i="1"/>
  <c r="M388" i="1" s="1"/>
  <c r="K387" i="1"/>
  <c r="K388" i="1" s="1"/>
  <c r="J387" i="1"/>
  <c r="J388" i="1" s="1"/>
  <c r="I387" i="1"/>
  <c r="I388" i="1" s="1"/>
  <c r="H387" i="1"/>
  <c r="F387" i="1"/>
  <c r="F388" i="1" s="1"/>
  <c r="E387" i="1"/>
  <c r="E388" i="1" s="1"/>
  <c r="P385" i="1"/>
  <c r="O385" i="1"/>
  <c r="N385" i="1"/>
  <c r="M385" i="1"/>
  <c r="K385" i="1"/>
  <c r="J385" i="1"/>
  <c r="I385" i="1"/>
  <c r="H385" i="1"/>
  <c r="F385" i="1"/>
  <c r="E385" i="1"/>
  <c r="P384" i="1"/>
  <c r="O384" i="1"/>
  <c r="N384" i="1"/>
  <c r="M384" i="1"/>
  <c r="K384" i="1"/>
  <c r="K386" i="1" s="1"/>
  <c r="J384" i="1"/>
  <c r="I384" i="1"/>
  <c r="H384" i="1"/>
  <c r="F384" i="1"/>
  <c r="E384" i="1"/>
  <c r="P382" i="1"/>
  <c r="P383" i="1" s="1"/>
  <c r="O382" i="1"/>
  <c r="O383" i="1" s="1"/>
  <c r="N382" i="1"/>
  <c r="N383" i="1" s="1"/>
  <c r="M382" i="1"/>
  <c r="M383" i="1" s="1"/>
  <c r="K382" i="1"/>
  <c r="K383" i="1" s="1"/>
  <c r="J382" i="1"/>
  <c r="J383" i="1" s="1"/>
  <c r="I382" i="1"/>
  <c r="I383" i="1" s="1"/>
  <c r="H382" i="1"/>
  <c r="H383" i="1" s="1"/>
  <c r="F382" i="1"/>
  <c r="F383" i="1" s="1"/>
  <c r="E382" i="1"/>
  <c r="E383" i="1" s="1"/>
  <c r="P380" i="1"/>
  <c r="O380" i="1"/>
  <c r="N380" i="1"/>
  <c r="M380" i="1"/>
  <c r="K380" i="1"/>
  <c r="J380" i="1"/>
  <c r="I380" i="1"/>
  <c r="H380" i="1"/>
  <c r="F380" i="1"/>
  <c r="E380" i="1"/>
  <c r="P379" i="1"/>
  <c r="O379" i="1"/>
  <c r="N379" i="1"/>
  <c r="M379" i="1"/>
  <c r="M381" i="1" s="1"/>
  <c r="K379" i="1"/>
  <c r="J379" i="1"/>
  <c r="I379" i="1"/>
  <c r="I381" i="1" s="1"/>
  <c r="H379" i="1"/>
  <c r="F379" i="1"/>
  <c r="E379" i="1"/>
  <c r="P377" i="1"/>
  <c r="O377" i="1"/>
  <c r="N377" i="1"/>
  <c r="M377" i="1"/>
  <c r="K377" i="1"/>
  <c r="J377" i="1"/>
  <c r="I377" i="1"/>
  <c r="H377" i="1"/>
  <c r="F377" i="1"/>
  <c r="E377" i="1"/>
  <c r="P376" i="1"/>
  <c r="O376" i="1"/>
  <c r="N376" i="1"/>
  <c r="N378" i="1" s="1"/>
  <c r="M376" i="1"/>
  <c r="K376" i="1"/>
  <c r="J376" i="1"/>
  <c r="I376" i="1"/>
  <c r="I378" i="1" s="1"/>
  <c r="H376" i="1"/>
  <c r="F376" i="1"/>
  <c r="E376" i="1"/>
  <c r="P374" i="1"/>
  <c r="O374" i="1"/>
  <c r="N374" i="1"/>
  <c r="M374" i="1"/>
  <c r="K374" i="1"/>
  <c r="J374" i="1"/>
  <c r="I374" i="1"/>
  <c r="H374" i="1"/>
  <c r="F374" i="1"/>
  <c r="E374" i="1"/>
  <c r="P373" i="1"/>
  <c r="O373" i="1"/>
  <c r="N373" i="1"/>
  <c r="N375" i="1" s="1"/>
  <c r="M373" i="1"/>
  <c r="M375" i="1" s="1"/>
  <c r="K373" i="1"/>
  <c r="J373" i="1"/>
  <c r="I373" i="1"/>
  <c r="I375" i="1" s="1"/>
  <c r="H373" i="1"/>
  <c r="F373" i="1"/>
  <c r="E373" i="1"/>
  <c r="P371" i="1"/>
  <c r="O371" i="1"/>
  <c r="N371" i="1"/>
  <c r="M371" i="1"/>
  <c r="K371" i="1"/>
  <c r="J371" i="1"/>
  <c r="I371" i="1"/>
  <c r="H371" i="1"/>
  <c r="F371" i="1"/>
  <c r="E371" i="1"/>
  <c r="P370" i="1"/>
  <c r="O370" i="1"/>
  <c r="N370" i="1"/>
  <c r="N372" i="1" s="1"/>
  <c r="M370" i="1"/>
  <c r="K370" i="1"/>
  <c r="J370" i="1"/>
  <c r="I370" i="1"/>
  <c r="I372" i="1" s="1"/>
  <c r="H370" i="1"/>
  <c r="F370" i="1"/>
  <c r="E370" i="1"/>
  <c r="P368" i="1"/>
  <c r="P369" i="1" s="1"/>
  <c r="O368" i="1"/>
  <c r="O369" i="1" s="1"/>
  <c r="N368" i="1"/>
  <c r="N369" i="1" s="1"/>
  <c r="M368" i="1"/>
  <c r="M369" i="1" s="1"/>
  <c r="K368" i="1"/>
  <c r="K369" i="1" s="1"/>
  <c r="J368" i="1"/>
  <c r="J369" i="1" s="1"/>
  <c r="I368" i="1"/>
  <c r="I369" i="1" s="1"/>
  <c r="H368" i="1"/>
  <c r="F368" i="1"/>
  <c r="F369" i="1" s="1"/>
  <c r="E368" i="1"/>
  <c r="E369" i="1" s="1"/>
  <c r="P366" i="1"/>
  <c r="P418" i="1" s="1"/>
  <c r="O366" i="1"/>
  <c r="O418" i="1" s="1"/>
  <c r="N366" i="1"/>
  <c r="N418" i="1" s="1"/>
  <c r="M366" i="1"/>
  <c r="M418" i="1" s="1"/>
  <c r="K366" i="1"/>
  <c r="K418" i="1" s="1"/>
  <c r="J366" i="1"/>
  <c r="J418" i="1" s="1"/>
  <c r="I366" i="1"/>
  <c r="I418" i="1" s="1"/>
  <c r="H366" i="1"/>
  <c r="F366" i="1"/>
  <c r="F418" i="1" s="1"/>
  <c r="E366" i="1"/>
  <c r="E418" i="1" s="1"/>
  <c r="P365" i="1"/>
  <c r="O365" i="1"/>
  <c r="N365" i="1"/>
  <c r="M365" i="1"/>
  <c r="K365" i="1"/>
  <c r="J365" i="1"/>
  <c r="I365" i="1"/>
  <c r="H365" i="1"/>
  <c r="F365" i="1"/>
  <c r="E365" i="1"/>
  <c r="P364" i="1"/>
  <c r="O364" i="1"/>
  <c r="N364" i="1"/>
  <c r="M364" i="1"/>
  <c r="K364" i="1"/>
  <c r="J364" i="1"/>
  <c r="I364" i="1"/>
  <c r="H364" i="1"/>
  <c r="F364" i="1"/>
  <c r="E364" i="1"/>
  <c r="P362" i="1"/>
  <c r="O362" i="1"/>
  <c r="N362" i="1"/>
  <c r="M362" i="1"/>
  <c r="K362" i="1"/>
  <c r="J362" i="1"/>
  <c r="I362" i="1"/>
  <c r="H362" i="1"/>
  <c r="F362" i="1"/>
  <c r="F363" i="1" s="1"/>
  <c r="E362" i="1"/>
  <c r="P361" i="1"/>
  <c r="O361" i="1"/>
  <c r="N361" i="1"/>
  <c r="M361" i="1"/>
  <c r="K361" i="1"/>
  <c r="J361" i="1"/>
  <c r="I361" i="1"/>
  <c r="I363" i="1" s="1"/>
  <c r="H361" i="1"/>
  <c r="F361" i="1"/>
  <c r="E361" i="1"/>
  <c r="E363" i="1" s="1"/>
  <c r="P359" i="1"/>
  <c r="O359" i="1"/>
  <c r="N359" i="1"/>
  <c r="M359" i="1"/>
  <c r="K359" i="1"/>
  <c r="J359" i="1"/>
  <c r="I359" i="1"/>
  <c r="H359" i="1"/>
  <c r="F359" i="1"/>
  <c r="E359" i="1"/>
  <c r="P358" i="1"/>
  <c r="O358" i="1"/>
  <c r="N358" i="1"/>
  <c r="L358" i="1" s="1"/>
  <c r="M358" i="1"/>
  <c r="K358" i="1"/>
  <c r="J358" i="1"/>
  <c r="I358" i="1"/>
  <c r="H358" i="1"/>
  <c r="F358" i="1"/>
  <c r="E358" i="1"/>
  <c r="P357" i="1"/>
  <c r="O357" i="1"/>
  <c r="N357" i="1"/>
  <c r="M357" i="1"/>
  <c r="K357" i="1"/>
  <c r="J357" i="1"/>
  <c r="I357" i="1"/>
  <c r="H357" i="1"/>
  <c r="F357" i="1"/>
  <c r="E357" i="1"/>
  <c r="P356" i="1"/>
  <c r="O356" i="1"/>
  <c r="N356" i="1"/>
  <c r="M356" i="1"/>
  <c r="K356" i="1"/>
  <c r="J356" i="1"/>
  <c r="I356" i="1"/>
  <c r="H356" i="1"/>
  <c r="F356" i="1"/>
  <c r="E356" i="1"/>
  <c r="P355" i="1"/>
  <c r="O355" i="1"/>
  <c r="N355" i="1"/>
  <c r="M355" i="1"/>
  <c r="L355" i="1" s="1"/>
  <c r="K355" i="1"/>
  <c r="J355" i="1"/>
  <c r="I355" i="1"/>
  <c r="H355" i="1"/>
  <c r="F355" i="1"/>
  <c r="E355" i="1"/>
  <c r="P353" i="1"/>
  <c r="O353" i="1"/>
  <c r="N353" i="1"/>
  <c r="M353" i="1"/>
  <c r="K353" i="1"/>
  <c r="J353" i="1"/>
  <c r="I353" i="1"/>
  <c r="H353" i="1"/>
  <c r="F353" i="1"/>
  <c r="E353" i="1"/>
  <c r="P352" i="1"/>
  <c r="O352" i="1"/>
  <c r="N352" i="1"/>
  <c r="M352" i="1"/>
  <c r="K352" i="1"/>
  <c r="J352" i="1"/>
  <c r="I352" i="1"/>
  <c r="H352" i="1"/>
  <c r="F352" i="1"/>
  <c r="E352" i="1"/>
  <c r="P351" i="1"/>
  <c r="O351" i="1"/>
  <c r="N351" i="1"/>
  <c r="M351" i="1"/>
  <c r="K351" i="1"/>
  <c r="J351" i="1"/>
  <c r="I351" i="1"/>
  <c r="H351" i="1"/>
  <c r="F351" i="1"/>
  <c r="E351" i="1"/>
  <c r="P350" i="1"/>
  <c r="O350" i="1"/>
  <c r="N350" i="1"/>
  <c r="M350" i="1"/>
  <c r="K350" i="1"/>
  <c r="J350" i="1"/>
  <c r="I350" i="1"/>
  <c r="H350" i="1"/>
  <c r="F350" i="1"/>
  <c r="E350" i="1"/>
  <c r="P349" i="1"/>
  <c r="O349" i="1"/>
  <c r="N349" i="1"/>
  <c r="M349" i="1"/>
  <c r="K349" i="1"/>
  <c r="J349" i="1"/>
  <c r="I349" i="1"/>
  <c r="H349" i="1"/>
  <c r="F349" i="1"/>
  <c r="E349" i="1"/>
  <c r="P347" i="1"/>
  <c r="O347" i="1"/>
  <c r="N347" i="1"/>
  <c r="M347" i="1"/>
  <c r="K347" i="1"/>
  <c r="J347" i="1"/>
  <c r="J420" i="1" s="1"/>
  <c r="I347" i="1"/>
  <c r="H347" i="1"/>
  <c r="F347" i="1"/>
  <c r="E347" i="1"/>
  <c r="P346" i="1"/>
  <c r="O346" i="1"/>
  <c r="N346" i="1"/>
  <c r="M346" i="1"/>
  <c r="K346" i="1"/>
  <c r="J346" i="1"/>
  <c r="I346" i="1"/>
  <c r="H346" i="1"/>
  <c r="F346" i="1"/>
  <c r="E346" i="1"/>
  <c r="P345" i="1"/>
  <c r="O345" i="1"/>
  <c r="N345" i="1"/>
  <c r="M345" i="1"/>
  <c r="K345" i="1"/>
  <c r="J345" i="1"/>
  <c r="I345" i="1"/>
  <c r="H345" i="1"/>
  <c r="F345" i="1"/>
  <c r="E345" i="1"/>
  <c r="P344" i="1"/>
  <c r="O344" i="1"/>
  <c r="N344" i="1"/>
  <c r="M344" i="1"/>
  <c r="K344" i="1"/>
  <c r="J344" i="1"/>
  <c r="I344" i="1"/>
  <c r="H344" i="1"/>
  <c r="F344" i="1"/>
  <c r="E344" i="1"/>
  <c r="P343" i="1"/>
  <c r="O343" i="1"/>
  <c r="N343" i="1"/>
  <c r="M343" i="1"/>
  <c r="K343" i="1"/>
  <c r="J343" i="1"/>
  <c r="I343" i="1"/>
  <c r="H343" i="1"/>
  <c r="F343" i="1"/>
  <c r="E343" i="1"/>
  <c r="P342" i="1"/>
  <c r="O342" i="1"/>
  <c r="N342" i="1"/>
  <c r="M342" i="1"/>
  <c r="K342" i="1"/>
  <c r="J342" i="1"/>
  <c r="I342" i="1"/>
  <c r="H342" i="1"/>
  <c r="F342" i="1"/>
  <c r="E342" i="1"/>
  <c r="P340" i="1"/>
  <c r="O340" i="1"/>
  <c r="N340" i="1"/>
  <c r="M340" i="1"/>
  <c r="K340" i="1"/>
  <c r="J340" i="1"/>
  <c r="I340" i="1"/>
  <c r="H340" i="1"/>
  <c r="F340" i="1"/>
  <c r="E340" i="1"/>
  <c r="P339" i="1"/>
  <c r="O339" i="1"/>
  <c r="N339" i="1"/>
  <c r="M339" i="1"/>
  <c r="K339" i="1"/>
  <c r="J339" i="1"/>
  <c r="I339" i="1"/>
  <c r="H339" i="1"/>
  <c r="H341" i="1" s="1"/>
  <c r="F339" i="1"/>
  <c r="F341" i="1" s="1"/>
  <c r="E339" i="1"/>
  <c r="P337" i="1"/>
  <c r="P411" i="1" s="1"/>
  <c r="O337" i="1"/>
  <c r="O411" i="1" s="1"/>
  <c r="N337" i="1"/>
  <c r="N411" i="1" s="1"/>
  <c r="M337" i="1"/>
  <c r="K337" i="1"/>
  <c r="K411" i="1" s="1"/>
  <c r="J337" i="1"/>
  <c r="J411" i="1" s="1"/>
  <c r="I337" i="1"/>
  <c r="I411" i="1" s="1"/>
  <c r="H337" i="1"/>
  <c r="H411" i="1" s="1"/>
  <c r="F337" i="1"/>
  <c r="F411" i="1" s="1"/>
  <c r="E337" i="1"/>
  <c r="E411" i="1" s="1"/>
  <c r="P336" i="1"/>
  <c r="O336" i="1"/>
  <c r="N336" i="1"/>
  <c r="M336" i="1"/>
  <c r="L336" i="1" s="1"/>
  <c r="K336" i="1"/>
  <c r="J336" i="1"/>
  <c r="I336" i="1"/>
  <c r="G336" i="1" s="1"/>
  <c r="H336" i="1"/>
  <c r="F336" i="1"/>
  <c r="E336" i="1"/>
  <c r="P335" i="1"/>
  <c r="O335" i="1"/>
  <c r="N335" i="1"/>
  <c r="M335" i="1"/>
  <c r="K335" i="1"/>
  <c r="K338" i="1" s="1"/>
  <c r="J335" i="1"/>
  <c r="I335" i="1"/>
  <c r="H335" i="1"/>
  <c r="F335" i="1"/>
  <c r="E335" i="1"/>
  <c r="P334" i="1"/>
  <c r="O334" i="1"/>
  <c r="N334" i="1"/>
  <c r="N338" i="1" s="1"/>
  <c r="M334" i="1"/>
  <c r="K334" i="1"/>
  <c r="J334" i="1"/>
  <c r="I334" i="1"/>
  <c r="H334" i="1"/>
  <c r="F334" i="1"/>
  <c r="E334" i="1"/>
  <c r="P332" i="1"/>
  <c r="O332" i="1"/>
  <c r="N332" i="1"/>
  <c r="M332" i="1"/>
  <c r="K332" i="1"/>
  <c r="J332" i="1"/>
  <c r="I332" i="1"/>
  <c r="H332" i="1"/>
  <c r="F332" i="1"/>
  <c r="E332" i="1"/>
  <c r="P331" i="1"/>
  <c r="O331" i="1"/>
  <c r="N331" i="1"/>
  <c r="M331" i="1"/>
  <c r="K331" i="1"/>
  <c r="J331" i="1"/>
  <c r="I331" i="1"/>
  <c r="H331" i="1"/>
  <c r="F331" i="1"/>
  <c r="E331" i="1"/>
  <c r="P330" i="1"/>
  <c r="O330" i="1"/>
  <c r="N330" i="1"/>
  <c r="M330" i="1"/>
  <c r="K330" i="1"/>
  <c r="J330" i="1"/>
  <c r="I330" i="1"/>
  <c r="H330" i="1"/>
  <c r="F330" i="1"/>
  <c r="E330" i="1"/>
  <c r="P329" i="1"/>
  <c r="O329" i="1"/>
  <c r="N329" i="1"/>
  <c r="M329" i="1"/>
  <c r="K329" i="1"/>
  <c r="J329" i="1"/>
  <c r="I329" i="1"/>
  <c r="H329" i="1"/>
  <c r="F329" i="1"/>
  <c r="E329" i="1"/>
  <c r="P328" i="1"/>
  <c r="O328" i="1"/>
  <c r="N328" i="1"/>
  <c r="M328" i="1"/>
  <c r="K328" i="1"/>
  <c r="J328" i="1"/>
  <c r="I328" i="1"/>
  <c r="H328" i="1"/>
  <c r="F328" i="1"/>
  <c r="E328" i="1"/>
  <c r="P327" i="1"/>
  <c r="O327" i="1"/>
  <c r="N327" i="1"/>
  <c r="M327" i="1"/>
  <c r="K327" i="1"/>
  <c r="J327" i="1"/>
  <c r="I327" i="1"/>
  <c r="G327" i="1" s="1"/>
  <c r="H327" i="1"/>
  <c r="F327" i="1"/>
  <c r="E327" i="1"/>
  <c r="P326" i="1"/>
  <c r="O326" i="1"/>
  <c r="N326" i="1"/>
  <c r="M326" i="1"/>
  <c r="K326" i="1"/>
  <c r="J326" i="1"/>
  <c r="I326" i="1"/>
  <c r="H326" i="1"/>
  <c r="F326" i="1"/>
  <c r="E326" i="1"/>
  <c r="P324" i="1"/>
  <c r="O324" i="1"/>
  <c r="N324" i="1"/>
  <c r="M324" i="1"/>
  <c r="K324" i="1"/>
  <c r="J324" i="1"/>
  <c r="I324" i="1"/>
  <c r="H324" i="1"/>
  <c r="F324" i="1"/>
  <c r="E324" i="1"/>
  <c r="P323" i="1"/>
  <c r="O323" i="1"/>
  <c r="N323" i="1"/>
  <c r="M323" i="1"/>
  <c r="K323" i="1"/>
  <c r="J323" i="1"/>
  <c r="I323" i="1"/>
  <c r="H323" i="1"/>
  <c r="F323" i="1"/>
  <c r="E323" i="1"/>
  <c r="P322" i="1"/>
  <c r="O322" i="1"/>
  <c r="N322" i="1"/>
  <c r="M322" i="1"/>
  <c r="K322" i="1"/>
  <c r="J322" i="1"/>
  <c r="I322" i="1"/>
  <c r="H322" i="1"/>
  <c r="F322" i="1"/>
  <c r="E322" i="1"/>
  <c r="P320" i="1"/>
  <c r="O320" i="1"/>
  <c r="N320" i="1"/>
  <c r="M320" i="1"/>
  <c r="K320" i="1"/>
  <c r="J320" i="1"/>
  <c r="I320" i="1"/>
  <c r="H320" i="1"/>
  <c r="F320" i="1"/>
  <c r="E320" i="1"/>
  <c r="P319" i="1"/>
  <c r="O319" i="1"/>
  <c r="N319" i="1"/>
  <c r="M319" i="1"/>
  <c r="K319" i="1"/>
  <c r="J319" i="1"/>
  <c r="I319" i="1"/>
  <c r="H319" i="1"/>
  <c r="F319" i="1"/>
  <c r="E319" i="1"/>
  <c r="P318" i="1"/>
  <c r="O318" i="1"/>
  <c r="N318" i="1"/>
  <c r="M318" i="1"/>
  <c r="K318" i="1"/>
  <c r="J318" i="1"/>
  <c r="I318" i="1"/>
  <c r="H318" i="1"/>
  <c r="G318" i="1" s="1"/>
  <c r="F318" i="1"/>
  <c r="E318" i="1"/>
  <c r="P316" i="1"/>
  <c r="O316" i="1"/>
  <c r="N316" i="1"/>
  <c r="M316" i="1"/>
  <c r="K316" i="1"/>
  <c r="J316" i="1"/>
  <c r="I316" i="1"/>
  <c r="H316" i="1"/>
  <c r="F316" i="1"/>
  <c r="E316" i="1"/>
  <c r="P315" i="1"/>
  <c r="O315" i="1"/>
  <c r="N315" i="1"/>
  <c r="M315" i="1"/>
  <c r="K315" i="1"/>
  <c r="G315" i="1" s="1"/>
  <c r="J315" i="1"/>
  <c r="I315" i="1"/>
  <c r="H315" i="1"/>
  <c r="F315" i="1"/>
  <c r="E315" i="1"/>
  <c r="P314" i="1"/>
  <c r="O314" i="1"/>
  <c r="N314" i="1"/>
  <c r="M314" i="1"/>
  <c r="K314" i="1"/>
  <c r="J314" i="1"/>
  <c r="I314" i="1"/>
  <c r="H314" i="1"/>
  <c r="G314" i="1" s="1"/>
  <c r="F314" i="1"/>
  <c r="E314" i="1"/>
  <c r="P313" i="1"/>
  <c r="O313" i="1"/>
  <c r="N313" i="1"/>
  <c r="M313" i="1"/>
  <c r="K313" i="1"/>
  <c r="J313" i="1"/>
  <c r="I313" i="1"/>
  <c r="H313" i="1"/>
  <c r="F313" i="1"/>
  <c r="E313" i="1"/>
  <c r="P312" i="1"/>
  <c r="O312" i="1"/>
  <c r="N312" i="1"/>
  <c r="M312" i="1"/>
  <c r="K312" i="1"/>
  <c r="J312" i="1"/>
  <c r="I312" i="1"/>
  <c r="H312" i="1"/>
  <c r="F312" i="1"/>
  <c r="E312" i="1"/>
  <c r="P311" i="1"/>
  <c r="O311" i="1"/>
  <c r="N311" i="1"/>
  <c r="M311" i="1"/>
  <c r="K311" i="1"/>
  <c r="J311" i="1"/>
  <c r="I311" i="1"/>
  <c r="H311" i="1"/>
  <c r="F311" i="1"/>
  <c r="E311" i="1"/>
  <c r="P310" i="1"/>
  <c r="O310" i="1"/>
  <c r="N310" i="1"/>
  <c r="M310" i="1"/>
  <c r="K310" i="1"/>
  <c r="J310" i="1"/>
  <c r="I310" i="1"/>
  <c r="H310" i="1"/>
  <c r="F310" i="1"/>
  <c r="E310" i="1"/>
  <c r="P309" i="1"/>
  <c r="O309" i="1"/>
  <c r="N309" i="1"/>
  <c r="M309" i="1"/>
  <c r="K309" i="1"/>
  <c r="J309" i="1"/>
  <c r="I309" i="1"/>
  <c r="H309" i="1"/>
  <c r="F309" i="1"/>
  <c r="E309" i="1"/>
  <c r="P308" i="1"/>
  <c r="O308" i="1"/>
  <c r="N308" i="1"/>
  <c r="M308" i="1"/>
  <c r="K308" i="1"/>
  <c r="J308" i="1"/>
  <c r="I308" i="1"/>
  <c r="H308" i="1"/>
  <c r="F308" i="1"/>
  <c r="E308" i="1"/>
  <c r="P307" i="1"/>
  <c r="O307" i="1"/>
  <c r="N307" i="1"/>
  <c r="M307" i="1"/>
  <c r="K307" i="1"/>
  <c r="J307" i="1"/>
  <c r="I307" i="1"/>
  <c r="H307" i="1"/>
  <c r="F307" i="1"/>
  <c r="E307" i="1"/>
  <c r="P305" i="1"/>
  <c r="O305" i="1"/>
  <c r="N305" i="1"/>
  <c r="M305" i="1"/>
  <c r="K305" i="1"/>
  <c r="J305" i="1"/>
  <c r="I305" i="1"/>
  <c r="H305" i="1"/>
  <c r="F305" i="1"/>
  <c r="E305" i="1"/>
  <c r="P304" i="1"/>
  <c r="O304" i="1"/>
  <c r="N304" i="1"/>
  <c r="M304" i="1"/>
  <c r="K304" i="1"/>
  <c r="J304" i="1"/>
  <c r="I304" i="1"/>
  <c r="H304" i="1"/>
  <c r="F304" i="1"/>
  <c r="E304" i="1"/>
  <c r="P303" i="1"/>
  <c r="O303" i="1"/>
  <c r="N303" i="1"/>
  <c r="M303" i="1"/>
  <c r="K303" i="1"/>
  <c r="J303" i="1"/>
  <c r="I303" i="1"/>
  <c r="H303" i="1"/>
  <c r="F303" i="1"/>
  <c r="E303" i="1"/>
  <c r="P302" i="1"/>
  <c r="O302" i="1"/>
  <c r="N302" i="1"/>
  <c r="M302" i="1"/>
  <c r="K302" i="1"/>
  <c r="J302" i="1"/>
  <c r="I302" i="1"/>
  <c r="H302" i="1"/>
  <c r="F302" i="1"/>
  <c r="E302" i="1"/>
  <c r="P301" i="1"/>
  <c r="O301" i="1"/>
  <c r="N301" i="1"/>
  <c r="M301" i="1"/>
  <c r="K301" i="1"/>
  <c r="J301" i="1"/>
  <c r="I301" i="1"/>
  <c r="H301" i="1"/>
  <c r="F301" i="1"/>
  <c r="E301" i="1"/>
  <c r="P300" i="1"/>
  <c r="O300" i="1"/>
  <c r="N300" i="1"/>
  <c r="M300" i="1"/>
  <c r="K300" i="1"/>
  <c r="J300" i="1"/>
  <c r="I300" i="1"/>
  <c r="H300" i="1"/>
  <c r="G300" i="1" s="1"/>
  <c r="F300" i="1"/>
  <c r="E300" i="1"/>
  <c r="P299" i="1"/>
  <c r="O299" i="1"/>
  <c r="N299" i="1"/>
  <c r="M299" i="1"/>
  <c r="K299" i="1"/>
  <c r="J299" i="1"/>
  <c r="I299" i="1"/>
  <c r="H299" i="1"/>
  <c r="F299" i="1"/>
  <c r="E299" i="1"/>
  <c r="P298" i="1"/>
  <c r="O298" i="1"/>
  <c r="N298" i="1"/>
  <c r="M298" i="1"/>
  <c r="K298" i="1"/>
  <c r="J298" i="1"/>
  <c r="I298" i="1"/>
  <c r="H298" i="1"/>
  <c r="F298" i="1"/>
  <c r="E298" i="1"/>
  <c r="P297" i="1"/>
  <c r="O297" i="1"/>
  <c r="N297" i="1"/>
  <c r="M297" i="1"/>
  <c r="K297" i="1"/>
  <c r="J297" i="1"/>
  <c r="I297" i="1"/>
  <c r="H297" i="1"/>
  <c r="F297" i="1"/>
  <c r="E297" i="1"/>
  <c r="P296" i="1"/>
  <c r="O296" i="1"/>
  <c r="N296" i="1"/>
  <c r="M296" i="1"/>
  <c r="K296" i="1"/>
  <c r="J296" i="1"/>
  <c r="I296" i="1"/>
  <c r="H296" i="1"/>
  <c r="F296" i="1"/>
  <c r="E296" i="1"/>
  <c r="P294" i="1"/>
  <c r="O294" i="1"/>
  <c r="N294" i="1"/>
  <c r="M294" i="1"/>
  <c r="K294" i="1"/>
  <c r="J294" i="1"/>
  <c r="I294" i="1"/>
  <c r="H294" i="1"/>
  <c r="F294" i="1"/>
  <c r="E294" i="1"/>
  <c r="P293" i="1"/>
  <c r="O293" i="1"/>
  <c r="N293" i="1"/>
  <c r="M293" i="1"/>
  <c r="K293" i="1"/>
  <c r="J293" i="1"/>
  <c r="I293" i="1"/>
  <c r="H293" i="1"/>
  <c r="F293" i="1"/>
  <c r="E293" i="1"/>
  <c r="P292" i="1"/>
  <c r="O292" i="1"/>
  <c r="N292" i="1"/>
  <c r="M292" i="1"/>
  <c r="K292" i="1"/>
  <c r="J292" i="1"/>
  <c r="I292" i="1"/>
  <c r="H292" i="1"/>
  <c r="F292" i="1"/>
  <c r="E292" i="1"/>
  <c r="P291" i="1"/>
  <c r="O291" i="1"/>
  <c r="N291" i="1"/>
  <c r="M291" i="1"/>
  <c r="K291" i="1"/>
  <c r="J291" i="1"/>
  <c r="I291" i="1"/>
  <c r="H291" i="1"/>
  <c r="F291" i="1"/>
  <c r="E291" i="1"/>
  <c r="P290" i="1"/>
  <c r="O290" i="1"/>
  <c r="N290" i="1"/>
  <c r="M290" i="1"/>
  <c r="K290" i="1"/>
  <c r="J290" i="1"/>
  <c r="I290" i="1"/>
  <c r="H290" i="1"/>
  <c r="F290" i="1"/>
  <c r="E290" i="1"/>
  <c r="P289" i="1"/>
  <c r="P414" i="1" s="1"/>
  <c r="O289" i="1"/>
  <c r="O414" i="1" s="1"/>
  <c r="N289" i="1"/>
  <c r="N414" i="1" s="1"/>
  <c r="M289" i="1"/>
  <c r="K289" i="1"/>
  <c r="K414" i="1" s="1"/>
  <c r="J289" i="1"/>
  <c r="J414" i="1" s="1"/>
  <c r="I289" i="1"/>
  <c r="I414" i="1" s="1"/>
  <c r="H289" i="1"/>
  <c r="H414" i="1" s="1"/>
  <c r="F289" i="1"/>
  <c r="F414" i="1" s="1"/>
  <c r="E289" i="1"/>
  <c r="E414" i="1" s="1"/>
  <c r="P288" i="1"/>
  <c r="O288" i="1"/>
  <c r="N288" i="1"/>
  <c r="M288" i="1"/>
  <c r="K288" i="1"/>
  <c r="J288" i="1"/>
  <c r="I288" i="1"/>
  <c r="H288" i="1"/>
  <c r="F288" i="1"/>
  <c r="E288" i="1"/>
  <c r="P287" i="1"/>
  <c r="O287" i="1"/>
  <c r="N287" i="1"/>
  <c r="M287" i="1"/>
  <c r="K287" i="1"/>
  <c r="J287" i="1"/>
  <c r="I287" i="1"/>
  <c r="H287" i="1"/>
  <c r="F287" i="1"/>
  <c r="E287" i="1"/>
  <c r="P286" i="1"/>
  <c r="P410" i="1" s="1"/>
  <c r="O286" i="1"/>
  <c r="O410" i="1" s="1"/>
  <c r="N286" i="1"/>
  <c r="N410" i="1" s="1"/>
  <c r="M286" i="1"/>
  <c r="K286" i="1"/>
  <c r="K410" i="1" s="1"/>
  <c r="J286" i="1"/>
  <c r="J410" i="1" s="1"/>
  <c r="I286" i="1"/>
  <c r="I410" i="1" s="1"/>
  <c r="H286" i="1"/>
  <c r="H410" i="1" s="1"/>
  <c r="F286" i="1"/>
  <c r="F410" i="1" s="1"/>
  <c r="E286" i="1"/>
  <c r="E410" i="1" s="1"/>
  <c r="P285" i="1"/>
  <c r="O285" i="1"/>
  <c r="N285" i="1"/>
  <c r="M285" i="1"/>
  <c r="K285" i="1"/>
  <c r="J285" i="1"/>
  <c r="I285" i="1"/>
  <c r="H285" i="1"/>
  <c r="F285" i="1"/>
  <c r="E285" i="1"/>
  <c r="P284" i="1"/>
  <c r="O284" i="1"/>
  <c r="N284" i="1"/>
  <c r="M284" i="1"/>
  <c r="K284" i="1"/>
  <c r="J284" i="1"/>
  <c r="I284" i="1"/>
  <c r="H284" i="1"/>
  <c r="F284" i="1"/>
  <c r="E284" i="1"/>
  <c r="P283" i="1"/>
  <c r="O283" i="1"/>
  <c r="N283" i="1"/>
  <c r="M283" i="1"/>
  <c r="K283" i="1"/>
  <c r="J283" i="1"/>
  <c r="I283" i="1"/>
  <c r="H283" i="1"/>
  <c r="G283" i="1" s="1"/>
  <c r="F283" i="1"/>
  <c r="E283" i="1"/>
  <c r="P282" i="1"/>
  <c r="O282" i="1"/>
  <c r="N282" i="1"/>
  <c r="M282" i="1"/>
  <c r="K282" i="1"/>
  <c r="J282" i="1"/>
  <c r="I282" i="1"/>
  <c r="H282" i="1"/>
  <c r="F282" i="1"/>
  <c r="E282" i="1"/>
  <c r="P281" i="1"/>
  <c r="O281" i="1"/>
  <c r="N281" i="1"/>
  <c r="M281" i="1"/>
  <c r="K281" i="1"/>
  <c r="J281" i="1"/>
  <c r="I281" i="1"/>
  <c r="H281" i="1"/>
  <c r="F281" i="1"/>
  <c r="E281" i="1"/>
  <c r="P279" i="1"/>
  <c r="O279" i="1"/>
  <c r="N279" i="1"/>
  <c r="M279" i="1"/>
  <c r="K279" i="1"/>
  <c r="J279" i="1"/>
  <c r="I279" i="1"/>
  <c r="H279" i="1"/>
  <c r="F279" i="1"/>
  <c r="E279" i="1"/>
  <c r="P278" i="1"/>
  <c r="O278" i="1"/>
  <c r="N278" i="1"/>
  <c r="M278" i="1"/>
  <c r="K278" i="1"/>
  <c r="J278" i="1"/>
  <c r="I278" i="1"/>
  <c r="H278" i="1"/>
  <c r="F278" i="1"/>
  <c r="E278" i="1"/>
  <c r="P277" i="1"/>
  <c r="O277" i="1"/>
  <c r="N277" i="1"/>
  <c r="M277" i="1"/>
  <c r="K277" i="1"/>
  <c r="J277" i="1"/>
  <c r="I277" i="1"/>
  <c r="H277" i="1"/>
  <c r="F277" i="1"/>
  <c r="E277" i="1"/>
  <c r="P276" i="1"/>
  <c r="O276" i="1"/>
  <c r="N276" i="1"/>
  <c r="M276" i="1"/>
  <c r="K276" i="1"/>
  <c r="J276" i="1"/>
  <c r="I276" i="1"/>
  <c r="H276" i="1"/>
  <c r="F276" i="1"/>
  <c r="E276" i="1"/>
  <c r="P275" i="1"/>
  <c r="O275" i="1"/>
  <c r="N275" i="1"/>
  <c r="M275" i="1"/>
  <c r="K275" i="1"/>
  <c r="J275" i="1"/>
  <c r="I275" i="1"/>
  <c r="H275" i="1"/>
  <c r="F275" i="1"/>
  <c r="E275" i="1"/>
  <c r="P274" i="1"/>
  <c r="O274" i="1"/>
  <c r="N274" i="1"/>
  <c r="M274" i="1"/>
  <c r="K274" i="1"/>
  <c r="J274" i="1"/>
  <c r="I274" i="1"/>
  <c r="H274" i="1"/>
  <c r="F274" i="1"/>
  <c r="E274" i="1"/>
  <c r="P273" i="1"/>
  <c r="O273" i="1"/>
  <c r="N273" i="1"/>
  <c r="M273" i="1"/>
  <c r="K273" i="1"/>
  <c r="J273" i="1"/>
  <c r="I273" i="1"/>
  <c r="H273" i="1"/>
  <c r="F273" i="1"/>
  <c r="E273" i="1"/>
  <c r="P272" i="1"/>
  <c r="O272" i="1"/>
  <c r="N272" i="1"/>
  <c r="M272" i="1"/>
  <c r="K272" i="1"/>
  <c r="J272" i="1"/>
  <c r="I272" i="1"/>
  <c r="H272" i="1"/>
  <c r="F272" i="1"/>
  <c r="E272" i="1"/>
  <c r="P271" i="1"/>
  <c r="O271" i="1"/>
  <c r="N271" i="1"/>
  <c r="M271" i="1"/>
  <c r="K271" i="1"/>
  <c r="J271" i="1"/>
  <c r="I271" i="1"/>
  <c r="H271" i="1"/>
  <c r="F271" i="1"/>
  <c r="E271" i="1"/>
  <c r="P270" i="1"/>
  <c r="O270" i="1"/>
  <c r="N270" i="1"/>
  <c r="M270" i="1"/>
  <c r="K270" i="1"/>
  <c r="J270" i="1"/>
  <c r="I270" i="1"/>
  <c r="H270" i="1"/>
  <c r="F270" i="1"/>
  <c r="E270" i="1"/>
  <c r="P268" i="1"/>
  <c r="O268" i="1"/>
  <c r="N268" i="1"/>
  <c r="M268" i="1"/>
  <c r="K268" i="1"/>
  <c r="J268" i="1"/>
  <c r="I268" i="1"/>
  <c r="H268" i="1"/>
  <c r="F268" i="1"/>
  <c r="E268" i="1"/>
  <c r="P267" i="1"/>
  <c r="O267" i="1"/>
  <c r="N267" i="1"/>
  <c r="M267" i="1"/>
  <c r="K267" i="1"/>
  <c r="J267" i="1"/>
  <c r="I267" i="1"/>
  <c r="H267" i="1"/>
  <c r="F267" i="1"/>
  <c r="E267" i="1"/>
  <c r="P266" i="1"/>
  <c r="O266" i="1"/>
  <c r="N266" i="1"/>
  <c r="M266" i="1"/>
  <c r="K266" i="1"/>
  <c r="J266" i="1"/>
  <c r="I266" i="1"/>
  <c r="H266" i="1"/>
  <c r="F266" i="1"/>
  <c r="E266" i="1"/>
  <c r="P265" i="1"/>
  <c r="O265" i="1"/>
  <c r="N265" i="1"/>
  <c r="M265" i="1"/>
  <c r="K265" i="1"/>
  <c r="J265" i="1"/>
  <c r="I265" i="1"/>
  <c r="H265" i="1"/>
  <c r="G265" i="1"/>
  <c r="F265" i="1"/>
  <c r="E265" i="1"/>
  <c r="P264" i="1"/>
  <c r="O264" i="1"/>
  <c r="N264" i="1"/>
  <c r="M264" i="1"/>
  <c r="K264" i="1"/>
  <c r="J264" i="1"/>
  <c r="I264" i="1"/>
  <c r="H264" i="1"/>
  <c r="F264" i="1"/>
  <c r="E264" i="1"/>
  <c r="P263" i="1"/>
  <c r="O263" i="1"/>
  <c r="N263" i="1"/>
  <c r="M263" i="1"/>
  <c r="L263" i="1" s="1"/>
  <c r="K263" i="1"/>
  <c r="J263" i="1"/>
  <c r="I263" i="1"/>
  <c r="H263" i="1"/>
  <c r="F263" i="1"/>
  <c r="E263" i="1"/>
  <c r="P262" i="1"/>
  <c r="O262" i="1"/>
  <c r="N262" i="1"/>
  <c r="M262" i="1"/>
  <c r="K262" i="1"/>
  <c r="J262" i="1"/>
  <c r="I262" i="1"/>
  <c r="H262" i="1"/>
  <c r="F262" i="1"/>
  <c r="E262" i="1"/>
  <c r="P261" i="1"/>
  <c r="O261" i="1"/>
  <c r="N261" i="1"/>
  <c r="M261" i="1"/>
  <c r="K261" i="1"/>
  <c r="J261" i="1"/>
  <c r="I261" i="1"/>
  <c r="H261" i="1"/>
  <c r="G261" i="1" s="1"/>
  <c r="F261" i="1"/>
  <c r="E261" i="1"/>
  <c r="P260" i="1"/>
  <c r="O260" i="1"/>
  <c r="N260" i="1"/>
  <c r="M260" i="1"/>
  <c r="K260" i="1"/>
  <c r="J260" i="1"/>
  <c r="I260" i="1"/>
  <c r="H260" i="1"/>
  <c r="F260" i="1"/>
  <c r="E260" i="1"/>
  <c r="P259" i="1"/>
  <c r="O259" i="1"/>
  <c r="N259" i="1"/>
  <c r="M259" i="1"/>
  <c r="K259" i="1"/>
  <c r="J259" i="1"/>
  <c r="I259" i="1"/>
  <c r="H259" i="1"/>
  <c r="F259" i="1"/>
  <c r="E259" i="1"/>
  <c r="P258" i="1"/>
  <c r="O258" i="1"/>
  <c r="N258" i="1"/>
  <c r="M258" i="1"/>
  <c r="K258" i="1"/>
  <c r="J258" i="1"/>
  <c r="I258" i="1"/>
  <c r="H258" i="1"/>
  <c r="G258" i="1"/>
  <c r="F258" i="1"/>
  <c r="E258" i="1"/>
  <c r="P257" i="1"/>
  <c r="O257" i="1"/>
  <c r="N257" i="1"/>
  <c r="M257" i="1"/>
  <c r="K257" i="1"/>
  <c r="J257" i="1"/>
  <c r="I257" i="1"/>
  <c r="H257" i="1"/>
  <c r="F257" i="1"/>
  <c r="E257" i="1"/>
  <c r="P256" i="1"/>
  <c r="O256" i="1"/>
  <c r="N256" i="1"/>
  <c r="M256" i="1"/>
  <c r="L256" i="1" s="1"/>
  <c r="K256" i="1"/>
  <c r="J256" i="1"/>
  <c r="I256" i="1"/>
  <c r="H256" i="1"/>
  <c r="F256" i="1"/>
  <c r="E256" i="1"/>
  <c r="P255" i="1"/>
  <c r="O255" i="1"/>
  <c r="N255" i="1"/>
  <c r="M255" i="1"/>
  <c r="K255" i="1"/>
  <c r="J255" i="1"/>
  <c r="I255" i="1"/>
  <c r="H255" i="1"/>
  <c r="F255" i="1"/>
  <c r="E255" i="1"/>
  <c r="E269" i="1" s="1"/>
  <c r="P253" i="1"/>
  <c r="O253" i="1"/>
  <c r="N253" i="1"/>
  <c r="M253" i="1"/>
  <c r="K253" i="1"/>
  <c r="J253" i="1"/>
  <c r="I253" i="1"/>
  <c r="H253" i="1"/>
  <c r="F253" i="1"/>
  <c r="E253" i="1"/>
  <c r="P252" i="1"/>
  <c r="O252" i="1"/>
  <c r="N252" i="1"/>
  <c r="M252" i="1"/>
  <c r="K252" i="1"/>
  <c r="J252" i="1"/>
  <c r="I252" i="1"/>
  <c r="H252" i="1"/>
  <c r="F252" i="1"/>
  <c r="E252" i="1"/>
  <c r="P251" i="1"/>
  <c r="O251" i="1"/>
  <c r="N251" i="1"/>
  <c r="M251" i="1"/>
  <c r="K251" i="1"/>
  <c r="J251" i="1"/>
  <c r="I251" i="1"/>
  <c r="H251" i="1"/>
  <c r="G251" i="1" s="1"/>
  <c r="F251" i="1"/>
  <c r="E251" i="1"/>
  <c r="P250" i="1"/>
  <c r="O250" i="1"/>
  <c r="N250" i="1"/>
  <c r="M250" i="1"/>
  <c r="K250" i="1"/>
  <c r="J250" i="1"/>
  <c r="I250" i="1"/>
  <c r="H250" i="1"/>
  <c r="F250" i="1"/>
  <c r="E250" i="1"/>
  <c r="P249" i="1"/>
  <c r="O249" i="1"/>
  <c r="N249" i="1"/>
  <c r="M249" i="1"/>
  <c r="K249" i="1"/>
  <c r="J249" i="1"/>
  <c r="I249" i="1"/>
  <c r="H249" i="1"/>
  <c r="F249" i="1"/>
  <c r="E249" i="1"/>
  <c r="P248" i="1"/>
  <c r="O248" i="1"/>
  <c r="N248" i="1"/>
  <c r="M248" i="1"/>
  <c r="K248" i="1"/>
  <c r="J248" i="1"/>
  <c r="I248" i="1"/>
  <c r="H248" i="1"/>
  <c r="F248" i="1"/>
  <c r="E248" i="1"/>
  <c r="P247" i="1"/>
  <c r="O247" i="1"/>
  <c r="N247" i="1"/>
  <c r="M247" i="1"/>
  <c r="K247" i="1"/>
  <c r="J247" i="1"/>
  <c r="I247" i="1"/>
  <c r="H247" i="1"/>
  <c r="F247" i="1"/>
  <c r="E247" i="1"/>
  <c r="P246" i="1"/>
  <c r="O246" i="1"/>
  <c r="N246" i="1"/>
  <c r="M246" i="1"/>
  <c r="K246" i="1"/>
  <c r="J246" i="1"/>
  <c r="I246" i="1"/>
  <c r="H246" i="1"/>
  <c r="F246" i="1"/>
  <c r="E246" i="1"/>
  <c r="P245" i="1"/>
  <c r="O245" i="1"/>
  <c r="N245" i="1"/>
  <c r="M245" i="1"/>
  <c r="K245" i="1"/>
  <c r="J245" i="1"/>
  <c r="I245" i="1"/>
  <c r="H245" i="1"/>
  <c r="F245" i="1"/>
  <c r="E245" i="1"/>
  <c r="P244" i="1"/>
  <c r="O244" i="1"/>
  <c r="N244" i="1"/>
  <c r="M244" i="1"/>
  <c r="K244" i="1"/>
  <c r="J244" i="1"/>
  <c r="I244" i="1"/>
  <c r="H244" i="1"/>
  <c r="F244" i="1"/>
  <c r="E244" i="1"/>
  <c r="P243" i="1"/>
  <c r="O243" i="1"/>
  <c r="N243" i="1"/>
  <c r="M243" i="1"/>
  <c r="K243" i="1"/>
  <c r="J243" i="1"/>
  <c r="I243" i="1"/>
  <c r="H243" i="1"/>
  <c r="F243" i="1"/>
  <c r="E243" i="1"/>
  <c r="P242" i="1"/>
  <c r="O242" i="1"/>
  <c r="N242" i="1"/>
  <c r="M242" i="1"/>
  <c r="K242" i="1"/>
  <c r="J242" i="1"/>
  <c r="I242" i="1"/>
  <c r="H242" i="1"/>
  <c r="F242" i="1"/>
  <c r="E242" i="1"/>
  <c r="P241" i="1"/>
  <c r="O241" i="1"/>
  <c r="N241" i="1"/>
  <c r="M241" i="1"/>
  <c r="K241" i="1"/>
  <c r="J241" i="1"/>
  <c r="I241" i="1"/>
  <c r="H241" i="1"/>
  <c r="F241" i="1"/>
  <c r="E241" i="1"/>
  <c r="P239" i="1"/>
  <c r="O239" i="1"/>
  <c r="N239" i="1"/>
  <c r="M239" i="1"/>
  <c r="K239" i="1"/>
  <c r="J239" i="1"/>
  <c r="I239" i="1"/>
  <c r="H239" i="1"/>
  <c r="F239" i="1"/>
  <c r="E239" i="1"/>
  <c r="P238" i="1"/>
  <c r="O238" i="1"/>
  <c r="N238" i="1"/>
  <c r="M238" i="1"/>
  <c r="K238" i="1"/>
  <c r="J238" i="1"/>
  <c r="I238" i="1"/>
  <c r="H238" i="1"/>
  <c r="F238" i="1"/>
  <c r="E238" i="1"/>
  <c r="P237" i="1"/>
  <c r="O237" i="1"/>
  <c r="N237" i="1"/>
  <c r="M237" i="1"/>
  <c r="K237" i="1"/>
  <c r="J237" i="1"/>
  <c r="I237" i="1"/>
  <c r="H237" i="1"/>
  <c r="F237" i="1"/>
  <c r="E237" i="1"/>
  <c r="P236" i="1"/>
  <c r="O236" i="1"/>
  <c r="N236" i="1"/>
  <c r="M236" i="1"/>
  <c r="K236" i="1"/>
  <c r="J236" i="1"/>
  <c r="I236" i="1"/>
  <c r="H236" i="1"/>
  <c r="F236" i="1"/>
  <c r="E236" i="1"/>
  <c r="P235" i="1"/>
  <c r="O235" i="1"/>
  <c r="N235" i="1"/>
  <c r="M235" i="1"/>
  <c r="K235" i="1"/>
  <c r="J235" i="1"/>
  <c r="I235" i="1"/>
  <c r="H235" i="1"/>
  <c r="F235" i="1"/>
  <c r="E235" i="1"/>
  <c r="P234" i="1"/>
  <c r="O234" i="1"/>
  <c r="N234" i="1"/>
  <c r="M234" i="1"/>
  <c r="K234" i="1"/>
  <c r="J234" i="1"/>
  <c r="I234" i="1"/>
  <c r="H234" i="1"/>
  <c r="F234" i="1"/>
  <c r="E234" i="1"/>
  <c r="P233" i="1"/>
  <c r="O233" i="1"/>
  <c r="N233" i="1"/>
  <c r="M233" i="1"/>
  <c r="K233" i="1"/>
  <c r="J233" i="1"/>
  <c r="I233" i="1"/>
  <c r="H233" i="1"/>
  <c r="F233" i="1"/>
  <c r="E233" i="1"/>
  <c r="P232" i="1"/>
  <c r="O232" i="1"/>
  <c r="N232" i="1"/>
  <c r="M232" i="1"/>
  <c r="K232" i="1"/>
  <c r="J232" i="1"/>
  <c r="I232" i="1"/>
  <c r="H232" i="1"/>
  <c r="F232" i="1"/>
  <c r="E232" i="1"/>
  <c r="P231" i="1"/>
  <c r="O231" i="1"/>
  <c r="N231" i="1"/>
  <c r="M231" i="1"/>
  <c r="L231" i="1" s="1"/>
  <c r="K231" i="1"/>
  <c r="J231" i="1"/>
  <c r="I231" i="1"/>
  <c r="H231" i="1"/>
  <c r="F231" i="1"/>
  <c r="E231" i="1"/>
  <c r="P230" i="1"/>
  <c r="O230" i="1"/>
  <c r="N230" i="1"/>
  <c r="M230" i="1"/>
  <c r="K230" i="1"/>
  <c r="J230" i="1"/>
  <c r="I230" i="1"/>
  <c r="H230" i="1"/>
  <c r="F230" i="1"/>
  <c r="E230" i="1"/>
  <c r="P229" i="1"/>
  <c r="O229" i="1"/>
  <c r="N229" i="1"/>
  <c r="M229" i="1"/>
  <c r="K229" i="1"/>
  <c r="J229" i="1"/>
  <c r="I229" i="1"/>
  <c r="H229" i="1"/>
  <c r="F229" i="1"/>
  <c r="E229" i="1"/>
  <c r="P228" i="1"/>
  <c r="O228" i="1"/>
  <c r="N228" i="1"/>
  <c r="M228" i="1"/>
  <c r="K228" i="1"/>
  <c r="J228" i="1"/>
  <c r="I228" i="1"/>
  <c r="H228" i="1"/>
  <c r="F228" i="1"/>
  <c r="E228" i="1"/>
  <c r="P227" i="1"/>
  <c r="O227" i="1"/>
  <c r="N227" i="1"/>
  <c r="M227" i="1"/>
  <c r="L227" i="1" s="1"/>
  <c r="K227" i="1"/>
  <c r="J227" i="1"/>
  <c r="I227" i="1"/>
  <c r="H227" i="1"/>
  <c r="F227" i="1"/>
  <c r="E227" i="1"/>
  <c r="P226" i="1"/>
  <c r="O226" i="1"/>
  <c r="N226" i="1"/>
  <c r="M226" i="1"/>
  <c r="K226" i="1"/>
  <c r="J226" i="1"/>
  <c r="I226" i="1"/>
  <c r="H226" i="1"/>
  <c r="F226" i="1"/>
  <c r="E226" i="1"/>
  <c r="P224" i="1"/>
  <c r="O224" i="1"/>
  <c r="N224" i="1"/>
  <c r="M224" i="1"/>
  <c r="K224" i="1"/>
  <c r="J224" i="1"/>
  <c r="I224" i="1"/>
  <c r="H224" i="1"/>
  <c r="F224" i="1"/>
  <c r="E224" i="1"/>
  <c r="P223" i="1"/>
  <c r="O223" i="1"/>
  <c r="N223" i="1"/>
  <c r="M223" i="1"/>
  <c r="K223" i="1"/>
  <c r="J223" i="1"/>
  <c r="I223" i="1"/>
  <c r="H223" i="1"/>
  <c r="F223" i="1"/>
  <c r="E223" i="1"/>
  <c r="P222" i="1"/>
  <c r="O222" i="1"/>
  <c r="N222" i="1"/>
  <c r="M222" i="1"/>
  <c r="K222" i="1"/>
  <c r="J222" i="1"/>
  <c r="I222" i="1"/>
  <c r="H222" i="1"/>
  <c r="F222" i="1"/>
  <c r="E222" i="1"/>
  <c r="P221" i="1"/>
  <c r="O221" i="1"/>
  <c r="N221" i="1"/>
  <c r="M221" i="1"/>
  <c r="K221" i="1"/>
  <c r="J221" i="1"/>
  <c r="I221" i="1"/>
  <c r="H221" i="1"/>
  <c r="F221" i="1"/>
  <c r="E221" i="1"/>
  <c r="P220" i="1"/>
  <c r="O220" i="1"/>
  <c r="N220" i="1"/>
  <c r="M220" i="1"/>
  <c r="K220" i="1"/>
  <c r="J220" i="1"/>
  <c r="I220" i="1"/>
  <c r="H220" i="1"/>
  <c r="F220" i="1"/>
  <c r="E220" i="1"/>
  <c r="P219" i="1"/>
  <c r="O219" i="1"/>
  <c r="N219" i="1"/>
  <c r="M219" i="1"/>
  <c r="K219" i="1"/>
  <c r="J219" i="1"/>
  <c r="I219" i="1"/>
  <c r="H219" i="1"/>
  <c r="F219" i="1"/>
  <c r="E219" i="1"/>
  <c r="P218" i="1"/>
  <c r="O218" i="1"/>
  <c r="N218" i="1"/>
  <c r="M218" i="1"/>
  <c r="K218" i="1"/>
  <c r="J218" i="1"/>
  <c r="I218" i="1"/>
  <c r="H218" i="1"/>
  <c r="F218" i="1"/>
  <c r="E218" i="1"/>
  <c r="P217" i="1"/>
  <c r="O217" i="1"/>
  <c r="N217" i="1"/>
  <c r="M217" i="1"/>
  <c r="K217" i="1"/>
  <c r="J217" i="1"/>
  <c r="I217" i="1"/>
  <c r="H217" i="1"/>
  <c r="F217" i="1"/>
  <c r="E217" i="1"/>
  <c r="P216" i="1"/>
  <c r="O216" i="1"/>
  <c r="N216" i="1"/>
  <c r="M216" i="1"/>
  <c r="K216" i="1"/>
  <c r="J216" i="1"/>
  <c r="I216" i="1"/>
  <c r="H216" i="1"/>
  <c r="G216" i="1" s="1"/>
  <c r="F216" i="1"/>
  <c r="E216" i="1"/>
  <c r="P215" i="1"/>
  <c r="O215" i="1"/>
  <c r="N215" i="1"/>
  <c r="M215" i="1"/>
  <c r="K215" i="1"/>
  <c r="J215" i="1"/>
  <c r="I215" i="1"/>
  <c r="H215" i="1"/>
  <c r="F215" i="1"/>
  <c r="E215" i="1"/>
  <c r="P214" i="1"/>
  <c r="O214" i="1"/>
  <c r="N214" i="1"/>
  <c r="M214" i="1"/>
  <c r="K214" i="1"/>
  <c r="J214" i="1"/>
  <c r="I214" i="1"/>
  <c r="H214" i="1"/>
  <c r="F214" i="1"/>
  <c r="E214" i="1"/>
  <c r="P213" i="1"/>
  <c r="O213" i="1"/>
  <c r="N213" i="1"/>
  <c r="M213" i="1"/>
  <c r="K213" i="1"/>
  <c r="J213" i="1"/>
  <c r="I213" i="1"/>
  <c r="H213" i="1"/>
  <c r="F213" i="1"/>
  <c r="E213" i="1"/>
  <c r="P212" i="1"/>
  <c r="O212" i="1"/>
  <c r="N212" i="1"/>
  <c r="M212" i="1"/>
  <c r="K212" i="1"/>
  <c r="J212" i="1"/>
  <c r="I212" i="1"/>
  <c r="H212" i="1"/>
  <c r="F212" i="1"/>
  <c r="E212" i="1"/>
  <c r="P211" i="1"/>
  <c r="O211" i="1"/>
  <c r="N211" i="1"/>
  <c r="M211" i="1"/>
  <c r="K211" i="1"/>
  <c r="J211" i="1"/>
  <c r="I211" i="1"/>
  <c r="H211" i="1"/>
  <c r="F211" i="1"/>
  <c r="E211" i="1"/>
  <c r="P210" i="1"/>
  <c r="O210" i="1"/>
  <c r="N210" i="1"/>
  <c r="M210" i="1"/>
  <c r="K210" i="1"/>
  <c r="J210" i="1"/>
  <c r="I210" i="1"/>
  <c r="H210" i="1"/>
  <c r="F210" i="1"/>
  <c r="E210" i="1"/>
  <c r="P209" i="1"/>
  <c r="O209" i="1"/>
  <c r="N209" i="1"/>
  <c r="M209" i="1"/>
  <c r="K209" i="1"/>
  <c r="J209" i="1"/>
  <c r="I209" i="1"/>
  <c r="H209" i="1"/>
  <c r="F209" i="1"/>
  <c r="E209" i="1"/>
  <c r="P207" i="1"/>
  <c r="O207" i="1"/>
  <c r="N207" i="1"/>
  <c r="M207" i="1"/>
  <c r="K207" i="1"/>
  <c r="J207" i="1"/>
  <c r="I207" i="1"/>
  <c r="H207" i="1"/>
  <c r="F207" i="1"/>
  <c r="E207" i="1"/>
  <c r="P206" i="1"/>
  <c r="O206" i="1"/>
  <c r="N206" i="1"/>
  <c r="M206" i="1"/>
  <c r="K206" i="1"/>
  <c r="J206" i="1"/>
  <c r="I206" i="1"/>
  <c r="H206" i="1"/>
  <c r="F206" i="1"/>
  <c r="E206" i="1"/>
  <c r="P205" i="1"/>
  <c r="O205" i="1"/>
  <c r="N205" i="1"/>
  <c r="M205" i="1"/>
  <c r="K205" i="1"/>
  <c r="J205" i="1"/>
  <c r="I205" i="1"/>
  <c r="H205" i="1"/>
  <c r="F205" i="1"/>
  <c r="E205" i="1"/>
  <c r="P204" i="1"/>
  <c r="O204" i="1"/>
  <c r="N204" i="1"/>
  <c r="M204" i="1"/>
  <c r="K204" i="1"/>
  <c r="J204" i="1"/>
  <c r="I204" i="1"/>
  <c r="H204" i="1"/>
  <c r="F204" i="1"/>
  <c r="E204" i="1"/>
  <c r="P203" i="1"/>
  <c r="O203" i="1"/>
  <c r="N203" i="1"/>
  <c r="M203" i="1"/>
  <c r="K203" i="1"/>
  <c r="J203" i="1"/>
  <c r="I203" i="1"/>
  <c r="H203" i="1"/>
  <c r="F203" i="1"/>
  <c r="E203" i="1"/>
  <c r="P202" i="1"/>
  <c r="O202" i="1"/>
  <c r="N202" i="1"/>
  <c r="M202" i="1"/>
  <c r="K202" i="1"/>
  <c r="J202" i="1"/>
  <c r="I202" i="1"/>
  <c r="H202" i="1"/>
  <c r="F202" i="1"/>
  <c r="E202" i="1"/>
  <c r="P201" i="1"/>
  <c r="O201" i="1"/>
  <c r="N201" i="1"/>
  <c r="M201" i="1"/>
  <c r="L201" i="1" s="1"/>
  <c r="K201" i="1"/>
  <c r="J201" i="1"/>
  <c r="I201" i="1"/>
  <c r="H201" i="1"/>
  <c r="F201" i="1"/>
  <c r="E201" i="1"/>
  <c r="P200" i="1"/>
  <c r="O200" i="1"/>
  <c r="N200" i="1"/>
  <c r="M200" i="1"/>
  <c r="K200" i="1"/>
  <c r="J200" i="1"/>
  <c r="I200" i="1"/>
  <c r="H200" i="1"/>
  <c r="F200" i="1"/>
  <c r="E200" i="1"/>
  <c r="P199" i="1"/>
  <c r="O199" i="1"/>
  <c r="N199" i="1"/>
  <c r="M199" i="1"/>
  <c r="K199" i="1"/>
  <c r="J199" i="1"/>
  <c r="I199" i="1"/>
  <c r="H199" i="1"/>
  <c r="F199" i="1"/>
  <c r="E199" i="1"/>
  <c r="P198" i="1"/>
  <c r="O198" i="1"/>
  <c r="N198" i="1"/>
  <c r="M198" i="1"/>
  <c r="L198" i="1"/>
  <c r="K198" i="1"/>
  <c r="J198" i="1"/>
  <c r="I198" i="1"/>
  <c r="H198" i="1"/>
  <c r="F198" i="1"/>
  <c r="E198" i="1"/>
  <c r="P197" i="1"/>
  <c r="O197" i="1"/>
  <c r="N197" i="1"/>
  <c r="M197" i="1"/>
  <c r="K197" i="1"/>
  <c r="J197" i="1"/>
  <c r="I197" i="1"/>
  <c r="H197" i="1"/>
  <c r="F197" i="1"/>
  <c r="E197" i="1"/>
  <c r="P196" i="1"/>
  <c r="O196" i="1"/>
  <c r="N196" i="1"/>
  <c r="M196" i="1"/>
  <c r="K196" i="1"/>
  <c r="J196" i="1"/>
  <c r="I196" i="1"/>
  <c r="H196" i="1"/>
  <c r="F196" i="1"/>
  <c r="E196" i="1"/>
  <c r="P195" i="1"/>
  <c r="O195" i="1"/>
  <c r="N195" i="1"/>
  <c r="M195" i="1"/>
  <c r="K195" i="1"/>
  <c r="J195" i="1"/>
  <c r="I195" i="1"/>
  <c r="H195" i="1"/>
  <c r="F195" i="1"/>
  <c r="E195" i="1"/>
  <c r="P194" i="1"/>
  <c r="O194" i="1"/>
  <c r="N194" i="1"/>
  <c r="M194" i="1"/>
  <c r="K194" i="1"/>
  <c r="J194" i="1"/>
  <c r="I194" i="1"/>
  <c r="H194" i="1"/>
  <c r="F194" i="1"/>
  <c r="E194" i="1"/>
  <c r="P192" i="1"/>
  <c r="O192" i="1"/>
  <c r="N192" i="1"/>
  <c r="M192" i="1"/>
  <c r="K192" i="1"/>
  <c r="J192" i="1"/>
  <c r="I192" i="1"/>
  <c r="H192" i="1"/>
  <c r="F192" i="1"/>
  <c r="E192" i="1"/>
  <c r="P191" i="1"/>
  <c r="O191" i="1"/>
  <c r="N191" i="1"/>
  <c r="M191" i="1"/>
  <c r="K191" i="1"/>
  <c r="J191" i="1"/>
  <c r="I191" i="1"/>
  <c r="H191" i="1"/>
  <c r="F191" i="1"/>
  <c r="E191" i="1"/>
  <c r="P190" i="1"/>
  <c r="O190" i="1"/>
  <c r="N190" i="1"/>
  <c r="M190" i="1"/>
  <c r="K190" i="1"/>
  <c r="J190" i="1"/>
  <c r="I190" i="1"/>
  <c r="H190" i="1"/>
  <c r="F190" i="1"/>
  <c r="E190" i="1"/>
  <c r="P189" i="1"/>
  <c r="O189" i="1"/>
  <c r="N189" i="1"/>
  <c r="M189" i="1"/>
  <c r="K189" i="1"/>
  <c r="J189" i="1"/>
  <c r="I189" i="1"/>
  <c r="H189" i="1"/>
  <c r="F189" i="1"/>
  <c r="E189" i="1"/>
  <c r="P188" i="1"/>
  <c r="O188" i="1"/>
  <c r="N188" i="1"/>
  <c r="M188" i="1"/>
  <c r="K188" i="1"/>
  <c r="J188" i="1"/>
  <c r="I188" i="1"/>
  <c r="H188" i="1"/>
  <c r="F188" i="1"/>
  <c r="E188" i="1"/>
  <c r="P187" i="1"/>
  <c r="O187" i="1"/>
  <c r="N187" i="1"/>
  <c r="M187" i="1"/>
  <c r="K187" i="1"/>
  <c r="J187" i="1"/>
  <c r="I187" i="1"/>
  <c r="H187" i="1"/>
  <c r="F187" i="1"/>
  <c r="E187" i="1"/>
  <c r="P186" i="1"/>
  <c r="O186" i="1"/>
  <c r="N186" i="1"/>
  <c r="M186" i="1"/>
  <c r="K186" i="1"/>
  <c r="J186" i="1"/>
  <c r="I186" i="1"/>
  <c r="H186" i="1"/>
  <c r="F186" i="1"/>
  <c r="E186" i="1"/>
  <c r="P185" i="1"/>
  <c r="O185" i="1"/>
  <c r="N185" i="1"/>
  <c r="M185" i="1"/>
  <c r="K185" i="1"/>
  <c r="J185" i="1"/>
  <c r="I185" i="1"/>
  <c r="H185" i="1"/>
  <c r="F185" i="1"/>
  <c r="E185" i="1"/>
  <c r="P184" i="1"/>
  <c r="O184" i="1"/>
  <c r="N184" i="1"/>
  <c r="M184" i="1"/>
  <c r="K184" i="1"/>
  <c r="J184" i="1"/>
  <c r="I184" i="1"/>
  <c r="H184" i="1"/>
  <c r="F184" i="1"/>
  <c r="E184" i="1"/>
  <c r="P183" i="1"/>
  <c r="O183" i="1"/>
  <c r="N183" i="1"/>
  <c r="M183" i="1"/>
  <c r="K183" i="1"/>
  <c r="J183" i="1"/>
  <c r="I183" i="1"/>
  <c r="H183" i="1"/>
  <c r="G183" i="1" s="1"/>
  <c r="F183" i="1"/>
  <c r="E183" i="1"/>
  <c r="P182" i="1"/>
  <c r="O182" i="1"/>
  <c r="N182" i="1"/>
  <c r="M182" i="1"/>
  <c r="K182" i="1"/>
  <c r="J182" i="1"/>
  <c r="I182" i="1"/>
  <c r="H182" i="1"/>
  <c r="F182" i="1"/>
  <c r="E182" i="1"/>
  <c r="P181" i="1"/>
  <c r="O181" i="1"/>
  <c r="N181" i="1"/>
  <c r="M181" i="1"/>
  <c r="K181" i="1"/>
  <c r="J181" i="1"/>
  <c r="I181" i="1"/>
  <c r="H181" i="1"/>
  <c r="F181" i="1"/>
  <c r="E181" i="1"/>
  <c r="P180" i="1"/>
  <c r="O180" i="1"/>
  <c r="N180" i="1"/>
  <c r="M180" i="1"/>
  <c r="K180" i="1"/>
  <c r="J180" i="1"/>
  <c r="I180" i="1"/>
  <c r="H180" i="1"/>
  <c r="F180" i="1"/>
  <c r="E180" i="1"/>
  <c r="P179" i="1"/>
  <c r="O179" i="1"/>
  <c r="N179" i="1"/>
  <c r="M179" i="1"/>
  <c r="K179" i="1"/>
  <c r="J179" i="1"/>
  <c r="I179" i="1"/>
  <c r="H179" i="1"/>
  <c r="F179" i="1"/>
  <c r="E179" i="1"/>
  <c r="P178" i="1"/>
  <c r="L178" i="1" s="1"/>
  <c r="O178" i="1"/>
  <c r="N178" i="1"/>
  <c r="M178" i="1"/>
  <c r="K178" i="1"/>
  <c r="J178" i="1"/>
  <c r="I178" i="1"/>
  <c r="H178" i="1"/>
  <c r="F178" i="1"/>
  <c r="E178" i="1"/>
  <c r="P176" i="1"/>
  <c r="O176" i="1"/>
  <c r="N176" i="1"/>
  <c r="M176" i="1"/>
  <c r="L176" i="1" s="1"/>
  <c r="K176" i="1"/>
  <c r="J176" i="1"/>
  <c r="I176" i="1"/>
  <c r="H176" i="1"/>
  <c r="F176" i="1"/>
  <c r="E176" i="1"/>
  <c r="P175" i="1"/>
  <c r="O175" i="1"/>
  <c r="N175" i="1"/>
  <c r="M175" i="1"/>
  <c r="K175" i="1"/>
  <c r="J175" i="1"/>
  <c r="I175" i="1"/>
  <c r="H175" i="1"/>
  <c r="F175" i="1"/>
  <c r="E175" i="1"/>
  <c r="P174" i="1"/>
  <c r="O174" i="1"/>
  <c r="N174" i="1"/>
  <c r="M174" i="1"/>
  <c r="K174" i="1"/>
  <c r="J174" i="1"/>
  <c r="I174" i="1"/>
  <c r="H174" i="1"/>
  <c r="F174" i="1"/>
  <c r="E174" i="1"/>
  <c r="P173" i="1"/>
  <c r="O173" i="1"/>
  <c r="N173" i="1"/>
  <c r="M173" i="1"/>
  <c r="K173" i="1"/>
  <c r="J173" i="1"/>
  <c r="I173" i="1"/>
  <c r="H173" i="1"/>
  <c r="F173" i="1"/>
  <c r="E173" i="1"/>
  <c r="P172" i="1"/>
  <c r="O172" i="1"/>
  <c r="N172" i="1"/>
  <c r="M172" i="1"/>
  <c r="K172" i="1"/>
  <c r="J172" i="1"/>
  <c r="I172" i="1"/>
  <c r="H172" i="1"/>
  <c r="F172" i="1"/>
  <c r="E172" i="1"/>
  <c r="P171" i="1"/>
  <c r="O171" i="1"/>
  <c r="N171" i="1"/>
  <c r="M171" i="1"/>
  <c r="K171" i="1"/>
  <c r="J171" i="1"/>
  <c r="I171" i="1"/>
  <c r="H171" i="1"/>
  <c r="F171" i="1"/>
  <c r="E171" i="1"/>
  <c r="P170" i="1"/>
  <c r="O170" i="1"/>
  <c r="N170" i="1"/>
  <c r="M170" i="1"/>
  <c r="K170" i="1"/>
  <c r="J170" i="1"/>
  <c r="I170" i="1"/>
  <c r="H170" i="1"/>
  <c r="F170" i="1"/>
  <c r="E170" i="1"/>
  <c r="P169" i="1"/>
  <c r="O169" i="1"/>
  <c r="N169" i="1"/>
  <c r="M169" i="1"/>
  <c r="K169" i="1"/>
  <c r="J169" i="1"/>
  <c r="I169" i="1"/>
  <c r="H169" i="1"/>
  <c r="F169" i="1"/>
  <c r="E169" i="1"/>
  <c r="P168" i="1"/>
  <c r="O168" i="1"/>
  <c r="N168" i="1"/>
  <c r="M168" i="1"/>
  <c r="K168" i="1"/>
  <c r="J168" i="1"/>
  <c r="I168" i="1"/>
  <c r="H168" i="1"/>
  <c r="F168" i="1"/>
  <c r="E168" i="1"/>
  <c r="P167" i="1"/>
  <c r="O167" i="1"/>
  <c r="N167" i="1"/>
  <c r="M167" i="1"/>
  <c r="K167" i="1"/>
  <c r="J167" i="1"/>
  <c r="I167" i="1"/>
  <c r="H167" i="1"/>
  <c r="F167" i="1"/>
  <c r="E167" i="1"/>
  <c r="P166" i="1"/>
  <c r="O166" i="1"/>
  <c r="N166" i="1"/>
  <c r="M166" i="1"/>
  <c r="K166" i="1"/>
  <c r="J166" i="1"/>
  <c r="I166" i="1"/>
  <c r="H166" i="1"/>
  <c r="F166" i="1"/>
  <c r="E166" i="1"/>
  <c r="P164" i="1"/>
  <c r="O164" i="1"/>
  <c r="N164" i="1"/>
  <c r="M164" i="1"/>
  <c r="L164" i="1" s="1"/>
  <c r="K164" i="1"/>
  <c r="J164" i="1"/>
  <c r="I164" i="1"/>
  <c r="H164" i="1"/>
  <c r="F164" i="1"/>
  <c r="E164" i="1"/>
  <c r="P163" i="1"/>
  <c r="O163" i="1"/>
  <c r="N163" i="1"/>
  <c r="M163" i="1"/>
  <c r="K163" i="1"/>
  <c r="J163" i="1"/>
  <c r="I163" i="1"/>
  <c r="H163" i="1"/>
  <c r="F163" i="1"/>
  <c r="E163" i="1"/>
  <c r="P162" i="1"/>
  <c r="O162" i="1"/>
  <c r="N162" i="1"/>
  <c r="M162" i="1"/>
  <c r="K162" i="1"/>
  <c r="J162" i="1"/>
  <c r="I162" i="1"/>
  <c r="H162" i="1"/>
  <c r="F162" i="1"/>
  <c r="E162" i="1"/>
  <c r="P161" i="1"/>
  <c r="O161" i="1"/>
  <c r="N161" i="1"/>
  <c r="M161" i="1"/>
  <c r="K161" i="1"/>
  <c r="J161" i="1"/>
  <c r="I161" i="1"/>
  <c r="H161" i="1"/>
  <c r="F161" i="1"/>
  <c r="E161" i="1"/>
  <c r="P160" i="1"/>
  <c r="O160" i="1"/>
  <c r="N160" i="1"/>
  <c r="M160" i="1"/>
  <c r="K160" i="1"/>
  <c r="J160" i="1"/>
  <c r="I160" i="1"/>
  <c r="H160" i="1"/>
  <c r="F160" i="1"/>
  <c r="E160" i="1"/>
  <c r="P159" i="1"/>
  <c r="O159" i="1"/>
  <c r="N159" i="1"/>
  <c r="M159" i="1"/>
  <c r="K159" i="1"/>
  <c r="J159" i="1"/>
  <c r="I159" i="1"/>
  <c r="H159" i="1"/>
  <c r="F159" i="1"/>
  <c r="E159" i="1"/>
  <c r="P158" i="1"/>
  <c r="O158" i="1"/>
  <c r="N158" i="1"/>
  <c r="M158" i="1"/>
  <c r="K158" i="1"/>
  <c r="J158" i="1"/>
  <c r="I158" i="1"/>
  <c r="H158" i="1"/>
  <c r="F158" i="1"/>
  <c r="E158" i="1"/>
  <c r="P157" i="1"/>
  <c r="O157" i="1"/>
  <c r="N157" i="1"/>
  <c r="M157" i="1"/>
  <c r="K157" i="1"/>
  <c r="J157" i="1"/>
  <c r="I157" i="1"/>
  <c r="H157" i="1"/>
  <c r="F157" i="1"/>
  <c r="E157" i="1"/>
  <c r="P156" i="1"/>
  <c r="O156" i="1"/>
  <c r="N156" i="1"/>
  <c r="M156" i="1"/>
  <c r="K156" i="1"/>
  <c r="J156" i="1"/>
  <c r="I156" i="1"/>
  <c r="H156" i="1"/>
  <c r="G156" i="1" s="1"/>
  <c r="F156" i="1"/>
  <c r="E156" i="1"/>
  <c r="P155" i="1"/>
  <c r="O155" i="1"/>
  <c r="N155" i="1"/>
  <c r="M155" i="1"/>
  <c r="K155" i="1"/>
  <c r="J155" i="1"/>
  <c r="I155" i="1"/>
  <c r="H155" i="1"/>
  <c r="F155" i="1"/>
  <c r="E155" i="1"/>
  <c r="P154" i="1"/>
  <c r="O154" i="1"/>
  <c r="N154" i="1"/>
  <c r="M154" i="1"/>
  <c r="K154" i="1"/>
  <c r="J154" i="1"/>
  <c r="I154" i="1"/>
  <c r="H154" i="1"/>
  <c r="F154" i="1"/>
  <c r="E154" i="1"/>
  <c r="P153" i="1"/>
  <c r="O153" i="1"/>
  <c r="N153" i="1"/>
  <c r="M153" i="1"/>
  <c r="K153" i="1"/>
  <c r="J153" i="1"/>
  <c r="I153" i="1"/>
  <c r="H153" i="1"/>
  <c r="F153" i="1"/>
  <c r="E153" i="1"/>
  <c r="P152" i="1"/>
  <c r="O152" i="1"/>
  <c r="N152" i="1"/>
  <c r="M152" i="1"/>
  <c r="K152" i="1"/>
  <c r="J152" i="1"/>
  <c r="I152" i="1"/>
  <c r="H152" i="1"/>
  <c r="G152" i="1" s="1"/>
  <c r="F152" i="1"/>
  <c r="E152" i="1"/>
  <c r="P151" i="1"/>
  <c r="O151" i="1"/>
  <c r="N151" i="1"/>
  <c r="M151" i="1"/>
  <c r="K151" i="1"/>
  <c r="J151" i="1"/>
  <c r="I151" i="1"/>
  <c r="H151" i="1"/>
  <c r="F151" i="1"/>
  <c r="E151" i="1"/>
  <c r="P150" i="1"/>
  <c r="O150" i="1"/>
  <c r="N150" i="1"/>
  <c r="M150" i="1"/>
  <c r="K150" i="1"/>
  <c r="J150" i="1"/>
  <c r="I150" i="1"/>
  <c r="H150" i="1"/>
  <c r="F150" i="1"/>
  <c r="E150" i="1"/>
  <c r="P148" i="1"/>
  <c r="O148" i="1"/>
  <c r="N148" i="1"/>
  <c r="M148" i="1"/>
  <c r="K148" i="1"/>
  <c r="J148" i="1"/>
  <c r="I148" i="1"/>
  <c r="H148" i="1"/>
  <c r="F148" i="1"/>
  <c r="E148" i="1"/>
  <c r="P147" i="1"/>
  <c r="O147" i="1"/>
  <c r="N147" i="1"/>
  <c r="M147" i="1"/>
  <c r="K147" i="1"/>
  <c r="J147" i="1"/>
  <c r="I147" i="1"/>
  <c r="H147" i="1"/>
  <c r="F147" i="1"/>
  <c r="E147" i="1"/>
  <c r="P146" i="1"/>
  <c r="O146" i="1"/>
  <c r="N146" i="1"/>
  <c r="M146" i="1"/>
  <c r="K146" i="1"/>
  <c r="J146" i="1"/>
  <c r="I146" i="1"/>
  <c r="H146" i="1"/>
  <c r="F146" i="1"/>
  <c r="E146" i="1"/>
  <c r="P145" i="1"/>
  <c r="O145" i="1"/>
  <c r="N145" i="1"/>
  <c r="M145" i="1"/>
  <c r="K145" i="1"/>
  <c r="J145" i="1"/>
  <c r="I145" i="1"/>
  <c r="H145" i="1"/>
  <c r="F145" i="1"/>
  <c r="E145" i="1"/>
  <c r="P144" i="1"/>
  <c r="O144" i="1"/>
  <c r="N144" i="1"/>
  <c r="M144" i="1"/>
  <c r="K144" i="1"/>
  <c r="J144" i="1"/>
  <c r="I144" i="1"/>
  <c r="H144" i="1"/>
  <c r="F144" i="1"/>
  <c r="E144" i="1"/>
  <c r="P143" i="1"/>
  <c r="O143" i="1"/>
  <c r="N143" i="1"/>
  <c r="M143" i="1"/>
  <c r="K143" i="1"/>
  <c r="J143" i="1"/>
  <c r="I143" i="1"/>
  <c r="H143" i="1"/>
  <c r="F143" i="1"/>
  <c r="E143" i="1"/>
  <c r="P142" i="1"/>
  <c r="O142" i="1"/>
  <c r="N142" i="1"/>
  <c r="M142" i="1"/>
  <c r="L142" i="1" s="1"/>
  <c r="K142" i="1"/>
  <c r="J142" i="1"/>
  <c r="I142" i="1"/>
  <c r="H142" i="1"/>
  <c r="F142" i="1"/>
  <c r="E142" i="1"/>
  <c r="P141" i="1"/>
  <c r="O141" i="1"/>
  <c r="N141" i="1"/>
  <c r="M141" i="1"/>
  <c r="K141" i="1"/>
  <c r="J141" i="1"/>
  <c r="I141" i="1"/>
  <c r="H141" i="1"/>
  <c r="F141" i="1"/>
  <c r="E141" i="1"/>
  <c r="P140" i="1"/>
  <c r="O140" i="1"/>
  <c r="N140" i="1"/>
  <c r="M140" i="1"/>
  <c r="K140" i="1"/>
  <c r="J140" i="1"/>
  <c r="I140" i="1"/>
  <c r="H140" i="1"/>
  <c r="F140" i="1"/>
  <c r="E140" i="1"/>
  <c r="P139" i="1"/>
  <c r="O139" i="1"/>
  <c r="N139" i="1"/>
  <c r="M139" i="1"/>
  <c r="K139" i="1"/>
  <c r="J139" i="1"/>
  <c r="I139" i="1"/>
  <c r="H139" i="1"/>
  <c r="F139" i="1"/>
  <c r="E139" i="1"/>
  <c r="P138" i="1"/>
  <c r="O138" i="1"/>
  <c r="N138" i="1"/>
  <c r="M138" i="1"/>
  <c r="K138" i="1"/>
  <c r="J138" i="1"/>
  <c r="I138" i="1"/>
  <c r="H138" i="1"/>
  <c r="F138" i="1"/>
  <c r="E138" i="1"/>
  <c r="P137" i="1"/>
  <c r="O137" i="1"/>
  <c r="N137" i="1"/>
  <c r="M137" i="1"/>
  <c r="K137" i="1"/>
  <c r="J137" i="1"/>
  <c r="I137" i="1"/>
  <c r="H137" i="1"/>
  <c r="F137" i="1"/>
  <c r="E137" i="1"/>
  <c r="P136" i="1"/>
  <c r="O136" i="1"/>
  <c r="N136" i="1"/>
  <c r="M136" i="1"/>
  <c r="K136" i="1"/>
  <c r="J136" i="1"/>
  <c r="I136" i="1"/>
  <c r="H136" i="1"/>
  <c r="F136" i="1"/>
  <c r="E136" i="1"/>
  <c r="P135" i="1"/>
  <c r="O135" i="1"/>
  <c r="N135" i="1"/>
  <c r="M135" i="1"/>
  <c r="K135" i="1"/>
  <c r="J135" i="1"/>
  <c r="I135" i="1"/>
  <c r="H135" i="1"/>
  <c r="F135" i="1"/>
  <c r="E135" i="1"/>
  <c r="P133" i="1"/>
  <c r="O133" i="1"/>
  <c r="N133" i="1"/>
  <c r="M133" i="1"/>
  <c r="K133" i="1"/>
  <c r="J133" i="1"/>
  <c r="I133" i="1"/>
  <c r="H133" i="1"/>
  <c r="F133" i="1"/>
  <c r="E133" i="1"/>
  <c r="P132" i="1"/>
  <c r="O132" i="1"/>
  <c r="N132" i="1"/>
  <c r="M132" i="1"/>
  <c r="K132" i="1"/>
  <c r="J132" i="1"/>
  <c r="I132" i="1"/>
  <c r="H132" i="1"/>
  <c r="F132" i="1"/>
  <c r="E132" i="1"/>
  <c r="P131" i="1"/>
  <c r="O131" i="1"/>
  <c r="N131" i="1"/>
  <c r="M131" i="1"/>
  <c r="K131" i="1"/>
  <c r="J131" i="1"/>
  <c r="I131" i="1"/>
  <c r="H131" i="1"/>
  <c r="F131" i="1"/>
  <c r="E131" i="1"/>
  <c r="P130" i="1"/>
  <c r="O130" i="1"/>
  <c r="N130" i="1"/>
  <c r="M130" i="1"/>
  <c r="K130" i="1"/>
  <c r="J130" i="1"/>
  <c r="I130" i="1"/>
  <c r="H130" i="1"/>
  <c r="F130" i="1"/>
  <c r="E130" i="1"/>
  <c r="P129" i="1"/>
  <c r="O129" i="1"/>
  <c r="N129" i="1"/>
  <c r="M129" i="1"/>
  <c r="K129" i="1"/>
  <c r="J129" i="1"/>
  <c r="I129" i="1"/>
  <c r="H129" i="1"/>
  <c r="F129" i="1"/>
  <c r="E129" i="1"/>
  <c r="P128" i="1"/>
  <c r="O128" i="1"/>
  <c r="N128" i="1"/>
  <c r="M128" i="1"/>
  <c r="K128" i="1"/>
  <c r="J128" i="1"/>
  <c r="I128" i="1"/>
  <c r="H128" i="1"/>
  <c r="F128" i="1"/>
  <c r="E128" i="1"/>
  <c r="P127" i="1"/>
  <c r="O127" i="1"/>
  <c r="N127" i="1"/>
  <c r="M127" i="1"/>
  <c r="K127" i="1"/>
  <c r="J127" i="1"/>
  <c r="I127" i="1"/>
  <c r="H127" i="1"/>
  <c r="F127" i="1"/>
  <c r="E127" i="1"/>
  <c r="P126" i="1"/>
  <c r="O126" i="1"/>
  <c r="N126" i="1"/>
  <c r="M126" i="1"/>
  <c r="K126" i="1"/>
  <c r="J126" i="1"/>
  <c r="I126" i="1"/>
  <c r="H126" i="1"/>
  <c r="F126" i="1"/>
  <c r="E126" i="1"/>
  <c r="P125" i="1"/>
  <c r="O125" i="1"/>
  <c r="N125" i="1"/>
  <c r="M125" i="1"/>
  <c r="K125" i="1"/>
  <c r="J125" i="1"/>
  <c r="I125" i="1"/>
  <c r="H125" i="1"/>
  <c r="F125" i="1"/>
  <c r="E125" i="1"/>
  <c r="P124" i="1"/>
  <c r="O124" i="1"/>
  <c r="N124" i="1"/>
  <c r="M124" i="1"/>
  <c r="K124" i="1"/>
  <c r="J124" i="1"/>
  <c r="I124" i="1"/>
  <c r="H124" i="1"/>
  <c r="F124" i="1"/>
  <c r="E124" i="1"/>
  <c r="P123" i="1"/>
  <c r="O123" i="1"/>
  <c r="N123" i="1"/>
  <c r="M123" i="1"/>
  <c r="K123" i="1"/>
  <c r="J123" i="1"/>
  <c r="I123" i="1"/>
  <c r="H123" i="1"/>
  <c r="F123" i="1"/>
  <c r="E123" i="1"/>
  <c r="P122" i="1"/>
  <c r="O122" i="1"/>
  <c r="N122" i="1"/>
  <c r="M122" i="1"/>
  <c r="L122" i="1" s="1"/>
  <c r="K122" i="1"/>
  <c r="J122" i="1"/>
  <c r="I122" i="1"/>
  <c r="H122" i="1"/>
  <c r="F122" i="1"/>
  <c r="E122" i="1"/>
  <c r="P121" i="1"/>
  <c r="O121" i="1"/>
  <c r="N121" i="1"/>
  <c r="M121" i="1"/>
  <c r="K121" i="1"/>
  <c r="J121" i="1"/>
  <c r="I121" i="1"/>
  <c r="H121" i="1"/>
  <c r="F121" i="1"/>
  <c r="E121" i="1"/>
  <c r="P120" i="1"/>
  <c r="O120" i="1"/>
  <c r="N120" i="1"/>
  <c r="M120" i="1"/>
  <c r="K120" i="1"/>
  <c r="J120" i="1"/>
  <c r="I120" i="1"/>
  <c r="H120" i="1"/>
  <c r="F120" i="1"/>
  <c r="E120" i="1"/>
  <c r="P119" i="1"/>
  <c r="O119" i="1"/>
  <c r="N119" i="1"/>
  <c r="M119" i="1"/>
  <c r="K119" i="1"/>
  <c r="J119" i="1"/>
  <c r="I119" i="1"/>
  <c r="H119" i="1"/>
  <c r="F119" i="1"/>
  <c r="E119" i="1"/>
  <c r="P117" i="1"/>
  <c r="O117" i="1"/>
  <c r="N117" i="1"/>
  <c r="M117" i="1"/>
  <c r="K117" i="1"/>
  <c r="J117" i="1"/>
  <c r="I117" i="1"/>
  <c r="H117" i="1"/>
  <c r="F117" i="1"/>
  <c r="E117" i="1"/>
  <c r="P116" i="1"/>
  <c r="O116" i="1"/>
  <c r="N116" i="1"/>
  <c r="M116" i="1"/>
  <c r="K116" i="1"/>
  <c r="J116" i="1"/>
  <c r="I116" i="1"/>
  <c r="H116" i="1"/>
  <c r="F116" i="1"/>
  <c r="E116" i="1"/>
  <c r="P115" i="1"/>
  <c r="O115" i="1"/>
  <c r="N115" i="1"/>
  <c r="M115" i="1"/>
  <c r="L115" i="1" s="1"/>
  <c r="K115" i="1"/>
  <c r="J115" i="1"/>
  <c r="I115" i="1"/>
  <c r="H115" i="1"/>
  <c r="F115" i="1"/>
  <c r="E115" i="1"/>
  <c r="P114" i="1"/>
  <c r="O114" i="1"/>
  <c r="N114" i="1"/>
  <c r="M114" i="1"/>
  <c r="K114" i="1"/>
  <c r="J114" i="1"/>
  <c r="I114" i="1"/>
  <c r="H114" i="1"/>
  <c r="F114" i="1"/>
  <c r="E114" i="1"/>
  <c r="P113" i="1"/>
  <c r="O113" i="1"/>
  <c r="N113" i="1"/>
  <c r="M113" i="1"/>
  <c r="K113" i="1"/>
  <c r="J113" i="1"/>
  <c r="I113" i="1"/>
  <c r="H113" i="1"/>
  <c r="F113" i="1"/>
  <c r="E113" i="1"/>
  <c r="P112" i="1"/>
  <c r="O112" i="1"/>
  <c r="N112" i="1"/>
  <c r="M112" i="1"/>
  <c r="K112" i="1"/>
  <c r="J112" i="1"/>
  <c r="I112" i="1"/>
  <c r="H112" i="1"/>
  <c r="F112" i="1"/>
  <c r="E112" i="1"/>
  <c r="P111" i="1"/>
  <c r="O111" i="1"/>
  <c r="N111" i="1"/>
  <c r="M111" i="1"/>
  <c r="L111" i="1" s="1"/>
  <c r="K111" i="1"/>
  <c r="J111" i="1"/>
  <c r="I111" i="1"/>
  <c r="H111" i="1"/>
  <c r="F111" i="1"/>
  <c r="E111" i="1"/>
  <c r="P110" i="1"/>
  <c r="O110" i="1"/>
  <c r="N110" i="1"/>
  <c r="M110" i="1"/>
  <c r="K110" i="1"/>
  <c r="J110" i="1"/>
  <c r="I110" i="1"/>
  <c r="H110" i="1"/>
  <c r="F110" i="1"/>
  <c r="E110" i="1"/>
  <c r="P109" i="1"/>
  <c r="O109" i="1"/>
  <c r="N109" i="1"/>
  <c r="M109" i="1"/>
  <c r="K109" i="1"/>
  <c r="J109" i="1"/>
  <c r="I109" i="1"/>
  <c r="H109" i="1"/>
  <c r="F109" i="1"/>
  <c r="E109" i="1"/>
  <c r="P108" i="1"/>
  <c r="O108" i="1"/>
  <c r="N108" i="1"/>
  <c r="M108" i="1"/>
  <c r="K108" i="1"/>
  <c r="J108" i="1"/>
  <c r="I108" i="1"/>
  <c r="H108" i="1"/>
  <c r="F108" i="1"/>
  <c r="E108" i="1"/>
  <c r="P107" i="1"/>
  <c r="O107" i="1"/>
  <c r="N107" i="1"/>
  <c r="M107" i="1"/>
  <c r="K107" i="1"/>
  <c r="J107" i="1"/>
  <c r="I107" i="1"/>
  <c r="H107" i="1"/>
  <c r="F107" i="1"/>
  <c r="E107" i="1"/>
  <c r="P106" i="1"/>
  <c r="O106" i="1"/>
  <c r="N106" i="1"/>
  <c r="M106" i="1"/>
  <c r="K106" i="1"/>
  <c r="J106" i="1"/>
  <c r="I106" i="1"/>
  <c r="H106" i="1"/>
  <c r="F106" i="1"/>
  <c r="E106" i="1"/>
  <c r="P105" i="1"/>
  <c r="O105" i="1"/>
  <c r="N105" i="1"/>
  <c r="M105" i="1"/>
  <c r="K105" i="1"/>
  <c r="J105" i="1"/>
  <c r="I105" i="1"/>
  <c r="H105" i="1"/>
  <c r="F105" i="1"/>
  <c r="E105" i="1"/>
  <c r="P104" i="1"/>
  <c r="O104" i="1"/>
  <c r="N104" i="1"/>
  <c r="M104" i="1"/>
  <c r="L104" i="1" s="1"/>
  <c r="K104" i="1"/>
  <c r="J104" i="1"/>
  <c r="I104" i="1"/>
  <c r="H104" i="1"/>
  <c r="F104" i="1"/>
  <c r="E104" i="1"/>
  <c r="P102" i="1"/>
  <c r="O102" i="1"/>
  <c r="N102" i="1"/>
  <c r="M102" i="1"/>
  <c r="K102" i="1"/>
  <c r="J102" i="1"/>
  <c r="I102" i="1"/>
  <c r="H102" i="1"/>
  <c r="F102" i="1"/>
  <c r="E102" i="1"/>
  <c r="P101" i="1"/>
  <c r="O101" i="1"/>
  <c r="N101" i="1"/>
  <c r="M101" i="1"/>
  <c r="K101" i="1"/>
  <c r="J101" i="1"/>
  <c r="I101" i="1"/>
  <c r="H101" i="1"/>
  <c r="F101" i="1"/>
  <c r="E101" i="1"/>
  <c r="P100" i="1"/>
  <c r="O100" i="1"/>
  <c r="N100" i="1"/>
  <c r="M100" i="1"/>
  <c r="L100" i="1" s="1"/>
  <c r="K100" i="1"/>
  <c r="J100" i="1"/>
  <c r="I100" i="1"/>
  <c r="H100" i="1"/>
  <c r="F100" i="1"/>
  <c r="E100" i="1"/>
  <c r="P99" i="1"/>
  <c r="O99" i="1"/>
  <c r="N99" i="1"/>
  <c r="M99" i="1"/>
  <c r="K99" i="1"/>
  <c r="J99" i="1"/>
  <c r="I99" i="1"/>
  <c r="H99" i="1"/>
  <c r="F99" i="1"/>
  <c r="E99" i="1"/>
  <c r="P98" i="1"/>
  <c r="O98" i="1"/>
  <c r="N98" i="1"/>
  <c r="M98" i="1"/>
  <c r="K98" i="1"/>
  <c r="J98" i="1"/>
  <c r="I98" i="1"/>
  <c r="H98" i="1"/>
  <c r="F98" i="1"/>
  <c r="E98" i="1"/>
  <c r="P97" i="1"/>
  <c r="O97" i="1"/>
  <c r="N97" i="1"/>
  <c r="M97" i="1"/>
  <c r="K97" i="1"/>
  <c r="J97" i="1"/>
  <c r="I97" i="1"/>
  <c r="H97" i="1"/>
  <c r="F97" i="1"/>
  <c r="E97" i="1"/>
  <c r="P96" i="1"/>
  <c r="O96" i="1"/>
  <c r="N96" i="1"/>
  <c r="M96" i="1"/>
  <c r="K96" i="1"/>
  <c r="J96" i="1"/>
  <c r="I96" i="1"/>
  <c r="H96" i="1"/>
  <c r="F96" i="1"/>
  <c r="E96" i="1"/>
  <c r="P95" i="1"/>
  <c r="O95" i="1"/>
  <c r="N95" i="1"/>
  <c r="M95" i="1"/>
  <c r="K95" i="1"/>
  <c r="J95" i="1"/>
  <c r="I95" i="1"/>
  <c r="H95" i="1"/>
  <c r="F95" i="1"/>
  <c r="E95" i="1"/>
  <c r="P94" i="1"/>
  <c r="O94" i="1"/>
  <c r="N94" i="1"/>
  <c r="M94" i="1"/>
  <c r="K94" i="1"/>
  <c r="J94" i="1"/>
  <c r="I94" i="1"/>
  <c r="H94" i="1"/>
  <c r="F94" i="1"/>
  <c r="E94" i="1"/>
  <c r="P93" i="1"/>
  <c r="O93" i="1"/>
  <c r="N93" i="1"/>
  <c r="M93" i="1"/>
  <c r="K93" i="1"/>
  <c r="J93" i="1"/>
  <c r="I93" i="1"/>
  <c r="H93" i="1"/>
  <c r="F93" i="1"/>
  <c r="E93" i="1"/>
  <c r="P92" i="1"/>
  <c r="O92" i="1"/>
  <c r="N92" i="1"/>
  <c r="M92" i="1"/>
  <c r="K92" i="1"/>
  <c r="J92" i="1"/>
  <c r="I92" i="1"/>
  <c r="H92" i="1"/>
  <c r="F92" i="1"/>
  <c r="E92" i="1"/>
  <c r="P91" i="1"/>
  <c r="O91" i="1"/>
  <c r="N91" i="1"/>
  <c r="M91" i="1"/>
  <c r="K91" i="1"/>
  <c r="J91" i="1"/>
  <c r="I91" i="1"/>
  <c r="H91" i="1"/>
  <c r="F91" i="1"/>
  <c r="E91" i="1"/>
  <c r="P90" i="1"/>
  <c r="O90" i="1"/>
  <c r="N90" i="1"/>
  <c r="M90" i="1"/>
  <c r="K90" i="1"/>
  <c r="J90" i="1"/>
  <c r="I90" i="1"/>
  <c r="H90" i="1"/>
  <c r="F90" i="1"/>
  <c r="E90" i="1"/>
  <c r="P89" i="1"/>
  <c r="O89" i="1"/>
  <c r="N89" i="1"/>
  <c r="M89" i="1"/>
  <c r="K89" i="1"/>
  <c r="J89" i="1"/>
  <c r="I89" i="1"/>
  <c r="H89" i="1"/>
  <c r="F89" i="1"/>
  <c r="E89" i="1"/>
  <c r="P87" i="1"/>
  <c r="O87" i="1"/>
  <c r="N87" i="1"/>
  <c r="M87" i="1"/>
  <c r="K87" i="1"/>
  <c r="J87" i="1"/>
  <c r="I87" i="1"/>
  <c r="H87" i="1"/>
  <c r="F87" i="1"/>
  <c r="E87" i="1"/>
  <c r="P86" i="1"/>
  <c r="O86" i="1"/>
  <c r="N86" i="1"/>
  <c r="M86" i="1"/>
  <c r="K86" i="1"/>
  <c r="J86" i="1"/>
  <c r="I86" i="1"/>
  <c r="H86" i="1"/>
  <c r="F86" i="1"/>
  <c r="E86" i="1"/>
  <c r="P85" i="1"/>
  <c r="O85" i="1"/>
  <c r="N85" i="1"/>
  <c r="M85" i="1"/>
  <c r="K85" i="1"/>
  <c r="J85" i="1"/>
  <c r="I85" i="1"/>
  <c r="H85" i="1"/>
  <c r="F85" i="1"/>
  <c r="E85" i="1"/>
  <c r="P84" i="1"/>
  <c r="O84" i="1"/>
  <c r="N84" i="1"/>
  <c r="M84" i="1"/>
  <c r="K84" i="1"/>
  <c r="J84" i="1"/>
  <c r="I84" i="1"/>
  <c r="H84" i="1"/>
  <c r="F84" i="1"/>
  <c r="E84" i="1"/>
  <c r="P83" i="1"/>
  <c r="O83" i="1"/>
  <c r="N83" i="1"/>
  <c r="M83" i="1"/>
  <c r="K83" i="1"/>
  <c r="J83" i="1"/>
  <c r="I83" i="1"/>
  <c r="H83" i="1"/>
  <c r="F83" i="1"/>
  <c r="E83" i="1"/>
  <c r="P82" i="1"/>
  <c r="O82" i="1"/>
  <c r="N82" i="1"/>
  <c r="M82" i="1"/>
  <c r="K82" i="1"/>
  <c r="J82" i="1"/>
  <c r="I82" i="1"/>
  <c r="H82" i="1"/>
  <c r="F82" i="1"/>
  <c r="E82" i="1"/>
  <c r="P81" i="1"/>
  <c r="O81" i="1"/>
  <c r="N81" i="1"/>
  <c r="M81" i="1"/>
  <c r="L81" i="1" s="1"/>
  <c r="K81" i="1"/>
  <c r="J81" i="1"/>
  <c r="I81" i="1"/>
  <c r="H81" i="1"/>
  <c r="F81" i="1"/>
  <c r="E81" i="1"/>
  <c r="P80" i="1"/>
  <c r="O80" i="1"/>
  <c r="N80" i="1"/>
  <c r="M80" i="1"/>
  <c r="K80" i="1"/>
  <c r="J80" i="1"/>
  <c r="I80" i="1"/>
  <c r="H80" i="1"/>
  <c r="F80" i="1"/>
  <c r="E80" i="1"/>
  <c r="P79" i="1"/>
  <c r="O79" i="1"/>
  <c r="N79" i="1"/>
  <c r="M79" i="1"/>
  <c r="K79" i="1"/>
  <c r="J79" i="1"/>
  <c r="I79" i="1"/>
  <c r="H79" i="1"/>
  <c r="F79" i="1"/>
  <c r="E79" i="1"/>
  <c r="P78" i="1"/>
  <c r="O78" i="1"/>
  <c r="N78" i="1"/>
  <c r="M78" i="1"/>
  <c r="K78" i="1"/>
  <c r="J78" i="1"/>
  <c r="I78" i="1"/>
  <c r="H78" i="1"/>
  <c r="F78" i="1"/>
  <c r="E78" i="1"/>
  <c r="P77" i="1"/>
  <c r="O77" i="1"/>
  <c r="N77" i="1"/>
  <c r="M77" i="1"/>
  <c r="K77" i="1"/>
  <c r="J77" i="1"/>
  <c r="I77" i="1"/>
  <c r="H77" i="1"/>
  <c r="F77" i="1"/>
  <c r="E77" i="1"/>
  <c r="P76" i="1"/>
  <c r="O76" i="1"/>
  <c r="N76" i="1"/>
  <c r="M76" i="1"/>
  <c r="K76" i="1"/>
  <c r="J76" i="1"/>
  <c r="I76" i="1"/>
  <c r="H76" i="1"/>
  <c r="F76" i="1"/>
  <c r="E76" i="1"/>
  <c r="P75" i="1"/>
  <c r="O75" i="1"/>
  <c r="N75" i="1"/>
  <c r="M75" i="1"/>
  <c r="K75" i="1"/>
  <c r="J75" i="1"/>
  <c r="I75" i="1"/>
  <c r="H75" i="1"/>
  <c r="F75" i="1"/>
  <c r="E75" i="1"/>
  <c r="P74" i="1"/>
  <c r="O74" i="1"/>
  <c r="N74" i="1"/>
  <c r="M74" i="1"/>
  <c r="K74" i="1"/>
  <c r="J74" i="1"/>
  <c r="I74" i="1"/>
  <c r="H74" i="1"/>
  <c r="F74" i="1"/>
  <c r="E74" i="1"/>
  <c r="P73" i="1"/>
  <c r="O73" i="1"/>
  <c r="N73" i="1"/>
  <c r="M73" i="1"/>
  <c r="K73" i="1"/>
  <c r="J73" i="1"/>
  <c r="I73" i="1"/>
  <c r="H73" i="1"/>
  <c r="F73" i="1"/>
  <c r="E73" i="1"/>
  <c r="P71" i="1"/>
  <c r="O71" i="1"/>
  <c r="N71" i="1"/>
  <c r="M71" i="1"/>
  <c r="K71" i="1"/>
  <c r="J71" i="1"/>
  <c r="I71" i="1"/>
  <c r="H71" i="1"/>
  <c r="F71" i="1"/>
  <c r="E71" i="1"/>
  <c r="P70" i="1"/>
  <c r="O70" i="1"/>
  <c r="N70" i="1"/>
  <c r="M70" i="1"/>
  <c r="K70" i="1"/>
  <c r="J70" i="1"/>
  <c r="I70" i="1"/>
  <c r="H70" i="1"/>
  <c r="F70" i="1"/>
  <c r="E70" i="1"/>
  <c r="P69" i="1"/>
  <c r="O69" i="1"/>
  <c r="N69" i="1"/>
  <c r="M69" i="1"/>
  <c r="K69" i="1"/>
  <c r="J69" i="1"/>
  <c r="I69" i="1"/>
  <c r="H69" i="1"/>
  <c r="F69" i="1"/>
  <c r="E69" i="1"/>
  <c r="P68" i="1"/>
  <c r="O68" i="1"/>
  <c r="N68" i="1"/>
  <c r="M68" i="1"/>
  <c r="K68" i="1"/>
  <c r="J68" i="1"/>
  <c r="I68" i="1"/>
  <c r="H68" i="1"/>
  <c r="F68" i="1"/>
  <c r="E68" i="1"/>
  <c r="P67" i="1"/>
  <c r="O67" i="1"/>
  <c r="N67" i="1"/>
  <c r="M67" i="1"/>
  <c r="K67" i="1"/>
  <c r="J67" i="1"/>
  <c r="I67" i="1"/>
  <c r="H67" i="1"/>
  <c r="F67" i="1"/>
  <c r="E67" i="1"/>
  <c r="P66" i="1"/>
  <c r="O66" i="1"/>
  <c r="N66" i="1"/>
  <c r="M66" i="1"/>
  <c r="L66" i="1" s="1"/>
  <c r="K66" i="1"/>
  <c r="J66" i="1"/>
  <c r="I66" i="1"/>
  <c r="H66" i="1"/>
  <c r="F66" i="1"/>
  <c r="E66" i="1"/>
  <c r="P65" i="1"/>
  <c r="O65" i="1"/>
  <c r="N65" i="1"/>
  <c r="M65" i="1"/>
  <c r="K65" i="1"/>
  <c r="J65" i="1"/>
  <c r="I65" i="1"/>
  <c r="H65" i="1"/>
  <c r="F65" i="1"/>
  <c r="E65" i="1"/>
  <c r="P64" i="1"/>
  <c r="O64" i="1"/>
  <c r="N64" i="1"/>
  <c r="M64" i="1"/>
  <c r="K64" i="1"/>
  <c r="J64" i="1"/>
  <c r="I64" i="1"/>
  <c r="H64" i="1"/>
  <c r="F64" i="1"/>
  <c r="E64" i="1"/>
  <c r="P63" i="1"/>
  <c r="O63" i="1"/>
  <c r="N63" i="1"/>
  <c r="M63" i="1"/>
  <c r="K63" i="1"/>
  <c r="J63" i="1"/>
  <c r="I63" i="1"/>
  <c r="H63" i="1"/>
  <c r="F63" i="1"/>
  <c r="E63" i="1"/>
  <c r="P62" i="1"/>
  <c r="O62" i="1"/>
  <c r="N62" i="1"/>
  <c r="M62" i="1"/>
  <c r="K62" i="1"/>
  <c r="J62" i="1"/>
  <c r="I62" i="1"/>
  <c r="H62" i="1"/>
  <c r="F62" i="1"/>
  <c r="E62" i="1"/>
  <c r="P61" i="1"/>
  <c r="O61" i="1"/>
  <c r="N61" i="1"/>
  <c r="M61" i="1"/>
  <c r="K61" i="1"/>
  <c r="J61" i="1"/>
  <c r="I61" i="1"/>
  <c r="H61" i="1"/>
  <c r="F61" i="1"/>
  <c r="E61" i="1"/>
  <c r="P60" i="1"/>
  <c r="O60" i="1"/>
  <c r="N60" i="1"/>
  <c r="M60" i="1"/>
  <c r="K60" i="1"/>
  <c r="J60" i="1"/>
  <c r="I60" i="1"/>
  <c r="H60" i="1"/>
  <c r="F60" i="1"/>
  <c r="E60" i="1"/>
  <c r="P59" i="1"/>
  <c r="O59" i="1"/>
  <c r="N59" i="1"/>
  <c r="M59" i="1"/>
  <c r="K59" i="1"/>
  <c r="J59" i="1"/>
  <c r="I59" i="1"/>
  <c r="H59" i="1"/>
  <c r="F59" i="1"/>
  <c r="E59" i="1"/>
  <c r="P58" i="1"/>
  <c r="O58" i="1"/>
  <c r="N58" i="1"/>
  <c r="M58" i="1"/>
  <c r="K58" i="1"/>
  <c r="J58" i="1"/>
  <c r="I58" i="1"/>
  <c r="H58" i="1"/>
  <c r="G58" i="1" s="1"/>
  <c r="F58" i="1"/>
  <c r="E58" i="1"/>
  <c r="P56" i="1"/>
  <c r="O56" i="1"/>
  <c r="N56" i="1"/>
  <c r="M56" i="1"/>
  <c r="K56" i="1"/>
  <c r="J56" i="1"/>
  <c r="I56" i="1"/>
  <c r="H56" i="1"/>
  <c r="F56" i="1"/>
  <c r="E56" i="1"/>
  <c r="P55" i="1"/>
  <c r="O55" i="1"/>
  <c r="N55" i="1"/>
  <c r="M55" i="1"/>
  <c r="L55" i="1" s="1"/>
  <c r="K55" i="1"/>
  <c r="J55" i="1"/>
  <c r="I55" i="1"/>
  <c r="H55" i="1"/>
  <c r="F55" i="1"/>
  <c r="E55" i="1"/>
  <c r="P54" i="1"/>
  <c r="O54" i="1"/>
  <c r="N54" i="1"/>
  <c r="M54" i="1"/>
  <c r="K54" i="1"/>
  <c r="J54" i="1"/>
  <c r="I54" i="1"/>
  <c r="H54" i="1"/>
  <c r="F54" i="1"/>
  <c r="E54" i="1"/>
  <c r="P53" i="1"/>
  <c r="O53" i="1"/>
  <c r="N53" i="1"/>
  <c r="M53" i="1"/>
  <c r="K53" i="1"/>
  <c r="J53" i="1"/>
  <c r="I53" i="1"/>
  <c r="H53" i="1"/>
  <c r="F53" i="1"/>
  <c r="E53" i="1"/>
  <c r="P52" i="1"/>
  <c r="O52" i="1"/>
  <c r="N52" i="1"/>
  <c r="M52" i="1"/>
  <c r="K52" i="1"/>
  <c r="J52" i="1"/>
  <c r="I52" i="1"/>
  <c r="H52" i="1"/>
  <c r="F52" i="1"/>
  <c r="E52" i="1"/>
  <c r="P51" i="1"/>
  <c r="O51" i="1"/>
  <c r="N51" i="1"/>
  <c r="M51" i="1"/>
  <c r="K51" i="1"/>
  <c r="J51" i="1"/>
  <c r="I51" i="1"/>
  <c r="H51" i="1"/>
  <c r="F51" i="1"/>
  <c r="E51" i="1"/>
  <c r="P50" i="1"/>
  <c r="O50" i="1"/>
  <c r="N50" i="1"/>
  <c r="M50" i="1"/>
  <c r="K50" i="1"/>
  <c r="J50" i="1"/>
  <c r="I50" i="1"/>
  <c r="H50" i="1"/>
  <c r="F50" i="1"/>
  <c r="E50" i="1"/>
  <c r="P49" i="1"/>
  <c r="O49" i="1"/>
  <c r="N49" i="1"/>
  <c r="M49" i="1"/>
  <c r="K49" i="1"/>
  <c r="J49" i="1"/>
  <c r="I49" i="1"/>
  <c r="H49" i="1"/>
  <c r="F49" i="1"/>
  <c r="E49" i="1"/>
  <c r="P48" i="1"/>
  <c r="O48" i="1"/>
  <c r="N48" i="1"/>
  <c r="M48" i="1"/>
  <c r="L48" i="1"/>
  <c r="K48" i="1"/>
  <c r="J48" i="1"/>
  <c r="I48" i="1"/>
  <c r="H48" i="1"/>
  <c r="F48" i="1"/>
  <c r="E48" i="1"/>
  <c r="P47" i="1"/>
  <c r="O47" i="1"/>
  <c r="N47" i="1"/>
  <c r="M47" i="1"/>
  <c r="K47" i="1"/>
  <c r="J47" i="1"/>
  <c r="I47" i="1"/>
  <c r="H47" i="1"/>
  <c r="F47" i="1"/>
  <c r="E47" i="1"/>
  <c r="P46" i="1"/>
  <c r="O46" i="1"/>
  <c r="N46" i="1"/>
  <c r="M46" i="1"/>
  <c r="K46" i="1"/>
  <c r="J46" i="1"/>
  <c r="I46" i="1"/>
  <c r="H46" i="1"/>
  <c r="G46" i="1" s="1"/>
  <c r="F46" i="1"/>
  <c r="E46" i="1"/>
  <c r="P45" i="1"/>
  <c r="O45" i="1"/>
  <c r="N45" i="1"/>
  <c r="M45" i="1"/>
  <c r="K45" i="1"/>
  <c r="J45" i="1"/>
  <c r="I45" i="1"/>
  <c r="H45" i="1"/>
  <c r="F45" i="1"/>
  <c r="E45" i="1"/>
  <c r="P44" i="1"/>
  <c r="O44" i="1"/>
  <c r="N44" i="1"/>
  <c r="M44" i="1"/>
  <c r="K44" i="1"/>
  <c r="J44" i="1"/>
  <c r="I44" i="1"/>
  <c r="H44" i="1"/>
  <c r="F44" i="1"/>
  <c r="E44" i="1"/>
  <c r="P43" i="1"/>
  <c r="O43" i="1"/>
  <c r="N43" i="1"/>
  <c r="M43" i="1"/>
  <c r="K43" i="1"/>
  <c r="J43" i="1"/>
  <c r="I43" i="1"/>
  <c r="H43" i="1"/>
  <c r="F43" i="1"/>
  <c r="E43" i="1"/>
  <c r="P42" i="1"/>
  <c r="O42" i="1"/>
  <c r="N42" i="1"/>
  <c r="M42" i="1"/>
  <c r="K42" i="1"/>
  <c r="J42" i="1"/>
  <c r="I42" i="1"/>
  <c r="H42" i="1"/>
  <c r="F42" i="1"/>
  <c r="E42" i="1"/>
  <c r="P41" i="1"/>
  <c r="O41" i="1"/>
  <c r="N41" i="1"/>
  <c r="M41" i="1"/>
  <c r="K41" i="1"/>
  <c r="J41" i="1"/>
  <c r="I41" i="1"/>
  <c r="H41" i="1"/>
  <c r="F41" i="1"/>
  <c r="E41" i="1"/>
  <c r="P39" i="1"/>
  <c r="O39" i="1"/>
  <c r="N39" i="1"/>
  <c r="M39" i="1"/>
  <c r="K39" i="1"/>
  <c r="J39" i="1"/>
  <c r="I39" i="1"/>
  <c r="H39" i="1"/>
  <c r="F39" i="1"/>
  <c r="E39" i="1"/>
  <c r="P38" i="1"/>
  <c r="O38" i="1"/>
  <c r="N38" i="1"/>
  <c r="M38" i="1"/>
  <c r="K38" i="1"/>
  <c r="J38" i="1"/>
  <c r="I38" i="1"/>
  <c r="H38" i="1"/>
  <c r="F38" i="1"/>
  <c r="E38" i="1"/>
  <c r="P37" i="1"/>
  <c r="O37" i="1"/>
  <c r="N37" i="1"/>
  <c r="M37" i="1"/>
  <c r="K37" i="1"/>
  <c r="J37" i="1"/>
  <c r="I37" i="1"/>
  <c r="H37" i="1"/>
  <c r="F37" i="1"/>
  <c r="E37" i="1"/>
  <c r="P36" i="1"/>
  <c r="O36" i="1"/>
  <c r="N36" i="1"/>
  <c r="M36" i="1"/>
  <c r="K36" i="1"/>
  <c r="J36" i="1"/>
  <c r="I36" i="1"/>
  <c r="H36" i="1"/>
  <c r="F36" i="1"/>
  <c r="E36" i="1"/>
  <c r="P35" i="1"/>
  <c r="O35" i="1"/>
  <c r="N35" i="1"/>
  <c r="M35" i="1"/>
  <c r="K35" i="1"/>
  <c r="J35" i="1"/>
  <c r="I35" i="1"/>
  <c r="H35" i="1"/>
  <c r="F35" i="1"/>
  <c r="E35" i="1"/>
  <c r="P34" i="1"/>
  <c r="O34" i="1"/>
  <c r="N34" i="1"/>
  <c r="M34" i="1"/>
  <c r="K34" i="1"/>
  <c r="J34" i="1"/>
  <c r="I34" i="1"/>
  <c r="H34" i="1"/>
  <c r="F34" i="1"/>
  <c r="E34" i="1"/>
  <c r="P33" i="1"/>
  <c r="O33" i="1"/>
  <c r="N33" i="1"/>
  <c r="M33" i="1"/>
  <c r="K33" i="1"/>
  <c r="J33" i="1"/>
  <c r="I33" i="1"/>
  <c r="H33" i="1"/>
  <c r="F33" i="1"/>
  <c r="E33" i="1"/>
  <c r="P32" i="1"/>
  <c r="O32" i="1"/>
  <c r="N32" i="1"/>
  <c r="M32" i="1"/>
  <c r="L32" i="1" s="1"/>
  <c r="K32" i="1"/>
  <c r="J32" i="1"/>
  <c r="I32" i="1"/>
  <c r="H32" i="1"/>
  <c r="F32" i="1"/>
  <c r="E32" i="1"/>
  <c r="P31" i="1"/>
  <c r="O31" i="1"/>
  <c r="N31" i="1"/>
  <c r="M31" i="1"/>
  <c r="K31" i="1"/>
  <c r="J31" i="1"/>
  <c r="I31" i="1"/>
  <c r="H31" i="1"/>
  <c r="F31" i="1"/>
  <c r="E31" i="1"/>
  <c r="P30" i="1"/>
  <c r="O30" i="1"/>
  <c r="N30" i="1"/>
  <c r="M30" i="1"/>
  <c r="K30" i="1"/>
  <c r="J30" i="1"/>
  <c r="I30" i="1"/>
  <c r="H30" i="1"/>
  <c r="F30" i="1"/>
  <c r="E30" i="1"/>
  <c r="P29" i="1"/>
  <c r="O29" i="1"/>
  <c r="N29" i="1"/>
  <c r="M29" i="1"/>
  <c r="K29" i="1"/>
  <c r="J29" i="1"/>
  <c r="I29" i="1"/>
  <c r="H29" i="1"/>
  <c r="F29" i="1"/>
  <c r="E29" i="1"/>
  <c r="P28" i="1"/>
  <c r="O28" i="1"/>
  <c r="N28" i="1"/>
  <c r="M28" i="1"/>
  <c r="L28" i="1"/>
  <c r="K28" i="1"/>
  <c r="J28" i="1"/>
  <c r="I28" i="1"/>
  <c r="H28" i="1"/>
  <c r="F28" i="1"/>
  <c r="E28" i="1"/>
  <c r="P27" i="1"/>
  <c r="O27" i="1"/>
  <c r="N27" i="1"/>
  <c r="M27" i="1"/>
  <c r="K27" i="1"/>
  <c r="J27" i="1"/>
  <c r="I27" i="1"/>
  <c r="H27" i="1"/>
  <c r="F27" i="1"/>
  <c r="E27" i="1"/>
  <c r="P26" i="1"/>
  <c r="O26" i="1"/>
  <c r="N26" i="1"/>
  <c r="M26" i="1"/>
  <c r="K26" i="1"/>
  <c r="J26" i="1"/>
  <c r="I26" i="1"/>
  <c r="H26" i="1"/>
  <c r="F26" i="1"/>
  <c r="E26" i="1"/>
  <c r="P25" i="1"/>
  <c r="O25" i="1"/>
  <c r="N25" i="1"/>
  <c r="M25" i="1"/>
  <c r="K25" i="1"/>
  <c r="J25" i="1"/>
  <c r="I25" i="1"/>
  <c r="H25" i="1"/>
  <c r="F25" i="1"/>
  <c r="E25" i="1"/>
  <c r="P24" i="1"/>
  <c r="O24" i="1"/>
  <c r="N24" i="1"/>
  <c r="M24" i="1"/>
  <c r="K24" i="1"/>
  <c r="J24" i="1"/>
  <c r="I24" i="1"/>
  <c r="H24" i="1"/>
  <c r="F24" i="1"/>
  <c r="E24" i="1"/>
  <c r="P22" i="1"/>
  <c r="O22" i="1"/>
  <c r="N22" i="1"/>
  <c r="M22" i="1"/>
  <c r="K22" i="1"/>
  <c r="J22" i="1"/>
  <c r="I22" i="1"/>
  <c r="H22" i="1"/>
  <c r="F22" i="1"/>
  <c r="E22" i="1"/>
  <c r="P21" i="1"/>
  <c r="O21" i="1"/>
  <c r="N21" i="1"/>
  <c r="M21" i="1"/>
  <c r="K21" i="1"/>
  <c r="J21" i="1"/>
  <c r="I21" i="1"/>
  <c r="H21" i="1"/>
  <c r="F21" i="1"/>
  <c r="E21" i="1"/>
  <c r="P20" i="1"/>
  <c r="O20" i="1"/>
  <c r="N20" i="1"/>
  <c r="M20" i="1"/>
  <c r="L20" i="1"/>
  <c r="K20" i="1"/>
  <c r="J20" i="1"/>
  <c r="I20" i="1"/>
  <c r="H20" i="1"/>
  <c r="F20" i="1"/>
  <c r="E20" i="1"/>
  <c r="P19" i="1"/>
  <c r="O19" i="1"/>
  <c r="N19" i="1"/>
  <c r="M19" i="1"/>
  <c r="K19" i="1"/>
  <c r="J19" i="1"/>
  <c r="I19" i="1"/>
  <c r="F19" i="1"/>
  <c r="E19" i="1"/>
  <c r="P18" i="1"/>
  <c r="O18" i="1"/>
  <c r="N18" i="1"/>
  <c r="M18" i="1"/>
  <c r="K18" i="1"/>
  <c r="J18" i="1"/>
  <c r="I18" i="1"/>
  <c r="H18" i="1"/>
  <c r="G18" i="1"/>
  <c r="F18" i="1"/>
  <c r="E18" i="1"/>
  <c r="P17" i="1"/>
  <c r="O17" i="1"/>
  <c r="N17" i="1"/>
  <c r="M17" i="1"/>
  <c r="K17" i="1"/>
  <c r="J17" i="1"/>
  <c r="I17" i="1"/>
  <c r="H17" i="1"/>
  <c r="F17" i="1"/>
  <c r="E17" i="1"/>
  <c r="P16" i="1"/>
  <c r="O16" i="1"/>
  <c r="N16" i="1"/>
  <c r="M16" i="1"/>
  <c r="K16" i="1"/>
  <c r="J16" i="1"/>
  <c r="I16" i="1"/>
  <c r="H16" i="1"/>
  <c r="F16" i="1"/>
  <c r="E16" i="1"/>
  <c r="P15" i="1"/>
  <c r="O15" i="1"/>
  <c r="N15" i="1"/>
  <c r="M15" i="1"/>
  <c r="K15" i="1"/>
  <c r="J15" i="1"/>
  <c r="I15" i="1"/>
  <c r="H15" i="1"/>
  <c r="F15" i="1"/>
  <c r="E15" i="1"/>
  <c r="P14" i="1"/>
  <c r="O14" i="1"/>
  <c r="N14" i="1"/>
  <c r="M14" i="1"/>
  <c r="K14" i="1"/>
  <c r="J14" i="1"/>
  <c r="I14" i="1"/>
  <c r="H14" i="1"/>
  <c r="G14" i="1" s="1"/>
  <c r="F14" i="1"/>
  <c r="E14" i="1"/>
  <c r="P13" i="1"/>
  <c r="O13" i="1"/>
  <c r="N13" i="1"/>
  <c r="M13" i="1"/>
  <c r="K13" i="1"/>
  <c r="J13" i="1"/>
  <c r="I13" i="1"/>
  <c r="H13" i="1"/>
  <c r="F13" i="1"/>
  <c r="E13" i="1"/>
  <c r="P12" i="1"/>
  <c r="O12" i="1"/>
  <c r="N12" i="1"/>
  <c r="M12" i="1"/>
  <c r="K12" i="1"/>
  <c r="J12" i="1"/>
  <c r="I12" i="1"/>
  <c r="H12" i="1"/>
  <c r="F12" i="1"/>
  <c r="E12" i="1"/>
  <c r="P11" i="1"/>
  <c r="O11" i="1"/>
  <c r="N11" i="1"/>
  <c r="M11" i="1"/>
  <c r="K11" i="1"/>
  <c r="J11" i="1"/>
  <c r="I11" i="1"/>
  <c r="H11" i="1"/>
  <c r="F11" i="1"/>
  <c r="E11" i="1"/>
  <c r="P10" i="1"/>
  <c r="O10" i="1"/>
  <c r="N10" i="1"/>
  <c r="M10" i="1"/>
  <c r="K10" i="1"/>
  <c r="J10" i="1"/>
  <c r="I10" i="1"/>
  <c r="H10" i="1"/>
  <c r="F10" i="1"/>
  <c r="E10" i="1"/>
  <c r="P9" i="1"/>
  <c r="O9" i="1"/>
  <c r="N9" i="1"/>
  <c r="M9" i="1"/>
  <c r="K9" i="1"/>
  <c r="J9" i="1"/>
  <c r="I9" i="1"/>
  <c r="H9" i="1"/>
  <c r="G9" i="1" s="1"/>
  <c r="F9" i="1"/>
  <c r="E9" i="1"/>
  <c r="L145" i="1" l="1"/>
  <c r="L35" i="1"/>
  <c r="M40" i="1"/>
  <c r="L234" i="1"/>
  <c r="I408" i="1"/>
  <c r="G220" i="1"/>
  <c r="L86" i="1"/>
  <c r="L112" i="1"/>
  <c r="P317" i="1"/>
  <c r="L42" i="1"/>
  <c r="L62" i="1"/>
  <c r="L126" i="1"/>
  <c r="G293" i="1"/>
  <c r="G302" i="1"/>
  <c r="L304" i="1"/>
  <c r="O419" i="1"/>
  <c r="G359" i="1"/>
  <c r="L362" i="1"/>
  <c r="L191" i="1"/>
  <c r="G287" i="1"/>
  <c r="L108" i="1"/>
  <c r="F317" i="1"/>
  <c r="K420" i="1"/>
  <c r="L67" i="1"/>
  <c r="L157" i="1"/>
  <c r="L212" i="1"/>
  <c r="L228" i="1"/>
  <c r="L236" i="1"/>
  <c r="G259" i="1"/>
  <c r="G345" i="1"/>
  <c r="F419" i="1"/>
  <c r="N420" i="1"/>
  <c r="I360" i="1"/>
  <c r="F360" i="1"/>
  <c r="I386" i="1"/>
  <c r="L39" i="1"/>
  <c r="L217" i="1"/>
  <c r="L167" i="1"/>
  <c r="L192" i="1"/>
  <c r="L78" i="1"/>
  <c r="L91" i="1"/>
  <c r="L168" i="1"/>
  <c r="G305" i="1"/>
  <c r="N386" i="1"/>
  <c r="L51" i="1"/>
  <c r="L97" i="1"/>
  <c r="L101" i="1"/>
  <c r="L119" i="1"/>
  <c r="L153" i="1"/>
  <c r="L183" i="1"/>
  <c r="L246" i="1"/>
  <c r="N269" i="1"/>
  <c r="I269" i="1"/>
  <c r="L259" i="1"/>
  <c r="G273" i="1"/>
  <c r="G331" i="1"/>
  <c r="E420" i="1"/>
  <c r="M378" i="1"/>
  <c r="L173" i="1"/>
  <c r="L181" i="1"/>
  <c r="M72" i="1"/>
  <c r="L74" i="1"/>
  <c r="L85" i="1"/>
  <c r="G92" i="1"/>
  <c r="G107" i="1"/>
  <c r="L139" i="1"/>
  <c r="G145" i="1"/>
  <c r="L187" i="1"/>
  <c r="L207" i="1"/>
  <c r="G231" i="1"/>
  <c r="G239" i="1"/>
  <c r="L242" i="1"/>
  <c r="L253" i="1"/>
  <c r="G271" i="1"/>
  <c r="G275" i="1"/>
  <c r="G316" i="1"/>
  <c r="F321" i="1"/>
  <c r="L319" i="1"/>
  <c r="H325" i="1"/>
  <c r="E325" i="1"/>
  <c r="L332" i="1"/>
  <c r="G335" i="1"/>
  <c r="E372" i="1"/>
  <c r="O372" i="1"/>
  <c r="J375" i="1"/>
  <c r="E378" i="1"/>
  <c r="O378" i="1"/>
  <c r="J381" i="1"/>
  <c r="L38" i="1"/>
  <c r="L47" i="1"/>
  <c r="L50" i="1"/>
  <c r="G52" i="1"/>
  <c r="N72" i="1"/>
  <c r="G100" i="1"/>
  <c r="G104" i="1"/>
  <c r="L131" i="1"/>
  <c r="G138" i="1"/>
  <c r="L160" i="1"/>
  <c r="I177" i="1"/>
  <c r="G182" i="1"/>
  <c r="G202" i="1"/>
  <c r="L224" i="1"/>
  <c r="G262" i="1"/>
  <c r="G263" i="1"/>
  <c r="L270" i="1"/>
  <c r="L274" i="1"/>
  <c r="L315" i="1"/>
  <c r="P321" i="1"/>
  <c r="L329" i="1"/>
  <c r="K341" i="1"/>
  <c r="E419" i="1"/>
  <c r="G350" i="1"/>
  <c r="M363" i="1"/>
  <c r="P372" i="1"/>
  <c r="K375" i="1"/>
  <c r="P378" i="1"/>
  <c r="K381" i="1"/>
  <c r="J165" i="1"/>
  <c r="L197" i="1"/>
  <c r="L210" i="1"/>
  <c r="G252" i="1"/>
  <c r="N409" i="1"/>
  <c r="G33" i="1"/>
  <c r="G37" i="1"/>
  <c r="L43" i="1"/>
  <c r="G56" i="1"/>
  <c r="L59" i="1"/>
  <c r="G93" i="1"/>
  <c r="L156" i="1"/>
  <c r="G186" i="1"/>
  <c r="G260" i="1"/>
  <c r="L262" i="1"/>
  <c r="G284" i="1"/>
  <c r="G297" i="1"/>
  <c r="G310" i="1"/>
  <c r="E317" i="1"/>
  <c r="L312" i="1"/>
  <c r="H321" i="1"/>
  <c r="J325" i="1"/>
  <c r="H348" i="1"/>
  <c r="O416" i="1"/>
  <c r="O341" i="1"/>
  <c r="G351" i="1"/>
  <c r="G356" i="1"/>
  <c r="K367" i="1"/>
  <c r="J372" i="1"/>
  <c r="P72" i="1"/>
  <c r="L60" i="1"/>
  <c r="G66" i="1"/>
  <c r="L76" i="1"/>
  <c r="L117" i="1"/>
  <c r="K134" i="1"/>
  <c r="L125" i="1"/>
  <c r="G127" i="1"/>
  <c r="L138" i="1"/>
  <c r="G176" i="1"/>
  <c r="L189" i="1"/>
  <c r="L194" i="1"/>
  <c r="F208" i="1"/>
  <c r="L206" i="1"/>
  <c r="G209" i="1"/>
  <c r="L235" i="1"/>
  <c r="L243" i="1"/>
  <c r="L244" i="1"/>
  <c r="L248" i="1"/>
  <c r="G278" i="1"/>
  <c r="L281" i="1"/>
  <c r="L288" i="1"/>
  <c r="G299" i="1"/>
  <c r="G311" i="1"/>
  <c r="G328" i="1"/>
  <c r="P341" i="1"/>
  <c r="P386" i="1"/>
  <c r="P426" i="1"/>
  <c r="L79" i="1"/>
  <c r="O423" i="1"/>
  <c r="M165" i="1"/>
  <c r="G268" i="1"/>
  <c r="L25" i="1"/>
  <c r="L37" i="1"/>
  <c r="L71" i="1"/>
  <c r="J88" i="1"/>
  <c r="G86" i="1"/>
  <c r="L93" i="1"/>
  <c r="G116" i="1"/>
  <c r="L137" i="1"/>
  <c r="L146" i="1"/>
  <c r="L162" i="1"/>
  <c r="E177" i="1"/>
  <c r="E208" i="1"/>
  <c r="G197" i="1"/>
  <c r="L205" i="1"/>
  <c r="G213" i="1"/>
  <c r="G217" i="1"/>
  <c r="L232" i="1"/>
  <c r="G243" i="1"/>
  <c r="G255" i="1"/>
  <c r="L285" i="1"/>
  <c r="G303" i="1"/>
  <c r="G24" i="1"/>
  <c r="L77" i="1"/>
  <c r="L84" i="1"/>
  <c r="L89" i="1"/>
  <c r="L92" i="1"/>
  <c r="L130" i="1"/>
  <c r="G137" i="1"/>
  <c r="L171" i="1"/>
  <c r="L175" i="1"/>
  <c r="L190" i="1"/>
  <c r="L223" i="1"/>
  <c r="L239" i="1"/>
  <c r="L245" i="1"/>
  <c r="G247" i="1"/>
  <c r="L249" i="1"/>
  <c r="F325" i="1"/>
  <c r="P325" i="1"/>
  <c r="O333" i="1"/>
  <c r="L328" i="1"/>
  <c r="G344" i="1"/>
  <c r="H354" i="1"/>
  <c r="L351" i="1"/>
  <c r="L365" i="1"/>
  <c r="F375" i="1"/>
  <c r="F381" i="1"/>
  <c r="E40" i="1"/>
  <c r="L31" i="1"/>
  <c r="M118" i="1"/>
  <c r="L357" i="1"/>
  <c r="L361" i="1"/>
  <c r="L363" i="1" s="1"/>
  <c r="O417" i="1"/>
  <c r="M134" i="1"/>
  <c r="L218" i="1"/>
  <c r="F269" i="1"/>
  <c r="K360" i="1"/>
  <c r="K405" i="1"/>
  <c r="K415" i="1"/>
  <c r="M425" i="1"/>
  <c r="L21" i="1"/>
  <c r="J426" i="1"/>
  <c r="K408" i="1"/>
  <c r="L36" i="1"/>
  <c r="M57" i="1"/>
  <c r="L44" i="1"/>
  <c r="L70" i="1"/>
  <c r="F88" i="1"/>
  <c r="P88" i="1"/>
  <c r="O103" i="1"/>
  <c r="G96" i="1"/>
  <c r="O118" i="1"/>
  <c r="L123" i="1"/>
  <c r="P149" i="1"/>
  <c r="G205" i="1"/>
  <c r="I225" i="1"/>
  <c r="F225" i="1"/>
  <c r="L211" i="1"/>
  <c r="N295" i="1"/>
  <c r="G384" i="1"/>
  <c r="L387" i="1"/>
  <c r="L388" i="1" s="1"/>
  <c r="O413" i="1"/>
  <c r="O421" i="1"/>
  <c r="K422" i="1"/>
  <c r="H23" i="1"/>
  <c r="P424" i="1"/>
  <c r="L33" i="1"/>
  <c r="L41" i="1"/>
  <c r="G43" i="1"/>
  <c r="G47" i="1"/>
  <c r="L52" i="1"/>
  <c r="L63" i="1"/>
  <c r="G73" i="1"/>
  <c r="L82" i="1"/>
  <c r="P103" i="1"/>
  <c r="L90" i="1"/>
  <c r="E149" i="1"/>
  <c r="O149" i="1"/>
  <c r="L203" i="1"/>
  <c r="J225" i="1"/>
  <c r="L215" i="1"/>
  <c r="N254" i="1"/>
  <c r="G266" i="1"/>
  <c r="G296" i="1"/>
  <c r="H338" i="1"/>
  <c r="G334" i="1"/>
  <c r="I420" i="1"/>
  <c r="G347" i="1"/>
  <c r="G420" i="1" s="1"/>
  <c r="F354" i="1"/>
  <c r="P354" i="1"/>
  <c r="G352" i="1"/>
  <c r="P381" i="1"/>
  <c r="L379" i="1"/>
  <c r="L380" i="1"/>
  <c r="M88" i="1"/>
  <c r="L73" i="1"/>
  <c r="I415" i="1"/>
  <c r="K421" i="1"/>
  <c r="L54" i="1"/>
  <c r="E72" i="1"/>
  <c r="P225" i="1"/>
  <c r="L209" i="1"/>
  <c r="E412" i="1"/>
  <c r="E417" i="1"/>
  <c r="I422" i="1"/>
  <c r="N424" i="1"/>
  <c r="O165" i="1"/>
  <c r="I193" i="1"/>
  <c r="G39" i="1"/>
  <c r="O57" i="1"/>
  <c r="I88" i="1"/>
  <c r="L116" i="1"/>
  <c r="K208" i="1"/>
  <c r="K225" i="1"/>
  <c r="K404" i="1"/>
  <c r="G13" i="1"/>
  <c r="G17" i="1"/>
  <c r="K40" i="1"/>
  <c r="L56" i="1"/>
  <c r="K72" i="1"/>
  <c r="L64" i="1"/>
  <c r="G78" i="1"/>
  <c r="G85" i="1"/>
  <c r="I103" i="1"/>
  <c r="L141" i="1"/>
  <c r="L159" i="1"/>
  <c r="G161" i="1"/>
  <c r="F177" i="1"/>
  <c r="P177" i="1"/>
  <c r="L170" i="1"/>
  <c r="G172" i="1"/>
  <c r="M193" i="1"/>
  <c r="J193" i="1"/>
  <c r="L182" i="1"/>
  <c r="G191" i="1"/>
  <c r="L200" i="1"/>
  <c r="K240" i="1"/>
  <c r="G292" i="1"/>
  <c r="J333" i="1"/>
  <c r="G330" i="1"/>
  <c r="J363" i="1"/>
  <c r="L114" i="1"/>
  <c r="E424" i="1"/>
  <c r="K57" i="1"/>
  <c r="E118" i="1"/>
  <c r="F118" i="1"/>
  <c r="M149" i="1"/>
  <c r="E165" i="1"/>
  <c r="L214" i="1"/>
  <c r="G253" i="1"/>
  <c r="I412" i="1"/>
  <c r="I417" i="1"/>
  <c r="E57" i="1"/>
  <c r="G51" i="1"/>
  <c r="G126" i="1"/>
  <c r="O177" i="1"/>
  <c r="E415" i="1"/>
  <c r="N426" i="1"/>
  <c r="E408" i="1"/>
  <c r="L27" i="1"/>
  <c r="G32" i="1"/>
  <c r="K412" i="1"/>
  <c r="I421" i="1"/>
  <c r="K424" i="1"/>
  <c r="E426" i="1"/>
  <c r="L24" i="1"/>
  <c r="F408" i="1"/>
  <c r="L30" i="1"/>
  <c r="L34" i="1"/>
  <c r="L53" i="1"/>
  <c r="L58" i="1"/>
  <c r="L61" i="1"/>
  <c r="G63" i="1"/>
  <c r="G70" i="1"/>
  <c r="L148" i="1"/>
  <c r="K165" i="1"/>
  <c r="L163" i="1"/>
  <c r="L174" i="1"/>
  <c r="L186" i="1"/>
  <c r="L221" i="1"/>
  <c r="M240" i="1"/>
  <c r="G313" i="1"/>
  <c r="G322" i="1"/>
  <c r="O269" i="1"/>
  <c r="G267" i="1"/>
  <c r="N280" i="1"/>
  <c r="G272" i="1"/>
  <c r="G279" i="1"/>
  <c r="F295" i="1"/>
  <c r="H317" i="1"/>
  <c r="O321" i="1"/>
  <c r="M333" i="1"/>
  <c r="L371" i="1"/>
  <c r="E405" i="1"/>
  <c r="E421" i="1"/>
  <c r="I426" i="1"/>
  <c r="O40" i="1"/>
  <c r="H40" i="1"/>
  <c r="P409" i="1"/>
  <c r="F57" i="1"/>
  <c r="L45" i="1"/>
  <c r="F72" i="1"/>
  <c r="O72" i="1"/>
  <c r="L65" i="1"/>
  <c r="G67" i="1"/>
  <c r="L68" i="1"/>
  <c r="K88" i="1"/>
  <c r="G89" i="1"/>
  <c r="L94" i="1"/>
  <c r="P118" i="1"/>
  <c r="L105" i="1"/>
  <c r="L127" i="1"/>
  <c r="N149" i="1"/>
  <c r="G141" i="1"/>
  <c r="L150" i="1"/>
  <c r="L179" i="1"/>
  <c r="M208" i="1"/>
  <c r="L204" i="1"/>
  <c r="G206" i="1"/>
  <c r="L216" i="1"/>
  <c r="L237" i="1"/>
  <c r="G250" i="1"/>
  <c r="L252" i="1"/>
  <c r="P269" i="1"/>
  <c r="G264" i="1"/>
  <c r="L266" i="1"/>
  <c r="E280" i="1"/>
  <c r="L271" i="1"/>
  <c r="G276" i="1"/>
  <c r="G288" i="1"/>
  <c r="L290" i="1"/>
  <c r="L293" i="1"/>
  <c r="P306" i="1"/>
  <c r="G307" i="1"/>
  <c r="L316" i="1"/>
  <c r="I325" i="1"/>
  <c r="G340" i="1"/>
  <c r="F348" i="1"/>
  <c r="P348" i="1"/>
  <c r="J354" i="1"/>
  <c r="G353" i="1"/>
  <c r="L368" i="1"/>
  <c r="L369" i="1" s="1"/>
  <c r="L373" i="1"/>
  <c r="L375" i="1" s="1"/>
  <c r="L377" i="1"/>
  <c r="L384" i="1"/>
  <c r="L389" i="1"/>
  <c r="L390" i="1" s="1"/>
  <c r="E254" i="1"/>
  <c r="H269" i="1"/>
  <c r="P280" i="1"/>
  <c r="J317" i="1"/>
  <c r="J321" i="1"/>
  <c r="E338" i="1"/>
  <c r="L359" i="1"/>
  <c r="M367" i="1"/>
  <c r="F372" i="1"/>
  <c r="O406" i="1"/>
  <c r="I424" i="1"/>
  <c r="K426" i="1"/>
  <c r="I40" i="1"/>
  <c r="J409" i="1"/>
  <c r="I57" i="1"/>
  <c r="L46" i="1"/>
  <c r="G48" i="1"/>
  <c r="L49" i="1"/>
  <c r="I72" i="1"/>
  <c r="L69" i="1"/>
  <c r="G71" i="1"/>
  <c r="L83" i="1"/>
  <c r="J103" i="1"/>
  <c r="I134" i="1"/>
  <c r="L124" i="1"/>
  <c r="G130" i="1"/>
  <c r="F149" i="1"/>
  <c r="L136" i="1"/>
  <c r="L161" i="1"/>
  <c r="L172" i="1"/>
  <c r="L180" i="1"/>
  <c r="O208" i="1"/>
  <c r="L213" i="1"/>
  <c r="I240" i="1"/>
  <c r="F240" i="1"/>
  <c r="L238" i="1"/>
  <c r="G277" i="1"/>
  <c r="J295" i="1"/>
  <c r="G281" i="1"/>
  <c r="G285" i="1"/>
  <c r="L294" i="1"/>
  <c r="I306" i="1"/>
  <c r="G308" i="1"/>
  <c r="K321" i="1"/>
  <c r="F338" i="1"/>
  <c r="O338" i="1"/>
  <c r="L335" i="1"/>
  <c r="N341" i="1"/>
  <c r="G342" i="1"/>
  <c r="L356" i="1"/>
  <c r="G358" i="1"/>
  <c r="G362" i="1"/>
  <c r="N367" i="1"/>
  <c r="O386" i="1"/>
  <c r="L220" i="1"/>
  <c r="G236" i="1"/>
  <c r="F280" i="1"/>
  <c r="H306" i="1"/>
  <c r="G332" i="1"/>
  <c r="I405" i="1"/>
  <c r="K417" i="1"/>
  <c r="E422" i="1"/>
  <c r="M423" i="1"/>
  <c r="J424" i="1"/>
  <c r="F425" i="1"/>
  <c r="O425" i="1"/>
  <c r="G28" i="1"/>
  <c r="L29" i="1"/>
  <c r="P57" i="1"/>
  <c r="G55" i="1"/>
  <c r="J72" i="1"/>
  <c r="G62" i="1"/>
  <c r="E88" i="1"/>
  <c r="O88" i="1"/>
  <c r="L80" i="1"/>
  <c r="G82" i="1"/>
  <c r="L87" i="1"/>
  <c r="K103" i="1"/>
  <c r="L96" i="1"/>
  <c r="L107" i="1"/>
  <c r="L110" i="1"/>
  <c r="G112" i="1"/>
  <c r="L113" i="1"/>
  <c r="J134" i="1"/>
  <c r="L121" i="1"/>
  <c r="G123" i="1"/>
  <c r="L128" i="1"/>
  <c r="L152" i="1"/>
  <c r="G164" i="1"/>
  <c r="L166" i="1"/>
  <c r="G168" i="1"/>
  <c r="L169" i="1"/>
  <c r="G175" i="1"/>
  <c r="K193" i="1"/>
  <c r="G179" i="1"/>
  <c r="L184" i="1"/>
  <c r="L202" i="1"/>
  <c r="J240" i="1"/>
  <c r="G227" i="1"/>
  <c r="G274" i="1"/>
  <c r="K295" i="1"/>
  <c r="G282" i="1"/>
  <c r="F407" i="1"/>
  <c r="L284" i="1"/>
  <c r="J306" i="1"/>
  <c r="E306" i="1"/>
  <c r="G309" i="1"/>
  <c r="G324" i="1"/>
  <c r="H333" i="1"/>
  <c r="G329" i="1"/>
  <c r="P338" i="1"/>
  <c r="J348" i="1"/>
  <c r="G355" i="1"/>
  <c r="P360" i="1"/>
  <c r="K363" i="1"/>
  <c r="E367" i="1"/>
  <c r="O367" i="1"/>
  <c r="F386" i="1"/>
  <c r="G77" i="1"/>
  <c r="L95" i="1"/>
  <c r="G97" i="1"/>
  <c r="L98" i="1"/>
  <c r="I118" i="1"/>
  <c r="G111" i="1"/>
  <c r="E134" i="1"/>
  <c r="N134" i="1"/>
  <c r="L129" i="1"/>
  <c r="G131" i="1"/>
  <c r="L132" i="1"/>
  <c r="I149" i="1"/>
  <c r="L140" i="1"/>
  <c r="G142" i="1"/>
  <c r="L143" i="1"/>
  <c r="F165" i="1"/>
  <c r="P165" i="1"/>
  <c r="N165" i="1"/>
  <c r="G153" i="1"/>
  <c r="L154" i="1"/>
  <c r="J177" i="1"/>
  <c r="G167" i="1"/>
  <c r="E193" i="1"/>
  <c r="G190" i="1"/>
  <c r="G194" i="1"/>
  <c r="P208" i="1"/>
  <c r="L195" i="1"/>
  <c r="M225" i="1"/>
  <c r="G224" i="1"/>
  <c r="N240" i="1"/>
  <c r="G228" i="1"/>
  <c r="L229" i="1"/>
  <c r="J254" i="1"/>
  <c r="G242" i="1"/>
  <c r="G248" i="1"/>
  <c r="J269" i="1"/>
  <c r="L267" i="1"/>
  <c r="H280" i="1"/>
  <c r="L275" i="1"/>
  <c r="L278" i="1"/>
  <c r="P295" i="1"/>
  <c r="G290" i="1"/>
  <c r="L296" i="1"/>
  <c r="L307" i="1"/>
  <c r="L310" i="1"/>
  <c r="G319" i="1"/>
  <c r="L322" i="1"/>
  <c r="N333" i="1"/>
  <c r="K333" i="1"/>
  <c r="J338" i="1"/>
  <c r="G343" i="1"/>
  <c r="O348" i="1"/>
  <c r="I419" i="1"/>
  <c r="O420" i="1"/>
  <c r="L352" i="1"/>
  <c r="M360" i="1"/>
  <c r="O363" i="1"/>
  <c r="G368" i="1"/>
  <c r="G369" i="1" s="1"/>
  <c r="G371" i="1"/>
  <c r="E375" i="1"/>
  <c r="F378" i="1"/>
  <c r="G74" i="1"/>
  <c r="L75" i="1"/>
  <c r="M103" i="1"/>
  <c r="J118" i="1"/>
  <c r="L106" i="1"/>
  <c r="G108" i="1"/>
  <c r="L109" i="1"/>
  <c r="F134" i="1"/>
  <c r="O134" i="1"/>
  <c r="G122" i="1"/>
  <c r="J149" i="1"/>
  <c r="G160" i="1"/>
  <c r="K177" i="1"/>
  <c r="F193" i="1"/>
  <c r="O193" i="1"/>
  <c r="L185" i="1"/>
  <c r="G187" i="1"/>
  <c r="L188" i="1"/>
  <c r="I208" i="1"/>
  <c r="G201" i="1"/>
  <c r="E225" i="1"/>
  <c r="N225" i="1"/>
  <c r="L219" i="1"/>
  <c r="G221" i="1"/>
  <c r="L222" i="1"/>
  <c r="E240" i="1"/>
  <c r="O240" i="1"/>
  <c r="G235" i="1"/>
  <c r="L247" i="1"/>
  <c r="G256" i="1"/>
  <c r="G270" i="1"/>
  <c r="H295" i="1"/>
  <c r="N306" i="1"/>
  <c r="G298" i="1"/>
  <c r="G306" i="1" s="1"/>
  <c r="G301" i="1"/>
  <c r="G304" i="1"/>
  <c r="N317" i="1"/>
  <c r="G312" i="1"/>
  <c r="L318" i="1"/>
  <c r="N325" i="1"/>
  <c r="K325" i="1"/>
  <c r="O409" i="1"/>
  <c r="G339" i="1"/>
  <c r="L345" i="1"/>
  <c r="P420" i="1"/>
  <c r="N354" i="1"/>
  <c r="E360" i="1"/>
  <c r="N360" i="1"/>
  <c r="P363" i="1"/>
  <c r="I367" i="1"/>
  <c r="L366" i="1"/>
  <c r="L418" i="1" s="1"/>
  <c r="K372" i="1"/>
  <c r="O375" i="1"/>
  <c r="J378" i="1"/>
  <c r="E381" i="1"/>
  <c r="N381" i="1"/>
  <c r="M386" i="1"/>
  <c r="G387" i="1"/>
  <c r="G388" i="1" s="1"/>
  <c r="G81" i="1"/>
  <c r="E103" i="1"/>
  <c r="F103" i="1"/>
  <c r="L99" i="1"/>
  <c r="G101" i="1"/>
  <c r="L102" i="1"/>
  <c r="K118" i="1"/>
  <c r="G115" i="1"/>
  <c r="G119" i="1"/>
  <c r="P134" i="1"/>
  <c r="L120" i="1"/>
  <c r="L133" i="1"/>
  <c r="K149" i="1"/>
  <c r="L144" i="1"/>
  <c r="G146" i="1"/>
  <c r="L147" i="1"/>
  <c r="I165" i="1"/>
  <c r="L155" i="1"/>
  <c r="G157" i="1"/>
  <c r="L158" i="1"/>
  <c r="M177" i="1"/>
  <c r="G171" i="1"/>
  <c r="G178" i="1"/>
  <c r="P193" i="1"/>
  <c r="J208" i="1"/>
  <c r="L196" i="1"/>
  <c r="G198" i="1"/>
  <c r="L199" i="1"/>
  <c r="O225" i="1"/>
  <c r="G212" i="1"/>
  <c r="P240" i="1"/>
  <c r="L230" i="1"/>
  <c r="G232" i="1"/>
  <c r="L233" i="1"/>
  <c r="G246" i="1"/>
  <c r="G249" i="1"/>
  <c r="L255" i="1"/>
  <c r="L268" i="1"/>
  <c r="J280" i="1"/>
  <c r="I295" i="1"/>
  <c r="G291" i="1"/>
  <c r="G294" i="1"/>
  <c r="F306" i="1"/>
  <c r="O306" i="1"/>
  <c r="L297" i="1"/>
  <c r="L300" i="1"/>
  <c r="L303" i="1"/>
  <c r="L311" i="1"/>
  <c r="N321" i="1"/>
  <c r="G320" i="1"/>
  <c r="F333" i="1"/>
  <c r="P333" i="1"/>
  <c r="J341" i="1"/>
  <c r="N348" i="1"/>
  <c r="K348" i="1"/>
  <c r="K419" i="1"/>
  <c r="H420" i="1"/>
  <c r="O360" i="1"/>
  <c r="J367" i="1"/>
  <c r="G365" i="1"/>
  <c r="M372" i="1"/>
  <c r="P375" i="1"/>
  <c r="L374" i="1"/>
  <c r="K378" i="1"/>
  <c r="O381" i="1"/>
  <c r="E386" i="1"/>
  <c r="O404" i="1"/>
  <c r="O23" i="1"/>
  <c r="G10" i="1"/>
  <c r="G16" i="1"/>
  <c r="M421" i="1"/>
  <c r="L17" i="1"/>
  <c r="H426" i="1"/>
  <c r="G22" i="1"/>
  <c r="L22" i="1"/>
  <c r="J40" i="1"/>
  <c r="N40" i="1"/>
  <c r="G29" i="1"/>
  <c r="G35" i="1"/>
  <c r="G12" i="1"/>
  <c r="M413" i="1"/>
  <c r="L13" i="1"/>
  <c r="F40" i="1"/>
  <c r="G25" i="1"/>
  <c r="G31" i="1"/>
  <c r="G44" i="1"/>
  <c r="M404" i="1"/>
  <c r="M23" i="1"/>
  <c r="L9" i="1"/>
  <c r="M416" i="1"/>
  <c r="L15" i="1"/>
  <c r="H424" i="1"/>
  <c r="G20" i="1"/>
  <c r="H409" i="1"/>
  <c r="G27" i="1"/>
  <c r="P40" i="1"/>
  <c r="G59" i="1"/>
  <c r="H72" i="1"/>
  <c r="M406" i="1"/>
  <c r="L11" i="1"/>
  <c r="P23" i="1"/>
  <c r="J57" i="1"/>
  <c r="G42" i="1"/>
  <c r="H57" i="1"/>
  <c r="N88" i="1"/>
  <c r="N103" i="1"/>
  <c r="N118" i="1"/>
  <c r="H134" i="1"/>
  <c r="H149" i="1"/>
  <c r="N193" i="1"/>
  <c r="N208" i="1"/>
  <c r="I280" i="1"/>
  <c r="E295" i="1"/>
  <c r="M306" i="1"/>
  <c r="M325" i="1"/>
  <c r="L339" i="1"/>
  <c r="M341" i="1"/>
  <c r="L342" i="1"/>
  <c r="M348" i="1"/>
  <c r="H418" i="1"/>
  <c r="G366" i="1"/>
  <c r="G418" i="1" s="1"/>
  <c r="G373" i="1"/>
  <c r="H375" i="1"/>
  <c r="G379" i="1"/>
  <c r="H381" i="1"/>
  <c r="G389" i="1"/>
  <c r="G390" i="1" s="1"/>
  <c r="H390" i="1"/>
  <c r="K23" i="1"/>
  <c r="M405" i="1"/>
  <c r="L10" i="1"/>
  <c r="E406" i="1"/>
  <c r="I406" i="1"/>
  <c r="O412" i="1"/>
  <c r="K413" i="1"/>
  <c r="M415" i="1"/>
  <c r="L14" i="1"/>
  <c r="E416" i="1"/>
  <c r="I416" i="1"/>
  <c r="M422" i="1"/>
  <c r="L18" i="1"/>
  <c r="E423" i="1"/>
  <c r="J423" i="1"/>
  <c r="N423" i="1"/>
  <c r="F424" i="1"/>
  <c r="H425" i="1"/>
  <c r="G21" i="1"/>
  <c r="P425" i="1"/>
  <c r="F23" i="1"/>
  <c r="N23" i="1"/>
  <c r="J408" i="1"/>
  <c r="N408" i="1"/>
  <c r="F409" i="1"/>
  <c r="H423" i="1"/>
  <c r="G36" i="1"/>
  <c r="N57" i="1"/>
  <c r="H88" i="1"/>
  <c r="H103" i="1"/>
  <c r="H118" i="1"/>
  <c r="N177" i="1"/>
  <c r="H193" i="1"/>
  <c r="H208" i="1"/>
  <c r="F254" i="1"/>
  <c r="K254" i="1"/>
  <c r="O254" i="1"/>
  <c r="I254" i="1"/>
  <c r="K269" i="1"/>
  <c r="O280" i="1"/>
  <c r="M280" i="1"/>
  <c r="K407" i="1"/>
  <c r="K306" i="1"/>
  <c r="I317" i="1"/>
  <c r="E333" i="1"/>
  <c r="I333" i="1"/>
  <c r="O354" i="1"/>
  <c r="J360" i="1"/>
  <c r="L391" i="1"/>
  <c r="L392" i="1" s="1"/>
  <c r="M392" i="1"/>
  <c r="L393" i="1"/>
  <c r="L394" i="1" s="1"/>
  <c r="M394" i="1"/>
  <c r="G50" i="1"/>
  <c r="G54" i="1"/>
  <c r="G61" i="1"/>
  <c r="G65" i="1"/>
  <c r="G69" i="1"/>
  <c r="G76" i="1"/>
  <c r="G80" i="1"/>
  <c r="G84" i="1"/>
  <c r="G91" i="1"/>
  <c r="G95" i="1"/>
  <c r="G99" i="1"/>
  <c r="G106" i="1"/>
  <c r="G110" i="1"/>
  <c r="G114" i="1"/>
  <c r="G121" i="1"/>
  <c r="G125" i="1"/>
  <c r="G129" i="1"/>
  <c r="G133" i="1"/>
  <c r="G136" i="1"/>
  <c r="G140" i="1"/>
  <c r="G144" i="1"/>
  <c r="G148" i="1"/>
  <c r="G151" i="1"/>
  <c r="L151" i="1"/>
  <c r="G155" i="1"/>
  <c r="G159" i="1"/>
  <c r="G163" i="1"/>
  <c r="G166" i="1"/>
  <c r="G170" i="1"/>
  <c r="G174" i="1"/>
  <c r="H177" i="1"/>
  <c r="G181" i="1"/>
  <c r="G185" i="1"/>
  <c r="G189" i="1"/>
  <c r="G196" i="1"/>
  <c r="G200" i="1"/>
  <c r="G204" i="1"/>
  <c r="G211" i="1"/>
  <c r="G215" i="1"/>
  <c r="G219" i="1"/>
  <c r="G223" i="1"/>
  <c r="G226" i="1"/>
  <c r="L226" i="1"/>
  <c r="G230" i="1"/>
  <c r="G234" i="1"/>
  <c r="G238" i="1"/>
  <c r="H254" i="1"/>
  <c r="G241" i="1"/>
  <c r="L241" i="1"/>
  <c r="P254" i="1"/>
  <c r="G245" i="1"/>
  <c r="M254" i="1"/>
  <c r="G257" i="1"/>
  <c r="L258" i="1"/>
  <c r="L264" i="1"/>
  <c r="K280" i="1"/>
  <c r="L277" i="1"/>
  <c r="M410" i="1"/>
  <c r="L286" i="1"/>
  <c r="L410" i="1" s="1"/>
  <c r="G289" i="1"/>
  <c r="G414" i="1" s="1"/>
  <c r="M295" i="1"/>
  <c r="L299" i="1"/>
  <c r="L305" i="1"/>
  <c r="O317" i="1"/>
  <c r="L308" i="1"/>
  <c r="M317" i="1"/>
  <c r="O325" i="1"/>
  <c r="G323" i="1"/>
  <c r="L324" i="1"/>
  <c r="L331" i="1"/>
  <c r="G337" i="1"/>
  <c r="G411" i="1" s="1"/>
  <c r="E341" i="1"/>
  <c r="E348" i="1"/>
  <c r="L344" i="1"/>
  <c r="L353" i="1"/>
  <c r="G364" i="1"/>
  <c r="G367" i="1" s="1"/>
  <c r="H367" i="1"/>
  <c r="L364" i="1"/>
  <c r="P367" i="1"/>
  <c r="G370" i="1"/>
  <c r="G372" i="1" s="1"/>
  <c r="H372" i="1"/>
  <c r="L370" i="1"/>
  <c r="G376" i="1"/>
  <c r="H378" i="1"/>
  <c r="L376" i="1"/>
  <c r="L378" i="1" s="1"/>
  <c r="G382" i="1"/>
  <c r="G383" i="1" s="1"/>
  <c r="L382" i="1"/>
  <c r="L383" i="1" s="1"/>
  <c r="E404" i="1"/>
  <c r="E23" i="1"/>
  <c r="I404" i="1"/>
  <c r="I23" i="1"/>
  <c r="O405" i="1"/>
  <c r="G11" i="1"/>
  <c r="K406" i="1"/>
  <c r="M412" i="1"/>
  <c r="L12" i="1"/>
  <c r="E413" i="1"/>
  <c r="I413" i="1"/>
  <c r="O415" i="1"/>
  <c r="G15" i="1"/>
  <c r="K416" i="1"/>
  <c r="M417" i="1"/>
  <c r="L16" i="1"/>
  <c r="O422" i="1"/>
  <c r="G19" i="1"/>
  <c r="L19" i="1"/>
  <c r="P423" i="1"/>
  <c r="J425" i="1"/>
  <c r="N425" i="1"/>
  <c r="F426" i="1"/>
  <c r="J23" i="1"/>
  <c r="H408" i="1"/>
  <c r="G26" i="1"/>
  <c r="L26" i="1"/>
  <c r="P408" i="1"/>
  <c r="G30" i="1"/>
  <c r="G34" i="1"/>
  <c r="G38" i="1"/>
  <c r="G41" i="1"/>
  <c r="G45" i="1"/>
  <c r="G49" i="1"/>
  <c r="G53" i="1"/>
  <c r="G60" i="1"/>
  <c r="G64" i="1"/>
  <c r="G68" i="1"/>
  <c r="G75" i="1"/>
  <c r="G79" i="1"/>
  <c r="G83" i="1"/>
  <c r="G87" i="1"/>
  <c r="G90" i="1"/>
  <c r="G94" i="1"/>
  <c r="G98" i="1"/>
  <c r="G102" i="1"/>
  <c r="G105" i="1"/>
  <c r="G109" i="1"/>
  <c r="G113" i="1"/>
  <c r="G117" i="1"/>
  <c r="G120" i="1"/>
  <c r="G124" i="1"/>
  <c r="G128" i="1"/>
  <c r="G132" i="1"/>
  <c r="G135" i="1"/>
  <c r="L135" i="1"/>
  <c r="G139" i="1"/>
  <c r="G143" i="1"/>
  <c r="G147" i="1"/>
  <c r="G150" i="1"/>
  <c r="G154" i="1"/>
  <c r="G158" i="1"/>
  <c r="G162" i="1"/>
  <c r="H165" i="1"/>
  <c r="G169" i="1"/>
  <c r="G173" i="1"/>
  <c r="G180" i="1"/>
  <c r="G184" i="1"/>
  <c r="G188" i="1"/>
  <c r="G192" i="1"/>
  <c r="G195" i="1"/>
  <c r="G199" i="1"/>
  <c r="G203" i="1"/>
  <c r="G207" i="1"/>
  <c r="G210" i="1"/>
  <c r="G214" i="1"/>
  <c r="G218" i="1"/>
  <c r="G222" i="1"/>
  <c r="H225" i="1"/>
  <c r="G229" i="1"/>
  <c r="G233" i="1"/>
  <c r="G237" i="1"/>
  <c r="H240" i="1"/>
  <c r="G244" i="1"/>
  <c r="L251" i="1"/>
  <c r="L260" i="1"/>
  <c r="M269" i="1"/>
  <c r="L273" i="1"/>
  <c r="L279" i="1"/>
  <c r="O295" i="1"/>
  <c r="L282" i="1"/>
  <c r="E407" i="1"/>
  <c r="I407" i="1"/>
  <c r="L292" i="1"/>
  <c r="L301" i="1"/>
  <c r="K317" i="1"/>
  <c r="L314" i="1"/>
  <c r="E321" i="1"/>
  <c r="I321" i="1"/>
  <c r="G326" i="1"/>
  <c r="L327" i="1"/>
  <c r="L334" i="1"/>
  <c r="L338" i="1" s="1"/>
  <c r="M338" i="1"/>
  <c r="I338" i="1"/>
  <c r="M419" i="1"/>
  <c r="L346" i="1"/>
  <c r="L419" i="1" s="1"/>
  <c r="M354" i="1"/>
  <c r="L349" i="1"/>
  <c r="G385" i="1"/>
  <c r="G386" i="1" s="1"/>
  <c r="H386" i="1"/>
  <c r="L385" i="1"/>
  <c r="F404" i="1"/>
  <c r="J404" i="1"/>
  <c r="N404" i="1"/>
  <c r="F405" i="1"/>
  <c r="J405" i="1"/>
  <c r="N405" i="1"/>
  <c r="F406" i="1"/>
  <c r="J406" i="1"/>
  <c r="N406" i="1"/>
  <c r="F412" i="1"/>
  <c r="J412" i="1"/>
  <c r="N412" i="1"/>
  <c r="F413" i="1"/>
  <c r="J413" i="1"/>
  <c r="N413" i="1"/>
  <c r="F415" i="1"/>
  <c r="J415" i="1"/>
  <c r="N415" i="1"/>
  <c r="F416" i="1"/>
  <c r="J416" i="1"/>
  <c r="N416" i="1"/>
  <c r="F417" i="1"/>
  <c r="J417" i="1"/>
  <c r="N417" i="1"/>
  <c r="F421" i="1"/>
  <c r="J421" i="1"/>
  <c r="N421" i="1"/>
  <c r="F422" i="1"/>
  <c r="J422" i="1"/>
  <c r="N422" i="1"/>
  <c r="F423" i="1"/>
  <c r="K423" i="1"/>
  <c r="O424" i="1"/>
  <c r="K425" i="1"/>
  <c r="O426" i="1"/>
  <c r="O408" i="1"/>
  <c r="K409" i="1"/>
  <c r="O407" i="1"/>
  <c r="M414" i="1"/>
  <c r="L289" i="1"/>
  <c r="L414" i="1" s="1"/>
  <c r="I341" i="1"/>
  <c r="I348" i="1"/>
  <c r="E354" i="1"/>
  <c r="I354" i="1"/>
  <c r="N363" i="1"/>
  <c r="H404" i="1"/>
  <c r="P404" i="1"/>
  <c r="H405" i="1"/>
  <c r="P405" i="1"/>
  <c r="H406" i="1"/>
  <c r="P406" i="1"/>
  <c r="H412" i="1"/>
  <c r="P412" i="1"/>
  <c r="H413" i="1"/>
  <c r="P413" i="1"/>
  <c r="H415" i="1"/>
  <c r="P415" i="1"/>
  <c r="H416" i="1"/>
  <c r="P416" i="1"/>
  <c r="H417" i="1"/>
  <c r="P417" i="1"/>
  <c r="H421" i="1"/>
  <c r="P421" i="1"/>
  <c r="H422" i="1"/>
  <c r="P422" i="1"/>
  <c r="I423" i="1"/>
  <c r="M424" i="1"/>
  <c r="E425" i="1"/>
  <c r="I425" i="1"/>
  <c r="M426" i="1"/>
  <c r="M408" i="1"/>
  <c r="E409" i="1"/>
  <c r="I409" i="1"/>
  <c r="M409" i="1"/>
  <c r="L250" i="1"/>
  <c r="L257" i="1"/>
  <c r="L261" i="1"/>
  <c r="L265" i="1"/>
  <c r="L272" i="1"/>
  <c r="L276" i="1"/>
  <c r="M407" i="1"/>
  <c r="L283" i="1"/>
  <c r="G286" i="1"/>
  <c r="G410" i="1" s="1"/>
  <c r="L287" i="1"/>
  <c r="L291" i="1"/>
  <c r="L298" i="1"/>
  <c r="L302" i="1"/>
  <c r="L309" i="1"/>
  <c r="L313" i="1"/>
  <c r="L320" i="1"/>
  <c r="M321" i="1"/>
  <c r="L323" i="1"/>
  <c r="L326" i="1"/>
  <c r="L330" i="1"/>
  <c r="M411" i="1"/>
  <c r="L337" i="1"/>
  <c r="L411" i="1" s="1"/>
  <c r="L340" i="1"/>
  <c r="L343" i="1"/>
  <c r="G346" i="1"/>
  <c r="M420" i="1"/>
  <c r="L347" i="1"/>
  <c r="G349" i="1"/>
  <c r="K354" i="1"/>
  <c r="L350" i="1"/>
  <c r="G361" i="1"/>
  <c r="H363" i="1"/>
  <c r="F367" i="1"/>
  <c r="J386" i="1"/>
  <c r="H407" i="1"/>
  <c r="P407" i="1"/>
  <c r="H419" i="1"/>
  <c r="P419" i="1"/>
  <c r="G357" i="1"/>
  <c r="H360" i="1"/>
  <c r="H369" i="1"/>
  <c r="J407" i="1"/>
  <c r="N407" i="1"/>
  <c r="J419" i="1"/>
  <c r="N419" i="1"/>
  <c r="F420" i="1"/>
  <c r="G374" i="1"/>
  <c r="G377" i="1"/>
  <c r="G380" i="1"/>
  <c r="H388" i="1"/>
  <c r="G391" i="1"/>
  <c r="G392" i="1" s="1"/>
  <c r="G393" i="1"/>
  <c r="G394" i="1" s="1"/>
  <c r="L225" i="1" l="1"/>
  <c r="L40" i="1"/>
  <c r="L372" i="1"/>
  <c r="L425" i="1"/>
  <c r="G419" i="1"/>
  <c r="L177" i="1"/>
  <c r="L321" i="1"/>
  <c r="L165" i="1"/>
  <c r="G363" i="1"/>
  <c r="L367" i="1"/>
  <c r="G321" i="1"/>
  <c r="L193" i="1"/>
  <c r="L317" i="1"/>
  <c r="L386" i="1"/>
  <c r="G208" i="1"/>
  <c r="G118" i="1"/>
  <c r="G88" i="1"/>
  <c r="K403" i="1"/>
  <c r="G421" i="1"/>
  <c r="L325" i="1"/>
  <c r="G269" i="1"/>
  <c r="G354" i="1"/>
  <c r="L208" i="1"/>
  <c r="G360" i="1"/>
  <c r="L280" i="1"/>
  <c r="L360" i="1"/>
  <c r="L88" i="1"/>
  <c r="L354" i="1"/>
  <c r="G378" i="1"/>
  <c r="L134" i="1"/>
  <c r="L118" i="1"/>
  <c r="L103" i="1"/>
  <c r="L72" i="1"/>
  <c r="L333" i="1"/>
  <c r="G165" i="1"/>
  <c r="G72" i="1"/>
  <c r="L240" i="1"/>
  <c r="G225" i="1"/>
  <c r="G134" i="1"/>
  <c r="G103" i="1"/>
  <c r="G317" i="1"/>
  <c r="L381" i="1"/>
  <c r="L306" i="1"/>
  <c r="G23" i="1"/>
  <c r="L420" i="1"/>
  <c r="G325" i="1"/>
  <c r="L269" i="1"/>
  <c r="G333" i="1"/>
  <c r="G193" i="1"/>
  <c r="G408" i="1"/>
  <c r="G422" i="1"/>
  <c r="L413" i="1"/>
  <c r="L57" i="1"/>
  <c r="G341" i="1"/>
  <c r="G40" i="1"/>
  <c r="G280" i="1"/>
  <c r="L424" i="1"/>
  <c r="G413" i="1"/>
  <c r="L149" i="1"/>
  <c r="G415" i="1"/>
  <c r="G57" i="1"/>
  <c r="J395" i="1"/>
  <c r="L417" i="1"/>
  <c r="H395" i="1"/>
  <c r="P403" i="1"/>
  <c r="F403" i="1"/>
  <c r="I395" i="1"/>
  <c r="N395" i="1"/>
  <c r="G425" i="1"/>
  <c r="K395" i="1"/>
  <c r="G375" i="1"/>
  <c r="L348" i="1"/>
  <c r="P395" i="1"/>
  <c r="G407" i="1"/>
  <c r="L409" i="1"/>
  <c r="G424" i="1"/>
  <c r="G348" i="1"/>
  <c r="G412" i="1"/>
  <c r="L421" i="1"/>
  <c r="O395" i="1"/>
  <c r="L407" i="1"/>
  <c r="H403" i="1"/>
  <c r="L295" i="1"/>
  <c r="G149" i="1"/>
  <c r="L408" i="1"/>
  <c r="L423" i="1"/>
  <c r="I403" i="1"/>
  <c r="G240" i="1"/>
  <c r="F395" i="1"/>
  <c r="G409" i="1"/>
  <c r="L404" i="1"/>
  <c r="L23" i="1"/>
  <c r="G338" i="1"/>
  <c r="L426" i="1"/>
  <c r="O403" i="1"/>
  <c r="N403" i="1"/>
  <c r="G423" i="1"/>
  <c r="G406" i="1"/>
  <c r="E395" i="1"/>
  <c r="L254" i="1"/>
  <c r="L422" i="1"/>
  <c r="L405" i="1"/>
  <c r="G404" i="1"/>
  <c r="G381" i="1"/>
  <c r="L341" i="1"/>
  <c r="L406" i="1"/>
  <c r="M395" i="1"/>
  <c r="G426" i="1"/>
  <c r="G417" i="1"/>
  <c r="J403" i="1"/>
  <c r="G416" i="1"/>
  <c r="L412" i="1"/>
  <c r="E403" i="1"/>
  <c r="G254" i="1"/>
  <c r="G177" i="1"/>
  <c r="L415" i="1"/>
  <c r="G295" i="1"/>
  <c r="L416" i="1"/>
  <c r="M403" i="1"/>
  <c r="G405" i="1"/>
  <c r="G395" i="1" l="1"/>
  <c r="G403" i="1"/>
  <c r="L403" i="1"/>
  <c r="L395" i="1"/>
</calcChain>
</file>

<file path=xl/sharedStrings.xml><?xml version="1.0" encoding="utf-8"?>
<sst xmlns="http://schemas.openxmlformats.org/spreadsheetml/2006/main" count="841" uniqueCount="86">
  <si>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</si>
  <si>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</si>
  <si>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</si>
  <si>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</si>
  <si>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</si>
  <si>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</si>
  <si>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</si>
  <si>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</si>
  <si>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</si>
  <si>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</si>
  <si>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</si>
  <si>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</si>
  <si>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обращение в связи с заболеванием</t>
  </si>
  <si>
    <t>случай</t>
  </si>
  <si>
    <t>обращение по стоматологии</t>
  </si>
  <si>
    <t>неотложная помощь</t>
  </si>
  <si>
    <t>днхб</t>
  </si>
  <si>
    <t>посещение</t>
  </si>
  <si>
    <t>фап</t>
  </si>
  <si>
    <t>разовые посещение по поводу заболевания</t>
  </si>
  <si>
    <t>иные цели</t>
  </si>
  <si>
    <t>проф посещения по стоматолгии</t>
  </si>
  <si>
    <t>ПМО взрослый</t>
  </si>
  <si>
    <t>ПМО дети</t>
  </si>
  <si>
    <t>ДДС ТЖС</t>
  </si>
  <si>
    <t>ДДС опека</t>
  </si>
  <si>
    <t>ДВН 1</t>
  </si>
  <si>
    <t>ДВН 2</t>
  </si>
  <si>
    <t>ГБУЗ РТ "Барун-Хемчикский ММЦ"</t>
  </si>
  <si>
    <t>УЗИ</t>
  </si>
  <si>
    <t>услуга</t>
  </si>
  <si>
    <t>ЭДИ</t>
  </si>
  <si>
    <t>ГБУЗ РТ "Дзун-Хемчикский ММЦ"</t>
  </si>
  <si>
    <t xml:space="preserve">ЭДИ 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</si>
  <si>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</si>
  <si>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</si>
  <si>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</si>
  <si>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</si>
  <si>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</si>
  <si>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</si>
  <si>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</si>
  <si>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</si>
  <si>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</si>
  <si>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</si>
  <si>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</si>
  <si>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</si>
  <si>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</si>
  <si>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</si>
  <si>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"Городская поликлиника"</t>
  </si>
  <si>
    <t>ГБУЗ РТ "Республиканская больница №1"</t>
  </si>
  <si>
    <t xml:space="preserve">КТ и МРТ </t>
  </si>
  <si>
    <t>ГИ</t>
  </si>
  <si>
    <t>ЦОАП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</si>
  <si>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</si>
  <si>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</si>
  <si>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</si>
  <si>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</si>
  <si>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</si>
  <si>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</si>
  <si>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МГИ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</si>
  <si>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</si>
  <si>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</si>
  <si>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мобильная бригада</t>
  </si>
  <si>
    <t>центр здоровья</t>
  </si>
  <si>
    <t>ФКУЗ "МСЧ МВД России по РТ"</t>
  </si>
  <si>
    <t>ГБУЗ РТ "Республиканский центр медицинской профилактике"</t>
  </si>
  <si>
    <t>ГБУЗ РТ "Стоматологическая поликлиника"</t>
  </si>
  <si>
    <t>МЧУ ДПО "Нефросовет"</t>
  </si>
  <si>
    <t>гемодиализ</t>
  </si>
  <si>
    <t>посещения</t>
  </si>
  <si>
    <t>ИП Монгуш Р.К.</t>
  </si>
  <si>
    <t>ООО "С 17"</t>
  </si>
  <si>
    <t>ООО "БАЙДО"</t>
  </si>
  <si>
    <t>ООО МЦ "Гиппократ"</t>
  </si>
  <si>
    <t>ООО "Алдан"</t>
  </si>
  <si>
    <t>ИП Олчей Л.В.</t>
  </si>
  <si>
    <t>ИП Саражакова Л.А.</t>
  </si>
  <si>
    <t>ООО "Вита-Дент"</t>
  </si>
  <si>
    <t>ООО "Региональный диагностический центр"</t>
  </si>
  <si>
    <t>ГБУЗ РТ "Противотуберкулузный диспансер"</t>
  </si>
  <si>
    <t>ООО "Семейный доктор"</t>
  </si>
  <si>
    <t>Всего</t>
  </si>
  <si>
    <t>ВСЕГО</t>
  </si>
  <si>
    <t>Приложение к Протоколу заседания Комиссии №10</t>
  </si>
  <si>
    <t>Утвержденное поквартальное распределение плановых объемов и стоимости медицинской помощи, оказываемой  в амбулаторных условиях на 2020 год</t>
  </si>
  <si>
    <t>Приложение №11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</si>
</sst>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55">
    <xf numFmtId="0" fontId="0" fillId="0" borderId="0" xfId="0"/>
    <xf numFmtId="0" fontId="3" fillId="0" borderId="0" xfId="0" applyFont="1" applyBorder="1"/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right" vertical="top" wrapText="1"/>
    </xf>
    <xf numFmtId="4" fontId="2" fillId="2" borderId="1" xfId="1" applyNumberFormat="1" applyFont="1" applyFill="1" applyBorder="1" applyAlignment="1" applyProtection="1">
      <alignment horizontal="right" vertical="top" wrapText="1"/>
    </xf>
    <xf numFmtId="0" fontId="2" fillId="2" borderId="1" xfId="1" applyNumberFormat="1" applyFont="1" applyFill="1" applyBorder="1" applyAlignment="1" applyProtection="1">
      <alignment horizontal="center" wrapText="1"/>
    </xf>
    <xf numFmtId="164" fontId="2" fillId="2" borderId="1" xfId="1" applyNumberFormat="1" applyFont="1" applyFill="1" applyBorder="1" applyAlignment="1" applyProtection="1">
      <alignment horizontal="center" wrapText="1"/>
    </xf>
    <xf numFmtId="165" fontId="2" fillId="2" borderId="1" xfId="1" applyNumberFormat="1" applyFont="1" applyFill="1" applyBorder="1" applyAlignment="1" applyProtection="1">
      <alignment horizontal="right" wrapText="1"/>
    </xf>
    <xf numFmtId="0" fontId="2" fillId="2" borderId="1" xfId="1" applyNumberFormat="1" applyFont="1" applyFill="1" applyBorder="1" applyAlignment="1" applyProtection="1">
      <alignment horizontal="right" wrapText="1"/>
    </xf>
    <xf numFmtId="1" fontId="2" fillId="2" borderId="1" xfId="1" applyNumberFormat="1" applyFont="1" applyFill="1" applyBorder="1" applyAlignment="1" applyProtection="1">
      <alignment horizontal="right" wrapText="1"/>
    </xf>
    <xf numFmtId="0" fontId="3" fillId="0" borderId="0" xfId="0" applyFont="1" applyBorder="1" applyAlignment="1">
      <alignment horizontal="left" vertical="top"/>
    </xf>
    <xf numFmtId="0" fontId="2" fillId="2" borderId="1" xfId="1" applyNumberFormat="1" applyFont="1" applyFill="1" applyBorder="1" applyAlignment="1" applyProtection="1">
      <alignment horizontal="left" wrapText="1"/>
    </xf>
    <xf numFmtId="164" fontId="2" fillId="3" borderId="1" xfId="1" applyNumberFormat="1" applyFont="1" applyFill="1" applyBorder="1" applyAlignment="1" applyProtection="1">
      <alignment horizontal="center" wrapText="1"/>
    </xf>
    <xf numFmtId="165" fontId="2" fillId="3" borderId="1" xfId="1" applyNumberFormat="1" applyFont="1" applyFill="1" applyBorder="1" applyAlignment="1" applyProtection="1">
      <alignment horizontal="right" wrapText="1"/>
    </xf>
    <xf numFmtId="164" fontId="2" fillId="3" borderId="1" xfId="1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164" fontId="2" fillId="3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right"/>
    </xf>
    <xf numFmtId="2" fontId="3" fillId="2" borderId="1" xfId="0" applyNumberFormat="1" applyFont="1" applyFill="1" applyBorder="1" applyAlignment="1">
      <alignment horizontal="right"/>
    </xf>
    <xf numFmtId="1" fontId="3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 applyAlignment="1">
      <alignment horizontal="right"/>
    </xf>
    <xf numFmtId="0" fontId="3" fillId="0" borderId="0" xfId="0" applyFont="1" applyBorder="1" applyAlignment="1">
      <alignment vertical="center"/>
    </xf>
    <xf numFmtId="0" fontId="5" fillId="0" borderId="1" xfId="0" applyFont="1" applyBorder="1"/>
    <xf numFmtId="164" fontId="5" fillId="0" borderId="1" xfId="0" applyNumberFormat="1" applyFont="1" applyBorder="1"/>
    <xf numFmtId="164" fontId="3" fillId="0" borderId="1" xfId="0" applyNumberFormat="1" applyFont="1" applyBorder="1"/>
    <xf numFmtId="0" fontId="3" fillId="0" borderId="0" xfId="0" applyFont="1" applyBorder="1" applyAlignment="1">
      <alignment horizontal="right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left" vertical="top" wrapText="1"/>
    </xf>
    <xf numFmtId="0" fontId="2" fillId="3" borderId="1" xfId="1" applyNumberFormat="1" applyFont="1" applyFill="1" applyBorder="1" applyAlignment="1" applyProtection="1">
      <alignment horizontal="center" wrapText="1"/>
    </xf>
    <xf numFmtId="0" fontId="4" fillId="4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0\&#1057;&#1074;&#1086;&#1076;%20&#1085;&#1072;%202020%20&#1075;&#1086;&#1076;%2010\&#1057;&#1074;&#1086;&#1076;%202020%20&#1075;&#1086;&#1076;%20&#1085;&#1086;&#1074;&#1099;&#1077;\&#1057;&#1074;&#1086;&#1076;%202020%20&#1075;&#1086;&#1076;%20&#1085;&#1086;&#1074;&#1099;&#1077;\&#1040;&#1055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0\&#1057;&#1074;&#1086;&#1076;%20&#1085;&#1072;%202020%20&#1075;&#1086;&#1076;%2010\&#1057;&#1074;&#1086;&#1076;%202020%20&#1075;&#1086;&#1076;%20&#1085;&#1086;&#1074;&#1099;&#1077;\&#1057;&#1074;&#1086;&#1076;%202020%20&#1075;&#1086;&#1076;%20&#1085;&#1086;&#1074;&#1099;&#1077;\&#1044;&#1044;%20&#1080;%20&#1055;&#1052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и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C8">
            <v>1464</v>
          </cell>
          <cell r="F8">
            <v>4475</v>
          </cell>
          <cell r="J8">
            <v>6837</v>
          </cell>
          <cell r="N8">
            <v>2861</v>
          </cell>
          <cell r="U8">
            <v>2679</v>
          </cell>
          <cell r="V8">
            <v>16852</v>
          </cell>
          <cell r="BJ8">
            <v>11365.904780159999</v>
          </cell>
          <cell r="CD8">
            <v>16937.505522240004</v>
          </cell>
          <cell r="CX8">
            <v>6524.0446425600012</v>
          </cell>
          <cell r="EG8">
            <v>6194.7342470399999</v>
          </cell>
          <cell r="EL8">
            <v>41022.189191999991</v>
          </cell>
        </row>
        <row r="21">
          <cell r="F21">
            <v>9275</v>
          </cell>
          <cell r="J21">
            <v>13808</v>
          </cell>
          <cell r="N21">
            <v>6391</v>
          </cell>
          <cell r="U21">
            <v>6289</v>
          </cell>
          <cell r="V21">
            <v>35763</v>
          </cell>
          <cell r="BJ21">
            <v>25324.741490879995</v>
          </cell>
          <cell r="CD21">
            <v>36393.109334399996</v>
          </cell>
          <cell r="CX21">
            <v>15231.061279199997</v>
          </cell>
          <cell r="EG21">
            <v>15036.372043679999</v>
          </cell>
          <cell r="EL21">
            <v>91985.284148160004</v>
          </cell>
        </row>
        <row r="39">
          <cell r="F39">
            <v>6235</v>
          </cell>
          <cell r="J39">
            <v>9558</v>
          </cell>
          <cell r="N39">
            <v>4921</v>
          </cell>
          <cell r="U39">
            <v>4670</v>
          </cell>
          <cell r="V39">
            <v>25384</v>
          </cell>
          <cell r="BJ39">
            <v>16874.990115359997</v>
          </cell>
          <cell r="CD39">
            <v>25405.314305279997</v>
          </cell>
          <cell r="CX39">
            <v>11532.817782719998</v>
          </cell>
          <cell r="EG39">
            <v>11009.248502472477</v>
          </cell>
          <cell r="EL39">
            <v>64822.370705832473</v>
          </cell>
        </row>
        <row r="54">
          <cell r="F54">
            <v>4790</v>
          </cell>
          <cell r="J54">
            <v>7263</v>
          </cell>
          <cell r="N54">
            <v>3882</v>
          </cell>
          <cell r="U54">
            <v>4780</v>
          </cell>
          <cell r="V54">
            <v>20715</v>
          </cell>
          <cell r="BJ54">
            <v>12404.283104639997</v>
          </cell>
          <cell r="CD54">
            <v>18638.49877296</v>
          </cell>
          <cell r="CX54">
            <v>9196.5810220799976</v>
          </cell>
          <cell r="EG54">
            <v>11093.14165632</v>
          </cell>
          <cell r="EL54">
            <v>51332.504556</v>
          </cell>
        </row>
        <row r="69">
          <cell r="F69">
            <v>7279</v>
          </cell>
          <cell r="J69">
            <v>11954</v>
          </cell>
          <cell r="N69">
            <v>5077</v>
          </cell>
          <cell r="U69">
            <v>5259</v>
          </cell>
          <cell r="V69">
            <v>29569</v>
          </cell>
          <cell r="BJ69">
            <v>20177.742508800002</v>
          </cell>
          <cell r="CD69">
            <v>31518.185802240001</v>
          </cell>
          <cell r="CX69">
            <v>12411.38833152</v>
          </cell>
          <cell r="EG69">
            <v>12750.334012800002</v>
          </cell>
          <cell r="EL69">
            <v>76857.650655360019</v>
          </cell>
        </row>
        <row r="85">
          <cell r="F85">
            <v>2570</v>
          </cell>
          <cell r="J85">
            <v>3379</v>
          </cell>
          <cell r="N85">
            <v>2021</v>
          </cell>
          <cell r="U85">
            <v>2207</v>
          </cell>
          <cell r="V85">
            <v>10177</v>
          </cell>
          <cell r="BJ85">
            <v>6522.8655667200001</v>
          </cell>
          <cell r="CD85">
            <v>8679.5388499199998</v>
          </cell>
          <cell r="CX85">
            <v>4865.2529625600009</v>
          </cell>
          <cell r="EG85">
            <v>5305.132264320001</v>
          </cell>
          <cell r="EL85">
            <v>25372.789643520005</v>
          </cell>
        </row>
        <row r="96">
          <cell r="F96">
            <v>3562</v>
          </cell>
          <cell r="J96">
            <v>4560</v>
          </cell>
          <cell r="N96">
            <v>2117</v>
          </cell>
          <cell r="U96">
            <v>1890</v>
          </cell>
          <cell r="V96">
            <v>12129</v>
          </cell>
          <cell r="BJ96">
            <v>9140.8083705599984</v>
          </cell>
          <cell r="CD96">
            <v>11469.534433439998</v>
          </cell>
          <cell r="CX96">
            <v>5104.8678888000004</v>
          </cell>
          <cell r="EG96">
            <v>4508.8702963199994</v>
          </cell>
          <cell r="EL96">
            <v>30224.080989119997</v>
          </cell>
        </row>
        <row r="106">
          <cell r="F106">
            <v>4452</v>
          </cell>
          <cell r="J106">
            <v>6433</v>
          </cell>
          <cell r="N106">
            <v>3060</v>
          </cell>
          <cell r="U106">
            <v>3298</v>
          </cell>
          <cell r="V106">
            <v>17243</v>
          </cell>
          <cell r="BJ106">
            <v>11912.85923376</v>
          </cell>
          <cell r="CD106">
            <v>16837.385866560002</v>
          </cell>
          <cell r="CX106">
            <v>7438.7984308800005</v>
          </cell>
          <cell r="EG106">
            <v>7995.8713603200003</v>
          </cell>
          <cell r="EL106">
            <v>44184.914891519998</v>
          </cell>
        </row>
        <row r="121">
          <cell r="F121">
            <v>1781</v>
          </cell>
          <cell r="J121">
            <v>2879</v>
          </cell>
          <cell r="N121">
            <v>1180</v>
          </cell>
          <cell r="U121">
            <v>1189</v>
          </cell>
          <cell r="V121">
            <v>7029</v>
          </cell>
          <cell r="BJ121">
            <v>4568.2489756884288</v>
          </cell>
          <cell r="CD121">
            <v>7228.4393821399099</v>
          </cell>
          <cell r="CX121">
            <v>2912.8133620425751</v>
          </cell>
          <cell r="EG121">
            <v>2933.7038958366638</v>
          </cell>
          <cell r="EL121">
            <v>17643.205615707579</v>
          </cell>
        </row>
        <row r="132">
          <cell r="F132">
            <v>3156</v>
          </cell>
          <cell r="J132">
            <v>4717</v>
          </cell>
          <cell r="N132">
            <v>2757</v>
          </cell>
          <cell r="U132">
            <v>2275</v>
          </cell>
          <cell r="V132">
            <v>12905</v>
          </cell>
          <cell r="BJ132">
            <v>7971.2192361600019</v>
          </cell>
          <cell r="CD132">
            <v>11646.849513600002</v>
          </cell>
          <cell r="CX132">
            <v>6422.9580201600002</v>
          </cell>
          <cell r="EG132">
            <v>5372.6360256000016</v>
          </cell>
          <cell r="EL132">
            <v>31413.662795520002</v>
          </cell>
        </row>
        <row r="141">
          <cell r="F141">
            <v>4212</v>
          </cell>
          <cell r="J141">
            <v>6496</v>
          </cell>
          <cell r="N141">
            <v>2892</v>
          </cell>
          <cell r="U141">
            <v>2899</v>
          </cell>
          <cell r="V141">
            <v>16499</v>
          </cell>
          <cell r="BJ141">
            <v>10666.22912064</v>
          </cell>
          <cell r="CD141">
            <v>16433.832970080002</v>
          </cell>
          <cell r="CX141">
            <v>6945.9221471999981</v>
          </cell>
          <cell r="EG141">
            <v>6876.4968153599993</v>
          </cell>
          <cell r="EL141">
            <v>40922.481053279997</v>
          </cell>
        </row>
        <row r="154">
          <cell r="F154">
            <v>912</v>
          </cell>
          <cell r="J154">
            <v>731</v>
          </cell>
          <cell r="N154">
            <v>488</v>
          </cell>
          <cell r="U154">
            <v>519</v>
          </cell>
          <cell r="V154">
            <v>2650</v>
          </cell>
          <cell r="BJ154">
            <v>2575.0321948800006</v>
          </cell>
          <cell r="CD154">
            <v>1943.0072524800003</v>
          </cell>
          <cell r="CX154">
            <v>1300.7332569600003</v>
          </cell>
          <cell r="EG154">
            <v>1394.1135187200002</v>
          </cell>
          <cell r="EL154">
            <v>7212.8862230400018</v>
          </cell>
        </row>
        <row r="160">
          <cell r="F160">
            <v>3963</v>
          </cell>
          <cell r="J160">
            <v>5006</v>
          </cell>
          <cell r="N160">
            <v>1795</v>
          </cell>
          <cell r="U160">
            <v>1574</v>
          </cell>
          <cell r="V160">
            <v>12338</v>
          </cell>
          <cell r="BJ160">
            <v>10389.398202020076</v>
          </cell>
          <cell r="CD160">
            <v>12863.486331891236</v>
          </cell>
          <cell r="CX160">
            <v>4455.4452666154284</v>
          </cell>
          <cell r="EG160">
            <v>3945.1884941211101</v>
          </cell>
          <cell r="EL160">
            <v>31653.518294647853</v>
          </cell>
        </row>
        <row r="171">
          <cell r="F171">
            <v>8326</v>
          </cell>
          <cell r="J171">
            <v>11494</v>
          </cell>
          <cell r="N171">
            <v>4750</v>
          </cell>
          <cell r="U171">
            <v>5096</v>
          </cell>
          <cell r="V171">
            <v>29666</v>
          </cell>
          <cell r="BJ171">
            <v>22275.096979200003</v>
          </cell>
          <cell r="CD171">
            <v>30120.844353600001</v>
          </cell>
          <cell r="CX171">
            <v>11882.39669136</v>
          </cell>
          <cell r="EG171">
            <v>12436.085282399999</v>
          </cell>
          <cell r="EL171">
            <v>76714.423306559998</v>
          </cell>
        </row>
        <row r="185">
          <cell r="F185">
            <v>2825</v>
          </cell>
          <cell r="J185">
            <v>3753</v>
          </cell>
          <cell r="N185">
            <v>2025</v>
          </cell>
          <cell r="U185">
            <v>1834</v>
          </cell>
          <cell r="V185">
            <v>10437</v>
          </cell>
          <cell r="BJ185">
            <v>7243.4004955200007</v>
          </cell>
          <cell r="CD185">
            <v>9515.3856316799993</v>
          </cell>
          <cell r="CX185">
            <v>5000.0520983999995</v>
          </cell>
          <cell r="EG185">
            <v>4532.7382799999996</v>
          </cell>
          <cell r="EL185">
            <v>26291.576505600002</v>
          </cell>
        </row>
        <row r="197">
          <cell r="F197">
            <v>2842</v>
          </cell>
          <cell r="J197">
            <v>3960</v>
          </cell>
          <cell r="N197">
            <v>1882</v>
          </cell>
          <cell r="U197">
            <v>2199</v>
          </cell>
          <cell r="V197">
            <v>10883</v>
          </cell>
          <cell r="BJ197">
            <v>7316.8199625599982</v>
          </cell>
          <cell r="CD197">
            <v>9858.2276731200018</v>
          </cell>
          <cell r="CX197">
            <v>4529.6640062400002</v>
          </cell>
          <cell r="EG197">
            <v>5260.7359891200003</v>
          </cell>
          <cell r="EL197">
            <v>26965.447631040002</v>
          </cell>
        </row>
        <row r="207">
          <cell r="F207">
            <v>4345</v>
          </cell>
          <cell r="J207">
            <v>5634</v>
          </cell>
          <cell r="N207">
            <v>3281</v>
          </cell>
          <cell r="U207">
            <v>2526</v>
          </cell>
          <cell r="V207">
            <v>15786</v>
          </cell>
          <cell r="BJ207">
            <v>11756.652237119999</v>
          </cell>
          <cell r="CD207">
            <v>14879.944929119996</v>
          </cell>
          <cell r="CX207">
            <v>8242.2973987199985</v>
          </cell>
          <cell r="EG207">
            <v>6292.9657660799994</v>
          </cell>
          <cell r="EL207">
            <v>41171.860331039992</v>
          </cell>
        </row>
        <row r="217">
          <cell r="F217">
            <v>9735</v>
          </cell>
          <cell r="J217">
            <v>19679</v>
          </cell>
          <cell r="N217">
            <v>5914</v>
          </cell>
          <cell r="U217">
            <v>6213</v>
          </cell>
          <cell r="V217">
            <v>41541</v>
          </cell>
          <cell r="BJ217">
            <v>20749.387122719992</v>
          </cell>
          <cell r="CD217">
            <v>40951.384067999992</v>
          </cell>
          <cell r="CX217">
            <v>12625.800263519997</v>
          </cell>
          <cell r="EG217">
            <v>13239.831981599998</v>
          </cell>
          <cell r="EL217">
            <v>87566.403435839995</v>
          </cell>
        </row>
        <row r="242">
          <cell r="F242">
            <v>408</v>
          </cell>
          <cell r="J242">
            <v>362</v>
          </cell>
          <cell r="N242">
            <v>408</v>
          </cell>
          <cell r="U242">
            <v>682</v>
          </cell>
          <cell r="V242">
            <v>1860</v>
          </cell>
          <cell r="BJ242">
            <v>1042.8215616</v>
          </cell>
          <cell r="CD242">
            <v>925.24854240000002</v>
          </cell>
          <cell r="CX242">
            <v>1042.8215616</v>
          </cell>
          <cell r="EG242">
            <v>1743.1478063999996</v>
          </cell>
          <cell r="EL242">
            <v>4754.0394719999995</v>
          </cell>
        </row>
        <row r="244">
          <cell r="F244">
            <v>2534</v>
          </cell>
          <cell r="J244">
            <v>2062</v>
          </cell>
          <cell r="N244">
            <v>3190</v>
          </cell>
          <cell r="U244">
            <v>2777</v>
          </cell>
          <cell r="V244">
            <v>10563</v>
          </cell>
          <cell r="BJ244">
            <v>9515.2309152000016</v>
          </cell>
          <cell r="CD244">
            <v>7734.8201702400011</v>
          </cell>
          <cell r="CX244">
            <v>11926.784551680001</v>
          </cell>
          <cell r="EG244">
            <v>10113.103085760002</v>
          </cell>
          <cell r="EL244">
            <v>39289.938722880004</v>
          </cell>
        </row>
        <row r="247">
          <cell r="F247">
            <v>7622</v>
          </cell>
          <cell r="J247">
            <v>14456</v>
          </cell>
          <cell r="N247">
            <v>7216</v>
          </cell>
          <cell r="U247">
            <v>7767</v>
          </cell>
          <cell r="V247">
            <v>37061</v>
          </cell>
          <cell r="BJ247">
            <v>17464.858451119708</v>
          </cell>
          <cell r="CD247">
            <v>31494.069468372181</v>
          </cell>
          <cell r="CX247">
            <v>16127.14600994262</v>
          </cell>
          <cell r="EG247">
            <v>17384.110435437542</v>
          </cell>
          <cell r="EL247">
            <v>82470.184364872068</v>
          </cell>
        </row>
        <row r="271">
          <cell r="F271">
            <v>2054</v>
          </cell>
          <cell r="J271">
            <v>1924</v>
          </cell>
          <cell r="N271">
            <v>2366</v>
          </cell>
          <cell r="U271">
            <v>3605</v>
          </cell>
          <cell r="V271">
            <v>9949</v>
          </cell>
          <cell r="BJ271">
            <v>5445.4925078400011</v>
          </cell>
          <cell r="CD271">
            <v>5032.6902595199999</v>
          </cell>
          <cell r="CX271">
            <v>6335.3982384000001</v>
          </cell>
          <cell r="EG271">
            <v>9223.2143203200012</v>
          </cell>
          <cell r="EL271">
            <v>26036.795326080002</v>
          </cell>
        </row>
        <row r="280">
          <cell r="F280">
            <v>7483</v>
          </cell>
          <cell r="J280">
            <v>15116</v>
          </cell>
          <cell r="N280">
            <v>5721</v>
          </cell>
          <cell r="U280">
            <v>5868</v>
          </cell>
          <cell r="V280">
            <v>34188</v>
          </cell>
          <cell r="BJ280">
            <v>21221.740800000003</v>
          </cell>
          <cell r="CD280">
            <v>43575.470207999992</v>
          </cell>
          <cell r="CX280">
            <v>15285.647116800003</v>
          </cell>
          <cell r="EG280">
            <v>15332.890464000002</v>
          </cell>
          <cell r="EL280">
            <v>95415.748588800037</v>
          </cell>
        </row>
        <row r="300">
          <cell r="F300">
            <v>1976</v>
          </cell>
          <cell r="J300">
            <v>1792</v>
          </cell>
          <cell r="N300">
            <v>2165</v>
          </cell>
          <cell r="U300">
            <v>2266</v>
          </cell>
          <cell r="V300">
            <v>8199</v>
          </cell>
          <cell r="BJ300">
            <v>5093.9028940799999</v>
          </cell>
          <cell r="CD300">
            <v>4619.57185536</v>
          </cell>
          <cell r="CX300">
            <v>5581.1233631999994</v>
          </cell>
          <cell r="EG300">
            <v>5841.4898572799993</v>
          </cell>
          <cell r="EL300">
            <v>21136.087969919998</v>
          </cell>
        </row>
        <row r="302">
          <cell r="F302">
            <v>1882</v>
          </cell>
          <cell r="J302">
            <v>1638</v>
          </cell>
          <cell r="N302">
            <v>1786</v>
          </cell>
          <cell r="U302">
            <v>2594</v>
          </cell>
          <cell r="V302">
            <v>7900</v>
          </cell>
          <cell r="BJ302">
            <v>4964.2792704000003</v>
          </cell>
          <cell r="CD302">
            <v>4265.7404544000001</v>
          </cell>
          <cell r="CX302">
            <v>4747.3838207999997</v>
          </cell>
          <cell r="EG302">
            <v>6939.7772543999999</v>
          </cell>
          <cell r="EL302">
            <v>20917.180800000002</v>
          </cell>
        </row>
        <row r="305">
          <cell r="F305">
            <v>86</v>
          </cell>
          <cell r="J305">
            <v>109</v>
          </cell>
          <cell r="N305">
            <v>146</v>
          </cell>
          <cell r="U305">
            <v>191</v>
          </cell>
          <cell r="V305">
            <v>532</v>
          </cell>
          <cell r="BJ305">
            <v>183.73482143999999</v>
          </cell>
          <cell r="CD305">
            <v>242.43666336000004</v>
          </cell>
          <cell r="CX305">
            <v>345.21348095999997</v>
          </cell>
          <cell r="EG305">
            <v>484.97051519999997</v>
          </cell>
          <cell r="EL305">
            <v>1256.35548096</v>
          </cell>
        </row>
        <row r="317">
          <cell r="F317">
            <v>639</v>
          </cell>
          <cell r="J317">
            <v>641</v>
          </cell>
          <cell r="N317">
            <v>771</v>
          </cell>
          <cell r="U317">
            <v>1333</v>
          </cell>
          <cell r="V317">
            <v>3384</v>
          </cell>
          <cell r="BJ317">
            <v>1727.98687728</v>
          </cell>
          <cell r="CD317">
            <v>1689.8646959999999</v>
          </cell>
          <cell r="CX317">
            <v>1992.2423544000003</v>
          </cell>
          <cell r="EG317">
            <v>3368.9657678399999</v>
          </cell>
          <cell r="EL317">
            <v>8779.0596955200017</v>
          </cell>
        </row>
        <row r="324">
          <cell r="F324">
            <v>46</v>
          </cell>
          <cell r="J324">
            <v>1</v>
          </cell>
          <cell r="N324">
            <v>79</v>
          </cell>
          <cell r="U324">
            <v>82</v>
          </cell>
          <cell r="V324">
            <v>208</v>
          </cell>
          <cell r="BJ324">
            <v>121.37329631999999</v>
          </cell>
          <cell r="CD324">
            <v>3.0258599999999998</v>
          </cell>
          <cell r="CX324">
            <v>200.62662144000001</v>
          </cell>
          <cell r="EG324">
            <v>206.92041023999997</v>
          </cell>
          <cell r="EL324">
            <v>531.94618800000001</v>
          </cell>
        </row>
        <row r="327">
          <cell r="F327">
            <v>58</v>
          </cell>
          <cell r="J327">
            <v>25</v>
          </cell>
          <cell r="N327">
            <v>75</v>
          </cell>
          <cell r="U327">
            <v>100</v>
          </cell>
          <cell r="V327">
            <v>258</v>
          </cell>
          <cell r="BJ327">
            <v>218.4311088</v>
          </cell>
          <cell r="CD327">
            <v>94.15133999999999</v>
          </cell>
          <cell r="CX327">
            <v>282.45401999999996</v>
          </cell>
          <cell r="EG327">
            <v>376.60535999999996</v>
          </cell>
          <cell r="EL327">
            <v>971.64182879999998</v>
          </cell>
        </row>
        <row r="330">
          <cell r="F330">
            <v>75</v>
          </cell>
          <cell r="J330">
            <v>25</v>
          </cell>
          <cell r="N330">
            <v>50</v>
          </cell>
          <cell r="U330">
            <v>145</v>
          </cell>
          <cell r="V330">
            <v>295</v>
          </cell>
          <cell r="BJ330">
            <v>147.60500400000001</v>
          </cell>
          <cell r="CD330">
            <v>49.201667999999998</v>
          </cell>
          <cell r="CX330">
            <v>98.403335999999996</v>
          </cell>
          <cell r="EG330">
            <v>285.36967439999995</v>
          </cell>
          <cell r="EL330">
            <v>580.57968239999991</v>
          </cell>
        </row>
        <row r="332">
          <cell r="F332">
            <v>273</v>
          </cell>
          <cell r="J332">
            <v>223</v>
          </cell>
          <cell r="N332">
            <v>261</v>
          </cell>
          <cell r="U332">
            <v>453</v>
          </cell>
          <cell r="V332">
            <v>1210</v>
          </cell>
          <cell r="BJ332">
            <v>713.90213144613813</v>
          </cell>
          <cell r="CD332">
            <v>576.52541606949717</v>
          </cell>
          <cell r="CX332">
            <v>677.16467236416406</v>
          </cell>
          <cell r="EG332">
            <v>1174.9912590907288</v>
          </cell>
          <cell r="EL332">
            <v>3142.5834789705286</v>
          </cell>
        </row>
        <row r="338">
          <cell r="F338">
            <v>141</v>
          </cell>
          <cell r="J338">
            <v>0</v>
          </cell>
          <cell r="N338">
            <v>106</v>
          </cell>
          <cell r="U338">
            <v>162</v>
          </cell>
          <cell r="V338">
            <v>409</v>
          </cell>
          <cell r="BJ338">
            <v>432.45591119999995</v>
          </cell>
          <cell r="CD338">
            <v>0</v>
          </cell>
          <cell r="CX338">
            <v>324.61426079999995</v>
          </cell>
          <cell r="EG338">
            <v>495.99897119999986</v>
          </cell>
          <cell r="EL338">
            <v>1253.0691431999999</v>
          </cell>
        </row>
        <row r="341">
          <cell r="F341">
            <v>432</v>
          </cell>
          <cell r="J341">
            <v>313</v>
          </cell>
          <cell r="N341">
            <v>499</v>
          </cell>
          <cell r="U341">
            <v>520</v>
          </cell>
          <cell r="V341">
            <v>1764</v>
          </cell>
          <cell r="BJ341">
            <v>1163.1405839999998</v>
          </cell>
          <cell r="CD341">
            <v>842.4962515200001</v>
          </cell>
          <cell r="CX341">
            <v>1337.8174300800001</v>
          </cell>
          <cell r="EG341">
            <v>1420.75020096</v>
          </cell>
          <cell r="EL341">
            <v>4764.2044665599988</v>
          </cell>
        </row>
        <row r="352">
          <cell r="F352">
            <v>100</v>
          </cell>
          <cell r="J352">
            <v>0</v>
          </cell>
          <cell r="N352">
            <v>142</v>
          </cell>
          <cell r="U352">
            <v>0</v>
          </cell>
          <cell r="V352">
            <v>242</v>
          </cell>
          <cell r="BJ352">
            <v>206.79937584000001</v>
          </cell>
          <cell r="CD352">
            <v>0</v>
          </cell>
          <cell r="CX352">
            <v>316.38392160000001</v>
          </cell>
          <cell r="EG352">
            <v>0</v>
          </cell>
          <cell r="EL352">
            <v>523.18329743999993</v>
          </cell>
        </row>
        <row r="359">
          <cell r="F359">
            <v>40</v>
          </cell>
          <cell r="J359">
            <v>0</v>
          </cell>
          <cell r="N359">
            <v>93</v>
          </cell>
          <cell r="U359">
            <v>147</v>
          </cell>
          <cell r="V359">
            <v>280</v>
          </cell>
          <cell r="BJ359">
            <v>89.565455999999998</v>
          </cell>
          <cell r="CD359">
            <v>0</v>
          </cell>
          <cell r="CX359">
            <v>234.12894335999999</v>
          </cell>
          <cell r="EG359">
            <v>370.07478144000004</v>
          </cell>
          <cell r="EL359">
            <v>693.76918080000007</v>
          </cell>
        </row>
      </sheetData>
      <sheetData sheetId="1">
        <row r="10">
          <cell r="C10">
            <v>55</v>
          </cell>
          <cell r="F10">
            <v>172</v>
          </cell>
          <cell r="J10">
            <v>178</v>
          </cell>
          <cell r="N10">
            <v>177</v>
          </cell>
          <cell r="U10">
            <v>174</v>
          </cell>
          <cell r="V10">
            <v>701</v>
          </cell>
          <cell r="BX10">
            <v>282.94963199999995</v>
          </cell>
          <cell r="CR10">
            <v>292.81996800000002</v>
          </cell>
          <cell r="DL10">
            <v>291.17491199999995</v>
          </cell>
          <cell r="EU10">
            <v>286.23974399999997</v>
          </cell>
          <cell r="EZ10">
            <v>1153.184256</v>
          </cell>
        </row>
        <row r="12">
          <cell r="F12">
            <v>600</v>
          </cell>
          <cell r="J12">
            <v>576</v>
          </cell>
          <cell r="N12">
            <v>563</v>
          </cell>
          <cell r="U12">
            <v>336</v>
          </cell>
          <cell r="V12">
            <v>2075</v>
          </cell>
          <cell r="BX12">
            <v>987.03359999999986</v>
          </cell>
          <cell r="CR12">
            <v>947.55225599999983</v>
          </cell>
          <cell r="DL12">
            <v>926.16652799999997</v>
          </cell>
          <cell r="EU12">
            <v>552.73881599999993</v>
          </cell>
          <cell r="EZ12">
            <v>3413.4911999999999</v>
          </cell>
        </row>
        <row r="14">
          <cell r="F14">
            <v>479</v>
          </cell>
          <cell r="J14">
            <v>524</v>
          </cell>
          <cell r="N14">
            <v>556</v>
          </cell>
          <cell r="U14">
            <v>409</v>
          </cell>
          <cell r="V14">
            <v>1968</v>
          </cell>
          <cell r="BX14">
            <v>787.98182399999996</v>
          </cell>
          <cell r="CR14">
            <v>862.00934399999983</v>
          </cell>
          <cell r="DL14">
            <v>914.65113599999984</v>
          </cell>
          <cell r="EU14">
            <v>672.82790399999999</v>
          </cell>
          <cell r="EZ14">
            <v>3237.4702079999997</v>
          </cell>
        </row>
        <row r="16">
          <cell r="F16">
            <v>274</v>
          </cell>
          <cell r="J16">
            <v>294</v>
          </cell>
          <cell r="N16">
            <v>276</v>
          </cell>
          <cell r="U16">
            <v>280</v>
          </cell>
          <cell r="V16">
            <v>1124</v>
          </cell>
          <cell r="BX16">
            <v>450.74534399999993</v>
          </cell>
          <cell r="CR16">
            <v>483.64646399999992</v>
          </cell>
          <cell r="DL16">
            <v>454.03545599999995</v>
          </cell>
          <cell r="EU16">
            <v>460.61567999999988</v>
          </cell>
          <cell r="EZ16">
            <v>1849.0429439999998</v>
          </cell>
        </row>
        <row r="18">
          <cell r="F18">
            <v>573</v>
          </cell>
          <cell r="J18">
            <v>549</v>
          </cell>
          <cell r="N18">
            <v>704</v>
          </cell>
          <cell r="U18">
            <v>629</v>
          </cell>
          <cell r="V18">
            <v>2455</v>
          </cell>
          <cell r="BX18">
            <v>942.61708799999997</v>
          </cell>
          <cell r="CR18">
            <v>903.13574399999993</v>
          </cell>
          <cell r="DL18">
            <v>1158.119424</v>
          </cell>
          <cell r="EU18">
            <v>1034.7402240000001</v>
          </cell>
          <cell r="EZ18">
            <v>4038.6124799999998</v>
          </cell>
        </row>
        <row r="21">
          <cell r="F21">
            <v>278</v>
          </cell>
          <cell r="J21">
            <v>273</v>
          </cell>
          <cell r="N21">
            <v>121</v>
          </cell>
          <cell r="U21">
            <v>296</v>
          </cell>
          <cell r="V21">
            <v>968</v>
          </cell>
          <cell r="BX21">
            <v>457.32556800000003</v>
          </cell>
          <cell r="CR21">
            <v>449.10028800000003</v>
          </cell>
          <cell r="DL21">
            <v>199.05177599999999</v>
          </cell>
          <cell r="EU21">
            <v>486.93657599999995</v>
          </cell>
          <cell r="EZ21">
            <v>1592.4142080000001</v>
          </cell>
        </row>
        <row r="23">
          <cell r="F23">
            <v>162</v>
          </cell>
          <cell r="J23">
            <v>311</v>
          </cell>
          <cell r="N23">
            <v>398</v>
          </cell>
          <cell r="U23">
            <v>223</v>
          </cell>
          <cell r="V23">
            <v>1094</v>
          </cell>
          <cell r="BX23">
            <v>266.49907199999996</v>
          </cell>
          <cell r="CR23">
            <v>511.61241599999994</v>
          </cell>
          <cell r="DL23">
            <v>654.73228799999993</v>
          </cell>
          <cell r="EU23">
            <v>366.847488</v>
          </cell>
          <cell r="EZ23">
            <v>1799.6912639999998</v>
          </cell>
        </row>
        <row r="25">
          <cell r="F25">
            <v>331</v>
          </cell>
          <cell r="J25">
            <v>342</v>
          </cell>
          <cell r="N25">
            <v>305</v>
          </cell>
          <cell r="U25">
            <v>249</v>
          </cell>
          <cell r="V25">
            <v>1227</v>
          </cell>
          <cell r="BX25">
            <v>544.51353600000004</v>
          </cell>
          <cell r="CR25">
            <v>562.60915199999999</v>
          </cell>
          <cell r="DL25">
            <v>501.74207999999999</v>
          </cell>
          <cell r="EU25">
            <v>409.618944</v>
          </cell>
          <cell r="EZ25">
            <v>2018.4837120000002</v>
          </cell>
        </row>
        <row r="28">
          <cell r="F28">
            <v>147</v>
          </cell>
          <cell r="J28">
            <v>157</v>
          </cell>
          <cell r="N28">
            <v>161</v>
          </cell>
          <cell r="U28">
            <v>147</v>
          </cell>
          <cell r="V28">
            <v>612</v>
          </cell>
          <cell r="BX28">
            <v>241.82318979591793</v>
          </cell>
          <cell r="CR28">
            <v>258.27374692489195</v>
          </cell>
          <cell r="DL28">
            <v>264.85396977648156</v>
          </cell>
          <cell r="EU28">
            <v>241.82318979591793</v>
          </cell>
          <cell r="EZ28">
            <v>1006.7740962932094</v>
          </cell>
        </row>
        <row r="30">
          <cell r="F30">
            <v>316</v>
          </cell>
          <cell r="J30">
            <v>291</v>
          </cell>
          <cell r="N30">
            <v>317</v>
          </cell>
          <cell r="U30">
            <v>96</v>
          </cell>
          <cell r="V30">
            <v>1020</v>
          </cell>
          <cell r="BX30">
            <v>519.83769599999994</v>
          </cell>
          <cell r="CR30">
            <v>478.71129599999995</v>
          </cell>
          <cell r="DL30">
            <v>521.482752</v>
          </cell>
          <cell r="EU30">
            <v>157.925376</v>
          </cell>
          <cell r="EZ30">
            <v>1677.95712</v>
          </cell>
        </row>
        <row r="32">
          <cell r="F32">
            <v>462</v>
          </cell>
          <cell r="J32">
            <v>434</v>
          </cell>
          <cell r="N32">
            <v>451</v>
          </cell>
          <cell r="U32">
            <v>146</v>
          </cell>
          <cell r="V32">
            <v>1493</v>
          </cell>
          <cell r="BX32">
            <v>760.01587199999983</v>
          </cell>
          <cell r="CR32">
            <v>713.95430399999987</v>
          </cell>
          <cell r="DL32">
            <v>741.92025599999988</v>
          </cell>
          <cell r="EU32">
            <v>240.17817599999998</v>
          </cell>
          <cell r="EZ32">
            <v>2456.0686079999991</v>
          </cell>
        </row>
        <row r="34">
          <cell r="F34">
            <v>379</v>
          </cell>
          <cell r="J34">
            <v>478</v>
          </cell>
          <cell r="N34">
            <v>419</v>
          </cell>
          <cell r="U34">
            <v>0</v>
          </cell>
          <cell r="V34">
            <v>1276</v>
          </cell>
          <cell r="BX34">
            <v>623.47616165237764</v>
          </cell>
          <cell r="CR34">
            <v>786.33668936632307</v>
          </cell>
          <cell r="DL34">
            <v>689.27839507215356</v>
          </cell>
          <cell r="EU34">
            <v>0</v>
          </cell>
          <cell r="EZ34">
            <v>2099.0912460908539</v>
          </cell>
        </row>
        <row r="36">
          <cell r="F36">
            <v>427</v>
          </cell>
          <cell r="J36">
            <v>787</v>
          </cell>
          <cell r="N36">
            <v>602</v>
          </cell>
          <cell r="U36">
            <v>268</v>
          </cell>
          <cell r="V36">
            <v>2084</v>
          </cell>
          <cell r="BX36">
            <v>702.43891199999996</v>
          </cell>
          <cell r="CR36">
            <v>1294.6590719999999</v>
          </cell>
          <cell r="DL36">
            <v>990.323712</v>
          </cell>
          <cell r="EU36">
            <v>440.87500799999998</v>
          </cell>
          <cell r="EZ36">
            <v>3428.2967040000003</v>
          </cell>
        </row>
        <row r="38">
          <cell r="F38">
            <v>158</v>
          </cell>
          <cell r="J38">
            <v>165</v>
          </cell>
          <cell r="N38">
            <v>172</v>
          </cell>
          <cell r="U38">
            <v>116</v>
          </cell>
          <cell r="V38">
            <v>611</v>
          </cell>
          <cell r="BX38">
            <v>259.91884799999997</v>
          </cell>
          <cell r="CR38">
            <v>271.43424000000005</v>
          </cell>
          <cell r="DL38">
            <v>282.94963199999995</v>
          </cell>
          <cell r="EU38">
            <v>190.82649599999999</v>
          </cell>
          <cell r="EZ38">
            <v>1005.1292159999998</v>
          </cell>
        </row>
        <row r="40">
          <cell r="F40">
            <v>131</v>
          </cell>
          <cell r="J40">
            <v>124</v>
          </cell>
          <cell r="N40">
            <v>135</v>
          </cell>
          <cell r="U40">
            <v>154</v>
          </cell>
          <cell r="V40">
            <v>544</v>
          </cell>
          <cell r="BX40">
            <v>215.50233599999993</v>
          </cell>
          <cell r="CR40">
            <v>203.98694399999994</v>
          </cell>
          <cell r="DL40">
            <v>222.08255999999994</v>
          </cell>
          <cell r="EU40">
            <v>253.33862399999992</v>
          </cell>
          <cell r="EZ40">
            <v>894.91046399999971</v>
          </cell>
        </row>
        <row r="42">
          <cell r="F42">
            <v>550</v>
          </cell>
          <cell r="J42">
            <v>480</v>
          </cell>
          <cell r="N42">
            <v>509</v>
          </cell>
          <cell r="U42">
            <v>261</v>
          </cell>
          <cell r="V42">
            <v>1800</v>
          </cell>
          <cell r="BX42">
            <v>904.78079999999989</v>
          </cell>
          <cell r="CR42">
            <v>789.62687999999991</v>
          </cell>
          <cell r="DL42">
            <v>837.33350399999995</v>
          </cell>
          <cell r="EU42">
            <v>429.35961599999996</v>
          </cell>
          <cell r="EZ42">
            <v>2961.1007999999997</v>
          </cell>
        </row>
        <row r="44">
          <cell r="F44">
            <v>74</v>
          </cell>
          <cell r="J44">
            <v>76</v>
          </cell>
          <cell r="N44">
            <v>70</v>
          </cell>
          <cell r="U44">
            <v>55</v>
          </cell>
          <cell r="V44">
            <v>275</v>
          </cell>
          <cell r="BX44">
            <v>121.73414448568381</v>
          </cell>
          <cell r="CR44">
            <v>125.02425649881039</v>
          </cell>
          <cell r="DL44">
            <v>115.15392045943064</v>
          </cell>
          <cell r="EU44">
            <v>90.47808036098121</v>
          </cell>
          <cell r="EZ44">
            <v>452.39040180490611</v>
          </cell>
        </row>
        <row r="46">
          <cell r="F46">
            <v>248</v>
          </cell>
          <cell r="J46">
            <v>190</v>
          </cell>
          <cell r="N46">
            <v>218</v>
          </cell>
          <cell r="U46">
            <v>277</v>
          </cell>
          <cell r="V46">
            <v>933</v>
          </cell>
          <cell r="BX46">
            <v>407.97388799999999</v>
          </cell>
          <cell r="CR46">
            <v>312.56063999999992</v>
          </cell>
          <cell r="DL46">
            <v>358.622208</v>
          </cell>
          <cell r="EU46">
            <v>455.68051199999996</v>
          </cell>
          <cell r="EZ46">
            <v>1534.8372479999998</v>
          </cell>
        </row>
        <row r="48">
          <cell r="F48">
            <v>95</v>
          </cell>
          <cell r="J48">
            <v>72</v>
          </cell>
          <cell r="N48">
            <v>101</v>
          </cell>
          <cell r="U48">
            <v>120</v>
          </cell>
          <cell r="V48">
            <v>388</v>
          </cell>
          <cell r="BX48">
            <v>156.28031999999996</v>
          </cell>
          <cell r="CR48">
            <v>118.44403199999999</v>
          </cell>
          <cell r="DL48">
            <v>166.15065599999997</v>
          </cell>
          <cell r="EU48">
            <v>197.40671999999995</v>
          </cell>
          <cell r="EZ48">
            <v>638.28172799999982</v>
          </cell>
        </row>
        <row r="50">
          <cell r="F50">
            <v>7</v>
          </cell>
          <cell r="J50">
            <v>15</v>
          </cell>
          <cell r="N50">
            <v>14</v>
          </cell>
          <cell r="U50">
            <v>37</v>
          </cell>
          <cell r="V50">
            <v>73</v>
          </cell>
          <cell r="BX50">
            <v>11.515391999999999</v>
          </cell>
          <cell r="CR50">
            <v>24.675839999999997</v>
          </cell>
          <cell r="DL50">
            <v>23.030784000000004</v>
          </cell>
          <cell r="EU50">
            <v>60.867072</v>
          </cell>
          <cell r="EZ50">
            <v>120.089088</v>
          </cell>
        </row>
        <row r="52">
          <cell r="F52">
            <v>7172</v>
          </cell>
          <cell r="J52">
            <v>2243</v>
          </cell>
          <cell r="N52">
            <v>7097</v>
          </cell>
          <cell r="U52">
            <v>12290</v>
          </cell>
          <cell r="V52">
            <v>28802</v>
          </cell>
          <cell r="BX52">
            <v>11798.341632</v>
          </cell>
          <cell r="CR52">
            <v>3689.8606079999995</v>
          </cell>
          <cell r="DL52">
            <v>11674.962432</v>
          </cell>
          <cell r="EU52">
            <v>20217.738239999991</v>
          </cell>
          <cell r="EZ52">
            <v>47380.90291199999</v>
          </cell>
        </row>
        <row r="54">
          <cell r="F54">
            <v>62</v>
          </cell>
          <cell r="J54">
            <v>6</v>
          </cell>
          <cell r="N54">
            <v>50</v>
          </cell>
          <cell r="U54">
            <v>47</v>
          </cell>
          <cell r="V54">
            <v>165</v>
          </cell>
          <cell r="BX54">
            <v>101.99347199999998</v>
          </cell>
          <cell r="CR54">
            <v>9.870336</v>
          </cell>
          <cell r="DL54">
            <v>82.252800000000008</v>
          </cell>
          <cell r="EU54">
            <v>77.317631999999989</v>
          </cell>
          <cell r="EZ54">
            <v>271.43423999999999</v>
          </cell>
        </row>
        <row r="56">
          <cell r="F56">
            <v>210</v>
          </cell>
          <cell r="J56">
            <v>230</v>
          </cell>
          <cell r="N56">
            <v>198</v>
          </cell>
          <cell r="U56">
            <v>334</v>
          </cell>
          <cell r="V56">
            <v>972</v>
          </cell>
          <cell r="BX56">
            <v>345.46175999999991</v>
          </cell>
          <cell r="CR56">
            <v>378.36287999999996</v>
          </cell>
          <cell r="DL56">
            <v>325.72108799999995</v>
          </cell>
          <cell r="EU56">
            <v>549.44870400000002</v>
          </cell>
          <cell r="EZ56">
            <v>1598.9944319999997</v>
          </cell>
        </row>
        <row r="58">
          <cell r="F58">
            <v>90</v>
          </cell>
          <cell r="J58">
            <v>0</v>
          </cell>
          <cell r="N58">
            <v>68</v>
          </cell>
          <cell r="U58">
            <v>69</v>
          </cell>
          <cell r="V58">
            <v>227</v>
          </cell>
          <cell r="BX58">
            <v>148.05503999999996</v>
          </cell>
          <cell r="CR58">
            <v>0</v>
          </cell>
          <cell r="DL58">
            <v>111.86380799999998</v>
          </cell>
          <cell r="EU58">
            <v>113.50886399999997</v>
          </cell>
          <cell r="EZ58">
            <v>373.42771199999993</v>
          </cell>
        </row>
        <row r="60">
          <cell r="F60">
            <v>21</v>
          </cell>
          <cell r="J60">
            <v>0</v>
          </cell>
          <cell r="N60">
            <v>39</v>
          </cell>
          <cell r="U60">
            <v>60</v>
          </cell>
          <cell r="V60">
            <v>120</v>
          </cell>
          <cell r="BX60">
            <v>34.546175999999996</v>
          </cell>
          <cell r="CR60">
            <v>0</v>
          </cell>
          <cell r="DL60">
            <v>64.157183999999987</v>
          </cell>
          <cell r="EU60">
            <v>98.703359999999975</v>
          </cell>
          <cell r="EZ60">
            <v>197.40671999999995</v>
          </cell>
        </row>
      </sheetData>
      <sheetData sheetId="2">
        <row r="5">
          <cell r="G5">
            <v>1265</v>
          </cell>
          <cell r="K5">
            <v>1662</v>
          </cell>
          <cell r="P5">
            <v>4379</v>
          </cell>
          <cell r="W5">
            <v>3757</v>
          </cell>
          <cell r="X5">
            <v>11063</v>
          </cell>
          <cell r="BB5">
            <v>6607.6864679999999</v>
          </cell>
          <cell r="BV5">
            <v>8568.3119922000005</v>
          </cell>
          <cell r="CP5">
            <v>20918.6316004</v>
          </cell>
          <cell r="DY5">
            <v>17849.124259400003</v>
          </cell>
          <cell r="ED5">
            <v>53943.75432</v>
          </cell>
        </row>
        <row r="21">
          <cell r="G21">
            <v>141</v>
          </cell>
          <cell r="K21">
            <v>177</v>
          </cell>
          <cell r="P21">
            <v>975</v>
          </cell>
          <cell r="W21">
            <v>207</v>
          </cell>
          <cell r="X21">
            <v>1500</v>
          </cell>
          <cell r="BB21">
            <v>676.92295439999987</v>
          </cell>
          <cell r="BV21">
            <v>850.67399339999997</v>
          </cell>
          <cell r="CP21">
            <v>4616.2627434000005</v>
          </cell>
          <cell r="DY21">
            <v>1008.2118815999999</v>
          </cell>
          <cell r="ED21">
            <v>7152.0715727999996</v>
          </cell>
        </row>
        <row r="31">
          <cell r="G31">
            <v>72</v>
          </cell>
          <cell r="K31">
            <v>0</v>
          </cell>
          <cell r="P31">
            <v>257</v>
          </cell>
          <cell r="W31">
            <v>148</v>
          </cell>
          <cell r="X31">
            <v>477</v>
          </cell>
          <cell r="BB31">
            <v>385.11192000000005</v>
          </cell>
          <cell r="BV31">
            <v>0</v>
          </cell>
          <cell r="CP31">
            <v>1389.9920400000005</v>
          </cell>
          <cell r="DY31">
            <v>802.58783000000017</v>
          </cell>
          <cell r="ED31">
            <v>2577.6917900000003</v>
          </cell>
        </row>
        <row r="69">
          <cell r="G69">
            <v>0</v>
          </cell>
          <cell r="K69">
            <v>690</v>
          </cell>
          <cell r="P69">
            <v>2070</v>
          </cell>
          <cell r="W69">
            <v>2074</v>
          </cell>
          <cell r="X69">
            <v>4834</v>
          </cell>
          <cell r="BB69">
            <v>0</v>
          </cell>
          <cell r="BV69">
            <v>762.35339999999985</v>
          </cell>
          <cell r="CP69">
            <v>2287.0601999999999</v>
          </cell>
          <cell r="DY69">
            <v>2291.47964</v>
          </cell>
          <cell r="ED69">
            <v>5340.8932399999994</v>
          </cell>
        </row>
        <row r="70">
          <cell r="G70">
            <v>0</v>
          </cell>
          <cell r="K70">
            <v>103</v>
          </cell>
          <cell r="P70">
            <v>309</v>
          </cell>
          <cell r="W70">
            <v>309</v>
          </cell>
          <cell r="X70">
            <v>721</v>
          </cell>
          <cell r="BB70">
            <v>0</v>
          </cell>
          <cell r="BV70">
            <v>113.80058</v>
          </cell>
          <cell r="CP70">
            <v>341.40174000000002</v>
          </cell>
          <cell r="DY70">
            <v>341.40174000000002</v>
          </cell>
          <cell r="ED70">
            <v>796.60406</v>
          </cell>
        </row>
        <row r="71">
          <cell r="G71">
            <v>0</v>
          </cell>
          <cell r="K71">
            <v>300</v>
          </cell>
          <cell r="P71">
            <v>900</v>
          </cell>
          <cell r="W71">
            <v>900</v>
          </cell>
          <cell r="X71">
            <v>2100</v>
          </cell>
          <cell r="BB71">
            <v>0</v>
          </cell>
          <cell r="BV71">
            <v>331.45799999999997</v>
          </cell>
          <cell r="CP71">
            <v>994.37399999999991</v>
          </cell>
          <cell r="DY71">
            <v>994.37399999999991</v>
          </cell>
          <cell r="ED71">
            <v>2320.2060000000001</v>
          </cell>
        </row>
        <row r="72">
          <cell r="G72">
            <v>0</v>
          </cell>
          <cell r="K72">
            <v>177</v>
          </cell>
          <cell r="P72">
            <v>448</v>
          </cell>
          <cell r="W72">
            <v>630</v>
          </cell>
          <cell r="X72">
            <v>1255</v>
          </cell>
          <cell r="BB72">
            <v>0</v>
          </cell>
          <cell r="BV72">
            <v>195.56021999999999</v>
          </cell>
          <cell r="CP72">
            <v>494.97727999999995</v>
          </cell>
          <cell r="DY72">
            <v>696.06179999999995</v>
          </cell>
          <cell r="ED72">
            <v>1386.5992999999996</v>
          </cell>
        </row>
        <row r="73">
          <cell r="G73">
            <v>0</v>
          </cell>
          <cell r="K73">
            <v>269</v>
          </cell>
          <cell r="P73">
            <v>957</v>
          </cell>
          <cell r="W73">
            <v>955</v>
          </cell>
          <cell r="X73">
            <v>2181</v>
          </cell>
          <cell r="BB73">
            <v>0</v>
          </cell>
          <cell r="BV73">
            <v>297.20733999999993</v>
          </cell>
          <cell r="CP73">
            <v>1057.3510199999998</v>
          </cell>
          <cell r="DY73">
            <v>1055.1412999999998</v>
          </cell>
          <cell r="ED73">
            <v>2409.6996599999998</v>
          </cell>
        </row>
        <row r="74">
          <cell r="G74">
            <v>0</v>
          </cell>
          <cell r="K74">
            <v>163</v>
          </cell>
          <cell r="P74">
            <v>639</v>
          </cell>
          <cell r="W74">
            <v>637</v>
          </cell>
          <cell r="X74">
            <v>1439</v>
          </cell>
          <cell r="BB74">
            <v>0</v>
          </cell>
          <cell r="BV74">
            <v>180.09217999999998</v>
          </cell>
          <cell r="CP74">
            <v>706.00554</v>
          </cell>
          <cell r="DY74">
            <v>703.79581999999982</v>
          </cell>
          <cell r="ED74">
            <v>1589.8935399999998</v>
          </cell>
        </row>
        <row r="75">
          <cell r="G75">
            <v>0</v>
          </cell>
          <cell r="K75">
            <v>73</v>
          </cell>
          <cell r="P75">
            <v>300</v>
          </cell>
          <cell r="W75">
            <v>297</v>
          </cell>
          <cell r="X75">
            <v>670</v>
          </cell>
          <cell r="BB75">
            <v>0</v>
          </cell>
          <cell r="BV75">
            <v>80.654779999999988</v>
          </cell>
          <cell r="CP75">
            <v>331.45799999999997</v>
          </cell>
          <cell r="DY75">
            <v>328.14341999999994</v>
          </cell>
          <cell r="ED75">
            <v>740.25620000000004</v>
          </cell>
        </row>
        <row r="77">
          <cell r="G77">
            <v>130</v>
          </cell>
          <cell r="K77">
            <v>196</v>
          </cell>
          <cell r="P77">
            <v>196</v>
          </cell>
          <cell r="W77">
            <v>195</v>
          </cell>
          <cell r="X77">
            <v>717</v>
          </cell>
          <cell r="BB77">
            <v>197.4752</v>
          </cell>
          <cell r="BV77">
            <v>297.73184000000003</v>
          </cell>
          <cell r="CP77">
            <v>297.73184000000003</v>
          </cell>
          <cell r="DY77">
            <v>296.21280000000002</v>
          </cell>
          <cell r="ED77">
            <v>1089.1516800000002</v>
          </cell>
        </row>
        <row r="78">
          <cell r="G78">
            <v>16</v>
          </cell>
          <cell r="K78">
            <v>33</v>
          </cell>
          <cell r="P78">
            <v>33</v>
          </cell>
          <cell r="W78">
            <v>30</v>
          </cell>
          <cell r="X78">
            <v>112</v>
          </cell>
          <cell r="BB78">
            <v>24.304639999999992</v>
          </cell>
          <cell r="BV78">
            <v>50.128319999999988</v>
          </cell>
          <cell r="CP78">
            <v>50.128319999999988</v>
          </cell>
          <cell r="DY78">
            <v>45.57119999999999</v>
          </cell>
          <cell r="ED78">
            <v>170.13247999999996</v>
          </cell>
        </row>
        <row r="79">
          <cell r="G79">
            <v>33</v>
          </cell>
          <cell r="K79">
            <v>69</v>
          </cell>
          <cell r="P79">
            <v>69</v>
          </cell>
          <cell r="W79">
            <v>66</v>
          </cell>
          <cell r="X79">
            <v>237</v>
          </cell>
          <cell r="BB79">
            <v>50.128319999999988</v>
          </cell>
          <cell r="BV79">
            <v>104.81375999999999</v>
          </cell>
          <cell r="CP79">
            <v>104.81375999999999</v>
          </cell>
          <cell r="DY79">
            <v>100.25663999999998</v>
          </cell>
          <cell r="ED79">
            <v>360.01247999999993</v>
          </cell>
        </row>
        <row r="80">
          <cell r="G80">
            <v>194</v>
          </cell>
          <cell r="K80">
            <v>291</v>
          </cell>
          <cell r="P80">
            <v>293</v>
          </cell>
          <cell r="W80">
            <v>291</v>
          </cell>
          <cell r="X80">
            <v>1069</v>
          </cell>
          <cell r="BB80">
            <v>294.69375999999994</v>
          </cell>
          <cell r="BV80">
            <v>442.04063999999988</v>
          </cell>
          <cell r="CP80">
            <v>445.07871999999992</v>
          </cell>
          <cell r="DY80">
            <v>442.04063999999988</v>
          </cell>
          <cell r="ED80">
            <v>1623.8537599999995</v>
          </cell>
        </row>
        <row r="81">
          <cell r="G81">
            <v>492</v>
          </cell>
          <cell r="K81">
            <v>801</v>
          </cell>
          <cell r="P81">
            <v>803</v>
          </cell>
          <cell r="W81">
            <v>801</v>
          </cell>
          <cell r="X81">
            <v>2897</v>
          </cell>
          <cell r="BB81">
            <v>747.36767999999984</v>
          </cell>
          <cell r="BV81">
            <v>1216.7510399999996</v>
          </cell>
          <cell r="CP81">
            <v>1219.7891199999999</v>
          </cell>
          <cell r="DY81">
            <v>1216.7510399999996</v>
          </cell>
          <cell r="ED81">
            <v>4400.658879999999</v>
          </cell>
        </row>
        <row r="82">
          <cell r="G82">
            <v>17</v>
          </cell>
          <cell r="K82">
            <v>33</v>
          </cell>
          <cell r="P82">
            <v>35</v>
          </cell>
          <cell r="W82">
            <v>33</v>
          </cell>
          <cell r="X82">
            <v>118</v>
          </cell>
          <cell r="BB82">
            <v>25.823679999999996</v>
          </cell>
          <cell r="BV82">
            <v>50.128319999999988</v>
          </cell>
          <cell r="CP82">
            <v>53.166399999999996</v>
          </cell>
          <cell r="DY82">
            <v>50.128319999999988</v>
          </cell>
          <cell r="ED82">
            <v>179.24671999999995</v>
          </cell>
        </row>
        <row r="83">
          <cell r="G83">
            <v>56</v>
          </cell>
          <cell r="K83">
            <v>114</v>
          </cell>
          <cell r="P83">
            <v>113</v>
          </cell>
          <cell r="W83">
            <v>111</v>
          </cell>
          <cell r="X83">
            <v>394</v>
          </cell>
          <cell r="BB83">
            <v>85.066239999999993</v>
          </cell>
          <cell r="BV83">
            <v>173.17055999999997</v>
          </cell>
          <cell r="CP83">
            <v>171.65151999999998</v>
          </cell>
          <cell r="DY83">
            <v>168.61344</v>
          </cell>
          <cell r="ED83">
            <v>598.50175999999999</v>
          </cell>
        </row>
        <row r="84">
          <cell r="G84">
            <v>155</v>
          </cell>
          <cell r="K84">
            <v>300</v>
          </cell>
          <cell r="P84">
            <v>300</v>
          </cell>
          <cell r="W84">
            <v>300</v>
          </cell>
          <cell r="X84">
            <v>1055</v>
          </cell>
          <cell r="BB84">
            <v>235.45119999999997</v>
          </cell>
          <cell r="BV84">
            <v>455.71199999999999</v>
          </cell>
          <cell r="CP84">
            <v>455.71199999999999</v>
          </cell>
          <cell r="DY84">
            <v>455.71199999999999</v>
          </cell>
          <cell r="ED84">
            <v>1602.5871999999999</v>
          </cell>
        </row>
        <row r="85">
          <cell r="G85">
            <v>0</v>
          </cell>
          <cell r="K85">
            <v>0</v>
          </cell>
          <cell r="P85">
            <v>13</v>
          </cell>
          <cell r="W85">
            <v>44</v>
          </cell>
          <cell r="X85">
            <v>57</v>
          </cell>
          <cell r="BB85">
            <v>0</v>
          </cell>
          <cell r="BV85">
            <v>0</v>
          </cell>
          <cell r="CP85">
            <v>19.747519999999998</v>
          </cell>
          <cell r="DY85">
            <v>66.837759999999989</v>
          </cell>
          <cell r="ED85">
            <v>86.585279999999983</v>
          </cell>
        </row>
        <row r="86">
          <cell r="G86">
            <v>45</v>
          </cell>
          <cell r="K86">
            <v>90</v>
          </cell>
          <cell r="P86">
            <v>90</v>
          </cell>
          <cell r="W86">
            <v>89</v>
          </cell>
          <cell r="X86">
            <v>314</v>
          </cell>
          <cell r="BB86">
            <v>68.356799999999993</v>
          </cell>
          <cell r="BV86">
            <v>136.71359999999999</v>
          </cell>
          <cell r="CP86">
            <v>136.71359999999999</v>
          </cell>
          <cell r="DY86">
            <v>135.19455999999997</v>
          </cell>
          <cell r="ED86">
            <v>476.97856000000002</v>
          </cell>
        </row>
        <row r="87">
          <cell r="G87">
            <v>174</v>
          </cell>
          <cell r="K87">
            <v>432</v>
          </cell>
          <cell r="P87">
            <v>348</v>
          </cell>
          <cell r="W87">
            <v>348</v>
          </cell>
          <cell r="X87">
            <v>1302</v>
          </cell>
          <cell r="BB87">
            <v>264.31295999999998</v>
          </cell>
          <cell r="BV87">
            <v>656.22528</v>
          </cell>
          <cell r="CP87">
            <v>528.62591999999995</v>
          </cell>
          <cell r="DY87">
            <v>528.62591999999995</v>
          </cell>
          <cell r="ED87">
            <v>1977.7900799999998</v>
          </cell>
        </row>
        <row r="88">
          <cell r="G88">
            <v>0</v>
          </cell>
          <cell r="K88">
            <v>0</v>
          </cell>
          <cell r="P88">
            <v>369</v>
          </cell>
          <cell r="W88">
            <v>368</v>
          </cell>
          <cell r="X88">
            <v>737</v>
          </cell>
          <cell r="BB88">
            <v>0</v>
          </cell>
          <cell r="BV88">
            <v>0</v>
          </cell>
          <cell r="CP88">
            <v>560.52575999999988</v>
          </cell>
          <cell r="DY88">
            <v>559.00671999999986</v>
          </cell>
          <cell r="ED88">
            <v>1119.5324799999999</v>
          </cell>
        </row>
        <row r="89">
          <cell r="G89">
            <v>29</v>
          </cell>
          <cell r="K89">
            <v>246</v>
          </cell>
          <cell r="P89">
            <v>183</v>
          </cell>
          <cell r="W89">
            <v>183</v>
          </cell>
          <cell r="X89">
            <v>641</v>
          </cell>
          <cell r="BB89">
            <v>44.052159999999994</v>
          </cell>
          <cell r="BV89">
            <v>373.68383999999992</v>
          </cell>
          <cell r="CP89">
            <v>277.98431999999997</v>
          </cell>
          <cell r="DY89">
            <v>277.98431999999997</v>
          </cell>
          <cell r="ED89">
            <v>973.7046399999997</v>
          </cell>
        </row>
        <row r="90">
          <cell r="G90">
            <v>40</v>
          </cell>
          <cell r="K90">
            <v>60</v>
          </cell>
          <cell r="P90">
            <v>60</v>
          </cell>
          <cell r="W90">
            <v>60</v>
          </cell>
          <cell r="X90">
            <v>220</v>
          </cell>
          <cell r="BB90">
            <v>1035</v>
          </cell>
          <cell r="BV90">
            <v>1552.5</v>
          </cell>
          <cell r="CP90">
            <v>1552.5</v>
          </cell>
          <cell r="DY90">
            <v>1552.5</v>
          </cell>
          <cell r="ED90">
            <v>5692.4999999999991</v>
          </cell>
        </row>
        <row r="91">
          <cell r="G91">
            <v>1456</v>
          </cell>
          <cell r="K91">
            <v>2184</v>
          </cell>
          <cell r="P91">
            <v>2186</v>
          </cell>
          <cell r="W91">
            <v>2184</v>
          </cell>
          <cell r="X91">
            <v>8010</v>
          </cell>
          <cell r="BB91">
            <v>1444.4247999999998</v>
          </cell>
          <cell r="BV91">
            <v>2166.6371999999997</v>
          </cell>
          <cell r="CP91">
            <v>2168.6212999999998</v>
          </cell>
          <cell r="DY91">
            <v>2166.6371999999997</v>
          </cell>
          <cell r="ED91">
            <v>7946.3204999999998</v>
          </cell>
        </row>
        <row r="92">
          <cell r="G92">
            <v>0</v>
          </cell>
          <cell r="K92">
            <v>0</v>
          </cell>
          <cell r="P92">
            <v>1000</v>
          </cell>
          <cell r="W92">
            <v>0</v>
          </cell>
          <cell r="X92">
            <v>1000</v>
          </cell>
          <cell r="BB92">
            <v>0</v>
          </cell>
          <cell r="BV92">
            <v>0</v>
          </cell>
          <cell r="CP92">
            <v>1593.9</v>
          </cell>
          <cell r="DY92">
            <v>0</v>
          </cell>
          <cell r="ED92">
            <v>1593.9</v>
          </cell>
        </row>
      </sheetData>
      <sheetData sheetId="3">
        <row r="9">
          <cell r="C9">
            <v>555</v>
          </cell>
          <cell r="F9">
            <v>1840</v>
          </cell>
          <cell r="J9">
            <v>1639</v>
          </cell>
          <cell r="N9">
            <v>869</v>
          </cell>
          <cell r="U9">
            <v>764</v>
          </cell>
          <cell r="V9">
            <v>5112</v>
          </cell>
          <cell r="BJ9">
            <v>2034.9228957744858</v>
          </cell>
          <cell r="CD9">
            <v>1828.2596171778061</v>
          </cell>
          <cell r="CX9">
            <v>1065.8083116091634</v>
          </cell>
          <cell r="EG9">
            <v>923.81668786792341</v>
          </cell>
          <cell r="EL9">
            <v>5852.8075124293791</v>
          </cell>
        </row>
        <row r="12">
          <cell r="F12">
            <v>3802</v>
          </cell>
          <cell r="J12">
            <v>6146</v>
          </cell>
          <cell r="N12">
            <v>1965</v>
          </cell>
          <cell r="U12">
            <v>1667</v>
          </cell>
          <cell r="V12">
            <v>13580</v>
          </cell>
          <cell r="BJ12">
            <v>4089.1165405268075</v>
          </cell>
          <cell r="CD12">
            <v>6429.2980852323471</v>
          </cell>
          <cell r="CX12">
            <v>2399.5045086008554</v>
          </cell>
          <cell r="EG12">
            <v>1992.6233447922491</v>
          </cell>
          <cell r="EL12">
            <v>14910.542479152258</v>
          </cell>
        </row>
        <row r="17">
          <cell r="F17">
            <v>2251</v>
          </cell>
          <cell r="J17">
            <v>5600</v>
          </cell>
          <cell r="N17">
            <v>942</v>
          </cell>
          <cell r="U17">
            <v>1039</v>
          </cell>
          <cell r="V17">
            <v>9832</v>
          </cell>
          <cell r="BJ17">
            <v>2594.0399512786826</v>
          </cell>
          <cell r="CD17">
            <v>5718.2647782737849</v>
          </cell>
          <cell r="CX17">
            <v>1143.6768244262403</v>
          </cell>
          <cell r="EG17">
            <v>1275.5981749428843</v>
          </cell>
          <cell r="EL17">
            <v>10731.579728921592</v>
          </cell>
        </row>
        <row r="20">
          <cell r="F20">
            <v>1253</v>
          </cell>
          <cell r="J20">
            <v>2385</v>
          </cell>
          <cell r="N20">
            <v>1600</v>
          </cell>
          <cell r="U20">
            <v>1381</v>
          </cell>
          <cell r="V20">
            <v>6619</v>
          </cell>
          <cell r="BJ20">
            <v>1356.5257044718674</v>
          </cell>
          <cell r="CD20">
            <v>2469.0394587290934</v>
          </cell>
          <cell r="CX20">
            <v>1864.5578967175932</v>
          </cell>
          <cell r="EG20">
            <v>1524.6764938006963</v>
          </cell>
          <cell r="EL20">
            <v>7214.7995537192492</v>
          </cell>
        </row>
        <row r="24">
          <cell r="F24">
            <v>3256</v>
          </cell>
          <cell r="J24">
            <v>8079</v>
          </cell>
          <cell r="N24">
            <v>2852</v>
          </cell>
          <cell r="U24">
            <v>2834</v>
          </cell>
          <cell r="V24">
            <v>17021</v>
          </cell>
          <cell r="BJ24">
            <v>3692.3946041923487</v>
          </cell>
          <cell r="CD24">
            <v>8344.8226000682971</v>
          </cell>
          <cell r="CX24">
            <v>3464.7857414242644</v>
          </cell>
          <cell r="EG24">
            <v>3456.8228889034931</v>
          </cell>
          <cell r="EL24">
            <v>18958.825834588402</v>
          </cell>
        </row>
        <row r="28">
          <cell r="F28">
            <v>867</v>
          </cell>
          <cell r="J28">
            <v>2095</v>
          </cell>
          <cell r="N28">
            <v>210</v>
          </cell>
          <cell r="U28">
            <v>206</v>
          </cell>
          <cell r="V28">
            <v>3378</v>
          </cell>
          <cell r="BJ28">
            <v>982.2415754249904</v>
          </cell>
          <cell r="CD28">
            <v>2122.1813559815805</v>
          </cell>
          <cell r="CX28">
            <v>254.35523326508098</v>
          </cell>
          <cell r="EG28">
            <v>248.93060306240096</v>
          </cell>
          <cell r="EL28">
            <v>3607.7087677340528</v>
          </cell>
        </row>
        <row r="32">
          <cell r="F32">
            <v>939</v>
          </cell>
          <cell r="J32">
            <v>1738</v>
          </cell>
          <cell r="N32">
            <v>613</v>
          </cell>
          <cell r="U32">
            <v>615</v>
          </cell>
          <cell r="V32">
            <v>3905</v>
          </cell>
          <cell r="BJ32">
            <v>1015.9940438642603</v>
          </cell>
          <cell r="CD32">
            <v>1936.1152804807061</v>
          </cell>
          <cell r="CX32">
            <v>667.08209947287889</v>
          </cell>
          <cell r="EG32">
            <v>672.72821896693824</v>
          </cell>
          <cell r="EL32">
            <v>4291.9196427847837</v>
          </cell>
        </row>
        <row r="36">
          <cell r="F36">
            <v>2000</v>
          </cell>
          <cell r="J36">
            <v>2838</v>
          </cell>
          <cell r="N36">
            <v>1535</v>
          </cell>
          <cell r="U36">
            <v>1415</v>
          </cell>
          <cell r="V36">
            <v>7788</v>
          </cell>
          <cell r="BJ36">
            <v>2192.6175665957871</v>
          </cell>
          <cell r="CD36">
            <v>3120.1146102601715</v>
          </cell>
          <cell r="CX36">
            <v>1726.7161603215318</v>
          </cell>
          <cell r="EG36">
            <v>1572.3798089230245</v>
          </cell>
          <cell r="EL36">
            <v>8611.8281461005154</v>
          </cell>
        </row>
        <row r="42">
          <cell r="F42">
            <v>1272</v>
          </cell>
          <cell r="J42">
            <v>1569</v>
          </cell>
          <cell r="N42">
            <v>820</v>
          </cell>
          <cell r="U42">
            <v>820</v>
          </cell>
          <cell r="V42">
            <v>4481</v>
          </cell>
          <cell r="BJ42">
            <v>1415.729135577426</v>
          </cell>
          <cell r="CD42">
            <v>1714.3994221537728</v>
          </cell>
          <cell r="CX42">
            <v>990.08961408006121</v>
          </cell>
          <cell r="EG42">
            <v>989.63402486132395</v>
          </cell>
          <cell r="EL42">
            <v>5109.852196672583</v>
          </cell>
        </row>
        <row r="46">
          <cell r="F46">
            <v>1659</v>
          </cell>
          <cell r="J46">
            <v>4099</v>
          </cell>
          <cell r="N46">
            <v>530</v>
          </cell>
          <cell r="U46">
            <v>446</v>
          </cell>
          <cell r="V46">
            <v>6734</v>
          </cell>
          <cell r="BJ46">
            <v>1849.8385701227207</v>
          </cell>
          <cell r="CD46">
            <v>4551.2648014316019</v>
          </cell>
          <cell r="CX46">
            <v>597.35524928951463</v>
          </cell>
          <cell r="EG46">
            <v>492.87373467126497</v>
          </cell>
          <cell r="EL46">
            <v>7491.3323555151019</v>
          </cell>
        </row>
        <row r="49">
          <cell r="F49">
            <v>1199</v>
          </cell>
          <cell r="J49">
            <v>2292</v>
          </cell>
          <cell r="N49">
            <v>353</v>
          </cell>
          <cell r="U49">
            <v>402</v>
          </cell>
          <cell r="V49">
            <v>4246</v>
          </cell>
          <cell r="BJ49">
            <v>1275.8338703976374</v>
          </cell>
          <cell r="CD49">
            <v>2375.7937568814491</v>
          </cell>
          <cell r="CX49">
            <v>383.78660028088706</v>
          </cell>
          <cell r="EG49">
            <v>429.80288887403503</v>
          </cell>
          <cell r="EL49">
            <v>4465.2171164340079</v>
          </cell>
        </row>
        <row r="53">
          <cell r="F53">
            <v>1007</v>
          </cell>
          <cell r="J53">
            <v>1655</v>
          </cell>
          <cell r="N53">
            <v>676</v>
          </cell>
          <cell r="U53">
            <v>602</v>
          </cell>
          <cell r="V53">
            <v>3940</v>
          </cell>
          <cell r="BJ53">
            <v>1102.1576034793288</v>
          </cell>
          <cell r="CD53">
            <v>1741.0770427023674</v>
          </cell>
          <cell r="CX53">
            <v>713.62640395808421</v>
          </cell>
          <cell r="EG53">
            <v>639.29561039277814</v>
          </cell>
          <cell r="EL53">
            <v>4196.1566605325588</v>
          </cell>
        </row>
        <row r="57">
          <cell r="F57">
            <v>3083</v>
          </cell>
          <cell r="J57">
            <v>5848</v>
          </cell>
          <cell r="N57">
            <v>1612</v>
          </cell>
          <cell r="U57">
            <v>1639</v>
          </cell>
          <cell r="V57">
            <v>12182</v>
          </cell>
          <cell r="BJ57">
            <v>3474.6031053907459</v>
          </cell>
          <cell r="CD57">
            <v>6339.8226638204769</v>
          </cell>
          <cell r="CX57">
            <v>1898.0819242314749</v>
          </cell>
          <cell r="EG57">
            <v>1965.0426841465546</v>
          </cell>
          <cell r="EL57">
            <v>13677.550377589252</v>
          </cell>
        </row>
        <row r="63">
          <cell r="F63">
            <v>1034</v>
          </cell>
          <cell r="J63">
            <v>1370</v>
          </cell>
          <cell r="N63">
            <v>865</v>
          </cell>
          <cell r="U63">
            <v>867</v>
          </cell>
          <cell r="V63">
            <v>4136</v>
          </cell>
          <cell r="BJ63">
            <v>1149.6474204707629</v>
          </cell>
          <cell r="CD63">
            <v>1488.857075639462</v>
          </cell>
          <cell r="CX63">
            <v>978.25823672287572</v>
          </cell>
          <cell r="EG63">
            <v>982.22907519884075</v>
          </cell>
          <cell r="EL63">
            <v>4598.9918080319412</v>
          </cell>
        </row>
        <row r="67">
          <cell r="F67">
            <v>1018</v>
          </cell>
          <cell r="J67">
            <v>1823</v>
          </cell>
          <cell r="N67">
            <v>279</v>
          </cell>
          <cell r="U67">
            <v>256</v>
          </cell>
          <cell r="V67">
            <v>3376</v>
          </cell>
          <cell r="BJ67">
            <v>1186.6618954874048</v>
          </cell>
          <cell r="CD67">
            <v>1981.4092980848027</v>
          </cell>
          <cell r="CX67">
            <v>327.63280395580591</v>
          </cell>
          <cell r="EG67">
            <v>310.19755341269553</v>
          </cell>
          <cell r="EL67">
            <v>3805.9015509407086</v>
          </cell>
        </row>
        <row r="70">
          <cell r="F70">
            <v>1239</v>
          </cell>
          <cell r="J70">
            <v>1180</v>
          </cell>
          <cell r="N70">
            <v>897</v>
          </cell>
          <cell r="U70">
            <v>665</v>
          </cell>
          <cell r="V70">
            <v>3981</v>
          </cell>
          <cell r="BJ70">
            <v>1387.9484665302364</v>
          </cell>
          <cell r="CD70">
            <v>1331.1823224324178</v>
          </cell>
          <cell r="CX70">
            <v>1049.3421054144205</v>
          </cell>
          <cell r="EG70">
            <v>762.24038851661794</v>
          </cell>
          <cell r="EL70">
            <v>4530.7132828936919</v>
          </cell>
        </row>
        <row r="74">
          <cell r="F74">
            <v>577</v>
          </cell>
          <cell r="J74">
            <v>851</v>
          </cell>
          <cell r="N74">
            <v>277</v>
          </cell>
          <cell r="U74">
            <v>373</v>
          </cell>
          <cell r="V74">
            <v>2078</v>
          </cell>
          <cell r="BJ74">
            <v>646.49291384459343</v>
          </cell>
          <cell r="CD74">
            <v>918.8748377955385</v>
          </cell>
          <cell r="CX74">
            <v>300.61186514043516</v>
          </cell>
          <cell r="EG74">
            <v>441.95673939352417</v>
          </cell>
          <cell r="EL74">
            <v>2307.9363561740915</v>
          </cell>
        </row>
        <row r="77">
          <cell r="F77">
            <v>2309</v>
          </cell>
          <cell r="J77">
            <v>13397</v>
          </cell>
          <cell r="N77">
            <v>3408</v>
          </cell>
          <cell r="U77">
            <v>3414</v>
          </cell>
          <cell r="V77">
            <v>22528</v>
          </cell>
          <cell r="BJ77">
            <v>2148.7408570460152</v>
          </cell>
          <cell r="CD77">
            <v>12438.657689080481</v>
          </cell>
          <cell r="CX77">
            <v>3147.2090490381352</v>
          </cell>
          <cell r="EG77">
            <v>3152.9899560142489</v>
          </cell>
          <cell r="EL77">
            <v>20887.597551178882</v>
          </cell>
        </row>
        <row r="80">
          <cell r="F80">
            <v>63</v>
          </cell>
          <cell r="J80">
            <v>67</v>
          </cell>
          <cell r="N80">
            <v>66</v>
          </cell>
          <cell r="U80">
            <v>80</v>
          </cell>
          <cell r="V80">
            <v>276</v>
          </cell>
          <cell r="BJ80">
            <v>58.776065548800602</v>
          </cell>
          <cell r="CD80">
            <v>63.051531120108436</v>
          </cell>
          <cell r="CX80">
            <v>62.486342209593118</v>
          </cell>
          <cell r="EG80">
            <v>77.78625669737832</v>
          </cell>
          <cell r="EL80">
            <v>262.10019557588043</v>
          </cell>
        </row>
        <row r="83">
          <cell r="F83">
            <v>4713</v>
          </cell>
          <cell r="J83">
            <v>10570</v>
          </cell>
          <cell r="N83">
            <v>1767</v>
          </cell>
          <cell r="U83">
            <v>1707</v>
          </cell>
          <cell r="V83">
            <v>18757</v>
          </cell>
          <cell r="BJ83">
            <v>4239.3884027961558</v>
          </cell>
          <cell r="CD83">
            <v>9673.6754732112931</v>
          </cell>
          <cell r="CX83">
            <v>1597.6749693700631</v>
          </cell>
          <cell r="EG83">
            <v>1542.8174568657898</v>
          </cell>
          <cell r="EL83">
            <v>17053.556302243305</v>
          </cell>
        </row>
        <row r="88">
          <cell r="F88">
            <v>4833</v>
          </cell>
          <cell r="J88">
            <v>7198</v>
          </cell>
          <cell r="N88">
            <v>3014</v>
          </cell>
          <cell r="U88">
            <v>2408</v>
          </cell>
          <cell r="V88">
            <v>17453</v>
          </cell>
          <cell r="BJ88">
            <v>6579.1599047289183</v>
          </cell>
          <cell r="CD88">
            <v>9798.6329390107094</v>
          </cell>
          <cell r="CX88">
            <v>4102.9563320614443</v>
          </cell>
          <cell r="EG88">
            <v>3278.0089076323684</v>
          </cell>
          <cell r="EL88">
            <v>23758.758083433437</v>
          </cell>
        </row>
        <row r="90">
          <cell r="F90">
            <v>116</v>
          </cell>
          <cell r="J90">
            <v>43</v>
          </cell>
          <cell r="N90">
            <v>72</v>
          </cell>
          <cell r="U90">
            <v>106</v>
          </cell>
          <cell r="V90">
            <v>337</v>
          </cell>
          <cell r="BJ90">
            <v>129.07599436164369</v>
          </cell>
          <cell r="CD90">
            <v>47.670398644030243</v>
          </cell>
          <cell r="CX90">
            <v>80.053294539125446</v>
          </cell>
          <cell r="EG90">
            <v>117.37533945171216</v>
          </cell>
          <cell r="EL90">
            <v>374.17502699651152</v>
          </cell>
        </row>
        <row r="93">
          <cell r="F93">
            <v>0</v>
          </cell>
          <cell r="J93">
            <v>0</v>
          </cell>
          <cell r="N93">
            <v>216</v>
          </cell>
          <cell r="U93">
            <v>0</v>
          </cell>
          <cell r="V93">
            <v>216</v>
          </cell>
          <cell r="BJ93">
            <v>0</v>
          </cell>
          <cell r="CD93">
            <v>0</v>
          </cell>
          <cell r="CX93">
            <v>272.69539858048176</v>
          </cell>
          <cell r="EG93">
            <v>0</v>
          </cell>
          <cell r="EL93">
            <v>272.69539858048176</v>
          </cell>
        </row>
      </sheetData>
      <sheetData sheetId="4">
        <row r="7">
          <cell r="C7">
            <v>673</v>
          </cell>
          <cell r="F7">
            <v>2018</v>
          </cell>
          <cell r="J7">
            <v>2107</v>
          </cell>
          <cell r="N7">
            <v>2228</v>
          </cell>
          <cell r="U7">
            <v>2285</v>
          </cell>
          <cell r="V7">
            <v>8638</v>
          </cell>
          <cell r="AX7">
            <v>504.81187000000006</v>
          </cell>
          <cell r="BR7">
            <v>511.19356600000009</v>
          </cell>
          <cell r="CL7">
            <v>533.71188000000006</v>
          </cell>
          <cell r="DU7">
            <v>547.16602200000011</v>
          </cell>
          <cell r="DZ7">
            <v>2096.8833380000001</v>
          </cell>
        </row>
        <row r="19">
          <cell r="F19">
            <v>1670</v>
          </cell>
          <cell r="J19">
            <v>1818</v>
          </cell>
          <cell r="N19">
            <v>1832</v>
          </cell>
          <cell r="U19">
            <v>1748</v>
          </cell>
          <cell r="V19">
            <v>7068</v>
          </cell>
          <cell r="AX19">
            <v>427.94758799999988</v>
          </cell>
          <cell r="BR19">
            <v>445.73619999999988</v>
          </cell>
          <cell r="CL19">
            <v>452.74039199999993</v>
          </cell>
          <cell r="DU19">
            <v>430.39479600000004</v>
          </cell>
          <cell r="DZ19">
            <v>1756.8189760000002</v>
          </cell>
        </row>
        <row r="33">
          <cell r="F33">
            <v>2149</v>
          </cell>
          <cell r="J33">
            <v>2246</v>
          </cell>
          <cell r="N33">
            <v>2127</v>
          </cell>
          <cell r="U33">
            <v>1953</v>
          </cell>
          <cell r="V33">
            <v>8475</v>
          </cell>
          <cell r="AX33">
            <v>555.51390799999979</v>
          </cell>
          <cell r="BR33">
            <v>564.72033800000008</v>
          </cell>
          <cell r="CL33">
            <v>542.2872000000001</v>
          </cell>
          <cell r="DU33">
            <v>499.68581000000006</v>
          </cell>
          <cell r="DZ33">
            <v>2162.2072559999997</v>
          </cell>
        </row>
        <row r="47">
          <cell r="F47">
            <v>183</v>
          </cell>
          <cell r="J47">
            <v>208</v>
          </cell>
          <cell r="N47">
            <v>288</v>
          </cell>
          <cell r="U47">
            <v>337</v>
          </cell>
          <cell r="V47">
            <v>1016</v>
          </cell>
          <cell r="AX47">
            <v>50.352618000000007</v>
          </cell>
          <cell r="BR47">
            <v>54.738527999999995</v>
          </cell>
          <cell r="CL47">
            <v>74.50466400000002</v>
          </cell>
          <cell r="DU47">
            <v>82.769050000000021</v>
          </cell>
          <cell r="DZ47">
            <v>262.36485999999996</v>
          </cell>
        </row>
        <row r="62">
          <cell r="F62">
            <v>2097</v>
          </cell>
          <cell r="J62">
            <v>3518</v>
          </cell>
          <cell r="N62">
            <v>2929</v>
          </cell>
          <cell r="U62">
            <v>2800</v>
          </cell>
          <cell r="V62">
            <v>11344</v>
          </cell>
          <cell r="AX62">
            <v>536.09350000000006</v>
          </cell>
          <cell r="BR62">
            <v>857.96315800000002</v>
          </cell>
          <cell r="CL62">
            <v>714.48855400000014</v>
          </cell>
          <cell r="DU62">
            <v>691.36828800000023</v>
          </cell>
          <cell r="DZ62">
            <v>2799.9135000000001</v>
          </cell>
        </row>
        <row r="77">
          <cell r="F77">
            <v>524</v>
          </cell>
          <cell r="J77">
            <v>509</v>
          </cell>
          <cell r="N77">
            <v>499</v>
          </cell>
          <cell r="U77">
            <v>524</v>
          </cell>
          <cell r="V77">
            <v>2056</v>
          </cell>
          <cell r="AX77">
            <v>136.671492</v>
          </cell>
          <cell r="BR77">
            <v>130.97991400000001</v>
          </cell>
          <cell r="CL77">
            <v>131.26440600000004</v>
          </cell>
          <cell r="DU77">
            <v>135.29456200000001</v>
          </cell>
          <cell r="DZ77">
            <v>534.21037400000012</v>
          </cell>
        </row>
        <row r="89">
          <cell r="F89">
            <v>1117</v>
          </cell>
          <cell r="J89">
            <v>1119</v>
          </cell>
          <cell r="N89">
            <v>1118</v>
          </cell>
          <cell r="U89">
            <v>1119</v>
          </cell>
          <cell r="V89">
            <v>4473</v>
          </cell>
          <cell r="AX89">
            <v>299.59013600000009</v>
          </cell>
          <cell r="BR89">
            <v>292.46729199999999</v>
          </cell>
          <cell r="CL89">
            <v>291.98753999999997</v>
          </cell>
          <cell r="DU89">
            <v>292.32294000000002</v>
          </cell>
          <cell r="DZ89">
            <v>1176.3679079999999</v>
          </cell>
        </row>
        <row r="99">
          <cell r="F99">
            <v>1454</v>
          </cell>
          <cell r="J99">
            <v>1583</v>
          </cell>
          <cell r="N99">
            <v>2244</v>
          </cell>
          <cell r="U99">
            <v>4152</v>
          </cell>
          <cell r="V99">
            <v>9433</v>
          </cell>
          <cell r="AX99">
            <v>380.23125599999997</v>
          </cell>
          <cell r="BR99">
            <v>440.11752200000012</v>
          </cell>
          <cell r="CL99">
            <v>609.0749340000001</v>
          </cell>
          <cell r="DU99">
            <v>1100.8856820000001</v>
          </cell>
          <cell r="DZ99">
            <v>2530.3093939999994</v>
          </cell>
        </row>
        <row r="112">
          <cell r="F112">
            <v>733</v>
          </cell>
          <cell r="J112">
            <v>739</v>
          </cell>
          <cell r="N112">
            <v>737</v>
          </cell>
          <cell r="U112">
            <v>738</v>
          </cell>
          <cell r="V112">
            <v>2947</v>
          </cell>
          <cell r="AX112">
            <v>189.97936000000001</v>
          </cell>
          <cell r="BR112">
            <v>187.32612600000002</v>
          </cell>
          <cell r="CL112">
            <v>186.65532600000003</v>
          </cell>
          <cell r="DU112">
            <v>186.99072600000002</v>
          </cell>
          <cell r="DZ112">
            <v>750.95153800000014</v>
          </cell>
        </row>
        <row r="120">
          <cell r="F120">
            <v>1595</v>
          </cell>
          <cell r="J120">
            <v>1250</v>
          </cell>
          <cell r="N120">
            <v>1417</v>
          </cell>
          <cell r="U120">
            <v>1562</v>
          </cell>
          <cell r="V120">
            <v>5824</v>
          </cell>
          <cell r="AX120">
            <v>440.10568799999993</v>
          </cell>
          <cell r="BR120">
            <v>336.99385200000006</v>
          </cell>
          <cell r="CL120">
            <v>384.202494</v>
          </cell>
          <cell r="DU120">
            <v>409.45832199999995</v>
          </cell>
          <cell r="DZ120">
            <v>1570.7603560000002</v>
          </cell>
        </row>
        <row r="133">
          <cell r="F133">
            <v>7</v>
          </cell>
          <cell r="J133">
            <v>1</v>
          </cell>
          <cell r="N133">
            <v>5</v>
          </cell>
          <cell r="U133">
            <v>30</v>
          </cell>
          <cell r="V133">
            <v>43</v>
          </cell>
          <cell r="AX133">
            <v>1.7999280000000006</v>
          </cell>
          <cell r="BR133">
            <v>0.22240400000000002</v>
          </cell>
          <cell r="CL133">
            <v>1.2250160000000001</v>
          </cell>
          <cell r="DU133">
            <v>8.3670600000000022</v>
          </cell>
          <cell r="DZ133">
            <v>11.614408000000001</v>
          </cell>
        </row>
        <row r="138">
          <cell r="F138">
            <v>1358</v>
          </cell>
          <cell r="J138">
            <v>1279</v>
          </cell>
          <cell r="N138">
            <v>962</v>
          </cell>
          <cell r="U138">
            <v>1720</v>
          </cell>
          <cell r="V138">
            <v>5319</v>
          </cell>
          <cell r="AX138">
            <v>360.48058281944208</v>
          </cell>
          <cell r="BR138">
            <v>331.73495482650122</v>
          </cell>
          <cell r="CL138">
            <v>250.37194096280342</v>
          </cell>
          <cell r="DU138">
            <v>458.02700419729501</v>
          </cell>
          <cell r="DZ138">
            <v>1400.6144828060417</v>
          </cell>
        </row>
        <row r="148">
          <cell r="F148">
            <v>323</v>
          </cell>
          <cell r="J148">
            <v>389</v>
          </cell>
          <cell r="N148">
            <v>354</v>
          </cell>
          <cell r="U148">
            <v>340</v>
          </cell>
          <cell r="V148">
            <v>1406</v>
          </cell>
          <cell r="AX148">
            <v>83.76751999999999</v>
          </cell>
          <cell r="BR148">
            <v>102.35550000000001</v>
          </cell>
          <cell r="CL148">
            <v>90.667642000000001</v>
          </cell>
          <cell r="DU148">
            <v>86.44896</v>
          </cell>
          <cell r="DZ148">
            <v>363.23962200000005</v>
          </cell>
        </row>
        <row r="155">
          <cell r="F155">
            <v>632</v>
          </cell>
          <cell r="J155">
            <v>642</v>
          </cell>
          <cell r="N155">
            <v>616</v>
          </cell>
          <cell r="U155">
            <v>606</v>
          </cell>
          <cell r="V155">
            <v>2496</v>
          </cell>
          <cell r="AX155">
            <v>179.45368200000001</v>
          </cell>
          <cell r="BR155">
            <v>175.26804318400002</v>
          </cell>
          <cell r="CL155">
            <v>169.57826599999999</v>
          </cell>
          <cell r="DU155">
            <v>167.636976</v>
          </cell>
          <cell r="DZ155">
            <v>691.93696718400008</v>
          </cell>
        </row>
        <row r="169">
          <cell r="F169">
            <v>485</v>
          </cell>
          <cell r="J169">
            <v>515</v>
          </cell>
          <cell r="N169">
            <v>528</v>
          </cell>
          <cell r="U169">
            <v>513</v>
          </cell>
          <cell r="V169">
            <v>2041</v>
          </cell>
          <cell r="AX169">
            <v>127.483892</v>
          </cell>
          <cell r="BR169">
            <v>130.98760999999999</v>
          </cell>
          <cell r="CL169">
            <v>134.34545799999998</v>
          </cell>
          <cell r="DU169">
            <v>130.93841799999998</v>
          </cell>
          <cell r="DZ169">
            <v>523.75537799999995</v>
          </cell>
        </row>
        <row r="181">
          <cell r="F181">
            <v>1121</v>
          </cell>
          <cell r="J181">
            <v>924</v>
          </cell>
          <cell r="N181">
            <v>917</v>
          </cell>
          <cell r="U181">
            <v>650</v>
          </cell>
          <cell r="V181">
            <v>3612</v>
          </cell>
          <cell r="AX181">
            <v>280.35324000000003</v>
          </cell>
          <cell r="BR181">
            <v>232.38592</v>
          </cell>
          <cell r="CL181">
            <v>230.20816000000002</v>
          </cell>
          <cell r="DU181">
            <v>169.53378000000004</v>
          </cell>
          <cell r="DZ181">
            <v>912.4811000000002</v>
          </cell>
        </row>
        <row r="190">
          <cell r="F190">
            <v>1084</v>
          </cell>
          <cell r="J190">
            <v>979</v>
          </cell>
          <cell r="N190">
            <v>899</v>
          </cell>
          <cell r="U190">
            <v>629</v>
          </cell>
          <cell r="V190">
            <v>3591</v>
          </cell>
          <cell r="AX190">
            <v>291.765174</v>
          </cell>
          <cell r="BR190">
            <v>271.58970799999997</v>
          </cell>
          <cell r="CL190">
            <v>247.66827799999999</v>
          </cell>
          <cell r="DU190">
            <v>186.81137799999999</v>
          </cell>
          <cell r="DZ190">
            <v>997.83453800000007</v>
          </cell>
        </row>
        <row r="200">
          <cell r="F200">
            <v>1660</v>
          </cell>
          <cell r="J200">
            <v>1729</v>
          </cell>
          <cell r="N200">
            <v>1656</v>
          </cell>
          <cell r="U200">
            <v>1760</v>
          </cell>
          <cell r="V200">
            <v>6805</v>
          </cell>
          <cell r="AX200">
            <v>395.51439999999997</v>
          </cell>
          <cell r="BR200">
            <v>403.17875000000015</v>
          </cell>
          <cell r="CL200">
            <v>385.3111080000001</v>
          </cell>
          <cell r="DU200">
            <v>414.98511600000012</v>
          </cell>
          <cell r="DZ200">
            <v>1598.9893739999998</v>
          </cell>
        </row>
        <row r="221">
          <cell r="F221">
            <v>3549</v>
          </cell>
          <cell r="J221">
            <v>3975</v>
          </cell>
          <cell r="N221">
            <v>3631</v>
          </cell>
          <cell r="U221">
            <v>4045</v>
          </cell>
          <cell r="V221">
            <v>15200</v>
          </cell>
          <cell r="AX221">
            <v>1050.8198</v>
          </cell>
          <cell r="BR221">
            <v>1142.6639380000001</v>
          </cell>
          <cell r="CL221">
            <v>1043.7376300000001</v>
          </cell>
          <cell r="DU221">
            <v>1138.9729260000001</v>
          </cell>
          <cell r="DZ221">
            <v>4376.1942939999999</v>
          </cell>
        </row>
        <row r="240">
          <cell r="F240">
            <v>344</v>
          </cell>
          <cell r="J240">
            <v>185</v>
          </cell>
          <cell r="N240">
            <v>379</v>
          </cell>
          <cell r="U240">
            <v>522</v>
          </cell>
          <cell r="V240">
            <v>1430</v>
          </cell>
          <cell r="AX240">
            <v>109.236268</v>
          </cell>
          <cell r="BR240">
            <v>57.436209999999996</v>
          </cell>
          <cell r="CL240">
            <v>117.66661400000001</v>
          </cell>
          <cell r="DU240">
            <v>162.06325200000003</v>
          </cell>
          <cell r="DZ240">
            <v>446.40234399999997</v>
          </cell>
        </row>
        <row r="242">
          <cell r="F242">
            <v>2472</v>
          </cell>
          <cell r="J242">
            <v>2337</v>
          </cell>
          <cell r="N242">
            <v>2333</v>
          </cell>
          <cell r="U242">
            <v>1986</v>
          </cell>
          <cell r="V242">
            <v>9128</v>
          </cell>
          <cell r="AX242">
            <v>575.72125400000027</v>
          </cell>
          <cell r="BR242">
            <v>537.76629400000002</v>
          </cell>
          <cell r="CL242">
            <v>537.14354200000002</v>
          </cell>
          <cell r="DU242">
            <v>458.45917000000003</v>
          </cell>
          <cell r="DZ242">
            <v>2109.0902600000009</v>
          </cell>
        </row>
        <row r="259">
          <cell r="F259">
            <v>43</v>
          </cell>
          <cell r="J259">
            <v>47</v>
          </cell>
          <cell r="N259">
            <v>47</v>
          </cell>
          <cell r="U259">
            <v>61</v>
          </cell>
          <cell r="V259">
            <v>198</v>
          </cell>
          <cell r="AX259">
            <v>9.9767994116993677</v>
          </cell>
          <cell r="BR259">
            <v>10.716602000000002</v>
          </cell>
          <cell r="CL259">
            <v>10.691226</v>
          </cell>
          <cell r="DU259">
            <v>13.44031</v>
          </cell>
          <cell r="DZ259">
            <v>44.824937411699359</v>
          </cell>
        </row>
        <row r="266">
          <cell r="F266">
            <v>410</v>
          </cell>
          <cell r="J266">
            <v>279</v>
          </cell>
          <cell r="N266">
            <v>259</v>
          </cell>
          <cell r="U266">
            <v>502</v>
          </cell>
          <cell r="V266">
            <v>1450</v>
          </cell>
          <cell r="AX266">
            <v>139.46412000000001</v>
          </cell>
          <cell r="BR266">
            <v>93.155867999999984</v>
          </cell>
          <cell r="CL266">
            <v>86.478027999999981</v>
          </cell>
          <cell r="DU266">
            <v>167.61378399999998</v>
          </cell>
          <cell r="DZ266">
            <v>486.71179999999998</v>
          </cell>
        </row>
      </sheetData>
      <sheetData sheetId="5">
        <row r="5">
          <cell r="C5">
            <v>486</v>
          </cell>
          <cell r="F5">
            <v>1459</v>
          </cell>
          <cell r="J5">
            <v>1505</v>
          </cell>
          <cell r="N5">
            <v>1530</v>
          </cell>
          <cell r="U5">
            <v>1506</v>
          </cell>
          <cell r="V5">
            <v>6000</v>
          </cell>
          <cell r="BI5">
            <v>143.18614726422672</v>
          </cell>
          <cell r="CC5">
            <v>34.637950911924435</v>
          </cell>
          <cell r="CW5">
            <v>34.637950911924435</v>
          </cell>
          <cell r="EF5">
            <v>34.637950911924435</v>
          </cell>
          <cell r="EK5">
            <v>247.10000000000002</v>
          </cell>
        </row>
        <row r="10">
          <cell r="F10">
            <v>2755</v>
          </cell>
          <cell r="J10">
            <v>2718</v>
          </cell>
          <cell r="N10">
            <v>2779</v>
          </cell>
          <cell r="U10">
            <v>3098</v>
          </cell>
          <cell r="V10">
            <v>11350</v>
          </cell>
          <cell r="BI10">
            <v>647.07492785265629</v>
          </cell>
          <cell r="CC10">
            <v>624.77502404911445</v>
          </cell>
          <cell r="CW10">
            <v>624.77502404911445</v>
          </cell>
          <cell r="EF10">
            <v>624.77502404911445</v>
          </cell>
          <cell r="EK10">
            <v>2521.3999999999996</v>
          </cell>
        </row>
        <row r="15">
          <cell r="F15">
            <v>1198</v>
          </cell>
          <cell r="J15">
            <v>1260</v>
          </cell>
          <cell r="N15">
            <v>1260</v>
          </cell>
          <cell r="U15">
            <v>1260</v>
          </cell>
          <cell r="V15">
            <v>4978</v>
          </cell>
          <cell r="BI15">
            <v>388.87063647508853</v>
          </cell>
          <cell r="CC15">
            <v>435.14312117497047</v>
          </cell>
          <cell r="CW15">
            <v>435.14312117497047</v>
          </cell>
          <cell r="EF15">
            <v>435.14312117497047</v>
          </cell>
          <cell r="EK15">
            <v>1694.3</v>
          </cell>
        </row>
        <row r="20">
          <cell r="F20">
            <v>930</v>
          </cell>
          <cell r="J20">
            <v>930</v>
          </cell>
          <cell r="N20">
            <v>930</v>
          </cell>
          <cell r="U20">
            <v>930</v>
          </cell>
          <cell r="V20">
            <v>3720</v>
          </cell>
          <cell r="BI20">
            <v>348.80268652656434</v>
          </cell>
          <cell r="CC20">
            <v>408.29910449114527</v>
          </cell>
          <cell r="CW20">
            <v>408.29910449114527</v>
          </cell>
          <cell r="EF20">
            <v>408.29910449114527</v>
          </cell>
          <cell r="EK20">
            <v>1573.7</v>
          </cell>
        </row>
        <row r="25">
          <cell r="F25">
            <v>1003</v>
          </cell>
          <cell r="J25">
            <v>998</v>
          </cell>
          <cell r="N25">
            <v>1006</v>
          </cell>
          <cell r="U25">
            <v>1022</v>
          </cell>
          <cell r="V25">
            <v>4029</v>
          </cell>
          <cell r="BI25">
            <v>384.37342724533653</v>
          </cell>
          <cell r="CC25">
            <v>452.8088575848879</v>
          </cell>
          <cell r="CW25">
            <v>452.8088575848879</v>
          </cell>
          <cell r="EF25">
            <v>452.8088575848879</v>
          </cell>
          <cell r="EK25">
            <v>1742.8000000000002</v>
          </cell>
        </row>
        <row r="30">
          <cell r="F30">
            <v>195</v>
          </cell>
          <cell r="J30">
            <v>195</v>
          </cell>
          <cell r="N30">
            <v>195</v>
          </cell>
          <cell r="U30">
            <v>195</v>
          </cell>
          <cell r="V30">
            <v>780</v>
          </cell>
          <cell r="BI30">
            <v>56.921266852420302</v>
          </cell>
          <cell r="CC30">
            <v>61.226244382526559</v>
          </cell>
          <cell r="CW30">
            <v>61.226244382526559</v>
          </cell>
          <cell r="EF30">
            <v>61.226244382526559</v>
          </cell>
          <cell r="EK30">
            <v>240.59999999999997</v>
          </cell>
        </row>
        <row r="34">
          <cell r="F34">
            <v>457</v>
          </cell>
          <cell r="J34">
            <v>459</v>
          </cell>
          <cell r="N34">
            <v>445</v>
          </cell>
          <cell r="U34">
            <v>343</v>
          </cell>
          <cell r="V34">
            <v>1704</v>
          </cell>
          <cell r="BI34">
            <v>105.54717370106258</v>
          </cell>
          <cell r="CC34">
            <v>102.35094209964583</v>
          </cell>
          <cell r="CW34">
            <v>102.35094209964583</v>
          </cell>
          <cell r="EF34">
            <v>102.35094209964583</v>
          </cell>
          <cell r="EK34">
            <v>412.60000000000014</v>
          </cell>
        </row>
        <row r="39">
          <cell r="F39">
            <v>4663</v>
          </cell>
          <cell r="J39">
            <v>4965</v>
          </cell>
          <cell r="N39">
            <v>4663</v>
          </cell>
          <cell r="U39">
            <v>4559</v>
          </cell>
          <cell r="V39">
            <v>18850</v>
          </cell>
          <cell r="BI39">
            <v>913.96760219504154</v>
          </cell>
          <cell r="CC39">
            <v>794.94413260165288</v>
          </cell>
          <cell r="CW39">
            <v>794.94413260165288</v>
          </cell>
          <cell r="EF39">
            <v>794.94413260165288</v>
          </cell>
          <cell r="EK39">
            <v>3298.8</v>
          </cell>
        </row>
        <row r="44">
          <cell r="F44">
            <v>576</v>
          </cell>
          <cell r="J44">
            <v>576</v>
          </cell>
          <cell r="N44">
            <v>576</v>
          </cell>
          <cell r="U44">
            <v>576</v>
          </cell>
          <cell r="V44">
            <v>2304</v>
          </cell>
          <cell r="BI44">
            <v>172.97977841416764</v>
          </cell>
          <cell r="CC44">
            <v>188.67340719527743</v>
          </cell>
          <cell r="CW44">
            <v>188.67340719527743</v>
          </cell>
          <cell r="EF44">
            <v>188.67340719527743</v>
          </cell>
          <cell r="EK44">
            <v>739</v>
          </cell>
        </row>
        <row r="49">
          <cell r="F49">
            <v>1647</v>
          </cell>
          <cell r="J49">
            <v>1647</v>
          </cell>
          <cell r="N49">
            <v>1647</v>
          </cell>
          <cell r="U49">
            <v>1648</v>
          </cell>
          <cell r="V49">
            <v>6589</v>
          </cell>
          <cell r="BI49">
            <v>460.02814217898464</v>
          </cell>
          <cell r="CC49">
            <v>487.29061927367172</v>
          </cell>
          <cell r="CW49">
            <v>487.29061927367172</v>
          </cell>
          <cell r="EF49">
            <v>487.29061927367172</v>
          </cell>
          <cell r="EK49">
            <v>1921.9</v>
          </cell>
        </row>
        <row r="54">
          <cell r="F54">
            <v>720</v>
          </cell>
          <cell r="J54">
            <v>720</v>
          </cell>
          <cell r="N54">
            <v>720</v>
          </cell>
          <cell r="U54">
            <v>720</v>
          </cell>
          <cell r="V54">
            <v>2880</v>
          </cell>
          <cell r="BI54">
            <v>264.77744646044869</v>
          </cell>
          <cell r="CC54">
            <v>308.20751784651725</v>
          </cell>
          <cell r="CW54">
            <v>308.20751784651725</v>
          </cell>
          <cell r="EF54">
            <v>308.20751784651725</v>
          </cell>
          <cell r="EK54">
            <v>1189.4000000000005</v>
          </cell>
        </row>
        <row r="59">
          <cell r="F59">
            <v>406</v>
          </cell>
          <cell r="J59">
            <v>406</v>
          </cell>
          <cell r="N59">
            <v>406</v>
          </cell>
          <cell r="U59">
            <v>412</v>
          </cell>
          <cell r="V59">
            <v>1630</v>
          </cell>
          <cell r="BI59">
            <v>96.96999543990556</v>
          </cell>
          <cell r="CC59">
            <v>95.743334853364829</v>
          </cell>
          <cell r="CW59">
            <v>95.743334853364829</v>
          </cell>
          <cell r="EF59">
            <v>95.743334853364829</v>
          </cell>
          <cell r="EK59">
            <v>384.20000000000005</v>
          </cell>
        </row>
        <row r="64">
          <cell r="F64">
            <v>2310</v>
          </cell>
          <cell r="J64">
            <v>2310</v>
          </cell>
          <cell r="N64">
            <v>2310</v>
          </cell>
          <cell r="U64">
            <v>2310</v>
          </cell>
          <cell r="V64">
            <v>9240</v>
          </cell>
          <cell r="BI64">
            <v>439.17092072727274</v>
          </cell>
          <cell r="CC64">
            <v>372.1096930909091</v>
          </cell>
          <cell r="CW64">
            <v>372.1096930909091</v>
          </cell>
          <cell r="EF64">
            <v>372.1096930909091</v>
          </cell>
          <cell r="EK64">
            <v>1555.5</v>
          </cell>
        </row>
        <row r="69">
          <cell r="F69">
            <v>485</v>
          </cell>
          <cell r="J69">
            <v>490</v>
          </cell>
          <cell r="N69">
            <v>492</v>
          </cell>
          <cell r="U69">
            <v>483</v>
          </cell>
          <cell r="V69">
            <v>1950</v>
          </cell>
          <cell r="BI69">
            <v>147.82350669752068</v>
          </cell>
          <cell r="CC69">
            <v>162.05883110082647</v>
          </cell>
          <cell r="CW69">
            <v>162.05883110082647</v>
          </cell>
          <cell r="EF69">
            <v>162.05883110082647</v>
          </cell>
          <cell r="EK69">
            <v>634.00000000000011</v>
          </cell>
        </row>
        <row r="74">
          <cell r="F74">
            <v>818</v>
          </cell>
          <cell r="J74">
            <v>820</v>
          </cell>
          <cell r="N74">
            <v>815</v>
          </cell>
          <cell r="U74">
            <v>797</v>
          </cell>
          <cell r="V74">
            <v>3250</v>
          </cell>
          <cell r="BI74">
            <v>282.9904423858323</v>
          </cell>
          <cell r="CC74">
            <v>324.03651920472248</v>
          </cell>
          <cell r="CW74">
            <v>324.03651920472248</v>
          </cell>
          <cell r="EF74">
            <v>324.03651920472248</v>
          </cell>
          <cell r="EK74">
            <v>1255.0999999999997</v>
          </cell>
        </row>
        <row r="79">
          <cell r="F79">
            <v>546</v>
          </cell>
          <cell r="J79">
            <v>545</v>
          </cell>
          <cell r="N79">
            <v>546</v>
          </cell>
          <cell r="U79">
            <v>546</v>
          </cell>
          <cell r="V79">
            <v>2183</v>
          </cell>
          <cell r="BI79">
            <v>168.12162723589137</v>
          </cell>
          <cell r="CC79">
            <v>185.09279092136953</v>
          </cell>
          <cell r="CW79">
            <v>185.09279092136953</v>
          </cell>
          <cell r="EF79">
            <v>185.09279092136953</v>
          </cell>
          <cell r="EK79">
            <v>723.4</v>
          </cell>
        </row>
      </sheetData>
      <sheetData sheetId="6">
        <row r="8">
          <cell r="C8">
            <v>120</v>
          </cell>
          <cell r="F8">
            <v>822</v>
          </cell>
          <cell r="J8">
            <v>1080</v>
          </cell>
          <cell r="N8">
            <v>1134</v>
          </cell>
          <cell r="U8">
            <v>1170</v>
          </cell>
          <cell r="V8">
            <v>4206</v>
          </cell>
          <cell r="BG8">
            <v>140.82865679999998</v>
          </cell>
          <cell r="CC8">
            <v>185.03035200000002</v>
          </cell>
          <cell r="CY8">
            <v>194.28186959999996</v>
          </cell>
          <cell r="EH8">
            <v>200.44954799999999</v>
          </cell>
          <cell r="EM8">
            <v>720.59042639999996</v>
          </cell>
        </row>
      </sheetData>
      <sheetData sheetId="7">
        <row r="8">
          <cell r="C8">
            <v>156</v>
          </cell>
          <cell r="F8">
            <v>584</v>
          </cell>
          <cell r="J8">
            <v>1123</v>
          </cell>
          <cell r="N8">
            <v>1055</v>
          </cell>
          <cell r="U8">
            <v>2849</v>
          </cell>
          <cell r="V8">
            <v>5611</v>
          </cell>
          <cell r="BG8">
            <v>154.05283400000002</v>
          </cell>
          <cell r="CC8">
            <v>298.02032000000008</v>
          </cell>
          <cell r="CY8">
            <v>285.08805000000007</v>
          </cell>
          <cell r="EH8">
            <v>782.60845000000018</v>
          </cell>
          <cell r="EM8">
            <v>1519.7696540000002</v>
          </cell>
        </row>
        <row r="20">
          <cell r="F20">
            <v>1115</v>
          </cell>
          <cell r="J20">
            <v>2012</v>
          </cell>
          <cell r="N20">
            <v>2384</v>
          </cell>
          <cell r="U20">
            <v>998</v>
          </cell>
          <cell r="V20">
            <v>6509</v>
          </cell>
          <cell r="BG20">
            <v>291.09355599999998</v>
          </cell>
          <cell r="CC20">
            <v>523.51457599999992</v>
          </cell>
          <cell r="CY20">
            <v>621.0851399999998</v>
          </cell>
          <cell r="EH20">
            <v>262.72365600000001</v>
          </cell>
          <cell r="EM20">
            <v>1698.4169280000001</v>
          </cell>
        </row>
        <row r="36">
          <cell r="F36">
            <v>499</v>
          </cell>
          <cell r="J36">
            <v>879</v>
          </cell>
          <cell r="N36">
            <v>525</v>
          </cell>
          <cell r="U36">
            <v>3217</v>
          </cell>
          <cell r="V36">
            <v>5120</v>
          </cell>
          <cell r="BG36">
            <v>133.32399599999999</v>
          </cell>
          <cell r="CC36">
            <v>228.21333600000003</v>
          </cell>
          <cell r="CY36">
            <v>132.81652800000001</v>
          </cell>
          <cell r="EH36">
            <v>856.93529999999998</v>
          </cell>
          <cell r="EM36">
            <v>1351.28916</v>
          </cell>
        </row>
        <row r="49">
          <cell r="F49">
            <v>1179</v>
          </cell>
          <cell r="J49">
            <v>2433</v>
          </cell>
          <cell r="N49">
            <v>2915</v>
          </cell>
          <cell r="U49">
            <v>1170</v>
          </cell>
          <cell r="V49">
            <v>7697</v>
          </cell>
          <cell r="BG49">
            <v>310.44878800000004</v>
          </cell>
          <cell r="CC49">
            <v>630.13670200000001</v>
          </cell>
          <cell r="CY49">
            <v>770.9498420000001</v>
          </cell>
          <cell r="EH49">
            <v>308.68437599999999</v>
          </cell>
          <cell r="EM49">
            <v>2020.2197080000003</v>
          </cell>
        </row>
        <row r="64">
          <cell r="F64">
            <v>2023</v>
          </cell>
          <cell r="J64">
            <v>2949</v>
          </cell>
          <cell r="N64">
            <v>2778</v>
          </cell>
          <cell r="U64">
            <v>3618</v>
          </cell>
          <cell r="V64">
            <v>11368</v>
          </cell>
          <cell r="BG64">
            <v>552.88422800000012</v>
          </cell>
          <cell r="CC64">
            <v>778.906024</v>
          </cell>
          <cell r="CY64">
            <v>745.52483199999983</v>
          </cell>
          <cell r="EH64">
            <v>999.54353200000014</v>
          </cell>
          <cell r="EM64">
            <v>3076.858616</v>
          </cell>
        </row>
        <row r="80">
          <cell r="F80">
            <v>576</v>
          </cell>
          <cell r="J80">
            <v>722</v>
          </cell>
          <cell r="N80">
            <v>820</v>
          </cell>
          <cell r="U80">
            <v>658</v>
          </cell>
          <cell r="V80">
            <v>2776</v>
          </cell>
          <cell r="BG80">
            <v>146.10109800000001</v>
          </cell>
          <cell r="CC80">
            <v>184.54319000000001</v>
          </cell>
          <cell r="CY80">
            <v>215.51597599999997</v>
          </cell>
          <cell r="EH80">
            <v>166.19272799999999</v>
          </cell>
          <cell r="EM80">
            <v>712.35299200000009</v>
          </cell>
        </row>
        <row r="92">
          <cell r="F92">
            <v>162</v>
          </cell>
          <cell r="J92">
            <v>307</v>
          </cell>
          <cell r="N92">
            <v>279</v>
          </cell>
          <cell r="U92">
            <v>171</v>
          </cell>
          <cell r="V92">
            <v>919</v>
          </cell>
          <cell r="BG92">
            <v>34.971066</v>
          </cell>
          <cell r="CC92">
            <v>65.865306000000004</v>
          </cell>
          <cell r="CY92">
            <v>66.988454000000004</v>
          </cell>
          <cell r="EH92">
            <v>36.564684</v>
          </cell>
          <cell r="EM92">
            <v>204.38951</v>
          </cell>
        </row>
        <row r="102">
          <cell r="F102">
            <v>990</v>
          </cell>
          <cell r="J102">
            <v>1737</v>
          </cell>
          <cell r="N102">
            <v>1937</v>
          </cell>
          <cell r="U102">
            <v>1018</v>
          </cell>
          <cell r="V102">
            <v>5682</v>
          </cell>
          <cell r="BG102">
            <v>253.76956800000002</v>
          </cell>
          <cell r="CC102">
            <v>447.59267800000003</v>
          </cell>
          <cell r="CY102">
            <v>502.18508600000007</v>
          </cell>
          <cell r="EH102">
            <v>273.06788600000004</v>
          </cell>
          <cell r="EM102">
            <v>1476.6152180000001</v>
          </cell>
        </row>
        <row r="117">
          <cell r="F117">
            <v>783</v>
          </cell>
          <cell r="J117">
            <v>964</v>
          </cell>
          <cell r="N117">
            <v>989</v>
          </cell>
          <cell r="U117">
            <v>984</v>
          </cell>
          <cell r="V117">
            <v>3720</v>
          </cell>
          <cell r="BG117">
            <v>213.80460399999998</v>
          </cell>
          <cell r="CC117">
            <v>263.04873399999997</v>
          </cell>
          <cell r="CY117">
            <v>271.45866799999999</v>
          </cell>
          <cell r="EH117">
            <v>269.59457199999997</v>
          </cell>
          <cell r="EM117">
            <v>1017.906578</v>
          </cell>
        </row>
        <row r="126">
          <cell r="F126">
            <v>1096</v>
          </cell>
          <cell r="J126">
            <v>2018</v>
          </cell>
          <cell r="N126">
            <v>2451</v>
          </cell>
          <cell r="U126">
            <v>2245</v>
          </cell>
          <cell r="V126">
            <v>7810</v>
          </cell>
          <cell r="BG126">
            <v>265.16386</v>
          </cell>
          <cell r="CC126">
            <v>477.36449799999991</v>
          </cell>
          <cell r="CY126">
            <v>595.20505199999991</v>
          </cell>
          <cell r="EH126">
            <v>606.12614399999995</v>
          </cell>
          <cell r="EM126">
            <v>1943.8595539999997</v>
          </cell>
        </row>
        <row r="138">
          <cell r="F138">
            <v>8</v>
          </cell>
          <cell r="J138">
            <v>25</v>
          </cell>
          <cell r="N138">
            <v>36</v>
          </cell>
          <cell r="U138">
            <v>261</v>
          </cell>
          <cell r="V138">
            <v>330</v>
          </cell>
          <cell r="BG138">
            <v>2.1223540000000005</v>
          </cell>
          <cell r="CC138">
            <v>6.7224040000000009</v>
          </cell>
          <cell r="CY138">
            <v>10.656048</v>
          </cell>
          <cell r="EH138">
            <v>75.514555999999999</v>
          </cell>
          <cell r="EM138">
            <v>95.01536200000001</v>
          </cell>
        </row>
        <row r="144">
          <cell r="F144">
            <v>161</v>
          </cell>
          <cell r="J144">
            <v>219</v>
          </cell>
          <cell r="N144">
            <v>235</v>
          </cell>
          <cell r="U144">
            <v>141</v>
          </cell>
          <cell r="V144">
            <v>756</v>
          </cell>
          <cell r="BG144">
            <v>46.864709313528607</v>
          </cell>
          <cell r="CC144">
            <v>59.970762002923209</v>
          </cell>
          <cell r="CY144">
            <v>58.272572172742208</v>
          </cell>
          <cell r="EH144">
            <v>36.460472353952404</v>
          </cell>
          <cell r="EM144">
            <v>201.5685158431464</v>
          </cell>
        </row>
        <row r="153">
          <cell r="F153">
            <v>233</v>
          </cell>
          <cell r="J153">
            <v>632</v>
          </cell>
          <cell r="N153">
            <v>660</v>
          </cell>
          <cell r="U153">
            <v>316</v>
          </cell>
          <cell r="V153">
            <v>1841</v>
          </cell>
          <cell r="BG153">
            <v>63.089442000000005</v>
          </cell>
          <cell r="CC153">
            <v>172.620552</v>
          </cell>
          <cell r="CY153">
            <v>180.30006800000001</v>
          </cell>
          <cell r="EH153">
            <v>86.196084000000013</v>
          </cell>
          <cell r="EM153">
            <v>502.20614600000005</v>
          </cell>
        </row>
        <row r="160">
          <cell r="F160">
            <v>4072</v>
          </cell>
          <cell r="J160">
            <v>7244</v>
          </cell>
          <cell r="N160">
            <v>8060</v>
          </cell>
          <cell r="U160">
            <v>3873</v>
          </cell>
          <cell r="V160">
            <v>23249</v>
          </cell>
          <cell r="BG160">
            <v>1116.4918700000001</v>
          </cell>
          <cell r="CC160">
            <v>1960.1417420000002</v>
          </cell>
          <cell r="CY160">
            <v>2254.2947440000003</v>
          </cell>
          <cell r="EH160">
            <v>1065.5861580000003</v>
          </cell>
          <cell r="EM160">
            <v>6396.5145140000004</v>
          </cell>
        </row>
        <row r="173">
          <cell r="F173">
            <v>202</v>
          </cell>
          <cell r="J173">
            <v>429</v>
          </cell>
          <cell r="N173">
            <v>463</v>
          </cell>
          <cell r="U173">
            <v>874</v>
          </cell>
          <cell r="V173">
            <v>1968</v>
          </cell>
          <cell r="BG173">
            <v>48.486203999999994</v>
          </cell>
          <cell r="CC173">
            <v>104.721864</v>
          </cell>
          <cell r="CY173">
            <v>111.620808</v>
          </cell>
          <cell r="EH173">
            <v>217.677876</v>
          </cell>
          <cell r="EM173">
            <v>482.50675200000006</v>
          </cell>
        </row>
        <row r="182">
          <cell r="F182">
            <v>500</v>
          </cell>
          <cell r="J182">
            <v>1075</v>
          </cell>
          <cell r="N182">
            <v>1162</v>
          </cell>
          <cell r="U182">
            <v>551</v>
          </cell>
          <cell r="V182">
            <v>3288</v>
          </cell>
          <cell r="BG182">
            <v>139.02959200000001</v>
          </cell>
          <cell r="CC182">
            <v>291.09108600000002</v>
          </cell>
          <cell r="CY182">
            <v>323.54368799999997</v>
          </cell>
          <cell r="EH182">
            <v>151.222396</v>
          </cell>
          <cell r="EM182">
            <v>904.88676200000009</v>
          </cell>
        </row>
        <row r="191">
          <cell r="F191">
            <v>1033</v>
          </cell>
          <cell r="J191">
            <v>1113</v>
          </cell>
          <cell r="N191">
            <v>943</v>
          </cell>
          <cell r="U191">
            <v>607</v>
          </cell>
          <cell r="V191">
            <v>3696</v>
          </cell>
          <cell r="BG191">
            <v>265.52968000000004</v>
          </cell>
          <cell r="CC191">
            <v>302.71893599999999</v>
          </cell>
          <cell r="CY191">
            <v>262.14991400000002</v>
          </cell>
          <cell r="EH191">
            <v>163.17103400000002</v>
          </cell>
          <cell r="EM191">
            <v>993.56956400000001</v>
          </cell>
        </row>
        <row r="201">
          <cell r="F201">
            <v>9975</v>
          </cell>
          <cell r="J201">
            <v>11063</v>
          </cell>
          <cell r="N201">
            <v>11104</v>
          </cell>
          <cell r="U201">
            <v>10967</v>
          </cell>
          <cell r="V201">
            <v>43109</v>
          </cell>
          <cell r="BG201">
            <v>2307.3911119999998</v>
          </cell>
          <cell r="CC201">
            <v>2592.4275259999999</v>
          </cell>
          <cell r="CY201">
            <v>2604.2537560000005</v>
          </cell>
          <cell r="EH201">
            <v>2566.4521999999997</v>
          </cell>
          <cell r="EM201">
            <v>10070.524593999999</v>
          </cell>
        </row>
        <row r="227">
          <cell r="F227">
            <v>16172</v>
          </cell>
          <cell r="J227">
            <v>19731</v>
          </cell>
          <cell r="N227">
            <v>17696</v>
          </cell>
          <cell r="U227">
            <v>19126</v>
          </cell>
          <cell r="V227">
            <v>72725</v>
          </cell>
          <cell r="BG227">
            <v>3948.1563679999999</v>
          </cell>
          <cell r="CC227">
            <v>4806.9507720000001</v>
          </cell>
          <cell r="CY227">
            <v>4333.5486219999993</v>
          </cell>
          <cell r="EH227">
            <v>4677.8787119999997</v>
          </cell>
          <cell r="EM227">
            <v>17766.534474</v>
          </cell>
        </row>
        <row r="251">
          <cell r="F251">
            <v>315</v>
          </cell>
          <cell r="J251">
            <v>369</v>
          </cell>
          <cell r="N251">
            <v>734</v>
          </cell>
          <cell r="U251">
            <v>644</v>
          </cell>
          <cell r="V251">
            <v>2062</v>
          </cell>
          <cell r="BG251">
            <v>79.670162000000005</v>
          </cell>
          <cell r="CC251">
            <v>94.809779999999989</v>
          </cell>
          <cell r="CY251">
            <v>185.25397799999999</v>
          </cell>
          <cell r="EH251">
            <v>156.92414399999998</v>
          </cell>
          <cell r="EM251">
            <v>516.65806400000008</v>
          </cell>
        </row>
        <row r="260">
          <cell r="F260">
            <v>5940</v>
          </cell>
          <cell r="J260">
            <v>4594</v>
          </cell>
          <cell r="N260">
            <v>7532</v>
          </cell>
          <cell r="U260">
            <v>4981</v>
          </cell>
          <cell r="V260">
            <v>23047</v>
          </cell>
          <cell r="BG260">
            <v>1835.36184</v>
          </cell>
          <cell r="CC260">
            <v>1425.7524320000002</v>
          </cell>
          <cell r="CY260">
            <v>2328.1266580000006</v>
          </cell>
          <cell r="EH260">
            <v>1520.62898</v>
          </cell>
          <cell r="EM260">
            <v>7109.8699100000003</v>
          </cell>
        </row>
        <row r="263">
          <cell r="F263">
            <v>8802</v>
          </cell>
          <cell r="J263">
            <v>8347</v>
          </cell>
          <cell r="N263">
            <v>10258</v>
          </cell>
          <cell r="U263">
            <v>9200</v>
          </cell>
          <cell r="V263">
            <v>36607</v>
          </cell>
          <cell r="BG263">
            <v>2653.4980679999999</v>
          </cell>
          <cell r="CC263">
            <v>2493.1501400000002</v>
          </cell>
          <cell r="CY263">
            <v>2911.166154</v>
          </cell>
          <cell r="EH263">
            <v>2687.091966</v>
          </cell>
          <cell r="EM263">
            <v>10744.906328000003</v>
          </cell>
        </row>
        <row r="283">
          <cell r="F283">
            <v>1236</v>
          </cell>
          <cell r="J283">
            <v>612</v>
          </cell>
          <cell r="N283">
            <v>874</v>
          </cell>
          <cell r="U283">
            <v>553</v>
          </cell>
          <cell r="V283">
            <v>3275</v>
          </cell>
          <cell r="BG283">
            <v>300.42875199999997</v>
          </cell>
          <cell r="CC283">
            <v>152.28532799999996</v>
          </cell>
          <cell r="CY283">
            <v>224.87758799999997</v>
          </cell>
          <cell r="EH283">
            <v>141.39416199999999</v>
          </cell>
          <cell r="EM283">
            <v>818.98582999999996</v>
          </cell>
        </row>
        <row r="286">
          <cell r="F286">
            <v>1125</v>
          </cell>
          <cell r="J286">
            <v>826</v>
          </cell>
          <cell r="N286">
            <v>2250</v>
          </cell>
          <cell r="U286">
            <v>1424</v>
          </cell>
          <cell r="V286">
            <v>5625</v>
          </cell>
          <cell r="BG286">
            <v>214.92899999999997</v>
          </cell>
          <cell r="CC286">
            <v>157.80564799999999</v>
          </cell>
          <cell r="CY286">
            <v>429.85799999999995</v>
          </cell>
          <cell r="EH286">
            <v>272.05235199999998</v>
          </cell>
          <cell r="EM286">
            <v>1074.645</v>
          </cell>
        </row>
        <row r="288">
          <cell r="F288">
            <v>142</v>
          </cell>
          <cell r="J288">
            <v>167</v>
          </cell>
          <cell r="N288">
            <v>301</v>
          </cell>
          <cell r="U288">
            <v>508</v>
          </cell>
          <cell r="V288">
            <v>1118</v>
          </cell>
          <cell r="BG288">
            <v>34.283418000000005</v>
          </cell>
          <cell r="CC288">
            <v>41.090114</v>
          </cell>
          <cell r="CY288">
            <v>70.444608000000017</v>
          </cell>
          <cell r="EH288">
            <v>121.29832</v>
          </cell>
          <cell r="EM288">
            <v>267.11646000000002</v>
          </cell>
        </row>
        <row r="300">
          <cell r="F300">
            <v>3941</v>
          </cell>
          <cell r="J300">
            <v>3983</v>
          </cell>
          <cell r="N300">
            <v>4989</v>
          </cell>
          <cell r="U300">
            <v>7844</v>
          </cell>
          <cell r="V300">
            <v>20757</v>
          </cell>
          <cell r="BG300">
            <v>1059.1646551199999</v>
          </cell>
          <cell r="CC300">
            <v>1082.6411511239999</v>
          </cell>
          <cell r="CY300">
            <v>1340.4279582720001</v>
          </cell>
          <cell r="EH300">
            <v>2088.871521516</v>
          </cell>
          <cell r="EM300">
            <v>5571.1052860319996</v>
          </cell>
        </row>
        <row r="306">
          <cell r="F306">
            <v>1962</v>
          </cell>
          <cell r="J306">
            <v>1805</v>
          </cell>
          <cell r="N306">
            <v>2139</v>
          </cell>
          <cell r="U306">
            <v>3695</v>
          </cell>
          <cell r="V306">
            <v>9601</v>
          </cell>
          <cell r="BG306">
            <v>506.93830200000002</v>
          </cell>
          <cell r="CC306">
            <v>464.49626599999993</v>
          </cell>
          <cell r="CY306">
            <v>543.27938599999993</v>
          </cell>
          <cell r="EH306">
            <v>929.52912000000015</v>
          </cell>
          <cell r="EM306">
            <v>2444.243074</v>
          </cell>
        </row>
        <row r="313">
          <cell r="F313">
            <v>516</v>
          </cell>
          <cell r="J313">
            <v>346</v>
          </cell>
          <cell r="N313">
            <v>1004</v>
          </cell>
          <cell r="U313">
            <v>729</v>
          </cell>
          <cell r="V313">
            <v>2595</v>
          </cell>
          <cell r="BG313">
            <v>145.79913400000001</v>
          </cell>
          <cell r="CC313">
            <v>97.680387999999994</v>
          </cell>
          <cell r="CY313">
            <v>283.57133999999996</v>
          </cell>
          <cell r="EH313">
            <v>205.55204799999998</v>
          </cell>
          <cell r="EM313">
            <v>732.60291000000007</v>
          </cell>
        </row>
        <row r="324">
          <cell r="F324">
            <v>30</v>
          </cell>
          <cell r="J324">
            <v>10</v>
          </cell>
          <cell r="N324">
            <v>30</v>
          </cell>
          <cell r="U324">
            <v>80</v>
          </cell>
          <cell r="V324">
            <v>150</v>
          </cell>
          <cell r="BG324">
            <v>6.6721199999999996</v>
          </cell>
          <cell r="CC324">
            <v>2.22404</v>
          </cell>
          <cell r="CY324">
            <v>6.6721200000000005</v>
          </cell>
          <cell r="EH324">
            <v>17.79232</v>
          </cell>
          <cell r="EM324">
            <v>33.360599999999998</v>
          </cell>
        </row>
        <row r="328">
          <cell r="F328">
            <v>22</v>
          </cell>
          <cell r="J328">
            <v>0</v>
          </cell>
          <cell r="N328">
            <v>33</v>
          </cell>
          <cell r="U328">
            <v>36</v>
          </cell>
          <cell r="V328">
            <v>91</v>
          </cell>
          <cell r="BG328">
            <v>7.9804920000000008</v>
          </cell>
          <cell r="CC328">
            <v>0</v>
          </cell>
          <cell r="CY328">
            <v>12.099672000000002</v>
          </cell>
          <cell r="EH328">
            <v>13.105872</v>
          </cell>
          <cell r="EM328">
            <v>33.186036000000001</v>
          </cell>
        </row>
        <row r="331">
          <cell r="F331">
            <v>60</v>
          </cell>
          <cell r="J331">
            <v>20</v>
          </cell>
          <cell r="N331">
            <v>60</v>
          </cell>
          <cell r="U331">
            <v>100</v>
          </cell>
          <cell r="V331">
            <v>240</v>
          </cell>
          <cell r="BG331">
            <v>18.627960000000002</v>
          </cell>
          <cell r="CC331">
            <v>6.20932</v>
          </cell>
          <cell r="CY331">
            <v>18.627959999999998</v>
          </cell>
          <cell r="EH331">
            <v>31.046600000000002</v>
          </cell>
          <cell r="EM331">
            <v>74.511839999999992</v>
          </cell>
        </row>
        <row r="334">
          <cell r="F334">
            <v>129</v>
          </cell>
          <cell r="J334">
            <v>0</v>
          </cell>
          <cell r="N334">
            <v>125</v>
          </cell>
          <cell r="U334">
            <v>81</v>
          </cell>
          <cell r="V334">
            <v>335</v>
          </cell>
          <cell r="BG334">
            <v>31.506228</v>
          </cell>
          <cell r="CC334">
            <v>0</v>
          </cell>
          <cell r="CY334">
            <v>30.520802000000007</v>
          </cell>
          <cell r="EH334">
            <v>19.649109999999997</v>
          </cell>
          <cell r="EM334">
            <v>81.676140000000004</v>
          </cell>
        </row>
        <row r="341">
          <cell r="F341">
            <v>50</v>
          </cell>
          <cell r="J341">
            <v>0</v>
          </cell>
          <cell r="N341">
            <v>126</v>
          </cell>
          <cell r="U341">
            <v>206</v>
          </cell>
          <cell r="V341">
            <v>382</v>
          </cell>
          <cell r="BG341">
            <v>11.891100000000002</v>
          </cell>
          <cell r="CC341">
            <v>0</v>
          </cell>
          <cell r="CY341">
            <v>31.908239999999999</v>
          </cell>
          <cell r="EH341">
            <v>52.167439999999992</v>
          </cell>
          <cell r="EM341">
            <v>95.96678</v>
          </cell>
        </row>
      </sheetData>
      <sheetData sheetId="8">
        <row r="9">
          <cell r="C9">
            <v>131</v>
          </cell>
          <cell r="F9">
            <v>877</v>
          </cell>
          <cell r="J9">
            <v>810</v>
          </cell>
          <cell r="N9">
            <v>1542</v>
          </cell>
          <cell r="U9">
            <v>2635</v>
          </cell>
          <cell r="V9">
            <v>5864</v>
          </cell>
          <cell r="AZ9">
            <v>81.746801999999988</v>
          </cell>
          <cell r="BT9">
            <v>72.163719000000015</v>
          </cell>
          <cell r="CN9">
            <v>136.664658</v>
          </cell>
          <cell r="DW9">
            <v>247.80092399999995</v>
          </cell>
          <cell r="EB9">
            <v>538.37610300000006</v>
          </cell>
        </row>
        <row r="21">
          <cell r="F21">
            <v>1262</v>
          </cell>
          <cell r="J21">
            <v>1417</v>
          </cell>
          <cell r="N21">
            <v>2606</v>
          </cell>
          <cell r="U21">
            <v>1233</v>
          </cell>
          <cell r="V21">
            <v>6518</v>
          </cell>
          <cell r="AZ21">
            <v>121.859703</v>
          </cell>
          <cell r="BT21">
            <v>138.29143500000001</v>
          </cell>
          <cell r="CN21">
            <v>250.11207000000002</v>
          </cell>
          <cell r="DW21">
            <v>118.52112600000001</v>
          </cell>
          <cell r="EB21">
            <v>628.78433400000006</v>
          </cell>
        </row>
        <row r="35">
          <cell r="F35">
            <v>1145</v>
          </cell>
          <cell r="J35">
            <v>1278</v>
          </cell>
          <cell r="N35">
            <v>2206</v>
          </cell>
          <cell r="U35">
            <v>1210</v>
          </cell>
          <cell r="V35">
            <v>5839</v>
          </cell>
          <cell r="AZ35">
            <v>98.520227999999989</v>
          </cell>
          <cell r="BT35">
            <v>109.549701</v>
          </cell>
          <cell r="CN35">
            <v>185.90373</v>
          </cell>
          <cell r="DW35">
            <v>101.92632300000001</v>
          </cell>
          <cell r="EB35">
            <v>495.89998200000002</v>
          </cell>
        </row>
        <row r="50">
          <cell r="F50">
            <v>693</v>
          </cell>
          <cell r="J50">
            <v>701</v>
          </cell>
          <cell r="N50">
            <v>725</v>
          </cell>
          <cell r="U50">
            <v>671</v>
          </cell>
          <cell r="V50">
            <v>2790</v>
          </cell>
          <cell r="AZ50">
            <v>59.479118999999997</v>
          </cell>
          <cell r="BT50">
            <v>60.135255000000001</v>
          </cell>
          <cell r="CN50">
            <v>62.268579000000003</v>
          </cell>
          <cell r="DW50">
            <v>57.959766000000009</v>
          </cell>
          <cell r="EB50">
            <v>239.84271900000002</v>
          </cell>
        </row>
        <row r="65">
          <cell r="F65">
            <v>2461</v>
          </cell>
          <cell r="J65">
            <v>3987</v>
          </cell>
          <cell r="N65">
            <v>4066</v>
          </cell>
          <cell r="U65">
            <v>3218</v>
          </cell>
          <cell r="V65">
            <v>13732</v>
          </cell>
          <cell r="AZ65">
            <v>226.02204900000007</v>
          </cell>
          <cell r="BT65">
            <v>348.89873399999999</v>
          </cell>
          <cell r="CN65">
            <v>346.23761400000001</v>
          </cell>
          <cell r="DW65">
            <v>270.47727000000003</v>
          </cell>
          <cell r="EB65">
            <v>1191.6356669999998</v>
          </cell>
        </row>
        <row r="81">
          <cell r="F81">
            <v>927</v>
          </cell>
          <cell r="J81">
            <v>1098</v>
          </cell>
          <cell r="N81">
            <v>965</v>
          </cell>
          <cell r="U81">
            <v>729</v>
          </cell>
          <cell r="V81">
            <v>3719</v>
          </cell>
          <cell r="AZ81">
            <v>79.203609</v>
          </cell>
          <cell r="BT81">
            <v>102.40165800000001</v>
          </cell>
          <cell r="CN81">
            <v>86.679243</v>
          </cell>
          <cell r="DW81">
            <v>69.99726600000001</v>
          </cell>
          <cell r="EB81">
            <v>338.28177599999998</v>
          </cell>
        </row>
        <row r="93">
          <cell r="F93">
            <v>244</v>
          </cell>
          <cell r="J93">
            <v>255</v>
          </cell>
          <cell r="N93">
            <v>428</v>
          </cell>
          <cell r="U93">
            <v>178</v>
          </cell>
          <cell r="V93">
            <v>1105</v>
          </cell>
          <cell r="AZ93">
            <v>25.566174000000004</v>
          </cell>
          <cell r="BT93">
            <v>26.882388000000002</v>
          </cell>
          <cell r="CN93">
            <v>44.296362000000002</v>
          </cell>
          <cell r="DW93">
            <v>18.016326000000003</v>
          </cell>
          <cell r="EB93">
            <v>114.76125</v>
          </cell>
        </row>
        <row r="98">
          <cell r="F98">
            <v>4004</v>
          </cell>
          <cell r="J98">
            <v>2514</v>
          </cell>
          <cell r="N98">
            <v>4781</v>
          </cell>
          <cell r="U98">
            <v>2181</v>
          </cell>
          <cell r="V98">
            <v>13480</v>
          </cell>
          <cell r="AZ98">
            <v>377.29296000000005</v>
          </cell>
          <cell r="BT98">
            <v>230.21967599999999</v>
          </cell>
          <cell r="CN98">
            <v>442.00521900000001</v>
          </cell>
          <cell r="DW98">
            <v>201.57459299999994</v>
          </cell>
          <cell r="EB98">
            <v>1251.0924480000001</v>
          </cell>
        </row>
        <row r="113">
          <cell r="F113">
            <v>789</v>
          </cell>
          <cell r="J113">
            <v>871</v>
          </cell>
          <cell r="N113">
            <v>869</v>
          </cell>
          <cell r="U113">
            <v>874</v>
          </cell>
          <cell r="V113">
            <v>3403</v>
          </cell>
          <cell r="AZ113">
            <v>71.676728999999995</v>
          </cell>
          <cell r="BT113">
            <v>79.086635999999999</v>
          </cell>
          <cell r="CN113">
            <v>79.01737199999998</v>
          </cell>
          <cell r="DW113">
            <v>79.333208999999997</v>
          </cell>
          <cell r="EB113">
            <v>309.113946</v>
          </cell>
        </row>
        <row r="124">
          <cell r="F124">
            <v>972</v>
          </cell>
          <cell r="J124">
            <v>936</v>
          </cell>
          <cell r="N124">
            <v>1762</v>
          </cell>
          <cell r="U124">
            <v>941</v>
          </cell>
          <cell r="V124">
            <v>4611</v>
          </cell>
          <cell r="AZ124">
            <v>83.063195999999991</v>
          </cell>
          <cell r="BT124">
            <v>82.522107000000005</v>
          </cell>
          <cell r="CN124">
            <v>151.52488199999999</v>
          </cell>
          <cell r="DW124">
            <v>82.18220399999997</v>
          </cell>
          <cell r="EB124">
            <v>399.29238900000001</v>
          </cell>
        </row>
        <row r="137">
          <cell r="F137">
            <v>80</v>
          </cell>
          <cell r="J137">
            <v>77</v>
          </cell>
          <cell r="N137">
            <v>143</v>
          </cell>
          <cell r="U137">
            <v>75</v>
          </cell>
          <cell r="V137">
            <v>375</v>
          </cell>
          <cell r="AZ137">
            <v>7.7239882276011009</v>
          </cell>
          <cell r="BT137">
            <v>7.5321442467855011</v>
          </cell>
          <cell r="CN137">
            <v>14.1001005899898</v>
          </cell>
          <cell r="DW137">
            <v>7.3390582660940993</v>
          </cell>
          <cell r="EB137">
            <v>36.695291330470504</v>
          </cell>
        </row>
        <row r="142">
          <cell r="F142">
            <v>4239</v>
          </cell>
          <cell r="J142">
            <v>4313</v>
          </cell>
          <cell r="N142">
            <v>7588</v>
          </cell>
          <cell r="U142">
            <v>4032</v>
          </cell>
          <cell r="V142">
            <v>20172</v>
          </cell>
          <cell r="AZ142">
            <v>407.63920984920003</v>
          </cell>
          <cell r="BT142">
            <v>416.97297072360004</v>
          </cell>
          <cell r="CN142">
            <v>715.38115914720004</v>
          </cell>
          <cell r="DW142">
            <v>384.65010459000001</v>
          </cell>
          <cell r="EB142">
            <v>1924.6434443099997</v>
          </cell>
        </row>
        <row r="154">
          <cell r="F154">
            <v>515</v>
          </cell>
          <cell r="J154">
            <v>527</v>
          </cell>
          <cell r="N154">
            <v>718</v>
          </cell>
          <cell r="U154">
            <v>481</v>
          </cell>
          <cell r="V154">
            <v>2241</v>
          </cell>
          <cell r="AZ154">
            <v>44.081127000000002</v>
          </cell>
          <cell r="BT154">
            <v>45.016407000000001</v>
          </cell>
          <cell r="CN154">
            <v>66.49891199999999</v>
          </cell>
          <cell r="DW154">
            <v>40.413482999999999</v>
          </cell>
          <cell r="EB154">
            <v>196.009929</v>
          </cell>
        </row>
        <row r="165">
          <cell r="F165">
            <v>378</v>
          </cell>
          <cell r="J165">
            <v>395</v>
          </cell>
          <cell r="N165">
            <v>668</v>
          </cell>
          <cell r="U165">
            <v>356</v>
          </cell>
          <cell r="V165">
            <v>1797</v>
          </cell>
          <cell r="AZ165">
            <v>34.984727999999997</v>
          </cell>
          <cell r="BT165">
            <v>37.383713999999998</v>
          </cell>
          <cell r="CN165">
            <v>61.957268999999997</v>
          </cell>
          <cell r="DW165">
            <v>32.728743000000001</v>
          </cell>
          <cell r="EB165">
            <v>167.05445400000002</v>
          </cell>
        </row>
        <row r="174">
          <cell r="F174">
            <v>314</v>
          </cell>
          <cell r="J174">
            <v>331</v>
          </cell>
          <cell r="N174">
            <v>720</v>
          </cell>
          <cell r="U174">
            <v>283</v>
          </cell>
          <cell r="V174">
            <v>1648</v>
          </cell>
          <cell r="AZ174">
            <v>34.018631999999997</v>
          </cell>
          <cell r="BT174">
            <v>36.244818000000009</v>
          </cell>
          <cell r="CN174">
            <v>75.158478000000002</v>
          </cell>
          <cell r="DW174">
            <v>31.422888</v>
          </cell>
          <cell r="EB174">
            <v>176.84481600000001</v>
          </cell>
        </row>
        <row r="184">
          <cell r="F184">
            <v>102</v>
          </cell>
          <cell r="J184">
            <v>9</v>
          </cell>
          <cell r="N184">
            <v>70</v>
          </cell>
          <cell r="U184">
            <v>38</v>
          </cell>
          <cell r="V184">
            <v>219</v>
          </cell>
          <cell r="AZ184">
            <v>8.6217299999999994</v>
          </cell>
          <cell r="BT184">
            <v>0.85939200000000004</v>
          </cell>
          <cell r="CN184">
            <v>6.7222620000000006</v>
          </cell>
          <cell r="DW184">
            <v>3.5971200000000003</v>
          </cell>
          <cell r="EB184">
            <v>19.800504</v>
          </cell>
        </row>
        <row r="190">
          <cell r="F190">
            <v>582</v>
          </cell>
          <cell r="J190">
            <v>457</v>
          </cell>
          <cell r="N190">
            <v>513</v>
          </cell>
          <cell r="U190">
            <v>325</v>
          </cell>
          <cell r="V190">
            <v>1877</v>
          </cell>
          <cell r="AZ190">
            <v>55.033785000000002</v>
          </cell>
          <cell r="BT190">
            <v>42.166467000000004</v>
          </cell>
          <cell r="CN190">
            <v>47.423339999999996</v>
          </cell>
          <cell r="DW190">
            <v>29.569787999999999</v>
          </cell>
          <cell r="EB190">
            <v>174.19337999999999</v>
          </cell>
        </row>
        <row r="199">
          <cell r="F199">
            <v>4059</v>
          </cell>
          <cell r="J199">
            <v>5064</v>
          </cell>
          <cell r="N199">
            <v>4898</v>
          </cell>
          <cell r="U199">
            <v>4995</v>
          </cell>
          <cell r="V199">
            <v>19016</v>
          </cell>
          <cell r="AZ199">
            <v>340.76144699999998</v>
          </cell>
          <cell r="BT199">
            <v>409.21061399999996</v>
          </cell>
          <cell r="CN199">
            <v>398.86126200000001</v>
          </cell>
          <cell r="DW199">
            <v>402.29238600000008</v>
          </cell>
          <cell r="EB199">
            <v>1551.1257090000004</v>
          </cell>
        </row>
        <row r="220">
          <cell r="F220">
            <v>36</v>
          </cell>
          <cell r="J220">
            <v>39</v>
          </cell>
          <cell r="N220">
            <v>48</v>
          </cell>
          <cell r="U220">
            <v>57</v>
          </cell>
          <cell r="V220">
            <v>180</v>
          </cell>
          <cell r="AZ220">
            <v>2.9866859999999997</v>
          </cell>
          <cell r="BT220">
            <v>3.1392359999999995</v>
          </cell>
          <cell r="CN220">
            <v>3.7916280000000002</v>
          </cell>
          <cell r="DW220">
            <v>4.4870580000000002</v>
          </cell>
          <cell r="EB220">
            <v>14.404608</v>
          </cell>
        </row>
        <row r="224">
          <cell r="F224">
            <v>2103</v>
          </cell>
          <cell r="J224">
            <v>3342</v>
          </cell>
          <cell r="N224">
            <v>3342</v>
          </cell>
          <cell r="U224">
            <v>2446</v>
          </cell>
          <cell r="V224">
            <v>11233</v>
          </cell>
          <cell r="AZ224">
            <v>189.42162299999998</v>
          </cell>
          <cell r="BT224">
            <v>298.44166500000006</v>
          </cell>
          <cell r="CN224">
            <v>284.735772</v>
          </cell>
          <cell r="DW224">
            <v>221.06768400000001</v>
          </cell>
          <cell r="EB224">
            <v>993.66674399999999</v>
          </cell>
        </row>
        <row r="243">
          <cell r="F243">
            <v>188</v>
          </cell>
          <cell r="J243">
            <v>202</v>
          </cell>
          <cell r="N243">
            <v>189</v>
          </cell>
          <cell r="U243">
            <v>177</v>
          </cell>
          <cell r="V243">
            <v>756</v>
          </cell>
          <cell r="AZ243">
            <v>12.432816000000001</v>
          </cell>
          <cell r="BT243">
            <v>13.358664000000001</v>
          </cell>
          <cell r="CN243">
            <v>12.498948</v>
          </cell>
          <cell r="DW243">
            <v>11.705364000000001</v>
          </cell>
          <cell r="EB243">
            <v>49.995792000000002</v>
          </cell>
        </row>
        <row r="245">
          <cell r="F245">
            <v>660</v>
          </cell>
          <cell r="J245">
            <v>521</v>
          </cell>
          <cell r="N245">
            <v>734</v>
          </cell>
          <cell r="U245">
            <v>1073</v>
          </cell>
          <cell r="V245">
            <v>2988</v>
          </cell>
          <cell r="AZ245">
            <v>68.582348999999994</v>
          </cell>
          <cell r="BT245">
            <v>53.156429999999993</v>
          </cell>
          <cell r="CN245">
            <v>73.181924999999993</v>
          </cell>
          <cell r="DW245">
            <v>99.310661999999994</v>
          </cell>
          <cell r="EB245">
            <v>294.23136600000004</v>
          </cell>
        </row>
        <row r="248">
          <cell r="F248">
            <v>1174</v>
          </cell>
          <cell r="J248">
            <v>1152</v>
          </cell>
          <cell r="N248">
            <v>1133</v>
          </cell>
          <cell r="U248">
            <v>1089</v>
          </cell>
          <cell r="V248">
            <v>4548</v>
          </cell>
          <cell r="AZ248">
            <v>91.67270400000001</v>
          </cell>
          <cell r="BT248">
            <v>89.979012000000012</v>
          </cell>
          <cell r="CN248">
            <v>88.516278</v>
          </cell>
          <cell r="DW248">
            <v>85.128894000000017</v>
          </cell>
          <cell r="EB248">
            <v>355.29688799999997</v>
          </cell>
        </row>
        <row r="255">
          <cell r="F255">
            <v>186</v>
          </cell>
          <cell r="J255">
            <v>95</v>
          </cell>
          <cell r="N255">
            <v>418</v>
          </cell>
          <cell r="U255">
            <v>770</v>
          </cell>
          <cell r="V255">
            <v>1469</v>
          </cell>
          <cell r="AZ255">
            <v>15.370911</v>
          </cell>
          <cell r="BT255">
            <v>7.5815280000000005</v>
          </cell>
          <cell r="CN255">
            <v>35.117361000000002</v>
          </cell>
          <cell r="DW255">
            <v>64.211283000000009</v>
          </cell>
          <cell r="EB255">
            <v>122.28108300000001</v>
          </cell>
        </row>
        <row r="271">
          <cell r="F271">
            <v>151</v>
          </cell>
          <cell r="J271">
            <v>115</v>
          </cell>
          <cell r="N271">
            <v>129</v>
          </cell>
          <cell r="U271">
            <v>214</v>
          </cell>
          <cell r="V271">
            <v>609</v>
          </cell>
          <cell r="AZ271">
            <v>17.452278</v>
          </cell>
          <cell r="BT271">
            <v>13.291470000000002</v>
          </cell>
          <cell r="CN271">
            <v>14.909561999999999</v>
          </cell>
          <cell r="DW271">
            <v>24.733692000000001</v>
          </cell>
          <cell r="EB271">
            <v>70.387001999999995</v>
          </cell>
        </row>
      </sheetData>
      <sheetData sheetId="9">
        <row r="10">
          <cell r="C10">
            <v>6</v>
          </cell>
          <cell r="F10">
            <v>18</v>
          </cell>
          <cell r="J10">
            <v>30</v>
          </cell>
          <cell r="N10">
            <v>22</v>
          </cell>
          <cell r="U10">
            <v>137</v>
          </cell>
          <cell r="V10">
            <v>207</v>
          </cell>
          <cell r="BT10">
            <v>8.6510592000000006</v>
          </cell>
          <cell r="CN10">
            <v>16.581196800000001</v>
          </cell>
          <cell r="DH10">
            <v>10.813824</v>
          </cell>
          <cell r="EQ10">
            <v>91.557043199999995</v>
          </cell>
          <cell r="EV10">
            <v>127.6031232</v>
          </cell>
        </row>
        <row r="13">
          <cell r="F13">
            <v>397</v>
          </cell>
          <cell r="J13">
            <v>340</v>
          </cell>
          <cell r="N13">
            <v>450</v>
          </cell>
          <cell r="U13">
            <v>485</v>
          </cell>
          <cell r="V13">
            <v>1672</v>
          </cell>
          <cell r="BT13">
            <v>228.53214720000003</v>
          </cell>
          <cell r="CN13">
            <v>198.25344000000004</v>
          </cell>
          <cell r="DH13">
            <v>270.34559999999993</v>
          </cell>
          <cell r="EQ13">
            <v>294.1360128</v>
          </cell>
          <cell r="EV13">
            <v>991.2672</v>
          </cell>
        </row>
        <row r="16">
          <cell r="F16">
            <v>144</v>
          </cell>
          <cell r="J16">
            <v>303</v>
          </cell>
          <cell r="N16">
            <v>444</v>
          </cell>
          <cell r="U16">
            <v>387</v>
          </cell>
          <cell r="V16">
            <v>1278</v>
          </cell>
          <cell r="BT16">
            <v>77.859532800000011</v>
          </cell>
          <cell r="CN16">
            <v>192.48606720000004</v>
          </cell>
          <cell r="DH16">
            <v>294.13601280000006</v>
          </cell>
          <cell r="EQ16">
            <v>253.04348160000006</v>
          </cell>
          <cell r="EV16">
            <v>817.52509440000017</v>
          </cell>
        </row>
        <row r="19">
          <cell r="F19">
            <v>186</v>
          </cell>
          <cell r="J19">
            <v>214</v>
          </cell>
          <cell r="N19">
            <v>188</v>
          </cell>
          <cell r="U19">
            <v>208</v>
          </cell>
          <cell r="V19">
            <v>796</v>
          </cell>
          <cell r="BT19">
            <v>134.0914176</v>
          </cell>
          <cell r="CN19">
            <v>154.2772224</v>
          </cell>
          <cell r="DH19">
            <v>135.53326079999999</v>
          </cell>
          <cell r="EQ19">
            <v>149.95169279999999</v>
          </cell>
          <cell r="EV19">
            <v>573.85359360000007</v>
          </cell>
        </row>
        <row r="21">
          <cell r="F21">
            <v>854</v>
          </cell>
          <cell r="J21">
            <v>884</v>
          </cell>
          <cell r="N21">
            <v>760</v>
          </cell>
          <cell r="U21">
            <v>1053</v>
          </cell>
          <cell r="V21">
            <v>3551</v>
          </cell>
          <cell r="BT21">
            <v>459.94798080000004</v>
          </cell>
          <cell r="CN21">
            <v>477.25009920000002</v>
          </cell>
          <cell r="DH21">
            <v>384.97213440000007</v>
          </cell>
          <cell r="EQ21">
            <v>656.03865599999995</v>
          </cell>
          <cell r="EV21">
            <v>1978.2088704</v>
          </cell>
        </row>
        <row r="26">
          <cell r="F26">
            <v>206</v>
          </cell>
          <cell r="J26">
            <v>237</v>
          </cell>
          <cell r="N26">
            <v>240</v>
          </cell>
          <cell r="U26">
            <v>221</v>
          </cell>
          <cell r="V26">
            <v>904</v>
          </cell>
          <cell r="BT26">
            <v>113.9056128</v>
          </cell>
          <cell r="CN26">
            <v>127.60312320000001</v>
          </cell>
          <cell r="DH26">
            <v>131.20773120000001</v>
          </cell>
          <cell r="EQ26">
            <v>124.71943680000001</v>
          </cell>
          <cell r="EV26">
            <v>497.43590400000005</v>
          </cell>
        </row>
        <row r="29">
          <cell r="F29">
            <v>530</v>
          </cell>
          <cell r="J29">
            <v>471</v>
          </cell>
          <cell r="N29">
            <v>470</v>
          </cell>
          <cell r="U29">
            <v>469</v>
          </cell>
          <cell r="V29">
            <v>1940</v>
          </cell>
          <cell r="BT29">
            <v>263.13638399999996</v>
          </cell>
          <cell r="CN29">
            <v>242.2296576</v>
          </cell>
          <cell r="DH29">
            <v>241.508736</v>
          </cell>
          <cell r="EQ29">
            <v>240.7878144</v>
          </cell>
          <cell r="EV29">
            <v>987.66259200000002</v>
          </cell>
        </row>
        <row r="34">
          <cell r="F34">
            <v>27</v>
          </cell>
          <cell r="J34">
            <v>51</v>
          </cell>
          <cell r="N34">
            <v>40</v>
          </cell>
          <cell r="U34">
            <v>261</v>
          </cell>
          <cell r="V34">
            <v>379</v>
          </cell>
          <cell r="BT34">
            <v>14.778892800000003</v>
          </cell>
          <cell r="CN34">
            <v>32.441472000000012</v>
          </cell>
          <cell r="DH34">
            <v>25.232256</v>
          </cell>
          <cell r="EQ34">
            <v>183.83500800000004</v>
          </cell>
          <cell r="EV34">
            <v>256.28762880000005</v>
          </cell>
        </row>
        <row r="37">
          <cell r="F37">
            <v>210</v>
          </cell>
          <cell r="J37">
            <v>210</v>
          </cell>
          <cell r="N37">
            <v>210</v>
          </cell>
          <cell r="U37">
            <v>210</v>
          </cell>
          <cell r="V37">
            <v>840</v>
          </cell>
          <cell r="BT37">
            <v>140.57971199999997</v>
          </cell>
          <cell r="CN37">
            <v>140.57971199999997</v>
          </cell>
          <cell r="DH37">
            <v>140.57971199999997</v>
          </cell>
          <cell r="EQ37">
            <v>140.57971199999997</v>
          </cell>
          <cell r="EV37">
            <v>562.31884799999989</v>
          </cell>
        </row>
        <row r="40">
          <cell r="F40">
            <v>80</v>
          </cell>
          <cell r="J40">
            <v>99</v>
          </cell>
          <cell r="N40">
            <v>80</v>
          </cell>
          <cell r="U40">
            <v>296</v>
          </cell>
          <cell r="V40">
            <v>555</v>
          </cell>
          <cell r="BT40">
            <v>46.859904</v>
          </cell>
          <cell r="CN40">
            <v>60.557414399999999</v>
          </cell>
          <cell r="DH40">
            <v>46.859904</v>
          </cell>
          <cell r="EQ40">
            <v>202.57896959999999</v>
          </cell>
          <cell r="EV40">
            <v>356.85619199999991</v>
          </cell>
        </row>
        <row r="43">
          <cell r="F43">
            <v>120</v>
          </cell>
          <cell r="J43">
            <v>136</v>
          </cell>
          <cell r="N43">
            <v>120</v>
          </cell>
          <cell r="U43">
            <v>287</v>
          </cell>
          <cell r="V43">
            <v>663</v>
          </cell>
          <cell r="BT43">
            <v>64.882944000000009</v>
          </cell>
          <cell r="CN43">
            <v>76.417689600000017</v>
          </cell>
          <cell r="DH43">
            <v>64.882944000000009</v>
          </cell>
          <cell r="EQ43">
            <v>185.27685119999998</v>
          </cell>
          <cell r="EV43">
            <v>391.46042879999993</v>
          </cell>
        </row>
        <row r="46">
          <cell r="F46">
            <v>270</v>
          </cell>
          <cell r="J46">
            <v>270</v>
          </cell>
          <cell r="N46">
            <v>270</v>
          </cell>
          <cell r="U46">
            <v>270</v>
          </cell>
          <cell r="V46">
            <v>1080</v>
          </cell>
          <cell r="BT46">
            <v>183.8349896164992</v>
          </cell>
          <cell r="CN46">
            <v>183.8349896164992</v>
          </cell>
          <cell r="DH46">
            <v>183.8349896164992</v>
          </cell>
          <cell r="EQ46">
            <v>183.8349896164992</v>
          </cell>
          <cell r="EV46">
            <v>735.3399584659968</v>
          </cell>
        </row>
        <row r="49">
          <cell r="F49">
            <v>432</v>
          </cell>
          <cell r="J49">
            <v>432</v>
          </cell>
          <cell r="N49">
            <v>432</v>
          </cell>
          <cell r="U49">
            <v>432</v>
          </cell>
          <cell r="V49">
            <v>1728</v>
          </cell>
          <cell r="BT49">
            <v>257.36901120000005</v>
          </cell>
          <cell r="CN49">
            <v>257.36901120000005</v>
          </cell>
          <cell r="DH49">
            <v>257.36901120000005</v>
          </cell>
          <cell r="EQ49">
            <v>257.36901120000005</v>
          </cell>
          <cell r="EV49">
            <v>1029.4760448000002</v>
          </cell>
        </row>
        <row r="52">
          <cell r="F52">
            <v>112</v>
          </cell>
          <cell r="J52">
            <v>107</v>
          </cell>
          <cell r="N52">
            <v>92</v>
          </cell>
          <cell r="U52">
            <v>185</v>
          </cell>
          <cell r="V52">
            <v>496</v>
          </cell>
          <cell r="BT52">
            <v>80.743219199999999</v>
          </cell>
          <cell r="CN52">
            <v>77.138611199999986</v>
          </cell>
          <cell r="DH52">
            <v>66.324787199999989</v>
          </cell>
          <cell r="EQ52">
            <v>133.370496</v>
          </cell>
          <cell r="EV52">
            <v>357.57711359999996</v>
          </cell>
        </row>
        <row r="54">
          <cell r="F54">
            <v>50</v>
          </cell>
          <cell r="J54">
            <v>47</v>
          </cell>
          <cell r="N54">
            <v>40</v>
          </cell>
          <cell r="U54">
            <v>141</v>
          </cell>
          <cell r="V54">
            <v>278</v>
          </cell>
          <cell r="BT54">
            <v>24.511334400000003</v>
          </cell>
          <cell r="CN54">
            <v>25.232255999999996</v>
          </cell>
          <cell r="DH54">
            <v>20.1858048</v>
          </cell>
          <cell r="EQ54">
            <v>92.998886399999975</v>
          </cell>
          <cell r="EV54">
            <v>162.92828159999999</v>
          </cell>
        </row>
        <row r="57">
          <cell r="F57">
            <v>428</v>
          </cell>
          <cell r="J57">
            <v>440</v>
          </cell>
          <cell r="N57">
            <v>468</v>
          </cell>
          <cell r="U57">
            <v>538</v>
          </cell>
          <cell r="V57">
            <v>1874</v>
          </cell>
          <cell r="BT57">
            <v>229.97399039999999</v>
          </cell>
          <cell r="CN57">
            <v>237.18320639999999</v>
          </cell>
          <cell r="DH57">
            <v>247.99703039999997</v>
          </cell>
          <cell r="EQ57">
            <v>279.71758079999995</v>
          </cell>
          <cell r="EV57">
            <v>994.8718080000001</v>
          </cell>
        </row>
        <row r="60">
          <cell r="F60">
            <v>55</v>
          </cell>
          <cell r="J60">
            <v>45</v>
          </cell>
          <cell r="N60">
            <v>60</v>
          </cell>
          <cell r="U60">
            <v>64</v>
          </cell>
          <cell r="V60">
            <v>224</v>
          </cell>
          <cell r="BT60">
            <v>39.650687999999995</v>
          </cell>
          <cell r="CN60">
            <v>32.441472000000005</v>
          </cell>
          <cell r="DH60">
            <v>43.255296000000001</v>
          </cell>
          <cell r="EQ60">
            <v>46.138982400000003</v>
          </cell>
          <cell r="EV60">
            <v>161.48643840000003</v>
          </cell>
        </row>
        <row r="62">
          <cell r="F62">
            <v>614</v>
          </cell>
          <cell r="J62">
            <v>422</v>
          </cell>
          <cell r="N62">
            <v>653</v>
          </cell>
          <cell r="U62">
            <v>1611</v>
          </cell>
          <cell r="V62">
            <v>3300</v>
          </cell>
          <cell r="BT62">
            <v>311.07767039999999</v>
          </cell>
          <cell r="CN62">
            <v>209.06726400000002</v>
          </cell>
          <cell r="DH62">
            <v>362.9840256</v>
          </cell>
          <cell r="EQ62">
            <v>753.36307199999999</v>
          </cell>
          <cell r="EV62">
            <v>1636.4920320000001</v>
          </cell>
        </row>
        <row r="65">
          <cell r="F65">
            <v>670</v>
          </cell>
          <cell r="J65">
            <v>740</v>
          </cell>
          <cell r="N65">
            <v>498</v>
          </cell>
          <cell r="U65">
            <v>846</v>
          </cell>
          <cell r="V65">
            <v>2754</v>
          </cell>
          <cell r="BT65">
            <v>417.71882509377519</v>
          </cell>
          <cell r="CN65">
            <v>468.13316605336871</v>
          </cell>
          <cell r="DH65">
            <v>288.80215321138587</v>
          </cell>
          <cell r="EQ65">
            <v>520.70812162551624</v>
          </cell>
          <cell r="EV65">
            <v>1695.3622659840457</v>
          </cell>
        </row>
        <row r="68">
          <cell r="F68">
            <v>30</v>
          </cell>
          <cell r="J68">
            <v>0</v>
          </cell>
          <cell r="N68">
            <v>22</v>
          </cell>
          <cell r="U68">
            <v>60</v>
          </cell>
          <cell r="V68">
            <v>112</v>
          </cell>
          <cell r="BT68">
            <v>21.627648000000001</v>
          </cell>
          <cell r="CN68">
            <v>0</v>
          </cell>
          <cell r="DH68">
            <v>15.8602752</v>
          </cell>
          <cell r="EQ68">
            <v>43.255296000000001</v>
          </cell>
          <cell r="EV68">
            <v>80.743219199999999</v>
          </cell>
        </row>
        <row r="70">
          <cell r="F70">
            <v>14100</v>
          </cell>
          <cell r="J70">
            <v>6652</v>
          </cell>
          <cell r="N70">
            <v>13103</v>
          </cell>
          <cell r="U70">
            <v>22845</v>
          </cell>
          <cell r="V70">
            <v>56700</v>
          </cell>
          <cell r="BT70">
            <v>7821.9173928629698</v>
          </cell>
          <cell r="CN70">
            <v>4704.6850604445854</v>
          </cell>
          <cell r="DH70">
            <v>7288.801456271065</v>
          </cell>
          <cell r="EQ70">
            <v>11976.905493670871</v>
          </cell>
          <cell r="EV70">
            <v>31792.309403249488</v>
          </cell>
        </row>
        <row r="73">
          <cell r="F73">
            <v>65</v>
          </cell>
          <cell r="J73">
            <v>0</v>
          </cell>
          <cell r="N73">
            <v>60</v>
          </cell>
          <cell r="U73">
            <v>83</v>
          </cell>
          <cell r="V73">
            <v>208</v>
          </cell>
          <cell r="BT73">
            <v>46.859904</v>
          </cell>
          <cell r="CN73">
            <v>0</v>
          </cell>
          <cell r="DH73">
            <v>43.255296000000001</v>
          </cell>
          <cell r="EQ73">
            <v>59.836492800000009</v>
          </cell>
          <cell r="EV73">
            <v>149.95169280000002</v>
          </cell>
        </row>
      </sheetData>
      <sheetData sheetId="10">
        <row r="14">
          <cell r="C14">
            <v>1624</v>
          </cell>
          <cell r="F14">
            <v>4695</v>
          </cell>
          <cell r="J14">
            <v>4829</v>
          </cell>
          <cell r="N14">
            <v>4538</v>
          </cell>
          <cell r="U14">
            <v>4150</v>
          </cell>
          <cell r="V14">
            <v>18212</v>
          </cell>
          <cell r="BQ14">
            <v>36218.168999999994</v>
          </cell>
          <cell r="CK14">
            <v>37251.871799999994</v>
          </cell>
          <cell r="DE14">
            <v>35007.039599999996</v>
          </cell>
          <cell r="EN14">
            <v>32013.93</v>
          </cell>
          <cell r="ES14">
            <v>140491.01039999997</v>
          </cell>
        </row>
      </sheetData>
      <sheetData sheetId="11">
        <row r="9">
          <cell r="C9">
            <v>0</v>
          </cell>
          <cell r="F9">
            <v>1064</v>
          </cell>
          <cell r="J9">
            <v>2321</v>
          </cell>
          <cell r="N9">
            <v>3153</v>
          </cell>
          <cell r="U9">
            <v>5000</v>
          </cell>
          <cell r="V9">
            <v>11538</v>
          </cell>
          <cell r="AZ9">
            <v>599.45111100519591</v>
          </cell>
          <cell r="BT9">
            <v>1411.5310106296033</v>
          </cell>
          <cell r="CN9">
            <v>1872.6574304194992</v>
          </cell>
          <cell r="DW9">
            <v>3017.1610758393144</v>
          </cell>
          <cell r="EB9">
            <v>6900.8006278936127</v>
          </cell>
        </row>
        <row r="22">
          <cell r="F22">
            <v>1634</v>
          </cell>
          <cell r="J22">
            <v>2998</v>
          </cell>
          <cell r="N22">
            <v>2344</v>
          </cell>
          <cell r="U22">
            <v>4460</v>
          </cell>
          <cell r="V22">
            <v>11436</v>
          </cell>
          <cell r="AZ22">
            <v>1069.6042976804702</v>
          </cell>
          <cell r="BT22">
            <v>1895.6406483001533</v>
          </cell>
          <cell r="CN22">
            <v>1366.8440977707648</v>
          </cell>
          <cell r="DW22">
            <v>2668.3051121055109</v>
          </cell>
          <cell r="EB22">
            <v>7000.3941558569004</v>
          </cell>
        </row>
      </sheetData>
      <sheetData sheetId="12"/>
      <sheetData sheetId="13"/>
      <sheetData sheetId="14"/>
      <sheetData sheetId="15"/>
      <sheetData sheetId="16">
        <row r="9">
          <cell r="C9">
            <v>394</v>
          </cell>
          <cell r="F9">
            <v>1308</v>
          </cell>
          <cell r="J9">
            <v>1021</v>
          </cell>
          <cell r="N9">
            <v>1207</v>
          </cell>
          <cell r="U9">
            <v>2200</v>
          </cell>
          <cell r="V9">
            <v>5736</v>
          </cell>
          <cell r="AY9">
            <v>3126.5497740996998</v>
          </cell>
          <cell r="BS9">
            <v>2350.2017209774999</v>
          </cell>
          <cell r="CM9">
            <v>2770.6122532211498</v>
          </cell>
          <cell r="DV9">
            <v>4953.3261264330995</v>
          </cell>
          <cell r="EA9">
            <v>13200.68987473145</v>
          </cell>
        </row>
        <row r="13">
          <cell r="F13">
            <v>1840</v>
          </cell>
          <cell r="J13">
            <v>1357</v>
          </cell>
          <cell r="N13">
            <v>876</v>
          </cell>
          <cell r="U13">
            <v>2539</v>
          </cell>
          <cell r="V13">
            <v>6612</v>
          </cell>
          <cell r="AY13">
            <v>2808.7485152779</v>
          </cell>
          <cell r="BS13">
            <v>2077.3164443498349</v>
          </cell>
          <cell r="CM13">
            <v>1336.15406131038</v>
          </cell>
          <cell r="DV13">
            <v>3868.9351990823948</v>
          </cell>
          <cell r="EA13">
            <v>10091.154220020511</v>
          </cell>
        </row>
      </sheetData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МО взр"/>
      <sheetName val="Проф.МО дети  "/>
      <sheetName val="ДДС ТЖС"/>
      <sheetName val="ДДС опека"/>
      <sheetName val="ДВН1Этап новый "/>
      <sheetName val="ДВН2 этап"/>
      <sheetName val="1 в 2 года Исследования кала"/>
      <sheetName val="Маммография"/>
      <sheetName val="ДД"/>
      <sheetName val="ПМО"/>
    </sheetNames>
    <sheetDataSet>
      <sheetData sheetId="0">
        <row r="10">
          <cell r="D10">
            <v>0</v>
          </cell>
          <cell r="M10">
            <v>442</v>
          </cell>
          <cell r="Y10">
            <v>0</v>
          </cell>
          <cell r="AK10">
            <v>701</v>
          </cell>
          <cell r="BC10">
            <v>0</v>
          </cell>
          <cell r="BF10">
            <v>1143</v>
          </cell>
          <cell r="EP10">
            <v>1031.8500000000001</v>
          </cell>
          <cell r="GX10">
            <v>0</v>
          </cell>
          <cell r="JF10">
            <v>1707.85</v>
          </cell>
          <cell r="MR10">
            <v>0</v>
          </cell>
          <cell r="NG10">
            <v>2739.7</v>
          </cell>
        </row>
        <row r="93">
          <cell r="M93">
            <v>393</v>
          </cell>
          <cell r="Y93">
            <v>0</v>
          </cell>
          <cell r="AK93">
            <v>270</v>
          </cell>
          <cell r="BC93">
            <v>839</v>
          </cell>
          <cell r="BF93">
            <v>1502</v>
          </cell>
          <cell r="EP93">
            <v>922.74999999999989</v>
          </cell>
          <cell r="GX93">
            <v>0</v>
          </cell>
          <cell r="JF93">
            <v>667.55</v>
          </cell>
          <cell r="MR93">
            <v>2019.5500000000002</v>
          </cell>
          <cell r="NG93">
            <v>3609.85</v>
          </cell>
        </row>
        <row r="176">
          <cell r="M176">
            <v>0</v>
          </cell>
          <cell r="Y176">
            <v>1</v>
          </cell>
          <cell r="AK176">
            <v>1079</v>
          </cell>
          <cell r="BC176">
            <v>820</v>
          </cell>
          <cell r="BF176">
            <v>1900</v>
          </cell>
          <cell r="EP176">
            <v>0</v>
          </cell>
          <cell r="GX176">
            <v>1.95</v>
          </cell>
          <cell r="JF176">
            <v>2584.1999999999998</v>
          </cell>
          <cell r="MR176">
            <v>1961.9</v>
          </cell>
          <cell r="NG176">
            <v>4548.0499999999993</v>
          </cell>
        </row>
        <row r="259">
          <cell r="M259">
            <v>0</v>
          </cell>
          <cell r="Y259">
            <v>0</v>
          </cell>
          <cell r="AK259">
            <v>825</v>
          </cell>
          <cell r="BC259">
            <v>383</v>
          </cell>
          <cell r="BF259">
            <v>1208</v>
          </cell>
          <cell r="EP259">
            <v>0</v>
          </cell>
          <cell r="GX259">
            <v>0</v>
          </cell>
          <cell r="JF259">
            <v>1980.55</v>
          </cell>
          <cell r="MR259">
            <v>897.39999999999986</v>
          </cell>
          <cell r="NG259">
            <v>2877.95</v>
          </cell>
        </row>
        <row r="342">
          <cell r="M342">
            <v>123</v>
          </cell>
          <cell r="Y342">
            <v>4</v>
          </cell>
          <cell r="AK342">
            <v>483</v>
          </cell>
          <cell r="BC342">
            <v>1150</v>
          </cell>
          <cell r="BF342">
            <v>1760</v>
          </cell>
          <cell r="EP342">
            <v>284.15000000000003</v>
          </cell>
          <cell r="GX342">
            <v>8.0500000000000007</v>
          </cell>
          <cell r="JF342">
            <v>1100.9000000000001</v>
          </cell>
          <cell r="MR342">
            <v>2716.5</v>
          </cell>
          <cell r="NG342">
            <v>4109.5999999999995</v>
          </cell>
        </row>
        <row r="425">
          <cell r="M425">
            <v>12</v>
          </cell>
          <cell r="Y425">
            <v>4</v>
          </cell>
          <cell r="AK425">
            <v>240</v>
          </cell>
          <cell r="BC425">
            <v>121</v>
          </cell>
          <cell r="BF425">
            <v>377</v>
          </cell>
          <cell r="EP425">
            <v>25.499999999999996</v>
          </cell>
          <cell r="GX425">
            <v>9.9499999999999993</v>
          </cell>
          <cell r="JF425">
            <v>575.5</v>
          </cell>
          <cell r="MR425">
            <v>288.25</v>
          </cell>
          <cell r="NG425">
            <v>899.20000000000016</v>
          </cell>
        </row>
        <row r="508">
          <cell r="M508">
            <v>66</v>
          </cell>
          <cell r="Y508">
            <v>11</v>
          </cell>
          <cell r="AK508">
            <v>382</v>
          </cell>
          <cell r="BC508">
            <v>317</v>
          </cell>
          <cell r="BF508">
            <v>776</v>
          </cell>
          <cell r="EP508">
            <v>158.80000000000001</v>
          </cell>
          <cell r="GX508">
            <v>31.200000000000003</v>
          </cell>
          <cell r="JF508">
            <v>893.65000000000009</v>
          </cell>
          <cell r="MR508">
            <v>734.89999999999986</v>
          </cell>
          <cell r="NG508">
            <v>1818.5499999999997</v>
          </cell>
        </row>
        <row r="591">
          <cell r="M591">
            <v>25</v>
          </cell>
          <cell r="Y591">
            <v>74</v>
          </cell>
          <cell r="AK591">
            <v>478</v>
          </cell>
          <cell r="BC591">
            <v>252</v>
          </cell>
          <cell r="BF591">
            <v>829</v>
          </cell>
          <cell r="EP591">
            <v>56.149999999999991</v>
          </cell>
          <cell r="GX591">
            <v>173.3</v>
          </cell>
          <cell r="JF591">
            <v>1158.25</v>
          </cell>
          <cell r="MR591">
            <v>617.29999999999995</v>
          </cell>
          <cell r="NG591">
            <v>2005</v>
          </cell>
        </row>
        <row r="674">
          <cell r="M674">
            <v>55</v>
          </cell>
          <cell r="Y674">
            <v>0</v>
          </cell>
          <cell r="AK674">
            <v>252</v>
          </cell>
          <cell r="BC674">
            <v>124</v>
          </cell>
          <cell r="BF674">
            <v>431</v>
          </cell>
          <cell r="EP674">
            <v>126.6</v>
          </cell>
          <cell r="GX674">
            <v>0</v>
          </cell>
          <cell r="JF674">
            <v>605.20000000000005</v>
          </cell>
          <cell r="MR674">
            <v>303.95</v>
          </cell>
          <cell r="NG674">
            <v>1035.7499999999998</v>
          </cell>
        </row>
        <row r="757">
          <cell r="M757">
            <v>183</v>
          </cell>
          <cell r="Y757">
            <v>31</v>
          </cell>
          <cell r="AK757">
            <v>830</v>
          </cell>
          <cell r="BC757">
            <v>1070</v>
          </cell>
          <cell r="BF757">
            <v>2114</v>
          </cell>
          <cell r="EP757">
            <v>435.95000000000005</v>
          </cell>
          <cell r="GX757">
            <v>79.849999999999994</v>
          </cell>
          <cell r="JF757">
            <v>1983.75</v>
          </cell>
          <cell r="MR757">
            <v>2578.7999999999997</v>
          </cell>
          <cell r="NG757">
            <v>5078.3500000000004</v>
          </cell>
        </row>
        <row r="840">
          <cell r="M840">
            <v>42</v>
          </cell>
          <cell r="Y840">
            <v>0</v>
          </cell>
          <cell r="AK840">
            <v>59</v>
          </cell>
          <cell r="BC840">
            <v>18</v>
          </cell>
          <cell r="BF840">
            <v>119</v>
          </cell>
          <cell r="EP840">
            <v>101.20000000000002</v>
          </cell>
          <cell r="GX840">
            <v>0</v>
          </cell>
          <cell r="JF840">
            <v>142.49999999999997</v>
          </cell>
          <cell r="MR840">
            <v>41.399999999999991</v>
          </cell>
          <cell r="NG840">
            <v>285.09999999999997</v>
          </cell>
        </row>
        <row r="923">
          <cell r="M923">
            <v>151</v>
          </cell>
          <cell r="Y923">
            <v>0</v>
          </cell>
          <cell r="AK923">
            <v>263</v>
          </cell>
          <cell r="BC923">
            <v>23</v>
          </cell>
          <cell r="BF923">
            <v>437</v>
          </cell>
          <cell r="EP923">
            <v>363.89770743000008</v>
          </cell>
          <cell r="GX923">
            <v>0</v>
          </cell>
          <cell r="JF923">
            <v>633.49600895000003</v>
          </cell>
          <cell r="MR923">
            <v>49.399688779999991</v>
          </cell>
          <cell r="NG923">
            <v>1046.79340516</v>
          </cell>
        </row>
        <row r="1006">
          <cell r="M1006">
            <v>3</v>
          </cell>
          <cell r="Y1006">
            <v>0</v>
          </cell>
          <cell r="AK1006">
            <v>515</v>
          </cell>
          <cell r="BC1006">
            <v>252</v>
          </cell>
          <cell r="BF1006">
            <v>770</v>
          </cell>
          <cell r="EP1006">
            <v>7.7</v>
          </cell>
          <cell r="GX1006">
            <v>0</v>
          </cell>
          <cell r="JF1006">
            <v>1216.1499999999999</v>
          </cell>
          <cell r="MR1006">
            <v>601.65000000000009</v>
          </cell>
          <cell r="NG1006">
            <v>1825.4999999999995</v>
          </cell>
        </row>
        <row r="1089">
          <cell r="M1089">
            <v>127</v>
          </cell>
          <cell r="Y1089">
            <v>25</v>
          </cell>
          <cell r="AK1089">
            <v>1499</v>
          </cell>
          <cell r="BC1089">
            <v>511</v>
          </cell>
          <cell r="BF1089">
            <v>2162</v>
          </cell>
          <cell r="EP1089">
            <v>270.40000000000003</v>
          </cell>
          <cell r="GX1089">
            <v>68.100000000000009</v>
          </cell>
          <cell r="JF1089">
            <v>3507.15</v>
          </cell>
          <cell r="MR1089">
            <v>1315.2</v>
          </cell>
          <cell r="NG1089">
            <v>5160.8500000000013</v>
          </cell>
        </row>
        <row r="1172">
          <cell r="M1172">
            <v>0</v>
          </cell>
          <cell r="Y1172">
            <v>0</v>
          </cell>
          <cell r="AK1172">
            <v>257</v>
          </cell>
          <cell r="BC1172">
            <v>355</v>
          </cell>
          <cell r="BF1172">
            <v>612</v>
          </cell>
          <cell r="EP1172">
            <v>0</v>
          </cell>
          <cell r="GX1172">
            <v>0</v>
          </cell>
          <cell r="JF1172">
            <v>616.85</v>
          </cell>
          <cell r="MR1172">
            <v>848.4000000000002</v>
          </cell>
          <cell r="NG1172">
            <v>1465.25</v>
          </cell>
        </row>
        <row r="1255">
          <cell r="M1255">
            <v>52</v>
          </cell>
          <cell r="Y1255">
            <v>0</v>
          </cell>
          <cell r="AK1255">
            <v>215</v>
          </cell>
          <cell r="BC1255">
            <v>113</v>
          </cell>
          <cell r="BF1255">
            <v>380</v>
          </cell>
          <cell r="EP1255">
            <v>120.9</v>
          </cell>
          <cell r="GX1255">
            <v>0</v>
          </cell>
          <cell r="JF1255">
            <v>520.54999999999984</v>
          </cell>
          <cell r="MR1255">
            <v>273.09999999999997</v>
          </cell>
          <cell r="NG1255">
            <v>914.55</v>
          </cell>
        </row>
        <row r="1338">
          <cell r="M1338">
            <v>20</v>
          </cell>
          <cell r="Y1338">
            <v>14</v>
          </cell>
          <cell r="AK1338">
            <v>232</v>
          </cell>
          <cell r="BC1338">
            <v>203</v>
          </cell>
          <cell r="BF1338">
            <v>469</v>
          </cell>
          <cell r="EP1338">
            <v>46.800000000000004</v>
          </cell>
          <cell r="GX1338">
            <v>36.549999999999997</v>
          </cell>
          <cell r="JF1338">
            <v>546.09999999999991</v>
          </cell>
          <cell r="MR1338">
            <v>486.95000000000005</v>
          </cell>
          <cell r="NG1338">
            <v>1116.4000000000001</v>
          </cell>
        </row>
        <row r="1421">
          <cell r="M1421">
            <v>888</v>
          </cell>
          <cell r="Y1421">
            <v>71</v>
          </cell>
          <cell r="AK1421">
            <v>2723</v>
          </cell>
          <cell r="BC1421">
            <v>2762</v>
          </cell>
          <cell r="BF1421">
            <v>6444</v>
          </cell>
          <cell r="EP1421">
            <v>2047.95</v>
          </cell>
          <cell r="GX1421">
            <v>186.45</v>
          </cell>
          <cell r="JF1421">
            <v>6462.5000000000009</v>
          </cell>
          <cell r="MR1421">
            <v>6691.4</v>
          </cell>
          <cell r="NG1421">
            <v>15388.3</v>
          </cell>
        </row>
        <row r="1504">
          <cell r="M1504">
            <v>401</v>
          </cell>
          <cell r="Y1504">
            <v>19</v>
          </cell>
          <cell r="AK1504">
            <v>792</v>
          </cell>
          <cell r="BC1504">
            <v>896</v>
          </cell>
          <cell r="BF1504">
            <v>2108</v>
          </cell>
          <cell r="EP1504">
            <v>850.72980000000018</v>
          </cell>
          <cell r="GX1504">
            <v>45</v>
          </cell>
          <cell r="JF1504">
            <v>1869.9000000000003</v>
          </cell>
          <cell r="MR1504">
            <v>2225.6000000000004</v>
          </cell>
          <cell r="NG1504">
            <v>4991.2298000000001</v>
          </cell>
        </row>
      </sheetData>
      <sheetData sheetId="1">
        <row r="11">
          <cell r="C11">
            <v>170</v>
          </cell>
          <cell r="F11">
            <v>431</v>
          </cell>
          <cell r="J11">
            <v>0</v>
          </cell>
          <cell r="N11">
            <v>575</v>
          </cell>
          <cell r="T11">
            <v>761</v>
          </cell>
          <cell r="U11">
            <v>1767</v>
          </cell>
          <cell r="AZ11">
            <v>1314.5321461717911</v>
          </cell>
          <cell r="BT11">
            <v>0</v>
          </cell>
          <cell r="CN11">
            <v>2042.2936701335864</v>
          </cell>
          <cell r="DR11">
            <v>2586.6760247915972</v>
          </cell>
          <cell r="DW11">
            <v>5943.5018410969751</v>
          </cell>
        </row>
        <row r="43">
          <cell r="F43">
            <v>240</v>
          </cell>
          <cell r="J43">
            <v>0</v>
          </cell>
          <cell r="N43">
            <v>1368</v>
          </cell>
          <cell r="T43">
            <v>2020</v>
          </cell>
          <cell r="U43">
            <v>3628</v>
          </cell>
          <cell r="AZ43">
            <v>586.174509952927</v>
          </cell>
          <cell r="BT43">
            <v>0</v>
          </cell>
          <cell r="CN43">
            <v>4464.7522108426701</v>
          </cell>
          <cell r="DR43">
            <v>6425.3283716594733</v>
          </cell>
          <cell r="DW43">
            <v>11476.255092455069</v>
          </cell>
        </row>
        <row r="75">
          <cell r="F75">
            <v>877</v>
          </cell>
          <cell r="J75">
            <v>9</v>
          </cell>
          <cell r="N75">
            <v>1102</v>
          </cell>
          <cell r="T75">
            <v>1934</v>
          </cell>
          <cell r="U75">
            <v>3922</v>
          </cell>
          <cell r="AZ75">
            <v>2463.0944343865413</v>
          </cell>
          <cell r="BT75">
            <v>21.342344501698562</v>
          </cell>
          <cell r="CN75">
            <v>2841.5919342978427</v>
          </cell>
          <cell r="DR75">
            <v>5507.5367220778271</v>
          </cell>
          <cell r="DW75">
            <v>10833.56543526391</v>
          </cell>
        </row>
        <row r="107">
          <cell r="F107">
            <v>0</v>
          </cell>
          <cell r="J107">
            <v>10</v>
          </cell>
          <cell r="N107">
            <v>1013</v>
          </cell>
          <cell r="T107">
            <v>1303</v>
          </cell>
          <cell r="U107">
            <v>2326</v>
          </cell>
          <cell r="AZ107">
            <v>0</v>
          </cell>
          <cell r="BT107">
            <v>31.312785159686719</v>
          </cell>
          <cell r="CN107">
            <v>3293.2597617486176</v>
          </cell>
          <cell r="DR107">
            <v>4397.0068317779442</v>
          </cell>
          <cell r="DW107">
            <v>7721.5793786862496</v>
          </cell>
        </row>
        <row r="139">
          <cell r="F139">
            <v>1261</v>
          </cell>
          <cell r="J139">
            <v>238</v>
          </cell>
          <cell r="N139">
            <v>1740</v>
          </cell>
          <cell r="T139">
            <v>2715</v>
          </cell>
          <cell r="U139">
            <v>5954</v>
          </cell>
          <cell r="AZ139">
            <v>2292.2347122659435</v>
          </cell>
          <cell r="BT139">
            <v>599.99842947927732</v>
          </cell>
          <cell r="CN139">
            <v>6097.3064319138775</v>
          </cell>
          <cell r="DR139">
            <v>9319.9742968364135</v>
          </cell>
          <cell r="DW139">
            <v>18309.513870495506</v>
          </cell>
        </row>
        <row r="171">
          <cell r="F171">
            <v>16</v>
          </cell>
          <cell r="J171">
            <v>27</v>
          </cell>
          <cell r="N171">
            <v>227</v>
          </cell>
          <cell r="T171">
            <v>730</v>
          </cell>
          <cell r="U171">
            <v>1000</v>
          </cell>
          <cell r="AZ171">
            <v>40.18690236134784</v>
          </cell>
          <cell r="BT171">
            <v>73.198661942917127</v>
          </cell>
          <cell r="CN171">
            <v>1146.8175428334584</v>
          </cell>
          <cell r="DR171">
            <v>2355.3997260354968</v>
          </cell>
          <cell r="DW171">
            <v>3615.6028331732205</v>
          </cell>
        </row>
        <row r="203">
          <cell r="F203">
            <v>178</v>
          </cell>
          <cell r="J203">
            <v>152</v>
          </cell>
          <cell r="N203">
            <v>425</v>
          </cell>
          <cell r="T203">
            <v>440</v>
          </cell>
          <cell r="U203">
            <v>1195</v>
          </cell>
          <cell r="AZ203">
            <v>345.97723325100833</v>
          </cell>
          <cell r="BT203">
            <v>467.53836273356893</v>
          </cell>
          <cell r="CN203">
            <v>1745.4711779339011</v>
          </cell>
          <cell r="DR203">
            <v>1859.1008540216826</v>
          </cell>
          <cell r="DW203">
            <v>4418.0876279401609</v>
          </cell>
        </row>
        <row r="235">
          <cell r="F235">
            <v>0</v>
          </cell>
          <cell r="J235">
            <v>212</v>
          </cell>
          <cell r="N235">
            <v>571</v>
          </cell>
          <cell r="T235">
            <v>777</v>
          </cell>
          <cell r="U235">
            <v>1560</v>
          </cell>
          <cell r="AZ235">
            <v>0</v>
          </cell>
          <cell r="BT235">
            <v>740.80188825444884</v>
          </cell>
          <cell r="CN235">
            <v>1686.5051047977745</v>
          </cell>
          <cell r="DR235">
            <v>2133.2994148562093</v>
          </cell>
          <cell r="DW235">
            <v>4560.6064079084326</v>
          </cell>
        </row>
        <row r="267">
          <cell r="F267">
            <v>0</v>
          </cell>
          <cell r="J267">
            <v>306</v>
          </cell>
          <cell r="N267">
            <v>490</v>
          </cell>
          <cell r="T267">
            <v>442</v>
          </cell>
          <cell r="U267">
            <v>1238</v>
          </cell>
          <cell r="AZ267">
            <v>0</v>
          </cell>
          <cell r="BT267">
            <v>935.92784735520092</v>
          </cell>
          <cell r="CN267">
            <v>1350.7140895848268</v>
          </cell>
          <cell r="DR267">
            <v>2296.9807248427855</v>
          </cell>
          <cell r="DW267">
            <v>4583.6226617828142</v>
          </cell>
        </row>
        <row r="299">
          <cell r="F299">
            <v>552</v>
          </cell>
          <cell r="J299">
            <v>132</v>
          </cell>
          <cell r="N299">
            <v>498</v>
          </cell>
          <cell r="T299">
            <v>374</v>
          </cell>
          <cell r="U299">
            <v>1556</v>
          </cell>
          <cell r="AZ299">
            <v>1832.4011276996027</v>
          </cell>
          <cell r="BT299">
            <v>355.60112235918342</v>
          </cell>
          <cell r="CN299">
            <v>2145.4679513505907</v>
          </cell>
          <cell r="DR299">
            <v>1880.1707523364212</v>
          </cell>
          <cell r="DW299">
            <v>6213.6409537457976</v>
          </cell>
        </row>
        <row r="331">
          <cell r="F331">
            <v>26</v>
          </cell>
          <cell r="J331">
            <v>0</v>
          </cell>
          <cell r="N331">
            <v>77</v>
          </cell>
          <cell r="T331">
            <v>185</v>
          </cell>
          <cell r="U331">
            <v>288</v>
          </cell>
          <cell r="AZ331">
            <v>41.333355916075526</v>
          </cell>
          <cell r="BT331">
            <v>0</v>
          </cell>
          <cell r="CN331">
            <v>175.76484327062656</v>
          </cell>
          <cell r="DR331">
            <v>680.74276101623889</v>
          </cell>
          <cell r="DW331">
            <v>897.84096020294089</v>
          </cell>
        </row>
        <row r="363">
          <cell r="F363">
            <v>355</v>
          </cell>
          <cell r="J363">
            <v>0</v>
          </cell>
          <cell r="N363">
            <v>829</v>
          </cell>
          <cell r="T363">
            <v>337</v>
          </cell>
          <cell r="U363">
            <v>1521</v>
          </cell>
          <cell r="AZ363">
            <v>838.72030258516475</v>
          </cell>
          <cell r="BT363">
            <v>0</v>
          </cell>
          <cell r="CN363">
            <v>2963.3392741579555</v>
          </cell>
          <cell r="DR363">
            <v>1207.4368410252716</v>
          </cell>
          <cell r="DW363">
            <v>5009.4964177683905</v>
          </cell>
        </row>
        <row r="395">
          <cell r="F395">
            <v>344</v>
          </cell>
          <cell r="J395">
            <v>167</v>
          </cell>
          <cell r="N395">
            <v>324</v>
          </cell>
          <cell r="T395">
            <v>399</v>
          </cell>
          <cell r="U395">
            <v>1234</v>
          </cell>
          <cell r="AZ395">
            <v>1007.5953617274029</v>
          </cell>
          <cell r="BT395">
            <v>550.73035081417879</v>
          </cell>
          <cell r="CN395">
            <v>1166.6058542847372</v>
          </cell>
          <cell r="DR395">
            <v>1366.2522405195298</v>
          </cell>
          <cell r="DW395">
            <v>4091.1838073458489</v>
          </cell>
        </row>
        <row r="427">
          <cell r="F427">
            <v>526</v>
          </cell>
          <cell r="J427">
            <v>32</v>
          </cell>
          <cell r="N427">
            <v>1321</v>
          </cell>
          <cell r="T427">
            <v>1457</v>
          </cell>
          <cell r="U427">
            <v>3336</v>
          </cell>
          <cell r="AZ427">
            <v>1417.0187732129082</v>
          </cell>
          <cell r="BT427">
            <v>157.7027508599264</v>
          </cell>
          <cell r="CN427">
            <v>3720.1567818809899</v>
          </cell>
          <cell r="DR427">
            <v>4612.3461183816326</v>
          </cell>
          <cell r="DW427">
            <v>9907.224424335458</v>
          </cell>
        </row>
        <row r="459">
          <cell r="F459">
            <v>37</v>
          </cell>
          <cell r="J459">
            <v>94</v>
          </cell>
          <cell r="N459">
            <v>291</v>
          </cell>
          <cell r="T459">
            <v>761</v>
          </cell>
          <cell r="U459">
            <v>1183</v>
          </cell>
          <cell r="AZ459">
            <v>98.863092754549115</v>
          </cell>
          <cell r="BT459">
            <v>217.56353727402978</v>
          </cell>
          <cell r="CN459">
            <v>994.07658193044767</v>
          </cell>
          <cell r="DR459">
            <v>3026.9327161477399</v>
          </cell>
          <cell r="DW459">
            <v>4337.4359281067664</v>
          </cell>
        </row>
        <row r="491">
          <cell r="F491">
            <v>156</v>
          </cell>
          <cell r="J491">
            <v>0</v>
          </cell>
          <cell r="N491">
            <v>518</v>
          </cell>
          <cell r="T491">
            <v>518</v>
          </cell>
          <cell r="U491">
            <v>1192</v>
          </cell>
          <cell r="AZ491">
            <v>378.73725255582667</v>
          </cell>
          <cell r="BT491">
            <v>0</v>
          </cell>
          <cell r="CN491">
            <v>1563.5098185870565</v>
          </cell>
          <cell r="DR491">
            <v>1507.9896448236</v>
          </cell>
          <cell r="DW491">
            <v>3450.2367159664841</v>
          </cell>
        </row>
        <row r="523">
          <cell r="F523">
            <v>29</v>
          </cell>
          <cell r="J523">
            <v>0</v>
          </cell>
          <cell r="N523">
            <v>655</v>
          </cell>
          <cell r="T523">
            <v>546</v>
          </cell>
          <cell r="U523">
            <v>1230</v>
          </cell>
          <cell r="AZ523">
            <v>93.013128228143998</v>
          </cell>
          <cell r="BT523">
            <v>0</v>
          </cell>
          <cell r="CN523">
            <v>2405.603929798991</v>
          </cell>
          <cell r="DR523">
            <v>1930.2746959031131</v>
          </cell>
          <cell r="DW523">
            <v>4428.8917539302483</v>
          </cell>
        </row>
        <row r="555">
          <cell r="F555">
            <v>8213</v>
          </cell>
          <cell r="J555">
            <v>229</v>
          </cell>
          <cell r="N555">
            <v>5260</v>
          </cell>
          <cell r="T555">
            <v>7688</v>
          </cell>
          <cell r="U555">
            <v>21390</v>
          </cell>
          <cell r="AZ555">
            <v>25516.155788625638</v>
          </cell>
          <cell r="BT555">
            <v>576.76203908583295</v>
          </cell>
          <cell r="CN555">
            <v>21327.754463494479</v>
          </cell>
          <cell r="DR555">
            <v>31071.90131859366</v>
          </cell>
          <cell r="DW555">
            <v>78492.573609799612</v>
          </cell>
        </row>
      </sheetData>
      <sheetData sheetId="2">
        <row r="8">
          <cell r="C8">
            <v>0</v>
          </cell>
          <cell r="F8">
            <v>0</v>
          </cell>
          <cell r="J8">
            <v>0</v>
          </cell>
          <cell r="T8">
            <v>146</v>
          </cell>
          <cell r="U8">
            <v>146</v>
          </cell>
          <cell r="BB8">
            <v>0</v>
          </cell>
          <cell r="BV8">
            <v>0</v>
          </cell>
          <cell r="CP8">
            <v>0</v>
          </cell>
          <cell r="DT8">
            <v>1378.3555600000002</v>
          </cell>
          <cell r="DY8">
            <v>1378.3555600000002</v>
          </cell>
        </row>
        <row r="15">
          <cell r="F15">
            <v>0</v>
          </cell>
          <cell r="J15">
            <v>0</v>
          </cell>
          <cell r="N15">
            <v>0</v>
          </cell>
          <cell r="T15">
            <v>205</v>
          </cell>
          <cell r="U15">
            <v>205</v>
          </cell>
          <cell r="BB15">
            <v>0</v>
          </cell>
          <cell r="BV15">
            <v>0</v>
          </cell>
          <cell r="CP15">
            <v>0</v>
          </cell>
          <cell r="DT15">
            <v>1975.7062999999998</v>
          </cell>
          <cell r="DY15">
            <v>1975.7062999999998</v>
          </cell>
        </row>
        <row r="22">
          <cell r="F22">
            <v>0</v>
          </cell>
          <cell r="J22">
            <v>0</v>
          </cell>
          <cell r="N22">
            <v>150</v>
          </cell>
          <cell r="T22">
            <v>0</v>
          </cell>
          <cell r="U22">
            <v>150</v>
          </cell>
          <cell r="BB22">
            <v>0</v>
          </cell>
          <cell r="BV22">
            <v>0</v>
          </cell>
          <cell r="CP22">
            <v>1441.5289999999998</v>
          </cell>
          <cell r="DT22">
            <v>0</v>
          </cell>
          <cell r="DY22">
            <v>1441.5289999999998</v>
          </cell>
        </row>
        <row r="29">
          <cell r="F29">
            <v>0</v>
          </cell>
          <cell r="J29">
            <v>0</v>
          </cell>
          <cell r="N29">
            <v>60</v>
          </cell>
          <cell r="T29">
            <v>0</v>
          </cell>
          <cell r="U29">
            <v>60</v>
          </cell>
          <cell r="BB29">
            <v>0</v>
          </cell>
          <cell r="BV29">
            <v>0</v>
          </cell>
          <cell r="CP29">
            <v>574.70159999999998</v>
          </cell>
          <cell r="DT29">
            <v>0</v>
          </cell>
          <cell r="DY29">
            <v>574.70159999999998</v>
          </cell>
        </row>
        <row r="36">
          <cell r="F36">
            <v>0</v>
          </cell>
          <cell r="J36">
            <v>0</v>
          </cell>
          <cell r="N36">
            <v>122</v>
          </cell>
          <cell r="T36">
            <v>0</v>
          </cell>
          <cell r="U36">
            <v>122</v>
          </cell>
          <cell r="BB36">
            <v>0</v>
          </cell>
          <cell r="BV36">
            <v>0</v>
          </cell>
          <cell r="CP36">
            <v>1201.4549200000001</v>
          </cell>
          <cell r="DT36">
            <v>0</v>
          </cell>
          <cell r="DY36">
            <v>1201.4549200000001</v>
          </cell>
        </row>
        <row r="43">
          <cell r="F43">
            <v>0</v>
          </cell>
          <cell r="J43">
            <v>0</v>
          </cell>
          <cell r="N43">
            <v>18</v>
          </cell>
          <cell r="T43">
            <v>0</v>
          </cell>
          <cell r="U43">
            <v>18</v>
          </cell>
          <cell r="BB43">
            <v>0</v>
          </cell>
          <cell r="BV43">
            <v>0</v>
          </cell>
          <cell r="CP43">
            <v>175.51548000000003</v>
          </cell>
          <cell r="DT43">
            <v>0</v>
          </cell>
          <cell r="DY43">
            <v>175.51548000000003</v>
          </cell>
        </row>
        <row r="50">
          <cell r="F50">
            <v>0</v>
          </cell>
          <cell r="J50">
            <v>0</v>
          </cell>
          <cell r="N50">
            <v>11</v>
          </cell>
          <cell r="T50">
            <v>4</v>
          </cell>
          <cell r="U50">
            <v>15</v>
          </cell>
          <cell r="BB50">
            <v>0</v>
          </cell>
          <cell r="BV50">
            <v>0</v>
          </cell>
          <cell r="CP50">
            <v>95.809460000000001</v>
          </cell>
          <cell r="DT50">
            <v>40.403440000000003</v>
          </cell>
          <cell r="DY50">
            <v>136.21289999999999</v>
          </cell>
        </row>
        <row r="57">
          <cell r="F57">
            <v>0</v>
          </cell>
          <cell r="J57">
            <v>1</v>
          </cell>
          <cell r="N57">
            <v>29</v>
          </cell>
          <cell r="T57">
            <v>55</v>
          </cell>
          <cell r="U57">
            <v>85</v>
          </cell>
          <cell r="BB57">
            <v>0</v>
          </cell>
          <cell r="BV57">
            <v>10.100860000000001</v>
          </cell>
          <cell r="CP57">
            <v>281.32494000000003</v>
          </cell>
          <cell r="DT57">
            <v>557.9973</v>
          </cell>
          <cell r="DY57">
            <v>849.42310000000009</v>
          </cell>
        </row>
        <row r="64">
          <cell r="F64">
            <v>0</v>
          </cell>
          <cell r="J64">
            <v>14</v>
          </cell>
          <cell r="N64">
            <v>6</v>
          </cell>
          <cell r="T64">
            <v>28</v>
          </cell>
          <cell r="U64">
            <v>48</v>
          </cell>
          <cell r="BB64">
            <v>0</v>
          </cell>
          <cell r="BV64">
            <v>134.41203999999999</v>
          </cell>
          <cell r="CP64">
            <v>61.655160000000002</v>
          </cell>
          <cell r="DT64">
            <v>277.97408000000001</v>
          </cell>
          <cell r="DY64">
            <v>474.04128000000003</v>
          </cell>
        </row>
        <row r="71">
          <cell r="F71">
            <v>37</v>
          </cell>
          <cell r="J71">
            <v>4</v>
          </cell>
          <cell r="N71">
            <v>0</v>
          </cell>
          <cell r="T71">
            <v>79</v>
          </cell>
          <cell r="U71">
            <v>120</v>
          </cell>
          <cell r="BB71">
            <v>350.73182000000003</v>
          </cell>
          <cell r="BV71">
            <v>35.603439999999999</v>
          </cell>
          <cell r="CP71">
            <v>0</v>
          </cell>
          <cell r="DT71">
            <v>824.91794000000016</v>
          </cell>
          <cell r="DY71">
            <v>1211.2532000000001</v>
          </cell>
        </row>
        <row r="78">
          <cell r="F78">
            <v>0</v>
          </cell>
          <cell r="J78">
            <v>0</v>
          </cell>
          <cell r="N78">
            <v>0</v>
          </cell>
          <cell r="T78">
            <v>10</v>
          </cell>
          <cell r="U78">
            <v>10</v>
          </cell>
          <cell r="BB78">
            <v>0</v>
          </cell>
          <cell r="BV78">
            <v>0</v>
          </cell>
          <cell r="CP78">
            <v>0</v>
          </cell>
          <cell r="DT78">
            <v>95.708600000000018</v>
          </cell>
          <cell r="DY78">
            <v>95.708600000000018</v>
          </cell>
        </row>
        <row r="85">
          <cell r="F85">
            <v>0</v>
          </cell>
          <cell r="J85">
            <v>0</v>
          </cell>
          <cell r="N85">
            <v>0</v>
          </cell>
          <cell r="T85">
            <v>40</v>
          </cell>
          <cell r="U85">
            <v>40</v>
          </cell>
          <cell r="BB85">
            <v>0</v>
          </cell>
          <cell r="BV85">
            <v>0</v>
          </cell>
          <cell r="CP85">
            <v>0</v>
          </cell>
          <cell r="DT85">
            <v>403.58439999999996</v>
          </cell>
          <cell r="DY85">
            <v>403.58439999999996</v>
          </cell>
        </row>
        <row r="92">
          <cell r="F92">
            <v>11</v>
          </cell>
          <cell r="J92">
            <v>8</v>
          </cell>
          <cell r="N92">
            <v>30</v>
          </cell>
          <cell r="T92">
            <v>51</v>
          </cell>
          <cell r="U92">
            <v>100</v>
          </cell>
          <cell r="BB92">
            <v>110.85945999999998</v>
          </cell>
          <cell r="BV92">
            <v>65.406880000000001</v>
          </cell>
          <cell r="CP92">
            <v>287.0258</v>
          </cell>
          <cell r="DT92">
            <v>497.94386000000003</v>
          </cell>
          <cell r="DY92">
            <v>961.23599999999999</v>
          </cell>
        </row>
        <row r="99">
          <cell r="F99">
            <v>0</v>
          </cell>
          <cell r="J99">
            <v>0</v>
          </cell>
          <cell r="N99">
            <v>19</v>
          </cell>
          <cell r="T99">
            <v>31</v>
          </cell>
          <cell r="U99">
            <v>50</v>
          </cell>
          <cell r="BB99">
            <v>0</v>
          </cell>
          <cell r="BV99">
            <v>0</v>
          </cell>
          <cell r="CP99">
            <v>164.54634000000001</v>
          </cell>
          <cell r="DT99">
            <v>252.25165999999996</v>
          </cell>
          <cell r="DY99">
            <v>416.79799999999994</v>
          </cell>
        </row>
        <row r="106">
          <cell r="F106">
            <v>0</v>
          </cell>
          <cell r="J106">
            <v>0</v>
          </cell>
          <cell r="N106">
            <v>0</v>
          </cell>
          <cell r="T106">
            <v>10</v>
          </cell>
          <cell r="U106">
            <v>10</v>
          </cell>
          <cell r="BB106">
            <v>0</v>
          </cell>
          <cell r="BV106">
            <v>0</v>
          </cell>
          <cell r="CP106">
            <v>0</v>
          </cell>
          <cell r="DT106">
            <v>96.208600000000004</v>
          </cell>
          <cell r="DY106">
            <v>96.208600000000004</v>
          </cell>
        </row>
        <row r="113">
          <cell r="F113">
            <v>0</v>
          </cell>
          <cell r="J113">
            <v>0</v>
          </cell>
          <cell r="N113">
            <v>55</v>
          </cell>
          <cell r="T113">
            <v>24</v>
          </cell>
          <cell r="U113">
            <v>79</v>
          </cell>
          <cell r="BB113">
            <v>0</v>
          </cell>
          <cell r="BV113">
            <v>0</v>
          </cell>
          <cell r="CP113">
            <v>530.39730000000009</v>
          </cell>
          <cell r="DT113">
            <v>238.67064000000005</v>
          </cell>
          <cell r="DY113">
            <v>769.06794000000014</v>
          </cell>
        </row>
        <row r="120">
          <cell r="F120">
            <v>86</v>
          </cell>
          <cell r="J120">
            <v>24</v>
          </cell>
          <cell r="N120">
            <v>100</v>
          </cell>
          <cell r="T120">
            <v>260</v>
          </cell>
          <cell r="U120">
            <v>470</v>
          </cell>
          <cell r="BB120">
            <v>794.22396000000003</v>
          </cell>
          <cell r="BV120">
            <v>247.32064</v>
          </cell>
          <cell r="CP120">
            <v>981.08600000000001</v>
          </cell>
          <cell r="DT120">
            <v>2617.8236000000006</v>
          </cell>
          <cell r="DY120">
            <v>4640.454200000001</v>
          </cell>
        </row>
      </sheetData>
      <sheetData sheetId="3">
        <row r="7">
          <cell r="C7">
            <v>0</v>
          </cell>
          <cell r="F7">
            <v>0</v>
          </cell>
          <cell r="J7">
            <v>0</v>
          </cell>
          <cell r="N7">
            <v>0</v>
          </cell>
          <cell r="T7">
            <v>200</v>
          </cell>
          <cell r="U7">
            <v>200</v>
          </cell>
          <cell r="BB7">
            <v>0</v>
          </cell>
          <cell r="BV7">
            <v>0</v>
          </cell>
          <cell r="CP7">
            <v>0</v>
          </cell>
          <cell r="DT7">
            <v>1959.5520000000001</v>
          </cell>
          <cell r="EA7">
            <v>1959.5520000000001</v>
          </cell>
        </row>
        <row r="14">
          <cell r="F14">
            <v>0</v>
          </cell>
          <cell r="J14">
            <v>0</v>
          </cell>
          <cell r="N14">
            <v>0</v>
          </cell>
          <cell r="T14">
            <v>321</v>
          </cell>
          <cell r="U14">
            <v>321</v>
          </cell>
          <cell r="BB14">
            <v>0</v>
          </cell>
          <cell r="BV14">
            <v>0</v>
          </cell>
          <cell r="CP14">
            <v>0</v>
          </cell>
          <cell r="DT14">
            <v>3081.2360600000002</v>
          </cell>
          <cell r="EA14">
            <v>3081.2360600000002</v>
          </cell>
        </row>
        <row r="21">
          <cell r="F21">
            <v>0</v>
          </cell>
          <cell r="J21">
            <v>0</v>
          </cell>
          <cell r="N21">
            <v>309</v>
          </cell>
          <cell r="T21">
            <v>0</v>
          </cell>
          <cell r="U21">
            <v>309</v>
          </cell>
          <cell r="BB21">
            <v>0</v>
          </cell>
          <cell r="BV21">
            <v>0</v>
          </cell>
          <cell r="CP21">
            <v>3138.2157400000001</v>
          </cell>
          <cell r="DT21">
            <v>0</v>
          </cell>
          <cell r="EA21">
            <v>3138.2157400000001</v>
          </cell>
        </row>
        <row r="28">
          <cell r="F28">
            <v>0</v>
          </cell>
          <cell r="J28">
            <v>0</v>
          </cell>
          <cell r="N28">
            <v>166</v>
          </cell>
          <cell r="T28">
            <v>0</v>
          </cell>
          <cell r="U28">
            <v>166</v>
          </cell>
          <cell r="BB28">
            <v>0</v>
          </cell>
          <cell r="BV28">
            <v>0</v>
          </cell>
          <cell r="CP28">
            <v>1674.1427600000002</v>
          </cell>
          <cell r="DT28">
            <v>0</v>
          </cell>
          <cell r="EA28">
            <v>1674.1427600000002</v>
          </cell>
        </row>
        <row r="35">
          <cell r="F35">
            <v>0</v>
          </cell>
          <cell r="J35">
            <v>0</v>
          </cell>
          <cell r="N35">
            <v>272</v>
          </cell>
          <cell r="T35">
            <v>0</v>
          </cell>
          <cell r="U35">
            <v>272</v>
          </cell>
          <cell r="BB35">
            <v>0</v>
          </cell>
          <cell r="BV35">
            <v>0</v>
          </cell>
          <cell r="CP35">
            <v>2744.4339199999999</v>
          </cell>
          <cell r="DT35">
            <v>0</v>
          </cell>
          <cell r="EA35">
            <v>2744.4339199999999</v>
          </cell>
        </row>
        <row r="42">
          <cell r="F42">
            <v>0</v>
          </cell>
          <cell r="J42">
            <v>0</v>
          </cell>
          <cell r="N42">
            <v>91</v>
          </cell>
          <cell r="T42">
            <v>0</v>
          </cell>
          <cell r="U42">
            <v>91</v>
          </cell>
          <cell r="BB42">
            <v>0</v>
          </cell>
          <cell r="BV42">
            <v>0</v>
          </cell>
          <cell r="CP42">
            <v>922.52826000000005</v>
          </cell>
          <cell r="DT42">
            <v>0</v>
          </cell>
          <cell r="EA42">
            <v>922.52826000000005</v>
          </cell>
        </row>
        <row r="49">
          <cell r="F49">
            <v>0</v>
          </cell>
          <cell r="J49">
            <v>0</v>
          </cell>
          <cell r="N49">
            <v>12</v>
          </cell>
          <cell r="T49">
            <v>63</v>
          </cell>
          <cell r="U49">
            <v>75</v>
          </cell>
          <cell r="BB49">
            <v>0</v>
          </cell>
          <cell r="BV49">
            <v>0</v>
          </cell>
          <cell r="CP49">
            <v>105.81031999999999</v>
          </cell>
          <cell r="DT49">
            <v>643.35418000000004</v>
          </cell>
          <cell r="EA49">
            <v>749.16449999999998</v>
          </cell>
        </row>
        <row r="56">
          <cell r="F56">
            <v>0</v>
          </cell>
          <cell r="J56">
            <v>5</v>
          </cell>
          <cell r="N56">
            <v>15</v>
          </cell>
          <cell r="T56">
            <v>80</v>
          </cell>
          <cell r="U56">
            <v>100</v>
          </cell>
          <cell r="BB56">
            <v>0</v>
          </cell>
          <cell r="BV56">
            <v>50.504300000000001</v>
          </cell>
          <cell r="CP56">
            <v>147.11290000000002</v>
          </cell>
          <cell r="DT56">
            <v>794.16880000000015</v>
          </cell>
          <cell r="EA56">
            <v>991.78600000000006</v>
          </cell>
        </row>
        <row r="63">
          <cell r="F63">
            <v>0</v>
          </cell>
          <cell r="J63">
            <v>13</v>
          </cell>
          <cell r="N63">
            <v>0</v>
          </cell>
          <cell r="T63">
            <v>40</v>
          </cell>
          <cell r="U63">
            <v>53</v>
          </cell>
          <cell r="BB63">
            <v>0</v>
          </cell>
          <cell r="BV63">
            <v>128.61118000000002</v>
          </cell>
          <cell r="CP63">
            <v>0</v>
          </cell>
          <cell r="DT63">
            <v>404.48439999999999</v>
          </cell>
          <cell r="EA63">
            <v>533.09558000000004</v>
          </cell>
        </row>
        <row r="70">
          <cell r="F70">
            <v>0</v>
          </cell>
          <cell r="J70">
            <v>94</v>
          </cell>
          <cell r="N70">
            <v>0</v>
          </cell>
          <cell r="T70">
            <v>69</v>
          </cell>
          <cell r="U70">
            <v>163</v>
          </cell>
          <cell r="BB70">
            <v>0</v>
          </cell>
          <cell r="BV70">
            <v>870.96083999999996</v>
          </cell>
          <cell r="CP70">
            <v>0</v>
          </cell>
          <cell r="DT70">
            <v>721.10934000000009</v>
          </cell>
          <cell r="EA70">
            <v>1592.0701800000002</v>
          </cell>
        </row>
        <row r="77">
          <cell r="F77">
            <v>0</v>
          </cell>
          <cell r="J77">
            <v>0</v>
          </cell>
          <cell r="N77">
            <v>0</v>
          </cell>
          <cell r="T77">
            <v>20</v>
          </cell>
          <cell r="U77">
            <v>20</v>
          </cell>
          <cell r="BB77">
            <v>0</v>
          </cell>
          <cell r="BV77">
            <v>0</v>
          </cell>
          <cell r="CP77">
            <v>0</v>
          </cell>
          <cell r="DT77">
            <v>202.21719999999999</v>
          </cell>
          <cell r="EA77">
            <v>202.21719999999999</v>
          </cell>
        </row>
        <row r="84">
          <cell r="F84">
            <v>0</v>
          </cell>
          <cell r="J84">
            <v>0</v>
          </cell>
          <cell r="N84">
            <v>0</v>
          </cell>
          <cell r="T84">
            <v>97</v>
          </cell>
          <cell r="U84">
            <v>97</v>
          </cell>
          <cell r="BB84">
            <v>0</v>
          </cell>
          <cell r="BV84">
            <v>0</v>
          </cell>
          <cell r="CP84">
            <v>0</v>
          </cell>
          <cell r="DT84">
            <v>982.63341999999989</v>
          </cell>
          <cell r="EA84">
            <v>982.63341999999989</v>
          </cell>
        </row>
        <row r="91">
          <cell r="F91">
            <v>0</v>
          </cell>
          <cell r="J91">
            <v>0</v>
          </cell>
          <cell r="N91">
            <v>21</v>
          </cell>
          <cell r="T91">
            <v>79</v>
          </cell>
          <cell r="U91">
            <v>100</v>
          </cell>
          <cell r="BB91">
            <v>0</v>
          </cell>
          <cell r="BV91">
            <v>0</v>
          </cell>
          <cell r="CP91">
            <v>210.31806000000003</v>
          </cell>
          <cell r="DT91">
            <v>778.36794000000009</v>
          </cell>
          <cell r="EA91">
            <v>988.68600000000026</v>
          </cell>
        </row>
        <row r="98">
          <cell r="F98">
            <v>0</v>
          </cell>
          <cell r="J98">
            <v>0</v>
          </cell>
          <cell r="N98">
            <v>55</v>
          </cell>
          <cell r="T98">
            <v>139</v>
          </cell>
          <cell r="U98">
            <v>194</v>
          </cell>
          <cell r="BB98">
            <v>0</v>
          </cell>
          <cell r="BV98">
            <v>0</v>
          </cell>
          <cell r="CP98">
            <v>545.7473</v>
          </cell>
          <cell r="DT98">
            <v>1366.7195400000001</v>
          </cell>
          <cell r="EA98">
            <v>1912.4668400000003</v>
          </cell>
        </row>
        <row r="105">
          <cell r="F105">
            <v>0</v>
          </cell>
          <cell r="J105">
            <v>0</v>
          </cell>
          <cell r="N105">
            <v>0</v>
          </cell>
          <cell r="T105">
            <v>68</v>
          </cell>
          <cell r="U105">
            <v>68</v>
          </cell>
          <cell r="BB105">
            <v>0</v>
          </cell>
          <cell r="BV105">
            <v>0</v>
          </cell>
          <cell r="CP105">
            <v>0</v>
          </cell>
          <cell r="DT105">
            <v>680.25847999999996</v>
          </cell>
          <cell r="EA105">
            <v>680.25847999999996</v>
          </cell>
        </row>
        <row r="112">
          <cell r="F112">
            <v>0</v>
          </cell>
          <cell r="J112">
            <v>0</v>
          </cell>
          <cell r="N112">
            <v>92</v>
          </cell>
          <cell r="T112">
            <v>0</v>
          </cell>
          <cell r="U112">
            <v>92</v>
          </cell>
          <cell r="BB112">
            <v>0</v>
          </cell>
          <cell r="BV112">
            <v>0</v>
          </cell>
          <cell r="CP112">
            <v>926.5791200000001</v>
          </cell>
          <cell r="DT112">
            <v>0</v>
          </cell>
          <cell r="EA112">
            <v>926.5791200000001</v>
          </cell>
        </row>
        <row r="119">
          <cell r="F119">
            <v>0</v>
          </cell>
          <cell r="J119">
            <v>0</v>
          </cell>
          <cell r="N119">
            <v>64</v>
          </cell>
          <cell r="T119">
            <v>22</v>
          </cell>
          <cell r="U119">
            <v>86</v>
          </cell>
          <cell r="BB119">
            <v>0</v>
          </cell>
          <cell r="BV119">
            <v>0</v>
          </cell>
          <cell r="CP119">
            <v>638.4050400000001</v>
          </cell>
          <cell r="DT119">
            <v>225.01892000000004</v>
          </cell>
          <cell r="EA119">
            <v>863.42396000000008</v>
          </cell>
        </row>
        <row r="126">
          <cell r="F126">
            <v>55</v>
          </cell>
          <cell r="J126">
            <v>74</v>
          </cell>
          <cell r="N126">
            <v>191</v>
          </cell>
          <cell r="T126">
            <v>357</v>
          </cell>
          <cell r="U126">
            <v>677</v>
          </cell>
          <cell r="BB126">
            <v>569.14730000000009</v>
          </cell>
          <cell r="BV126">
            <v>695.13364000000001</v>
          </cell>
          <cell r="CP126">
            <v>1996.1142600000003</v>
          </cell>
          <cell r="DT126">
            <v>3563.1070200000004</v>
          </cell>
          <cell r="EA126">
            <v>6823.5022200000003</v>
          </cell>
        </row>
      </sheetData>
      <sheetData sheetId="4">
        <row r="5">
          <cell r="D5">
            <v>0</v>
          </cell>
          <cell r="M5">
            <v>1082</v>
          </cell>
          <cell r="Y5">
            <v>0</v>
          </cell>
          <cell r="AK5">
            <v>6</v>
          </cell>
          <cell r="BC5">
            <v>1197</v>
          </cell>
          <cell r="BF5">
            <v>2285</v>
          </cell>
          <cell r="ER5">
            <v>2484.825600000001</v>
          </cell>
          <cell r="GZ5">
            <v>0</v>
          </cell>
          <cell r="JH5">
            <v>16.476000000000003</v>
          </cell>
          <cell r="MT5">
            <v>2811.0024799999997</v>
          </cell>
          <cell r="NI5">
            <v>5312.3040799999999</v>
          </cell>
        </row>
        <row r="74">
          <cell r="M74">
            <v>1234</v>
          </cell>
          <cell r="Y74">
            <v>245</v>
          </cell>
          <cell r="AK74">
            <v>1592</v>
          </cell>
          <cell r="BC74">
            <v>1667</v>
          </cell>
          <cell r="BF74">
            <v>4738</v>
          </cell>
          <cell r="ER74">
            <v>3167.8740000000007</v>
          </cell>
          <cell r="GZ74">
            <v>848.47720000000027</v>
          </cell>
          <cell r="JH74">
            <v>3921.0958399999995</v>
          </cell>
          <cell r="MT74">
            <v>4079.4839199999983</v>
          </cell>
          <cell r="NI74">
            <v>12016.930959999998</v>
          </cell>
        </row>
        <row r="143">
          <cell r="M143">
            <v>775</v>
          </cell>
          <cell r="Y143">
            <v>2</v>
          </cell>
          <cell r="AK143">
            <v>884</v>
          </cell>
          <cell r="BC143">
            <v>1571</v>
          </cell>
          <cell r="BF143">
            <v>3232</v>
          </cell>
          <cell r="ER143">
            <v>1959.1487999999997</v>
          </cell>
          <cell r="GZ143">
            <v>7.2110400000000006</v>
          </cell>
          <cell r="JH143">
            <v>2231.3964799999999</v>
          </cell>
          <cell r="MT143">
            <v>3805.2182399999997</v>
          </cell>
          <cell r="NI143">
            <v>8002.9745599999997</v>
          </cell>
        </row>
        <row r="212">
          <cell r="M212">
            <v>0</v>
          </cell>
          <cell r="Y212">
            <v>2</v>
          </cell>
          <cell r="AK212">
            <v>250</v>
          </cell>
          <cell r="BC212">
            <v>1828</v>
          </cell>
          <cell r="BF212">
            <v>2080</v>
          </cell>
          <cell r="ER212">
            <v>0</v>
          </cell>
          <cell r="GZ212">
            <v>6.8919999999999995</v>
          </cell>
          <cell r="JH212">
            <v>624.10559999999998</v>
          </cell>
          <cell r="MT212">
            <v>4738.1478399999996</v>
          </cell>
          <cell r="NI212">
            <v>5369.1454400000002</v>
          </cell>
        </row>
        <row r="281">
          <cell r="M281">
            <v>1358</v>
          </cell>
          <cell r="Y281">
            <v>10</v>
          </cell>
          <cell r="AK281">
            <v>815</v>
          </cell>
          <cell r="BC281">
            <v>4313</v>
          </cell>
          <cell r="BF281">
            <v>6496</v>
          </cell>
          <cell r="ER281">
            <v>3283.22912</v>
          </cell>
          <cell r="GZ281">
            <v>35.293040000000005</v>
          </cell>
          <cell r="JH281">
            <v>1873.62096</v>
          </cell>
          <cell r="MT281">
            <v>10645.792239999997</v>
          </cell>
          <cell r="NI281">
            <v>15837.935360000001</v>
          </cell>
        </row>
        <row r="350">
          <cell r="M350">
            <v>46</v>
          </cell>
          <cell r="Y350">
            <v>8</v>
          </cell>
          <cell r="AK350">
            <v>322</v>
          </cell>
          <cell r="BC350">
            <v>497</v>
          </cell>
          <cell r="BF350">
            <v>873</v>
          </cell>
          <cell r="ER350">
            <v>142.87216000000001</v>
          </cell>
          <cell r="GZ350">
            <v>25.568000000000005</v>
          </cell>
          <cell r="JH350">
            <v>806.07295999999997</v>
          </cell>
          <cell r="MT350">
            <v>1272.2827200000002</v>
          </cell>
          <cell r="NI350">
            <v>2246.7958399999998</v>
          </cell>
        </row>
        <row r="419">
          <cell r="M419">
            <v>190</v>
          </cell>
          <cell r="Y419">
            <v>10</v>
          </cell>
          <cell r="AK419">
            <v>412</v>
          </cell>
          <cell r="BC419">
            <v>459</v>
          </cell>
          <cell r="BF419">
            <v>1071</v>
          </cell>
          <cell r="ER419">
            <v>544.04920000000016</v>
          </cell>
          <cell r="GZ419">
            <v>39.594000000000001</v>
          </cell>
          <cell r="JH419">
            <v>1039.80384</v>
          </cell>
          <cell r="MT419">
            <v>1206.0096799999999</v>
          </cell>
          <cell r="NI419">
            <v>2829.4567199999997</v>
          </cell>
        </row>
        <row r="488">
          <cell r="M488">
            <v>34</v>
          </cell>
          <cell r="Y488">
            <v>139</v>
          </cell>
          <cell r="AK488">
            <v>343</v>
          </cell>
          <cell r="BC488">
            <v>744</v>
          </cell>
          <cell r="BF488">
            <v>1260</v>
          </cell>
          <cell r="ER488">
            <v>77.566079999999999</v>
          </cell>
          <cell r="GZ488">
            <v>480.92079999999993</v>
          </cell>
          <cell r="JH488">
            <v>891.2954400000001</v>
          </cell>
          <cell r="MT488">
            <v>1845.8503199999998</v>
          </cell>
          <cell r="NI488">
            <v>3295.6326399999989</v>
          </cell>
        </row>
        <row r="557">
          <cell r="M557">
            <v>351</v>
          </cell>
          <cell r="Y557">
            <v>0</v>
          </cell>
          <cell r="AK557">
            <v>43</v>
          </cell>
          <cell r="BC557">
            <v>1016</v>
          </cell>
          <cell r="BF557">
            <v>1410</v>
          </cell>
          <cell r="ER557">
            <v>1049.55936</v>
          </cell>
          <cell r="GZ557">
            <v>0</v>
          </cell>
          <cell r="JH557">
            <v>99.994079999999997</v>
          </cell>
          <cell r="MT557">
            <v>2857.8423199999997</v>
          </cell>
          <cell r="NI557">
            <v>4007.395759999999</v>
          </cell>
        </row>
        <row r="626">
          <cell r="M626">
            <v>336</v>
          </cell>
          <cell r="Y626">
            <v>16</v>
          </cell>
          <cell r="AK626">
            <v>587</v>
          </cell>
          <cell r="BC626">
            <v>1100</v>
          </cell>
          <cell r="BF626">
            <v>2039</v>
          </cell>
          <cell r="ER626">
            <v>1017.8733599999999</v>
          </cell>
          <cell r="GZ626">
            <v>52.62</v>
          </cell>
          <cell r="JH626">
            <v>1555.6482399999995</v>
          </cell>
          <cell r="MT626">
            <v>2720.7455200000004</v>
          </cell>
          <cell r="NI626">
            <v>5346.8871199999994</v>
          </cell>
        </row>
        <row r="695">
          <cell r="M695">
            <v>28</v>
          </cell>
          <cell r="Y695">
            <v>0</v>
          </cell>
          <cell r="AK695">
            <v>76</v>
          </cell>
          <cell r="BC695">
            <v>406</v>
          </cell>
          <cell r="BF695">
            <v>510</v>
          </cell>
          <cell r="ER695">
            <v>66.626080000000016</v>
          </cell>
          <cell r="GZ695">
            <v>0</v>
          </cell>
          <cell r="JH695">
            <v>203.23216000000002</v>
          </cell>
          <cell r="MT695">
            <v>1046.6321600000003</v>
          </cell>
          <cell r="NI695">
            <v>1316.4904000000001</v>
          </cell>
        </row>
        <row r="764">
          <cell r="M764">
            <v>683</v>
          </cell>
          <cell r="Y764">
            <v>0</v>
          </cell>
          <cell r="AK764">
            <v>595</v>
          </cell>
          <cell r="BC764">
            <v>301</v>
          </cell>
          <cell r="BF764">
            <v>1579</v>
          </cell>
          <cell r="ER764">
            <v>1818.9237000000003</v>
          </cell>
          <cell r="GZ764">
            <v>0</v>
          </cell>
          <cell r="JH764">
            <v>1651.9024799999997</v>
          </cell>
          <cell r="MT764">
            <v>836.57096000000013</v>
          </cell>
          <cell r="NI764">
            <v>4307.3971400000009</v>
          </cell>
        </row>
        <row r="833">
          <cell r="M833">
            <v>240</v>
          </cell>
          <cell r="Y833">
            <v>0</v>
          </cell>
          <cell r="AK833">
            <v>265</v>
          </cell>
          <cell r="BC833">
            <v>324</v>
          </cell>
          <cell r="BF833">
            <v>829</v>
          </cell>
          <cell r="ER833">
            <v>584.78372000000002</v>
          </cell>
          <cell r="GZ833">
            <v>0</v>
          </cell>
          <cell r="JH833">
            <v>617.23736000000008</v>
          </cell>
          <cell r="MT833">
            <v>772.09720000000016</v>
          </cell>
          <cell r="NI833">
            <v>1974.1182800000004</v>
          </cell>
        </row>
        <row r="902">
          <cell r="M902">
            <v>452</v>
          </cell>
          <cell r="Y902">
            <v>1</v>
          </cell>
          <cell r="AK902">
            <v>497</v>
          </cell>
          <cell r="BC902">
            <v>1860</v>
          </cell>
          <cell r="BF902">
            <v>2810</v>
          </cell>
          <cell r="ER902">
            <v>1156.0732800000003</v>
          </cell>
          <cell r="GZ902">
            <v>2.7460000000000004</v>
          </cell>
          <cell r="JH902">
            <v>1177.40544</v>
          </cell>
          <cell r="MT902">
            <v>4782.8585599999979</v>
          </cell>
          <cell r="NI902">
            <v>7119.0832799999971</v>
          </cell>
        </row>
        <row r="971">
          <cell r="M971">
            <v>0</v>
          </cell>
          <cell r="Y971">
            <v>0</v>
          </cell>
          <cell r="AK971">
            <v>375</v>
          </cell>
          <cell r="BC971">
            <v>889</v>
          </cell>
          <cell r="BF971">
            <v>1264</v>
          </cell>
          <cell r="ER971">
            <v>0</v>
          </cell>
          <cell r="GZ971">
            <v>0</v>
          </cell>
          <cell r="JH971">
            <v>984.41496000000018</v>
          </cell>
          <cell r="MT971">
            <v>2216.6185600000013</v>
          </cell>
          <cell r="NI971">
            <v>3201.03352</v>
          </cell>
        </row>
        <row r="1040">
          <cell r="M1040">
            <v>706</v>
          </cell>
          <cell r="Y1040">
            <v>0</v>
          </cell>
          <cell r="AK1040">
            <v>607</v>
          </cell>
          <cell r="BC1040">
            <v>206</v>
          </cell>
          <cell r="BF1040">
            <v>1519</v>
          </cell>
          <cell r="ER1040">
            <v>1901.8392200000001</v>
          </cell>
          <cell r="GZ1040">
            <v>0</v>
          </cell>
          <cell r="JH1040">
            <v>1476.6222399999997</v>
          </cell>
          <cell r="MT1040">
            <v>515.9899999999999</v>
          </cell>
          <cell r="NI1040">
            <v>3894.4514600000002</v>
          </cell>
        </row>
        <row r="1109">
          <cell r="M1109">
            <v>235</v>
          </cell>
          <cell r="Y1109">
            <v>9</v>
          </cell>
          <cell r="AK1109">
            <v>484</v>
          </cell>
          <cell r="BC1109">
            <v>807</v>
          </cell>
          <cell r="BF1109">
            <v>1535</v>
          </cell>
          <cell r="ER1109">
            <v>791.63256000000013</v>
          </cell>
          <cell r="GZ1109">
            <v>30.913999999999998</v>
          </cell>
          <cell r="JH1109">
            <v>1151.2482399999999</v>
          </cell>
          <cell r="MT1109">
            <v>2040.0588800000007</v>
          </cell>
          <cell r="NI1109">
            <v>4013.8536799999993</v>
          </cell>
        </row>
        <row r="1178">
          <cell r="M1178">
            <v>1386</v>
          </cell>
          <cell r="Y1178">
            <v>90</v>
          </cell>
          <cell r="AK1178">
            <v>1577</v>
          </cell>
          <cell r="BC1178">
            <v>8685</v>
          </cell>
          <cell r="BF1178">
            <v>11738</v>
          </cell>
          <cell r="ER1178">
            <v>3824.3283200000005</v>
          </cell>
          <cell r="GZ1178">
            <v>319.92080000000004</v>
          </cell>
          <cell r="JH1178">
            <v>3689.9500000000003</v>
          </cell>
          <cell r="MT1178">
            <v>21204.500319999992</v>
          </cell>
          <cell r="NI1178">
            <v>29038.699440000008</v>
          </cell>
        </row>
        <row r="1247">
          <cell r="M1247">
            <v>1549</v>
          </cell>
          <cell r="Y1247">
            <v>49</v>
          </cell>
          <cell r="AK1247">
            <v>2071</v>
          </cell>
          <cell r="BC1247">
            <v>2129</v>
          </cell>
          <cell r="BF1247">
            <v>5798</v>
          </cell>
          <cell r="ER1247">
            <v>3522.2763999999997</v>
          </cell>
          <cell r="GZ1247">
            <v>172.58880000000002</v>
          </cell>
          <cell r="JH1247">
            <v>4610.0236000000014</v>
          </cell>
          <cell r="MT1247">
            <v>4998.4050400000015</v>
          </cell>
          <cell r="NI1247">
            <v>13303.293839999997</v>
          </cell>
        </row>
      </sheetData>
      <sheetData sheetId="5">
        <row r="11">
          <cell r="D11">
            <v>0</v>
          </cell>
          <cell r="M11">
            <v>0</v>
          </cell>
          <cell r="Y11">
            <v>0</v>
          </cell>
          <cell r="AK11">
            <v>42</v>
          </cell>
          <cell r="BC11">
            <v>107</v>
          </cell>
          <cell r="BF11">
            <v>149</v>
          </cell>
          <cell r="EF11">
            <v>0</v>
          </cell>
          <cell r="GN11">
            <v>0</v>
          </cell>
          <cell r="IV11">
            <v>169.54799999999997</v>
          </cell>
          <cell r="MH11">
            <v>537.16200000000003</v>
          </cell>
          <cell r="MW11">
            <v>706.71000000000015</v>
          </cell>
        </row>
        <row r="80">
          <cell r="M80">
            <v>12</v>
          </cell>
          <cell r="Y80">
            <v>0</v>
          </cell>
          <cell r="AK80">
            <v>96</v>
          </cell>
          <cell r="BC80">
            <v>246</v>
          </cell>
          <cell r="BF80">
            <v>354</v>
          </cell>
          <cell r="EF80">
            <v>58.414999999999992</v>
          </cell>
          <cell r="GN80">
            <v>0</v>
          </cell>
          <cell r="IV80">
            <v>485.06700000000001</v>
          </cell>
          <cell r="MH80">
            <v>1178.9059999999997</v>
          </cell>
          <cell r="MW80">
            <v>1722.3879999999999</v>
          </cell>
        </row>
        <row r="149">
          <cell r="M149">
            <v>0</v>
          </cell>
          <cell r="Y149">
            <v>0</v>
          </cell>
          <cell r="AK149">
            <v>14</v>
          </cell>
          <cell r="BC149">
            <v>0</v>
          </cell>
          <cell r="BF149">
            <v>14</v>
          </cell>
          <cell r="EF149">
            <v>0</v>
          </cell>
          <cell r="GN149">
            <v>0</v>
          </cell>
          <cell r="IV149">
            <v>31.122</v>
          </cell>
          <cell r="MH149">
            <v>0</v>
          </cell>
          <cell r="MW149">
            <v>31.122</v>
          </cell>
        </row>
        <row r="218">
          <cell r="M218">
            <v>0</v>
          </cell>
          <cell r="Y218">
            <v>0</v>
          </cell>
          <cell r="AK218">
            <v>0</v>
          </cell>
          <cell r="BC218">
            <v>50</v>
          </cell>
          <cell r="BF218">
            <v>50</v>
          </cell>
          <cell r="EF218">
            <v>0</v>
          </cell>
          <cell r="GN218">
            <v>0</v>
          </cell>
          <cell r="IV218">
            <v>0</v>
          </cell>
          <cell r="MH218">
            <v>88.92</v>
          </cell>
          <cell r="MW218">
            <v>88.92</v>
          </cell>
        </row>
        <row r="287">
          <cell r="M287">
            <v>0</v>
          </cell>
          <cell r="Y287">
            <v>0</v>
          </cell>
          <cell r="AK287">
            <v>0</v>
          </cell>
          <cell r="BC287">
            <v>284</v>
          </cell>
          <cell r="BF287">
            <v>284</v>
          </cell>
          <cell r="EF287">
            <v>0</v>
          </cell>
          <cell r="GN287">
            <v>0</v>
          </cell>
          <cell r="IV287">
            <v>0</v>
          </cell>
          <cell r="MH287">
            <v>418.05600000000015</v>
          </cell>
          <cell r="MW287">
            <v>418.05600000000015</v>
          </cell>
        </row>
        <row r="356">
          <cell r="M356">
            <v>0</v>
          </cell>
          <cell r="Y356">
            <v>0</v>
          </cell>
          <cell r="AK356">
            <v>0</v>
          </cell>
          <cell r="BC356">
            <v>0</v>
          </cell>
          <cell r="BF356">
            <v>0</v>
          </cell>
          <cell r="EF356">
            <v>0</v>
          </cell>
          <cell r="GN356">
            <v>0</v>
          </cell>
          <cell r="IV356">
            <v>0</v>
          </cell>
          <cell r="MW356">
            <v>0</v>
          </cell>
        </row>
        <row r="425">
          <cell r="M425">
            <v>0</v>
          </cell>
          <cell r="Y425">
            <v>0</v>
          </cell>
          <cell r="AK425">
            <v>0</v>
          </cell>
          <cell r="BC425">
            <v>0</v>
          </cell>
          <cell r="BF425">
            <v>0</v>
          </cell>
          <cell r="EF425">
            <v>0</v>
          </cell>
          <cell r="GN425">
            <v>0</v>
          </cell>
          <cell r="IV425">
            <v>0</v>
          </cell>
          <cell r="MH425">
            <v>0</v>
          </cell>
          <cell r="MW425">
            <v>0</v>
          </cell>
        </row>
        <row r="494">
          <cell r="M494">
            <v>0</v>
          </cell>
          <cell r="Y494">
            <v>0</v>
          </cell>
          <cell r="AK494">
            <v>25</v>
          </cell>
          <cell r="BC494">
            <v>0</v>
          </cell>
          <cell r="BF494">
            <v>25</v>
          </cell>
          <cell r="EF494">
            <v>0</v>
          </cell>
          <cell r="GN494">
            <v>0</v>
          </cell>
          <cell r="IV494">
            <v>55.575000000000003</v>
          </cell>
          <cell r="MH494">
            <v>0</v>
          </cell>
          <cell r="MW494">
            <v>55.575000000000003</v>
          </cell>
        </row>
        <row r="563">
          <cell r="M563">
            <v>0</v>
          </cell>
          <cell r="Y563">
            <v>0</v>
          </cell>
          <cell r="AK563">
            <v>0</v>
          </cell>
          <cell r="BC563">
            <v>24</v>
          </cell>
          <cell r="BF563">
            <v>24</v>
          </cell>
          <cell r="EF563">
            <v>0</v>
          </cell>
          <cell r="GN563">
            <v>0</v>
          </cell>
          <cell r="IV563">
            <v>0</v>
          </cell>
          <cell r="MH563">
            <v>59.751999999999995</v>
          </cell>
          <cell r="MW563">
            <v>59.751999999999995</v>
          </cell>
        </row>
        <row r="632">
          <cell r="M632">
            <v>0</v>
          </cell>
          <cell r="Y632">
            <v>0</v>
          </cell>
          <cell r="AK632">
            <v>29</v>
          </cell>
          <cell r="BC632">
            <v>0</v>
          </cell>
          <cell r="BF632">
            <v>29</v>
          </cell>
          <cell r="EF632">
            <v>0</v>
          </cell>
          <cell r="GN632">
            <v>0</v>
          </cell>
          <cell r="IV632">
            <v>109.12100000000001</v>
          </cell>
          <cell r="MH632">
            <v>0</v>
          </cell>
          <cell r="MW632">
            <v>109.12100000000001</v>
          </cell>
        </row>
        <row r="701">
          <cell r="M701">
            <v>0</v>
          </cell>
          <cell r="Y701">
            <v>0</v>
          </cell>
          <cell r="AK701">
            <v>0</v>
          </cell>
          <cell r="BC701">
            <v>22</v>
          </cell>
          <cell r="BF701">
            <v>22</v>
          </cell>
          <cell r="EF701">
            <v>0</v>
          </cell>
          <cell r="GN701">
            <v>0</v>
          </cell>
          <cell r="IV701">
            <v>0</v>
          </cell>
          <cell r="MH701">
            <v>67.515999999999991</v>
          </cell>
          <cell r="MW701">
            <v>67.515999999999991</v>
          </cell>
        </row>
        <row r="772">
          <cell r="M772">
            <v>28</v>
          </cell>
          <cell r="Y772">
            <v>0</v>
          </cell>
          <cell r="BC772">
            <v>0</v>
          </cell>
          <cell r="BF772">
            <v>28</v>
          </cell>
          <cell r="EF772">
            <v>62.244</v>
          </cell>
          <cell r="GN772">
            <v>0</v>
          </cell>
          <cell r="IV772">
            <v>0</v>
          </cell>
          <cell r="MH772">
            <v>0</v>
          </cell>
          <cell r="MW772">
            <v>62.244</v>
          </cell>
        </row>
        <row r="839">
          <cell r="M839">
            <v>0</v>
          </cell>
          <cell r="Y839">
            <v>0</v>
          </cell>
          <cell r="AK839">
            <v>18</v>
          </cell>
          <cell r="BC839">
            <v>0</v>
          </cell>
          <cell r="BF839">
            <v>18</v>
          </cell>
          <cell r="EF839">
            <v>0</v>
          </cell>
          <cell r="GN839">
            <v>0</v>
          </cell>
          <cell r="IV839">
            <v>47.163999999999994</v>
          </cell>
          <cell r="MH839">
            <v>0</v>
          </cell>
          <cell r="MW839">
            <v>47.163999999999994</v>
          </cell>
        </row>
        <row r="908">
          <cell r="M908">
            <v>0</v>
          </cell>
          <cell r="Y908">
            <v>0</v>
          </cell>
          <cell r="AK908">
            <v>0</v>
          </cell>
          <cell r="BC908">
            <v>40</v>
          </cell>
          <cell r="BF908">
            <v>40</v>
          </cell>
          <cell r="EF908">
            <v>0</v>
          </cell>
          <cell r="GN908">
            <v>0</v>
          </cell>
          <cell r="IV908">
            <v>0</v>
          </cell>
          <cell r="MH908">
            <v>110.21999999999998</v>
          </cell>
          <cell r="MW908">
            <v>110.22000000000001</v>
          </cell>
        </row>
        <row r="975">
          <cell r="M975">
            <v>0</v>
          </cell>
          <cell r="Y975">
            <v>0</v>
          </cell>
          <cell r="AK975">
            <v>0</v>
          </cell>
          <cell r="BC975">
            <v>47</v>
          </cell>
          <cell r="BF975">
            <v>47</v>
          </cell>
          <cell r="EF975">
            <v>0</v>
          </cell>
          <cell r="GN975">
            <v>0</v>
          </cell>
          <cell r="IV975">
            <v>0</v>
          </cell>
          <cell r="MH975">
            <v>70.881999999999991</v>
          </cell>
          <cell r="MW975">
            <v>70.882000000000005</v>
          </cell>
        </row>
        <row r="1044">
          <cell r="M1044">
            <v>0</v>
          </cell>
          <cell r="Y1044">
            <v>0</v>
          </cell>
          <cell r="AK1044">
            <v>0</v>
          </cell>
          <cell r="BC1044">
            <v>62</v>
          </cell>
          <cell r="BF1044">
            <v>62</v>
          </cell>
          <cell r="EF1044">
            <v>0</v>
          </cell>
          <cell r="GN1044">
            <v>0</v>
          </cell>
          <cell r="IV1044">
            <v>0</v>
          </cell>
          <cell r="MH1044">
            <v>279.22999999999996</v>
          </cell>
          <cell r="MW1044">
            <v>279.22999999999996</v>
          </cell>
        </row>
        <row r="1113">
          <cell r="M1113">
            <v>1</v>
          </cell>
          <cell r="Y1113">
            <v>0</v>
          </cell>
          <cell r="AK1113">
            <v>24</v>
          </cell>
          <cell r="BC1113">
            <v>48</v>
          </cell>
          <cell r="BF1113">
            <v>73</v>
          </cell>
          <cell r="EF1113">
            <v>3.3730000000000002</v>
          </cell>
          <cell r="GN1113">
            <v>0</v>
          </cell>
          <cell r="IV1113">
            <v>84.152000000000001</v>
          </cell>
          <cell r="MH1113">
            <v>170.60400000000001</v>
          </cell>
          <cell r="MW1113">
            <v>258.12900000000002</v>
          </cell>
        </row>
        <row r="1180">
          <cell r="M1180">
            <v>27</v>
          </cell>
          <cell r="Y1180">
            <v>5</v>
          </cell>
          <cell r="AK1180">
            <v>85</v>
          </cell>
          <cell r="BC1180">
            <v>308</v>
          </cell>
          <cell r="BF1180">
            <v>425</v>
          </cell>
          <cell r="EF1180">
            <v>60.020999999999994</v>
          </cell>
          <cell r="GN1180">
            <v>20.765000000000001</v>
          </cell>
          <cell r="IV1180">
            <v>348.3549999999999</v>
          </cell>
          <cell r="MH1180">
            <v>1103.1839999999997</v>
          </cell>
          <cell r="MW1180">
            <v>1532.325</v>
          </cell>
        </row>
        <row r="1249">
          <cell r="M1249">
            <v>19</v>
          </cell>
          <cell r="Y1249">
            <v>0</v>
          </cell>
          <cell r="AK1249">
            <v>11</v>
          </cell>
          <cell r="BC1249">
            <v>124</v>
          </cell>
          <cell r="BF1249">
            <v>154</v>
          </cell>
          <cell r="EF1249">
            <v>79.843999999999994</v>
          </cell>
          <cell r="GN1249">
            <v>0</v>
          </cell>
          <cell r="IV1249">
            <v>51.723999999999997</v>
          </cell>
          <cell r="MH1249">
            <v>607.95699999999999</v>
          </cell>
          <cell r="MW1249">
            <v>739.52499999999998</v>
          </cell>
        </row>
      </sheetData>
      <sheetData sheetId="6">
        <row r="11">
          <cell r="D11">
            <v>0</v>
          </cell>
        </row>
      </sheetData>
      <sheetData sheetId="7">
        <row r="12">
          <cell r="C12">
            <v>0</v>
          </cell>
        </row>
      </sheetData>
      <sheetData sheetId="8">
        <row r="23">
          <cell r="D23">
            <v>1798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26"/>
  <sheetViews>
    <sheetView tabSelected="1" zoomScaleNormal="100" workbookViewId="0">
      <pane xSplit="6" ySplit="8" topLeftCell="K9" activePane="bottomRight" state="frozen"/>
      <selection pane="topRight" activeCell="G1" sqref="G1"/>
      <selection pane="bottomLeft" activeCell="A7" sqref="A7"/>
      <selection pane="bottomRight" activeCell="M1" sqref="M1"/>
    </sheetView>
  </sheetViews>
  <sheetFormatPr defaultColWidth="9.140625" defaultRowHeight="15" x14ac:dyDescent="0.25"/>
  <cols>
    <col min="1" max="1" width="7.7109375" style="1" customWidth="1"/>
    <col min="2" max="2" width="16.5703125" style="39" customWidth="1"/>
    <col min="3" max="3" width="15.5703125" style="1" customWidth="1"/>
    <col min="4" max="5" width="12.28515625" style="1" customWidth="1"/>
    <col min="6" max="6" width="14.42578125" style="1" bestFit="1" customWidth="1"/>
    <col min="7" max="16" width="12.42578125" style="43" customWidth="1"/>
    <col min="17" max="16384" width="9.140625" style="1"/>
  </cols>
  <sheetData>
    <row r="1" spans="2:16" x14ac:dyDescent="0.25">
      <c r="L1" s="44"/>
      <c r="M1" s="44" t="s">
        <v>85</v>
      </c>
      <c r="N1" s="44"/>
    </row>
    <row r="2" spans="2:16" x14ac:dyDescent="0.25">
      <c r="L2" s="44"/>
      <c r="M2" s="44" t="s">
        <v>83</v>
      </c>
      <c r="N2" s="44"/>
    </row>
    <row r="4" spans="2:16" x14ac:dyDescent="0.25">
      <c r="B4" s="45" t="s">
        <v>84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2:16" ht="14.25" customHeight="1" x14ac:dyDescent="0.25">
      <c r="B5" s="49" t="s">
        <v>0</v>
      </c>
      <c r="C5" s="46" t="s">
        <v>1</v>
      </c>
      <c r="D5" s="46" t="s">
        <v>2</v>
      </c>
      <c r="E5" s="46" t="s">
        <v>3</v>
      </c>
      <c r="F5" s="46" t="s">
        <v>4</v>
      </c>
      <c r="G5" s="46" t="s">
        <v>5</v>
      </c>
      <c r="H5" s="46"/>
      <c r="I5" s="46"/>
      <c r="J5" s="46"/>
      <c r="K5" s="46"/>
      <c r="L5" s="46"/>
      <c r="M5" s="46"/>
      <c r="N5" s="46"/>
      <c r="O5" s="46"/>
      <c r="P5" s="46"/>
    </row>
    <row r="6" spans="2:16" x14ac:dyDescent="0.25">
      <c r="B6" s="49"/>
      <c r="C6" s="46"/>
      <c r="D6" s="46"/>
      <c r="E6" s="46"/>
      <c r="F6" s="46"/>
      <c r="G6" s="46" t="s">
        <v>3</v>
      </c>
      <c r="H6" s="46"/>
      <c r="I6" s="46"/>
      <c r="J6" s="46"/>
      <c r="K6" s="46"/>
      <c r="L6" s="46" t="s">
        <v>4</v>
      </c>
      <c r="M6" s="46"/>
      <c r="N6" s="46"/>
      <c r="O6" s="46"/>
      <c r="P6" s="46"/>
    </row>
    <row r="7" spans="2:16" ht="30" x14ac:dyDescent="0.25">
      <c r="B7" s="49"/>
      <c r="C7" s="46"/>
      <c r="D7" s="46"/>
      <c r="E7" s="46"/>
      <c r="F7" s="46"/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6</v>
      </c>
      <c r="M7" s="2" t="s">
        <v>7</v>
      </c>
      <c r="N7" s="2" t="s">
        <v>8</v>
      </c>
      <c r="O7" s="2" t="s">
        <v>9</v>
      </c>
      <c r="P7" s="2" t="s">
        <v>10</v>
      </c>
    </row>
    <row r="8" spans="2:16" x14ac:dyDescent="0.25">
      <c r="B8" s="50"/>
      <c r="C8" s="50"/>
      <c r="D8" s="50"/>
      <c r="E8" s="3"/>
      <c r="F8" s="4"/>
      <c r="G8" s="3"/>
      <c r="H8" s="3"/>
      <c r="I8" s="3"/>
      <c r="J8" s="3"/>
      <c r="K8" s="3"/>
      <c r="L8" s="4"/>
      <c r="M8" s="4"/>
      <c r="N8" s="4"/>
      <c r="O8" s="4"/>
      <c r="P8" s="4"/>
    </row>
    <row r="9" spans="2:16" s="10" customFormat="1" ht="29.25" customHeight="1" x14ac:dyDescent="0.25">
      <c r="B9" s="49" t="s">
        <v>11</v>
      </c>
      <c r="C9" s="5" t="s">
        <v>12</v>
      </c>
      <c r="D9" s="5" t="s">
        <v>13</v>
      </c>
      <c r="E9" s="6">
        <f>[1]заб.без.стом.!$V$8</f>
        <v>16852</v>
      </c>
      <c r="F9" s="7">
        <f>[1]заб.без.стом.!$EL$8</f>
        <v>41022.189191999991</v>
      </c>
      <c r="G9" s="8">
        <f>H9+I9+J9+K9</f>
        <v>16852</v>
      </c>
      <c r="H9" s="9">
        <f>[1]заб.без.стом.!F$8</f>
        <v>4475</v>
      </c>
      <c r="I9" s="9">
        <f>[1]заб.без.стом.!J$8</f>
        <v>6837</v>
      </c>
      <c r="J9" s="9">
        <f>[1]заб.без.стом.!N$8</f>
        <v>2861</v>
      </c>
      <c r="K9" s="9">
        <f>[1]заб.без.стом.!U$8</f>
        <v>2679</v>
      </c>
      <c r="L9" s="7">
        <f>M9+N9+O9+P9</f>
        <v>41022.189192000005</v>
      </c>
      <c r="M9" s="7">
        <f>[1]заб.без.стом.!BJ$8</f>
        <v>11365.904780159999</v>
      </c>
      <c r="N9" s="7">
        <f>[1]заб.без.стом.!CD$8</f>
        <v>16937.505522240004</v>
      </c>
      <c r="O9" s="7">
        <f>[1]заб.без.стом.!CX$8</f>
        <v>6524.0446425600012</v>
      </c>
      <c r="P9" s="7">
        <f>[1]заб.без.стом.!EG$8</f>
        <v>6194.7342470399999</v>
      </c>
    </row>
    <row r="10" spans="2:16" s="10" customFormat="1" ht="29.25" customHeight="1" x14ac:dyDescent="0.25">
      <c r="B10" s="49"/>
      <c r="C10" s="5" t="s">
        <v>14</v>
      </c>
      <c r="D10" s="11" t="s">
        <v>13</v>
      </c>
      <c r="E10" s="6">
        <f>'[1]стом обр.'!V$10</f>
        <v>701</v>
      </c>
      <c r="F10" s="7">
        <f>'[1]стом обр.'!EZ$10</f>
        <v>1153.184256</v>
      </c>
      <c r="G10" s="8">
        <f t="shared" ref="G10:G22" si="0">H10+I10+J10+K10</f>
        <v>701</v>
      </c>
      <c r="H10" s="9">
        <f>'[1]стом обр.'!F$10</f>
        <v>172</v>
      </c>
      <c r="I10" s="9">
        <f>'[1]стом обр.'!J$10</f>
        <v>178</v>
      </c>
      <c r="J10" s="9">
        <f>'[1]стом обр.'!N$10</f>
        <v>177</v>
      </c>
      <c r="K10" s="9">
        <f>'[1]стом обр.'!U$10</f>
        <v>174</v>
      </c>
      <c r="L10" s="7">
        <f t="shared" ref="L10:L22" si="1">M10+N10+O10+P10</f>
        <v>1153.184256</v>
      </c>
      <c r="M10" s="7">
        <f>'[1]стом обр.'!BX$10</f>
        <v>282.94963199999995</v>
      </c>
      <c r="N10" s="7">
        <f>'[1]стом обр.'!CR$10</f>
        <v>292.81996800000002</v>
      </c>
      <c r="O10" s="7">
        <f>'[1]стом обр.'!DL$10</f>
        <v>291.17491199999995</v>
      </c>
      <c r="P10" s="7">
        <f>'[1]стом обр.'!EU$10</f>
        <v>286.23974399999997</v>
      </c>
    </row>
    <row r="11" spans="2:16" s="10" customFormat="1" ht="29.25" customHeight="1" x14ac:dyDescent="0.25">
      <c r="B11" s="49"/>
      <c r="C11" s="5" t="s">
        <v>15</v>
      </c>
      <c r="D11" s="5" t="s">
        <v>13</v>
      </c>
      <c r="E11" s="6">
        <f>'[1]неотложка с коэф'!V$9</f>
        <v>5112</v>
      </c>
      <c r="F11" s="7">
        <f>'[1]неотложка с коэф'!EL$9</f>
        <v>5852.8075124293791</v>
      </c>
      <c r="G11" s="8">
        <f t="shared" si="0"/>
        <v>5112</v>
      </c>
      <c r="H11" s="9">
        <f>'[1]неотложка с коэф'!F$9</f>
        <v>1840</v>
      </c>
      <c r="I11" s="9">
        <f>'[1]неотложка с коэф'!J$9</f>
        <v>1639</v>
      </c>
      <c r="J11" s="9">
        <f>'[1]неотложка с коэф'!N$9</f>
        <v>869</v>
      </c>
      <c r="K11" s="9">
        <f>'[1]неотложка с коэф'!U$9</f>
        <v>764</v>
      </c>
      <c r="L11" s="7">
        <f t="shared" si="1"/>
        <v>5852.8075124293782</v>
      </c>
      <c r="M11" s="7">
        <f>'[1]неотложка с коэф'!BJ$9</f>
        <v>2034.9228957744858</v>
      </c>
      <c r="N11" s="7">
        <f>'[1]неотложка с коэф'!CD$9</f>
        <v>1828.2596171778061</v>
      </c>
      <c r="O11" s="7">
        <f>'[1]неотложка с коэф'!CX$9</f>
        <v>1065.8083116091634</v>
      </c>
      <c r="P11" s="7">
        <f>'[1]неотложка с коэф'!EG$9</f>
        <v>923.81668786792341</v>
      </c>
    </row>
    <row r="12" spans="2:16" s="10" customFormat="1" ht="29.25" customHeight="1" x14ac:dyDescent="0.25">
      <c r="B12" s="49"/>
      <c r="C12" s="5" t="s">
        <v>16</v>
      </c>
      <c r="D12" s="5" t="s">
        <v>17</v>
      </c>
      <c r="E12" s="6">
        <f>[1]ДНХБ!V$7</f>
        <v>8638</v>
      </c>
      <c r="F12" s="7">
        <f>[1]ДНХБ!DZ$7</f>
        <v>2096.8833380000001</v>
      </c>
      <c r="G12" s="8">
        <f t="shared" si="0"/>
        <v>8638</v>
      </c>
      <c r="H12" s="9">
        <f>[1]ДНХБ!F$7</f>
        <v>2018</v>
      </c>
      <c r="I12" s="9">
        <f>[1]ДНХБ!J$7</f>
        <v>2107</v>
      </c>
      <c r="J12" s="9">
        <f>[1]ДНХБ!N$7</f>
        <v>2228</v>
      </c>
      <c r="K12" s="9">
        <f>[1]ДНХБ!U$7</f>
        <v>2285</v>
      </c>
      <c r="L12" s="7">
        <f t="shared" si="1"/>
        <v>2096.8833380000005</v>
      </c>
      <c r="M12" s="7">
        <f>[1]ДНХБ!AX$7</f>
        <v>504.81187000000006</v>
      </c>
      <c r="N12" s="7">
        <f>[1]ДНХБ!BR$7</f>
        <v>511.19356600000009</v>
      </c>
      <c r="O12" s="7">
        <f>[1]ДНХБ!CL$7</f>
        <v>533.71188000000006</v>
      </c>
      <c r="P12" s="7">
        <f>[1]ДНХБ!DU$7</f>
        <v>547.16602200000011</v>
      </c>
    </row>
    <row r="13" spans="2:16" s="10" customFormat="1" ht="29.25" customHeight="1" x14ac:dyDescent="0.25">
      <c r="B13" s="49"/>
      <c r="C13" s="5" t="s">
        <v>18</v>
      </c>
      <c r="D13" s="5" t="s">
        <v>17</v>
      </c>
      <c r="E13" s="6">
        <f>[1]ФАП!V$5</f>
        <v>6000</v>
      </c>
      <c r="F13" s="7">
        <f>[1]ФАП!EK$5</f>
        <v>247.10000000000002</v>
      </c>
      <c r="G13" s="8">
        <f t="shared" si="0"/>
        <v>6000</v>
      </c>
      <c r="H13" s="9">
        <f>[1]ФАП!F$5</f>
        <v>1459</v>
      </c>
      <c r="I13" s="9">
        <f>[1]ФАП!J$5</f>
        <v>1505</v>
      </c>
      <c r="J13" s="9">
        <f>[1]ФАП!N$5</f>
        <v>1530</v>
      </c>
      <c r="K13" s="9">
        <f>[1]ФАП!U$5</f>
        <v>1506</v>
      </c>
      <c r="L13" s="7">
        <f t="shared" si="1"/>
        <v>247.10000000000002</v>
      </c>
      <c r="M13" s="7">
        <f>[1]ФАП!BI$5</f>
        <v>143.18614726422672</v>
      </c>
      <c r="N13" s="7">
        <f>[1]ФАП!CC$5</f>
        <v>34.637950911924435</v>
      </c>
      <c r="O13" s="7">
        <f>[1]ФАП!CW$5</f>
        <v>34.637950911924435</v>
      </c>
      <c r="P13" s="7">
        <f>[1]ФАП!EF$5</f>
        <v>34.637950911924435</v>
      </c>
    </row>
    <row r="14" spans="2:16" s="10" customFormat="1" ht="29.25" customHeight="1" x14ac:dyDescent="0.25">
      <c r="B14" s="49"/>
      <c r="C14" s="5" t="s">
        <v>19</v>
      </c>
      <c r="D14" s="5" t="s">
        <v>17</v>
      </c>
      <c r="E14" s="6">
        <f>'[1]разовые без стом'!V$8</f>
        <v>5611</v>
      </c>
      <c r="F14" s="7">
        <f>'[1]разовые без стом'!EM$8</f>
        <v>1519.7696540000002</v>
      </c>
      <c r="G14" s="8">
        <f t="shared" si="0"/>
        <v>5611</v>
      </c>
      <c r="H14" s="9">
        <f>'[1]разовые без стом'!F$8</f>
        <v>584</v>
      </c>
      <c r="I14" s="9">
        <f>'[1]разовые без стом'!J$8</f>
        <v>1123</v>
      </c>
      <c r="J14" s="9">
        <f>'[1]разовые без стом'!N$8</f>
        <v>1055</v>
      </c>
      <c r="K14" s="9">
        <f>'[1]разовые без стом'!U$8</f>
        <v>2849</v>
      </c>
      <c r="L14" s="7">
        <f t="shared" si="1"/>
        <v>1519.7696540000004</v>
      </c>
      <c r="M14" s="7">
        <f>'[1]разовые без стом'!BG$8</f>
        <v>154.05283400000002</v>
      </c>
      <c r="N14" s="7">
        <f>'[1]разовые без стом'!CC$8</f>
        <v>298.02032000000008</v>
      </c>
      <c r="O14" s="7">
        <f>'[1]разовые без стом'!CY$8</f>
        <v>285.08805000000007</v>
      </c>
      <c r="P14" s="7">
        <f>'[1]разовые без стом'!EH$8</f>
        <v>782.60845000000018</v>
      </c>
    </row>
    <row r="15" spans="2:16" s="10" customFormat="1" ht="29.25" customHeight="1" x14ac:dyDescent="0.25">
      <c r="B15" s="49"/>
      <c r="C15" s="5" t="s">
        <v>20</v>
      </c>
      <c r="D15" s="5" t="s">
        <v>17</v>
      </c>
      <c r="E15" s="6">
        <f>[1]иные!V$9</f>
        <v>5864</v>
      </c>
      <c r="F15" s="7">
        <f>[1]иные!EB$9</f>
        <v>538.37610300000006</v>
      </c>
      <c r="G15" s="8">
        <f t="shared" si="0"/>
        <v>5864</v>
      </c>
      <c r="H15" s="9">
        <f>[1]иные!F$9</f>
        <v>877</v>
      </c>
      <c r="I15" s="9">
        <f>[1]иные!J$9</f>
        <v>810</v>
      </c>
      <c r="J15" s="9">
        <f>[1]иные!N$9</f>
        <v>1542</v>
      </c>
      <c r="K15" s="9">
        <f>[1]иные!U$9</f>
        <v>2635</v>
      </c>
      <c r="L15" s="7">
        <f t="shared" si="1"/>
        <v>538.37610300000006</v>
      </c>
      <c r="M15" s="7">
        <f>[1]иные!AZ$9</f>
        <v>81.746801999999988</v>
      </c>
      <c r="N15" s="7">
        <f>[1]иные!BT$9</f>
        <v>72.163719000000015</v>
      </c>
      <c r="O15" s="7">
        <f>[1]иные!CN$9</f>
        <v>136.664658</v>
      </c>
      <c r="P15" s="7">
        <f>[1]иные!DW$9</f>
        <v>247.80092399999995</v>
      </c>
    </row>
    <row r="16" spans="2:16" s="10" customFormat="1" ht="29.25" customHeight="1" x14ac:dyDescent="0.25">
      <c r="B16" s="49"/>
      <c r="C16" s="5" t="s">
        <v>21</v>
      </c>
      <c r="D16" s="5" t="s">
        <v>17</v>
      </c>
      <c r="E16" s="6">
        <f>'[1]проф.пос. по стом. '!V$10</f>
        <v>207</v>
      </c>
      <c r="F16" s="7">
        <f>'[1]проф.пос. по стом. '!EV$10</f>
        <v>127.6031232</v>
      </c>
      <c r="G16" s="8">
        <f t="shared" si="0"/>
        <v>207</v>
      </c>
      <c r="H16" s="9">
        <f>'[1]проф.пос. по стом. '!F$10</f>
        <v>18</v>
      </c>
      <c r="I16" s="9">
        <f>'[1]проф.пос. по стом. '!J$10</f>
        <v>30</v>
      </c>
      <c r="J16" s="9">
        <f>'[1]проф.пос. по стом. '!N$10</f>
        <v>22</v>
      </c>
      <c r="K16" s="9">
        <f>'[1]проф.пос. по стом. '!U$10</f>
        <v>137</v>
      </c>
      <c r="L16" s="7">
        <f t="shared" si="1"/>
        <v>127.6031232</v>
      </c>
      <c r="M16" s="7">
        <f>'[1]проф.пос. по стом. '!BT$10</f>
        <v>8.6510592000000006</v>
      </c>
      <c r="N16" s="7">
        <f>'[1]проф.пос. по стом. '!CN$10</f>
        <v>16.581196800000001</v>
      </c>
      <c r="O16" s="7">
        <f>'[1]проф.пос. по стом. '!DH$10</f>
        <v>10.813824</v>
      </c>
      <c r="P16" s="7">
        <f>'[1]проф.пос. по стом. '!EQ$10</f>
        <v>91.557043199999995</v>
      </c>
    </row>
    <row r="17" spans="2:16" s="10" customFormat="1" ht="29.25" customHeight="1" x14ac:dyDescent="0.25">
      <c r="B17" s="49"/>
      <c r="C17" s="5" t="s">
        <v>22</v>
      </c>
      <c r="D17" s="5" t="s">
        <v>17</v>
      </c>
      <c r="E17" s="6">
        <f>'[2]ПМО взр'!BF$10</f>
        <v>1143</v>
      </c>
      <c r="F17" s="7">
        <f>'[2]ПМО взр'!NG$10</f>
        <v>2739.7</v>
      </c>
      <c r="G17" s="8">
        <f t="shared" si="0"/>
        <v>1143</v>
      </c>
      <c r="H17" s="9">
        <f>'[2]ПМО взр'!M$10</f>
        <v>442</v>
      </c>
      <c r="I17" s="9">
        <f>'[2]ПМО взр'!Y$10</f>
        <v>0</v>
      </c>
      <c r="J17" s="9">
        <f>'[2]ПМО взр'!AK$10</f>
        <v>701</v>
      </c>
      <c r="K17" s="9">
        <f>'[2]ПМО взр'!BC$10</f>
        <v>0</v>
      </c>
      <c r="L17" s="7">
        <f t="shared" si="1"/>
        <v>2739.7</v>
      </c>
      <c r="M17" s="7">
        <f>'[2]ПМО взр'!EP$10</f>
        <v>1031.8500000000001</v>
      </c>
      <c r="N17" s="7">
        <f>'[2]ПМО взр'!GX$10</f>
        <v>0</v>
      </c>
      <c r="O17" s="7">
        <f>'[2]ПМО взр'!JF$10</f>
        <v>1707.85</v>
      </c>
      <c r="P17" s="7">
        <f>'[2]ПМО взр'!MR$10</f>
        <v>0</v>
      </c>
    </row>
    <row r="18" spans="2:16" s="10" customFormat="1" ht="29.25" customHeight="1" x14ac:dyDescent="0.25">
      <c r="B18" s="49"/>
      <c r="C18" s="5" t="s">
        <v>23</v>
      </c>
      <c r="D18" s="5" t="s">
        <v>17</v>
      </c>
      <c r="E18" s="6">
        <f>'[2]Проф.МО дети  '!U$11</f>
        <v>1767</v>
      </c>
      <c r="F18" s="7">
        <f>'[2]Проф.МО дети  '!DW$11</f>
        <v>5943.5018410969751</v>
      </c>
      <c r="G18" s="8">
        <f t="shared" si="0"/>
        <v>1767</v>
      </c>
      <c r="H18" s="9">
        <f>'[2]Проф.МО дети  '!F$11</f>
        <v>431</v>
      </c>
      <c r="I18" s="9">
        <f>'[2]Проф.МО дети  '!J$11</f>
        <v>0</v>
      </c>
      <c r="J18" s="9">
        <f>'[2]Проф.МО дети  '!N$11</f>
        <v>575</v>
      </c>
      <c r="K18" s="9">
        <f>'[2]Проф.МО дети  '!T$11</f>
        <v>761</v>
      </c>
      <c r="L18" s="7">
        <f t="shared" si="1"/>
        <v>5943.5018410969751</v>
      </c>
      <c r="M18" s="7">
        <f>'[2]Проф.МО дети  '!AZ$11</f>
        <v>1314.5321461717911</v>
      </c>
      <c r="N18" s="7">
        <f>'[2]Проф.МО дети  '!BT$11</f>
        <v>0</v>
      </c>
      <c r="O18" s="7">
        <f>'[2]Проф.МО дети  '!CN$11</f>
        <v>2042.2936701335864</v>
      </c>
      <c r="P18" s="7">
        <f>'[2]Проф.МО дети  '!DR$11</f>
        <v>2586.6760247915972</v>
      </c>
    </row>
    <row r="19" spans="2:16" s="10" customFormat="1" ht="29.25" customHeight="1" x14ac:dyDescent="0.25">
      <c r="B19" s="49"/>
      <c r="C19" s="5" t="s">
        <v>24</v>
      </c>
      <c r="D19" s="5" t="s">
        <v>17</v>
      </c>
      <c r="E19" s="6">
        <f>'[2]ДДС ТЖС'!U$8</f>
        <v>146</v>
      </c>
      <c r="F19" s="7">
        <f>'[2]ДДС ТЖС'!DY$8</f>
        <v>1378.3555600000002</v>
      </c>
      <c r="G19" s="8">
        <f t="shared" si="0"/>
        <v>146</v>
      </c>
      <c r="H19" s="9"/>
      <c r="I19" s="9">
        <f>'[2]ДДС ТЖС'!F$8</f>
        <v>0</v>
      </c>
      <c r="J19" s="9">
        <f>'[2]ДДС ТЖС'!J$8</f>
        <v>0</v>
      </c>
      <c r="K19" s="9">
        <f>'[2]ДДС ТЖС'!T$8</f>
        <v>146</v>
      </c>
      <c r="L19" s="7">
        <f t="shared" si="1"/>
        <v>1378.3555600000002</v>
      </c>
      <c r="M19" s="7">
        <f>'[2]ДДС ТЖС'!BB$8</f>
        <v>0</v>
      </c>
      <c r="N19" s="7">
        <f>'[2]ДДС ТЖС'!BV$8</f>
        <v>0</v>
      </c>
      <c r="O19" s="7">
        <f>'[2]ДДС ТЖС'!CP$8</f>
        <v>0</v>
      </c>
      <c r="P19" s="7">
        <f>'[2]ДДС ТЖС'!DT$8</f>
        <v>1378.3555600000002</v>
      </c>
    </row>
    <row r="20" spans="2:16" s="10" customFormat="1" ht="29.25" customHeight="1" x14ac:dyDescent="0.25">
      <c r="B20" s="49"/>
      <c r="C20" s="5" t="s">
        <v>25</v>
      </c>
      <c r="D20" s="5" t="s">
        <v>17</v>
      </c>
      <c r="E20" s="6">
        <f>'[2]ДДС опека'!U$7</f>
        <v>200</v>
      </c>
      <c r="F20" s="7">
        <f>'[2]ДДС опека'!EA$7</f>
        <v>1959.5520000000001</v>
      </c>
      <c r="G20" s="8">
        <f t="shared" si="0"/>
        <v>200</v>
      </c>
      <c r="H20" s="9">
        <f>'[2]ДДС опека'!F$7</f>
        <v>0</v>
      </c>
      <c r="I20" s="9">
        <f>'[2]ДДС опека'!J$7</f>
        <v>0</v>
      </c>
      <c r="J20" s="9">
        <f>'[2]ДДС опека'!N$7</f>
        <v>0</v>
      </c>
      <c r="K20" s="9">
        <f>'[2]ДДС опека'!T$7</f>
        <v>200</v>
      </c>
      <c r="L20" s="7">
        <f t="shared" si="1"/>
        <v>1959.5520000000001</v>
      </c>
      <c r="M20" s="7">
        <f>'[2]ДДС опека'!BB$7</f>
        <v>0</v>
      </c>
      <c r="N20" s="7">
        <f>'[2]ДДС опека'!BV$7</f>
        <v>0</v>
      </c>
      <c r="O20" s="7">
        <f>'[2]ДДС опека'!CP$7</f>
        <v>0</v>
      </c>
      <c r="P20" s="7">
        <f>'[2]ДДС опека'!DT$7</f>
        <v>1959.5520000000001</v>
      </c>
    </row>
    <row r="21" spans="2:16" s="10" customFormat="1" ht="29.25" customHeight="1" x14ac:dyDescent="0.25">
      <c r="B21" s="49"/>
      <c r="C21" s="5" t="s">
        <v>26</v>
      </c>
      <c r="D21" s="5" t="s">
        <v>17</v>
      </c>
      <c r="E21" s="6">
        <f>'[2]ДВН1Этап новый '!BF$5</f>
        <v>2285</v>
      </c>
      <c r="F21" s="7">
        <f>'[2]ДВН1Этап новый '!NI$5</f>
        <v>5312.3040799999999</v>
      </c>
      <c r="G21" s="9">
        <f>H21+I21+J21+K21</f>
        <v>2285</v>
      </c>
      <c r="H21" s="9">
        <f>'[2]ДВН1Этап новый '!M$5</f>
        <v>1082</v>
      </c>
      <c r="I21" s="9">
        <f>'[2]ДВН1Этап новый '!Y$5</f>
        <v>0</v>
      </c>
      <c r="J21" s="9">
        <f>'[2]ДВН1Этап новый '!AK$5</f>
        <v>6</v>
      </c>
      <c r="K21" s="9">
        <f>'[2]ДВН1Этап новый '!BC$5</f>
        <v>1197</v>
      </c>
      <c r="L21" s="7">
        <f t="shared" si="1"/>
        <v>5312.3040800000008</v>
      </c>
      <c r="M21" s="7">
        <f>'[2]ДВН1Этап новый '!ER$5</f>
        <v>2484.825600000001</v>
      </c>
      <c r="N21" s="7">
        <f>'[2]ДВН1Этап новый '!GZ$5</f>
        <v>0</v>
      </c>
      <c r="O21" s="7">
        <f>'[2]ДВН1Этап новый '!JH$5</f>
        <v>16.476000000000003</v>
      </c>
      <c r="P21" s="7">
        <f>'[2]ДВН1Этап новый '!MT$5</f>
        <v>2811.0024799999997</v>
      </c>
    </row>
    <row r="22" spans="2:16" s="10" customFormat="1" ht="29.25" customHeight="1" x14ac:dyDescent="0.25">
      <c r="B22" s="49"/>
      <c r="C22" s="5" t="s">
        <v>27</v>
      </c>
      <c r="D22" s="5" t="s">
        <v>17</v>
      </c>
      <c r="E22" s="6">
        <f>'[2]ДВН2 этап'!BF$11</f>
        <v>149</v>
      </c>
      <c r="F22" s="7">
        <f>'[2]ДВН2 этап'!MW$11</f>
        <v>706.71000000000015</v>
      </c>
      <c r="G22" s="8">
        <f t="shared" si="0"/>
        <v>149</v>
      </c>
      <c r="H22" s="9">
        <f>'[2]ДВН2 этап'!M$11</f>
        <v>0</v>
      </c>
      <c r="I22" s="9">
        <f>'[2]ДВН2 этап'!Y$11</f>
        <v>0</v>
      </c>
      <c r="J22" s="9">
        <f>'[2]ДВН2 этап'!AK$11</f>
        <v>42</v>
      </c>
      <c r="K22" s="9">
        <f>'[2]ДВН2 этап'!BC$11</f>
        <v>107</v>
      </c>
      <c r="L22" s="7">
        <f t="shared" si="1"/>
        <v>706.71</v>
      </c>
      <c r="M22" s="7">
        <f>'[2]ДВН2 этап'!EF$11</f>
        <v>0</v>
      </c>
      <c r="N22" s="7">
        <f>'[2]ДВН2 этап'!GN$11</f>
        <v>0</v>
      </c>
      <c r="O22" s="7">
        <f>'[2]ДВН2 этап'!IV$11</f>
        <v>169.54799999999997</v>
      </c>
      <c r="P22" s="7">
        <f>'[2]ДВН2 этап'!MH$11</f>
        <v>537.16200000000003</v>
      </c>
    </row>
    <row r="23" spans="2:16" s="10" customFormat="1" ht="29.25" customHeight="1" x14ac:dyDescent="0.25">
      <c r="B23" s="49"/>
      <c r="C23" s="51" t="s">
        <v>6</v>
      </c>
      <c r="D23" s="51"/>
      <c r="E23" s="12">
        <f>SUM(E9:E22)</f>
        <v>54675</v>
      </c>
      <c r="F23" s="13">
        <f t="shared" ref="F23:P23" si="2">SUM(F9:F22)</f>
        <v>70598.036659726364</v>
      </c>
      <c r="G23" s="14">
        <f t="shared" si="2"/>
        <v>54675</v>
      </c>
      <c r="H23" s="14">
        <f t="shared" si="2"/>
        <v>13398</v>
      </c>
      <c r="I23" s="14">
        <f t="shared" si="2"/>
        <v>14229</v>
      </c>
      <c r="J23" s="14">
        <f t="shared" si="2"/>
        <v>11608</v>
      </c>
      <c r="K23" s="14">
        <f t="shared" si="2"/>
        <v>15440</v>
      </c>
      <c r="L23" s="13">
        <f t="shared" si="2"/>
        <v>70598.036659726378</v>
      </c>
      <c r="M23" s="13">
        <f t="shared" si="2"/>
        <v>19407.433766570502</v>
      </c>
      <c r="N23" s="13">
        <f t="shared" si="2"/>
        <v>19991.181860129738</v>
      </c>
      <c r="O23" s="13">
        <f t="shared" si="2"/>
        <v>12818.111899214678</v>
      </c>
      <c r="P23" s="13">
        <f t="shared" si="2"/>
        <v>18381.309133811446</v>
      </c>
    </row>
    <row r="24" spans="2:16" s="10" customFormat="1" ht="29.25" customHeight="1" x14ac:dyDescent="0.25">
      <c r="B24" s="49" t="s">
        <v>28</v>
      </c>
      <c r="C24" s="5" t="s">
        <v>12</v>
      </c>
      <c r="D24" s="11" t="s">
        <v>13</v>
      </c>
      <c r="E24" s="15">
        <f>[1]заб.без.стом.!V$21</f>
        <v>35763</v>
      </c>
      <c r="F24" s="16">
        <f>[1]заб.без.стом.!EL$21</f>
        <v>91985.284148160004</v>
      </c>
      <c r="G24" s="17">
        <f>H24+I24+J24+K24</f>
        <v>35763</v>
      </c>
      <c r="H24" s="18">
        <f>[1]заб.без.стом.!F$21</f>
        <v>9275</v>
      </c>
      <c r="I24" s="18">
        <f>[1]заб.без.стом.!J$21</f>
        <v>13808</v>
      </c>
      <c r="J24" s="18">
        <f>[1]заб.без.стом.!N$21</f>
        <v>6391</v>
      </c>
      <c r="K24" s="18">
        <f>[1]заб.без.стом.!U$21</f>
        <v>6289</v>
      </c>
      <c r="L24" s="16">
        <f t="shared" ref="L24:L39" si="3">M24+N24+O24+P24</f>
        <v>91985.28414815999</v>
      </c>
      <c r="M24" s="16">
        <f>[1]заб.без.стом.!BJ$21</f>
        <v>25324.741490879995</v>
      </c>
      <c r="N24" s="16">
        <f>[1]заб.без.стом.!CD$21</f>
        <v>36393.109334399996</v>
      </c>
      <c r="O24" s="16">
        <f>[1]заб.без.стом.!CX$21</f>
        <v>15231.061279199997</v>
      </c>
      <c r="P24" s="16">
        <f>[1]заб.без.стом.!EG$21</f>
        <v>15036.372043679999</v>
      </c>
    </row>
    <row r="25" spans="2:16" s="10" customFormat="1" ht="29.25" customHeight="1" x14ac:dyDescent="0.25">
      <c r="B25" s="49"/>
      <c r="C25" s="5" t="s">
        <v>14</v>
      </c>
      <c r="D25" s="11" t="s">
        <v>13</v>
      </c>
      <c r="E25" s="15">
        <f>'[1]стом обр.'!V$12</f>
        <v>2075</v>
      </c>
      <c r="F25" s="16">
        <f>'[1]стом обр.'!EZ$12</f>
        <v>3413.4911999999999</v>
      </c>
      <c r="G25" s="18">
        <f>H25+I25+J25+K25</f>
        <v>2075</v>
      </c>
      <c r="H25" s="18">
        <f>'[1]стом обр.'!F$12</f>
        <v>600</v>
      </c>
      <c r="I25" s="18">
        <f>'[1]стом обр.'!J$12</f>
        <v>576</v>
      </c>
      <c r="J25" s="18">
        <f>'[1]стом обр.'!N$12</f>
        <v>563</v>
      </c>
      <c r="K25" s="18">
        <f>'[1]стом обр.'!U$12</f>
        <v>336</v>
      </c>
      <c r="L25" s="16">
        <f t="shared" si="3"/>
        <v>3413.4911999999995</v>
      </c>
      <c r="M25" s="16">
        <f>'[1]стом обр.'!BX$12</f>
        <v>987.03359999999986</v>
      </c>
      <c r="N25" s="16">
        <f>'[1]стом обр.'!CR$12</f>
        <v>947.55225599999983</v>
      </c>
      <c r="O25" s="16">
        <f>'[1]стом обр.'!DL$12</f>
        <v>926.16652799999997</v>
      </c>
      <c r="P25" s="16">
        <f>'[1]стом обр.'!EU$12</f>
        <v>552.73881599999993</v>
      </c>
    </row>
    <row r="26" spans="2:16" s="10" customFormat="1" ht="29.25" customHeight="1" x14ac:dyDescent="0.25">
      <c r="B26" s="49"/>
      <c r="C26" s="5" t="s">
        <v>29</v>
      </c>
      <c r="D26" s="11" t="s">
        <v>30</v>
      </c>
      <c r="E26" s="15">
        <f>'[1]КТиМРТ(обращение)'!X$73</f>
        <v>2181</v>
      </c>
      <c r="F26" s="16">
        <f>'[1]КТиМРТ(обращение)'!ED$73</f>
        <v>2409.6996599999998</v>
      </c>
      <c r="G26" s="18">
        <f>H26+I26+J26+K26</f>
        <v>2181</v>
      </c>
      <c r="H26" s="18">
        <f>'[1]КТиМРТ(обращение)'!G$73</f>
        <v>0</v>
      </c>
      <c r="I26" s="18">
        <f>'[1]КТиМРТ(обращение)'!K$73</f>
        <v>269</v>
      </c>
      <c r="J26" s="18">
        <f>'[1]КТиМРТ(обращение)'!P$73</f>
        <v>957</v>
      </c>
      <c r="K26" s="18">
        <f>'[1]КТиМРТ(обращение)'!W$73</f>
        <v>955</v>
      </c>
      <c r="L26" s="16">
        <f t="shared" si="3"/>
        <v>2409.6996599999993</v>
      </c>
      <c r="M26" s="16">
        <f>'[1]КТиМРТ(обращение)'!BB$73</f>
        <v>0</v>
      </c>
      <c r="N26" s="16">
        <f>'[1]КТиМРТ(обращение)'!BV$73</f>
        <v>297.20733999999993</v>
      </c>
      <c r="O26" s="16">
        <f>'[1]КТиМРТ(обращение)'!CP$73</f>
        <v>1057.3510199999998</v>
      </c>
      <c r="P26" s="16">
        <f>'[1]КТиМРТ(обращение)'!DY$73</f>
        <v>1055.1412999999998</v>
      </c>
    </row>
    <row r="27" spans="2:16" s="10" customFormat="1" ht="29.25" customHeight="1" x14ac:dyDescent="0.25">
      <c r="B27" s="49"/>
      <c r="C27" s="5" t="s">
        <v>31</v>
      </c>
      <c r="D27" s="11" t="s">
        <v>30</v>
      </c>
      <c r="E27" s="15">
        <f>'[1]КТиМРТ(обращение)'!X$88</f>
        <v>737</v>
      </c>
      <c r="F27" s="16">
        <f>'[1]КТиМРТ(обращение)'!ED$88</f>
        <v>1119.5324799999999</v>
      </c>
      <c r="G27" s="18">
        <f>H27+I27+J27+K27</f>
        <v>737</v>
      </c>
      <c r="H27" s="18">
        <f>'[1]КТиМРТ(обращение)'!G$88</f>
        <v>0</v>
      </c>
      <c r="I27" s="18">
        <f>'[1]КТиМРТ(обращение)'!K$88</f>
        <v>0</v>
      </c>
      <c r="J27" s="18">
        <f>'[1]КТиМРТ(обращение)'!P$88</f>
        <v>369</v>
      </c>
      <c r="K27" s="18">
        <f>'[1]КТиМРТ(обращение)'!W$88</f>
        <v>368</v>
      </c>
      <c r="L27" s="16">
        <f t="shared" si="3"/>
        <v>1119.5324799999999</v>
      </c>
      <c r="M27" s="16">
        <f>'[1]КТиМРТ(обращение)'!BB$88</f>
        <v>0</v>
      </c>
      <c r="N27" s="16">
        <f>'[1]КТиМРТ(обращение)'!BV$88</f>
        <v>0</v>
      </c>
      <c r="O27" s="16">
        <f>'[1]КТиМРТ(обращение)'!CP$88</f>
        <v>560.52575999999988</v>
      </c>
      <c r="P27" s="16">
        <f>'[1]КТиМРТ(обращение)'!DY$88</f>
        <v>559.00671999999986</v>
      </c>
    </row>
    <row r="28" spans="2:16" s="10" customFormat="1" ht="29.25" customHeight="1" x14ac:dyDescent="0.25">
      <c r="B28" s="49"/>
      <c r="C28" s="5" t="s">
        <v>15</v>
      </c>
      <c r="D28" s="11" t="s">
        <v>13</v>
      </c>
      <c r="E28" s="15">
        <f>'[1]неотложка с коэф'!V$12</f>
        <v>13580</v>
      </c>
      <c r="F28" s="16">
        <f>'[1]неотложка с коэф'!EL$12</f>
        <v>14910.542479152258</v>
      </c>
      <c r="G28" s="18">
        <f>H28+I28+J28+K28</f>
        <v>13580</v>
      </c>
      <c r="H28" s="18">
        <f>'[1]неотложка с коэф'!F$12</f>
        <v>3802</v>
      </c>
      <c r="I28" s="18">
        <f>'[1]неотложка с коэф'!J$12</f>
        <v>6146</v>
      </c>
      <c r="J28" s="18">
        <f>'[1]неотложка с коэф'!N$12</f>
        <v>1965</v>
      </c>
      <c r="K28" s="18">
        <f>'[1]неотложка с коэф'!U$12</f>
        <v>1667</v>
      </c>
      <c r="L28" s="16">
        <f t="shared" si="3"/>
        <v>14910.54247915226</v>
      </c>
      <c r="M28" s="16">
        <f>'[1]неотложка с коэф'!BJ$12</f>
        <v>4089.1165405268075</v>
      </c>
      <c r="N28" s="16">
        <f>'[1]неотложка с коэф'!CD$12</f>
        <v>6429.2980852323471</v>
      </c>
      <c r="O28" s="16">
        <f>'[1]неотложка с коэф'!CX$12</f>
        <v>2399.5045086008554</v>
      </c>
      <c r="P28" s="16">
        <f>'[1]неотложка с коэф'!EG$12</f>
        <v>1992.6233447922491</v>
      </c>
    </row>
    <row r="29" spans="2:16" s="10" customFormat="1" ht="29.25" customHeight="1" x14ac:dyDescent="0.25">
      <c r="B29" s="49"/>
      <c r="C29" s="5" t="s">
        <v>16</v>
      </c>
      <c r="D29" s="11" t="s">
        <v>17</v>
      </c>
      <c r="E29" s="15">
        <f>[1]ДНХБ!V$19</f>
        <v>7068</v>
      </c>
      <c r="F29" s="16">
        <f>[1]ДНХБ!DZ$19</f>
        <v>1756.8189760000002</v>
      </c>
      <c r="G29" s="18">
        <f t="shared" ref="G29:G39" si="4">H29+I29+J29+K29</f>
        <v>7068</v>
      </c>
      <c r="H29" s="18">
        <f>[1]ДНХБ!F$19</f>
        <v>1670</v>
      </c>
      <c r="I29" s="18">
        <f>[1]ДНХБ!J$19</f>
        <v>1818</v>
      </c>
      <c r="J29" s="18">
        <f>[1]ДНХБ!N$19</f>
        <v>1832</v>
      </c>
      <c r="K29" s="18">
        <f>[1]ДНХБ!U$19</f>
        <v>1748</v>
      </c>
      <c r="L29" s="16">
        <f t="shared" si="3"/>
        <v>1756.8189759999998</v>
      </c>
      <c r="M29" s="16">
        <f>[1]ДНХБ!AX$19</f>
        <v>427.94758799999988</v>
      </c>
      <c r="N29" s="16">
        <f>[1]ДНХБ!BR$19</f>
        <v>445.73619999999988</v>
      </c>
      <c r="O29" s="16">
        <f>[1]ДНХБ!CL$19</f>
        <v>452.74039199999993</v>
      </c>
      <c r="P29" s="16">
        <f>[1]ДНХБ!DU$19</f>
        <v>430.39479600000004</v>
      </c>
    </row>
    <row r="30" spans="2:16" s="10" customFormat="1" ht="29.25" customHeight="1" x14ac:dyDescent="0.25">
      <c r="B30" s="49"/>
      <c r="C30" s="5" t="s">
        <v>18</v>
      </c>
      <c r="D30" s="11" t="s">
        <v>17</v>
      </c>
      <c r="E30" s="15">
        <f>[1]ФАП!V$10</f>
        <v>11350</v>
      </c>
      <c r="F30" s="16">
        <f>[1]ФАП!EK$10</f>
        <v>2521.3999999999996</v>
      </c>
      <c r="G30" s="18">
        <f t="shared" si="4"/>
        <v>11350</v>
      </c>
      <c r="H30" s="18">
        <f>[1]ФАП!F$10</f>
        <v>2755</v>
      </c>
      <c r="I30" s="18">
        <f>[1]ФАП!J$10</f>
        <v>2718</v>
      </c>
      <c r="J30" s="18">
        <f>[1]ФАП!N$10</f>
        <v>2779</v>
      </c>
      <c r="K30" s="18">
        <f>[1]ФАП!U$10</f>
        <v>3098</v>
      </c>
      <c r="L30" s="16">
        <f t="shared" si="3"/>
        <v>2521.3999999999996</v>
      </c>
      <c r="M30" s="16">
        <f>[1]ФАП!BI$10</f>
        <v>647.07492785265629</v>
      </c>
      <c r="N30" s="16">
        <f>[1]ФАП!CC$10</f>
        <v>624.77502404911445</v>
      </c>
      <c r="O30" s="16">
        <f>[1]ФАП!CW$10</f>
        <v>624.77502404911445</v>
      </c>
      <c r="P30" s="16">
        <f>[1]ФАП!EF$10</f>
        <v>624.77502404911445</v>
      </c>
    </row>
    <row r="31" spans="2:16" s="10" customFormat="1" ht="29.25" customHeight="1" x14ac:dyDescent="0.25">
      <c r="B31" s="49"/>
      <c r="C31" s="5" t="s">
        <v>19</v>
      </c>
      <c r="D31" s="11" t="s">
        <v>17</v>
      </c>
      <c r="E31" s="15">
        <f>'[1]разовые без стом'!V$20</f>
        <v>6509</v>
      </c>
      <c r="F31" s="16">
        <f>'[1]разовые без стом'!EM$20</f>
        <v>1698.4169280000001</v>
      </c>
      <c r="G31" s="18">
        <f t="shared" si="4"/>
        <v>6509</v>
      </c>
      <c r="H31" s="18">
        <f>'[1]разовые без стом'!F$20</f>
        <v>1115</v>
      </c>
      <c r="I31" s="18">
        <f>'[1]разовые без стом'!J$20</f>
        <v>2012</v>
      </c>
      <c r="J31" s="18">
        <f>'[1]разовые без стом'!N$20</f>
        <v>2384</v>
      </c>
      <c r="K31" s="18">
        <f>'[1]разовые без стом'!U$20</f>
        <v>998</v>
      </c>
      <c r="L31" s="16">
        <f t="shared" si="3"/>
        <v>1698.4169279999996</v>
      </c>
      <c r="M31" s="16">
        <f>'[1]разовые без стом'!BG$20</f>
        <v>291.09355599999998</v>
      </c>
      <c r="N31" s="16">
        <f>'[1]разовые без стом'!CC$20</f>
        <v>523.51457599999992</v>
      </c>
      <c r="O31" s="16">
        <f>'[1]разовые без стом'!CY$20</f>
        <v>621.0851399999998</v>
      </c>
      <c r="P31" s="16">
        <f>'[1]разовые без стом'!EH$20</f>
        <v>262.72365600000001</v>
      </c>
    </row>
    <row r="32" spans="2:16" s="10" customFormat="1" ht="29.25" customHeight="1" x14ac:dyDescent="0.25">
      <c r="B32" s="49"/>
      <c r="C32" s="5" t="s">
        <v>20</v>
      </c>
      <c r="D32" s="11" t="s">
        <v>17</v>
      </c>
      <c r="E32" s="15">
        <f>[1]иные!V$21</f>
        <v>6518</v>
      </c>
      <c r="F32" s="16">
        <f>[1]иные!EB$21</f>
        <v>628.78433400000006</v>
      </c>
      <c r="G32" s="18">
        <f t="shared" si="4"/>
        <v>6518</v>
      </c>
      <c r="H32" s="18">
        <f>[1]иные!F$21</f>
        <v>1262</v>
      </c>
      <c r="I32" s="18">
        <f>[1]иные!J$21</f>
        <v>1417</v>
      </c>
      <c r="J32" s="18">
        <f>[1]иные!N$21</f>
        <v>2606</v>
      </c>
      <c r="K32" s="18">
        <f>[1]иные!U$21</f>
        <v>1233</v>
      </c>
      <c r="L32" s="16">
        <f t="shared" si="3"/>
        <v>628.78433400000006</v>
      </c>
      <c r="M32" s="16">
        <f>[1]иные!AZ$21</f>
        <v>121.859703</v>
      </c>
      <c r="N32" s="16">
        <f>[1]иные!BT$21</f>
        <v>138.29143500000001</v>
      </c>
      <c r="O32" s="16">
        <f>[1]иные!CN$21</f>
        <v>250.11207000000002</v>
      </c>
      <c r="P32" s="16">
        <f>[1]иные!DW$21</f>
        <v>118.52112600000001</v>
      </c>
    </row>
    <row r="33" spans="2:16" s="10" customFormat="1" ht="29.25" customHeight="1" x14ac:dyDescent="0.25">
      <c r="B33" s="49"/>
      <c r="C33" s="5" t="s">
        <v>21</v>
      </c>
      <c r="D33" s="11" t="s">
        <v>17</v>
      </c>
      <c r="E33" s="15">
        <f>'[1]проф.пос. по стом. '!V$13</f>
        <v>1672</v>
      </c>
      <c r="F33" s="16">
        <f>'[1]проф.пос. по стом. '!EV$13</f>
        <v>991.2672</v>
      </c>
      <c r="G33" s="18">
        <f t="shared" si="4"/>
        <v>1672</v>
      </c>
      <c r="H33" s="18">
        <f>'[1]проф.пос. по стом. '!F$13</f>
        <v>397</v>
      </c>
      <c r="I33" s="18">
        <f>'[1]проф.пос. по стом. '!J$13</f>
        <v>340</v>
      </c>
      <c r="J33" s="18">
        <f>'[1]проф.пос. по стом. '!N$13</f>
        <v>450</v>
      </c>
      <c r="K33" s="18">
        <f>'[1]проф.пос. по стом. '!U$13</f>
        <v>485</v>
      </c>
      <c r="L33" s="16">
        <f t="shared" si="3"/>
        <v>991.2672</v>
      </c>
      <c r="M33" s="16">
        <f>'[1]проф.пос. по стом. '!BT$13</f>
        <v>228.53214720000003</v>
      </c>
      <c r="N33" s="16">
        <f>'[1]проф.пос. по стом. '!CN$13</f>
        <v>198.25344000000004</v>
      </c>
      <c r="O33" s="16">
        <f>'[1]проф.пос. по стом. '!DH$13</f>
        <v>270.34559999999993</v>
      </c>
      <c r="P33" s="16">
        <f>'[1]проф.пос. по стом. '!EQ$13</f>
        <v>294.1360128</v>
      </c>
    </row>
    <row r="34" spans="2:16" s="10" customFormat="1" ht="29.25" customHeight="1" x14ac:dyDescent="0.25">
      <c r="B34" s="49"/>
      <c r="C34" s="5" t="s">
        <v>22</v>
      </c>
      <c r="D34" s="11" t="s">
        <v>17</v>
      </c>
      <c r="E34" s="15">
        <f>'[2]ПМО взр'!BF$93</f>
        <v>1502</v>
      </c>
      <c r="F34" s="16">
        <f>'[2]ПМО взр'!NG$93</f>
        <v>3609.85</v>
      </c>
      <c r="G34" s="18">
        <f t="shared" si="4"/>
        <v>1502</v>
      </c>
      <c r="H34" s="18">
        <f>'[2]ПМО взр'!M$93</f>
        <v>393</v>
      </c>
      <c r="I34" s="18">
        <f>'[2]ПМО взр'!Y$93</f>
        <v>0</v>
      </c>
      <c r="J34" s="18">
        <f>'[2]ПМО взр'!$AK$93</f>
        <v>270</v>
      </c>
      <c r="K34" s="18">
        <f>'[2]ПМО взр'!BC$93</f>
        <v>839</v>
      </c>
      <c r="L34" s="16">
        <f t="shared" si="3"/>
        <v>3609.85</v>
      </c>
      <c r="M34" s="16">
        <f>'[2]ПМО взр'!EP$93</f>
        <v>922.74999999999989</v>
      </c>
      <c r="N34" s="16">
        <f>'[2]ПМО взр'!GX$93</f>
        <v>0</v>
      </c>
      <c r="O34" s="16">
        <f>'[2]ПМО взр'!JF$93</f>
        <v>667.55</v>
      </c>
      <c r="P34" s="16">
        <f>'[2]ПМО взр'!MR$93</f>
        <v>2019.5500000000002</v>
      </c>
    </row>
    <row r="35" spans="2:16" s="10" customFormat="1" ht="29.25" customHeight="1" x14ac:dyDescent="0.25">
      <c r="B35" s="49"/>
      <c r="C35" s="5" t="s">
        <v>23</v>
      </c>
      <c r="D35" s="11" t="s">
        <v>17</v>
      </c>
      <c r="E35" s="15">
        <f>'[2]Проф.МО дети  '!U$43</f>
        <v>3628</v>
      </c>
      <c r="F35" s="16">
        <f>'[2]Проф.МО дети  '!DW$43</f>
        <v>11476.255092455069</v>
      </c>
      <c r="G35" s="18">
        <f t="shared" si="4"/>
        <v>3628</v>
      </c>
      <c r="H35" s="18">
        <f>'[2]Проф.МО дети  '!F$43</f>
        <v>240</v>
      </c>
      <c r="I35" s="18">
        <f>'[2]Проф.МО дети  '!J$43</f>
        <v>0</v>
      </c>
      <c r="J35" s="18">
        <f>'[2]Проф.МО дети  '!N$43</f>
        <v>1368</v>
      </c>
      <c r="K35" s="18">
        <f>'[2]Проф.МО дети  '!T$43</f>
        <v>2020</v>
      </c>
      <c r="L35" s="16">
        <f t="shared" si="3"/>
        <v>11476.255092455071</v>
      </c>
      <c r="M35" s="16">
        <f>'[2]Проф.МО дети  '!AZ$43</f>
        <v>586.174509952927</v>
      </c>
      <c r="N35" s="16">
        <f>'[2]Проф.МО дети  '!BT$43</f>
        <v>0</v>
      </c>
      <c r="O35" s="16">
        <f>'[2]Проф.МО дети  '!CN$43</f>
        <v>4464.7522108426701</v>
      </c>
      <c r="P35" s="16">
        <f>'[2]Проф.МО дети  '!DR$43</f>
        <v>6425.3283716594733</v>
      </c>
    </row>
    <row r="36" spans="2:16" s="10" customFormat="1" ht="29.25" customHeight="1" x14ac:dyDescent="0.25">
      <c r="B36" s="49"/>
      <c r="C36" s="5" t="s">
        <v>24</v>
      </c>
      <c r="D36" s="11" t="s">
        <v>17</v>
      </c>
      <c r="E36" s="15">
        <f>'[2]ДДС ТЖС'!U$15</f>
        <v>205</v>
      </c>
      <c r="F36" s="16">
        <f>'[2]ДДС ТЖС'!DY$15</f>
        <v>1975.7062999999998</v>
      </c>
      <c r="G36" s="18">
        <f t="shared" si="4"/>
        <v>205</v>
      </c>
      <c r="H36" s="18">
        <f>'[2]ДДС ТЖС'!F$15</f>
        <v>0</v>
      </c>
      <c r="I36" s="18">
        <f>'[2]ДДС ТЖС'!J$15</f>
        <v>0</v>
      </c>
      <c r="J36" s="18">
        <f>'[2]ДДС ТЖС'!N$15</f>
        <v>0</v>
      </c>
      <c r="K36" s="18">
        <f>'[2]ДДС ТЖС'!T$15</f>
        <v>205</v>
      </c>
      <c r="L36" s="16">
        <f t="shared" si="3"/>
        <v>1975.7062999999998</v>
      </c>
      <c r="M36" s="16">
        <f>'[2]ДДС ТЖС'!BB$15</f>
        <v>0</v>
      </c>
      <c r="N36" s="16">
        <f>'[2]ДДС ТЖС'!BV$15</f>
        <v>0</v>
      </c>
      <c r="O36" s="16">
        <f>'[2]ДДС ТЖС'!CP$15</f>
        <v>0</v>
      </c>
      <c r="P36" s="16">
        <f>'[2]ДДС ТЖС'!DT$15</f>
        <v>1975.7062999999998</v>
      </c>
    </row>
    <row r="37" spans="2:16" s="10" customFormat="1" ht="29.25" customHeight="1" x14ac:dyDescent="0.25">
      <c r="B37" s="49"/>
      <c r="C37" s="5" t="s">
        <v>25</v>
      </c>
      <c r="D37" s="11" t="s">
        <v>17</v>
      </c>
      <c r="E37" s="15">
        <f>'[2]ДДС опека'!U$14</f>
        <v>321</v>
      </c>
      <c r="F37" s="16">
        <f>'[2]ДДС опека'!EA$14</f>
        <v>3081.2360600000002</v>
      </c>
      <c r="G37" s="18">
        <f t="shared" si="4"/>
        <v>321</v>
      </c>
      <c r="H37" s="18">
        <f>'[2]ДДС опека'!F$14</f>
        <v>0</v>
      </c>
      <c r="I37" s="18">
        <f>'[2]ДДС опека'!J$14</f>
        <v>0</v>
      </c>
      <c r="J37" s="18">
        <f>'[2]ДДС опека'!N$14</f>
        <v>0</v>
      </c>
      <c r="K37" s="18">
        <f>'[2]ДДС опека'!T$14</f>
        <v>321</v>
      </c>
      <c r="L37" s="16">
        <f t="shared" si="3"/>
        <v>3081.2360600000002</v>
      </c>
      <c r="M37" s="16">
        <f>'[2]ДДС опека'!BB$14</f>
        <v>0</v>
      </c>
      <c r="N37" s="16">
        <f>'[2]ДДС опека'!BV$14</f>
        <v>0</v>
      </c>
      <c r="O37" s="16">
        <f>'[2]ДДС опека'!CP$14</f>
        <v>0</v>
      </c>
      <c r="P37" s="16">
        <f>'[2]ДДС опека'!DT$14</f>
        <v>3081.2360600000002</v>
      </c>
    </row>
    <row r="38" spans="2:16" s="10" customFormat="1" ht="29.25" customHeight="1" x14ac:dyDescent="0.25">
      <c r="B38" s="49"/>
      <c r="C38" s="5" t="s">
        <v>26</v>
      </c>
      <c r="D38" s="11" t="s">
        <v>17</v>
      </c>
      <c r="E38" s="15">
        <f>'[2]ДВН1Этап новый '!BF$74</f>
        <v>4738</v>
      </c>
      <c r="F38" s="16">
        <f>'[2]ДВН1Этап новый '!NI$74</f>
        <v>12016.930959999998</v>
      </c>
      <c r="G38" s="18">
        <f t="shared" si="4"/>
        <v>4738</v>
      </c>
      <c r="H38" s="18">
        <f>'[2]ДВН1Этап новый '!M$74</f>
        <v>1234</v>
      </c>
      <c r="I38" s="18">
        <f>'[2]ДВН1Этап новый '!Y$74</f>
        <v>245</v>
      </c>
      <c r="J38" s="18">
        <f>'[2]ДВН1Этап новый '!AK$74</f>
        <v>1592</v>
      </c>
      <c r="K38" s="18">
        <f>'[2]ДВН1Этап новый '!BC$74</f>
        <v>1667</v>
      </c>
      <c r="L38" s="16">
        <f t="shared" si="3"/>
        <v>12016.93096</v>
      </c>
      <c r="M38" s="16">
        <f>'[2]ДВН1Этап новый '!ER$74</f>
        <v>3167.8740000000007</v>
      </c>
      <c r="N38" s="16">
        <f>'[2]ДВН1Этап новый '!GZ$74</f>
        <v>848.47720000000027</v>
      </c>
      <c r="O38" s="16">
        <f>'[2]ДВН1Этап новый '!JH$74</f>
        <v>3921.0958399999995</v>
      </c>
      <c r="P38" s="16">
        <f>'[2]ДВН1Этап новый '!MT$74</f>
        <v>4079.4839199999983</v>
      </c>
    </row>
    <row r="39" spans="2:16" s="10" customFormat="1" ht="29.25" customHeight="1" x14ac:dyDescent="0.25">
      <c r="B39" s="49"/>
      <c r="C39" s="5" t="s">
        <v>27</v>
      </c>
      <c r="D39" s="11" t="s">
        <v>17</v>
      </c>
      <c r="E39" s="15">
        <f>'[2]ДВН2 этап'!BF$80</f>
        <v>354</v>
      </c>
      <c r="F39" s="16">
        <f>'[2]ДВН2 этап'!MW$80</f>
        <v>1722.3879999999999</v>
      </c>
      <c r="G39" s="18">
        <f t="shared" si="4"/>
        <v>354</v>
      </c>
      <c r="H39" s="18">
        <f>'[2]ДВН2 этап'!M$80</f>
        <v>12</v>
      </c>
      <c r="I39" s="18">
        <f>'[2]ДВН2 этап'!Y$80</f>
        <v>0</v>
      </c>
      <c r="J39" s="18">
        <f>'[2]ДВН2 этап'!AK$80</f>
        <v>96</v>
      </c>
      <c r="K39" s="18">
        <f>'[2]ДВН2 этап'!BC$80</f>
        <v>246</v>
      </c>
      <c r="L39" s="16">
        <f t="shared" si="3"/>
        <v>1722.3879999999997</v>
      </c>
      <c r="M39" s="16">
        <f>'[2]ДВН2 этап'!EF$80</f>
        <v>58.414999999999992</v>
      </c>
      <c r="N39" s="16">
        <f>'[2]ДВН2 этап'!GN$80</f>
        <v>0</v>
      </c>
      <c r="O39" s="16">
        <f>'[2]ДВН2 этап'!IV$80</f>
        <v>485.06700000000001</v>
      </c>
      <c r="P39" s="16">
        <f>'[2]ДВН2 этап'!MH$80</f>
        <v>1178.9059999999997</v>
      </c>
    </row>
    <row r="40" spans="2:16" s="10" customFormat="1" ht="29.25" customHeight="1" x14ac:dyDescent="0.25">
      <c r="B40" s="49"/>
      <c r="C40" s="48" t="s">
        <v>6</v>
      </c>
      <c r="D40" s="48"/>
      <c r="E40" s="19">
        <f t="shared" ref="E40:P40" si="5">SUM(E24:E39)</f>
        <v>98201</v>
      </c>
      <c r="F40" s="20">
        <f t="shared" si="5"/>
        <v>155317.60381776732</v>
      </c>
      <c r="G40" s="21">
        <f t="shared" si="5"/>
        <v>98201</v>
      </c>
      <c r="H40" s="21">
        <f t="shared" si="5"/>
        <v>22755</v>
      </c>
      <c r="I40" s="21">
        <f t="shared" si="5"/>
        <v>29349</v>
      </c>
      <c r="J40" s="21">
        <f t="shared" si="5"/>
        <v>23622</v>
      </c>
      <c r="K40" s="21">
        <f t="shared" si="5"/>
        <v>22475</v>
      </c>
      <c r="L40" s="20">
        <f t="shared" si="5"/>
        <v>155317.60381776732</v>
      </c>
      <c r="M40" s="20">
        <f t="shared" si="5"/>
        <v>36852.613063412384</v>
      </c>
      <c r="N40" s="20">
        <f t="shared" si="5"/>
        <v>46846.214890681462</v>
      </c>
      <c r="O40" s="20">
        <f t="shared" si="5"/>
        <v>31932.132372692631</v>
      </c>
      <c r="P40" s="20">
        <f t="shared" si="5"/>
        <v>39686.643490980845</v>
      </c>
    </row>
    <row r="41" spans="2:16" s="10" customFormat="1" ht="29.25" customHeight="1" x14ac:dyDescent="0.25">
      <c r="B41" s="47" t="s">
        <v>32</v>
      </c>
      <c r="C41" s="5" t="s">
        <v>12</v>
      </c>
      <c r="D41" s="11" t="s">
        <v>13</v>
      </c>
      <c r="E41" s="22">
        <f>[1]заб.без.стом.!V$39</f>
        <v>25384</v>
      </c>
      <c r="F41" s="16">
        <f>[1]заб.без.стом.!EL$39</f>
        <v>64822.370705832473</v>
      </c>
      <c r="G41" s="17">
        <f>H41+I41+J41+K41</f>
        <v>25384</v>
      </c>
      <c r="H41" s="18">
        <f>[1]заб.без.стом.!F$39</f>
        <v>6235</v>
      </c>
      <c r="I41" s="18">
        <f>[1]заб.без.стом.!J$39</f>
        <v>9558</v>
      </c>
      <c r="J41" s="18">
        <f>[1]заб.без.стом.!N$39</f>
        <v>4921</v>
      </c>
      <c r="K41" s="18">
        <f>[1]заб.без.стом.!U$39</f>
        <v>4670</v>
      </c>
      <c r="L41" s="16">
        <f>M41+N41+O41+P41</f>
        <v>64822.370705832465</v>
      </c>
      <c r="M41" s="16">
        <f>[1]заб.без.стом.!BJ$39</f>
        <v>16874.990115359997</v>
      </c>
      <c r="N41" s="16">
        <f>[1]заб.без.стом.!CD$39</f>
        <v>25405.314305279997</v>
      </c>
      <c r="O41" s="16">
        <f>[1]заб.без.стом.!CX$39</f>
        <v>11532.817782719998</v>
      </c>
      <c r="P41" s="16">
        <f>[1]заб.без.стом.!EG$39</f>
        <v>11009.248502472477</v>
      </c>
    </row>
    <row r="42" spans="2:16" s="10" customFormat="1" ht="29.25" customHeight="1" x14ac:dyDescent="0.25">
      <c r="B42" s="47"/>
      <c r="C42" s="5" t="s">
        <v>14</v>
      </c>
      <c r="D42" s="11" t="s">
        <v>13</v>
      </c>
      <c r="E42" s="22">
        <f>'[1]стом обр.'!V$14</f>
        <v>1968</v>
      </c>
      <c r="F42" s="16">
        <f>'[1]стом обр.'!EZ$14</f>
        <v>3237.4702079999997</v>
      </c>
      <c r="G42" s="18">
        <f>H42+I42+J42+K42</f>
        <v>1968</v>
      </c>
      <c r="H42" s="18">
        <f>'[1]стом обр.'!F$14</f>
        <v>479</v>
      </c>
      <c r="I42" s="18">
        <f>'[1]стом обр.'!J$14</f>
        <v>524</v>
      </c>
      <c r="J42" s="18">
        <f>'[1]стом обр.'!N$14</f>
        <v>556</v>
      </c>
      <c r="K42" s="18">
        <f>'[1]стом обр.'!U$14</f>
        <v>409</v>
      </c>
      <c r="L42" s="16">
        <f>M42+N42+O42+P42</f>
        <v>3237.4702079999997</v>
      </c>
      <c r="M42" s="16">
        <f>'[1]стом обр.'!BX$14</f>
        <v>787.98182399999996</v>
      </c>
      <c r="N42" s="16">
        <f>'[1]стом обр.'!CR$14</f>
        <v>862.00934399999983</v>
      </c>
      <c r="O42" s="16">
        <f>'[1]стом обр.'!DL$14</f>
        <v>914.65113599999984</v>
      </c>
      <c r="P42" s="16">
        <f>'[1]стом обр.'!EU$14</f>
        <v>672.82790399999999</v>
      </c>
    </row>
    <row r="43" spans="2:16" s="10" customFormat="1" ht="29.25" customHeight="1" x14ac:dyDescent="0.25">
      <c r="B43" s="47"/>
      <c r="C43" s="5" t="s">
        <v>29</v>
      </c>
      <c r="D43" s="11" t="s">
        <v>30</v>
      </c>
      <c r="E43" s="22">
        <f>'[1]КТиМРТ(обращение)'!X$75</f>
        <v>670</v>
      </c>
      <c r="F43" s="16">
        <f>'[1]КТиМРТ(обращение)'!ED$75</f>
        <v>740.25620000000004</v>
      </c>
      <c r="G43" s="18">
        <f>H43+I43+J43+K43</f>
        <v>670</v>
      </c>
      <c r="H43" s="18">
        <f>'[1]КТиМРТ(обращение)'!G$75</f>
        <v>0</v>
      </c>
      <c r="I43" s="18">
        <f>'[1]КТиМРТ(обращение)'!K$75</f>
        <v>73</v>
      </c>
      <c r="J43" s="18">
        <f>'[1]КТиМРТ(обращение)'!P$75</f>
        <v>300</v>
      </c>
      <c r="K43" s="18">
        <f>'[1]КТиМРТ(обращение)'!W$75</f>
        <v>297</v>
      </c>
      <c r="L43" s="16">
        <f>M43+N43+O43+P43</f>
        <v>740.25619999999981</v>
      </c>
      <c r="M43" s="16">
        <f>'[1]КТиМРТ(обращение)'!BB$75</f>
        <v>0</v>
      </c>
      <c r="N43" s="16">
        <f>'[1]КТиМРТ(обращение)'!BV$75</f>
        <v>80.654779999999988</v>
      </c>
      <c r="O43" s="16">
        <f>'[1]КТиМРТ(обращение)'!CP$75</f>
        <v>331.45799999999997</v>
      </c>
      <c r="P43" s="16">
        <f>'[1]КТиМРТ(обращение)'!DY$75</f>
        <v>328.14341999999994</v>
      </c>
    </row>
    <row r="44" spans="2:16" s="10" customFormat="1" ht="29.25" customHeight="1" x14ac:dyDescent="0.25">
      <c r="B44" s="47"/>
      <c r="C44" s="5" t="s">
        <v>33</v>
      </c>
      <c r="D44" s="11" t="s">
        <v>30</v>
      </c>
      <c r="E44" s="22">
        <f>'[1]КТиМРТ(обращение)'!X$86</f>
        <v>314</v>
      </c>
      <c r="F44" s="16">
        <f>'[1]КТиМРТ(обращение)'!ED$86</f>
        <v>476.97856000000002</v>
      </c>
      <c r="G44" s="18">
        <f>H44+I44+J44+K44</f>
        <v>314</v>
      </c>
      <c r="H44" s="18">
        <f>'[1]КТиМРТ(обращение)'!G$86</f>
        <v>45</v>
      </c>
      <c r="I44" s="18">
        <f>'[1]КТиМРТ(обращение)'!K$86</f>
        <v>90</v>
      </c>
      <c r="J44" s="18">
        <f>'[1]КТиМРТ(обращение)'!P$86</f>
        <v>90</v>
      </c>
      <c r="K44" s="18">
        <f>'[1]КТиМРТ(обращение)'!W$86</f>
        <v>89</v>
      </c>
      <c r="L44" s="16">
        <f>M44+N44+O44+P44</f>
        <v>476.97855999999996</v>
      </c>
      <c r="M44" s="16">
        <f>'[1]КТиМРТ(обращение)'!BB$86</f>
        <v>68.356799999999993</v>
      </c>
      <c r="N44" s="16">
        <f>'[1]КТиМРТ(обращение)'!BV$86</f>
        <v>136.71359999999999</v>
      </c>
      <c r="O44" s="16">
        <f>'[1]КТиМРТ(обращение)'!CP$86</f>
        <v>136.71359999999999</v>
      </c>
      <c r="P44" s="16">
        <f>'[1]КТиМРТ(обращение)'!DY$86</f>
        <v>135.19455999999997</v>
      </c>
    </row>
    <row r="45" spans="2:16" s="10" customFormat="1" ht="29.25" customHeight="1" x14ac:dyDescent="0.25">
      <c r="B45" s="47"/>
      <c r="C45" s="5" t="s">
        <v>15</v>
      </c>
      <c r="D45" s="11" t="s">
        <v>13</v>
      </c>
      <c r="E45" s="22">
        <f>'[1]неотложка с коэф'!V$17</f>
        <v>9832</v>
      </c>
      <c r="F45" s="16">
        <f>'[1]неотложка с коэф'!EL$17</f>
        <v>10731.579728921592</v>
      </c>
      <c r="G45" s="18">
        <f>H45+I45+J45+K45</f>
        <v>9832</v>
      </c>
      <c r="H45" s="18">
        <f>'[1]неотложка с коэф'!F$17</f>
        <v>2251</v>
      </c>
      <c r="I45" s="18">
        <f>'[1]неотложка с коэф'!J$17</f>
        <v>5600</v>
      </c>
      <c r="J45" s="18">
        <f>'[1]неотложка с коэф'!N$17</f>
        <v>942</v>
      </c>
      <c r="K45" s="18">
        <f>'[1]неотложка с коэф'!U$17</f>
        <v>1039</v>
      </c>
      <c r="L45" s="16">
        <f>M45+N45+O45+P45</f>
        <v>10731.579728921592</v>
      </c>
      <c r="M45" s="16">
        <f>'[1]неотложка с коэф'!BJ$17</f>
        <v>2594.0399512786826</v>
      </c>
      <c r="N45" s="16">
        <f>'[1]неотложка с коэф'!CD$17</f>
        <v>5718.2647782737849</v>
      </c>
      <c r="O45" s="16">
        <f>'[1]неотложка с коэф'!CX$17</f>
        <v>1143.6768244262403</v>
      </c>
      <c r="P45" s="16">
        <f>'[1]неотложка с коэф'!EG$17</f>
        <v>1275.5981749428843</v>
      </c>
    </row>
    <row r="46" spans="2:16" s="10" customFormat="1" ht="29.25" customHeight="1" x14ac:dyDescent="0.25">
      <c r="B46" s="47"/>
      <c r="C46" s="5" t="s">
        <v>16</v>
      </c>
      <c r="D46" s="11" t="s">
        <v>17</v>
      </c>
      <c r="E46" s="22">
        <f>[1]ДНХБ!V$33</f>
        <v>8475</v>
      </c>
      <c r="F46" s="16">
        <f>[1]ДНХБ!DZ$33</f>
        <v>2162.2072559999997</v>
      </c>
      <c r="G46" s="18">
        <f t="shared" ref="G46:G56" si="6">H46+I46+J46+K46</f>
        <v>8475</v>
      </c>
      <c r="H46" s="18">
        <f>[1]ДНХБ!F$33</f>
        <v>2149</v>
      </c>
      <c r="I46" s="18">
        <f>[1]ДНХБ!J$33</f>
        <v>2246</v>
      </c>
      <c r="J46" s="18">
        <f>[1]ДНХБ!N$33</f>
        <v>2127</v>
      </c>
      <c r="K46" s="18">
        <f>[1]ДНХБ!U$33</f>
        <v>1953</v>
      </c>
      <c r="L46" s="16">
        <f t="shared" ref="L46:L56" si="7">M46+N46+O46+P46</f>
        <v>2162.2072560000001</v>
      </c>
      <c r="M46" s="16">
        <f>[1]ДНХБ!AX$33</f>
        <v>555.51390799999979</v>
      </c>
      <c r="N46" s="16">
        <f>[1]ДНХБ!BR$33</f>
        <v>564.72033800000008</v>
      </c>
      <c r="O46" s="16">
        <f>[1]ДНХБ!CL$33</f>
        <v>542.2872000000001</v>
      </c>
      <c r="P46" s="16">
        <f>[1]ДНХБ!DU$33</f>
        <v>499.68581000000006</v>
      </c>
    </row>
    <row r="47" spans="2:16" s="10" customFormat="1" ht="29.25" customHeight="1" x14ac:dyDescent="0.25">
      <c r="B47" s="47"/>
      <c r="C47" s="5" t="s">
        <v>18</v>
      </c>
      <c r="D47" s="11" t="s">
        <v>17</v>
      </c>
      <c r="E47" s="22">
        <f>[1]ФАП!V$15</f>
        <v>4978</v>
      </c>
      <c r="F47" s="16">
        <f>[1]ФАП!EK$15</f>
        <v>1694.3</v>
      </c>
      <c r="G47" s="18">
        <f t="shared" si="6"/>
        <v>4978</v>
      </c>
      <c r="H47" s="18">
        <f>[1]ФАП!F$15</f>
        <v>1198</v>
      </c>
      <c r="I47" s="18">
        <f>[1]ФАП!J$15</f>
        <v>1260</v>
      </c>
      <c r="J47" s="18">
        <f>[1]ФАП!N$15</f>
        <v>1260</v>
      </c>
      <c r="K47" s="18">
        <f>[1]ФАП!U$15</f>
        <v>1260</v>
      </c>
      <c r="L47" s="16">
        <f t="shared" si="7"/>
        <v>1694.3</v>
      </c>
      <c r="M47" s="16">
        <f>[1]ФАП!BI$15</f>
        <v>388.87063647508853</v>
      </c>
      <c r="N47" s="16">
        <f>[1]ФАП!CC$15</f>
        <v>435.14312117497047</v>
      </c>
      <c r="O47" s="16">
        <f>[1]ФАП!CW$15</f>
        <v>435.14312117497047</v>
      </c>
      <c r="P47" s="16">
        <f>[1]ФАП!EF$15</f>
        <v>435.14312117497047</v>
      </c>
    </row>
    <row r="48" spans="2:16" s="10" customFormat="1" ht="29.25" customHeight="1" x14ac:dyDescent="0.25">
      <c r="B48" s="47"/>
      <c r="C48" s="5" t="s">
        <v>19</v>
      </c>
      <c r="D48" s="11" t="s">
        <v>17</v>
      </c>
      <c r="E48" s="22">
        <f>'[1]разовые без стом'!V$36</f>
        <v>5120</v>
      </c>
      <c r="F48" s="16">
        <f>'[1]разовые без стом'!EM$36</f>
        <v>1351.28916</v>
      </c>
      <c r="G48" s="18">
        <f t="shared" si="6"/>
        <v>5120</v>
      </c>
      <c r="H48" s="18">
        <f>'[1]разовые без стом'!F$36</f>
        <v>499</v>
      </c>
      <c r="I48" s="18">
        <f>'[1]разовые без стом'!J$36</f>
        <v>879</v>
      </c>
      <c r="J48" s="18">
        <f>'[1]разовые без стом'!N$36</f>
        <v>525</v>
      </c>
      <c r="K48" s="18">
        <f>'[1]разовые без стом'!U$36</f>
        <v>3217</v>
      </c>
      <c r="L48" s="16">
        <f t="shared" si="7"/>
        <v>1351.28916</v>
      </c>
      <c r="M48" s="16">
        <f>'[1]разовые без стом'!BG$36</f>
        <v>133.32399599999999</v>
      </c>
      <c r="N48" s="16">
        <f>'[1]разовые без стом'!CC$36</f>
        <v>228.21333600000003</v>
      </c>
      <c r="O48" s="16">
        <f>'[1]разовые без стом'!CY$36</f>
        <v>132.81652800000001</v>
      </c>
      <c r="P48" s="16">
        <f>'[1]разовые без стом'!EH$36</f>
        <v>856.93529999999998</v>
      </c>
    </row>
    <row r="49" spans="2:16" s="10" customFormat="1" ht="29.25" customHeight="1" x14ac:dyDescent="0.25">
      <c r="B49" s="47"/>
      <c r="C49" s="5" t="s">
        <v>20</v>
      </c>
      <c r="D49" s="11" t="s">
        <v>17</v>
      </c>
      <c r="E49" s="22">
        <f>[1]иные!V$35</f>
        <v>5839</v>
      </c>
      <c r="F49" s="16">
        <f>[1]иные!EB$35</f>
        <v>495.89998200000002</v>
      </c>
      <c r="G49" s="18">
        <f t="shared" si="6"/>
        <v>5839</v>
      </c>
      <c r="H49" s="18">
        <f>[1]иные!F$35</f>
        <v>1145</v>
      </c>
      <c r="I49" s="18">
        <f>[1]иные!J$35</f>
        <v>1278</v>
      </c>
      <c r="J49" s="18">
        <f>[1]иные!N$35</f>
        <v>2206</v>
      </c>
      <c r="K49" s="18">
        <f>[1]иные!U$35</f>
        <v>1210</v>
      </c>
      <c r="L49" s="16">
        <f t="shared" si="7"/>
        <v>495.89998200000002</v>
      </c>
      <c r="M49" s="16">
        <f>[1]иные!AZ$35</f>
        <v>98.520227999999989</v>
      </c>
      <c r="N49" s="16">
        <f>[1]иные!BT$35</f>
        <v>109.549701</v>
      </c>
      <c r="O49" s="16">
        <f>[1]иные!CN$35</f>
        <v>185.90373</v>
      </c>
      <c r="P49" s="16">
        <f>[1]иные!DW$35</f>
        <v>101.92632300000001</v>
      </c>
    </row>
    <row r="50" spans="2:16" s="10" customFormat="1" ht="29.25" customHeight="1" x14ac:dyDescent="0.25">
      <c r="B50" s="47"/>
      <c r="C50" s="5" t="s">
        <v>21</v>
      </c>
      <c r="D50" s="11" t="s">
        <v>17</v>
      </c>
      <c r="E50" s="22">
        <f>'[1]проф.пос. по стом. '!V$16</f>
        <v>1278</v>
      </c>
      <c r="F50" s="16">
        <f>'[1]проф.пос. по стом. '!EV$16</f>
        <v>817.52509440000017</v>
      </c>
      <c r="G50" s="18">
        <f t="shared" si="6"/>
        <v>1278</v>
      </c>
      <c r="H50" s="18">
        <f>'[1]проф.пос. по стом. '!F$16</f>
        <v>144</v>
      </c>
      <c r="I50" s="18">
        <f>'[1]проф.пос. по стом. '!J$16</f>
        <v>303</v>
      </c>
      <c r="J50" s="18">
        <f>'[1]проф.пос. по стом. '!N$16</f>
        <v>444</v>
      </c>
      <c r="K50" s="18">
        <f>'[1]проф.пос. по стом. '!U$16</f>
        <v>387</v>
      </c>
      <c r="L50" s="16">
        <f t="shared" si="7"/>
        <v>817.52509440000017</v>
      </c>
      <c r="M50" s="16">
        <f>'[1]проф.пос. по стом. '!BT$16</f>
        <v>77.859532800000011</v>
      </c>
      <c r="N50" s="16">
        <f>'[1]проф.пос. по стом. '!CN$16</f>
        <v>192.48606720000004</v>
      </c>
      <c r="O50" s="16">
        <f>'[1]проф.пос. по стом. '!DH$16</f>
        <v>294.13601280000006</v>
      </c>
      <c r="P50" s="16">
        <f>'[1]проф.пос. по стом. '!EQ$16</f>
        <v>253.04348160000006</v>
      </c>
    </row>
    <row r="51" spans="2:16" s="10" customFormat="1" ht="29.25" customHeight="1" x14ac:dyDescent="0.25">
      <c r="B51" s="47"/>
      <c r="C51" s="5" t="s">
        <v>22</v>
      </c>
      <c r="D51" s="11" t="s">
        <v>17</v>
      </c>
      <c r="E51" s="22">
        <f>'[2]ПМО взр'!BF$176</f>
        <v>1900</v>
      </c>
      <c r="F51" s="16">
        <f>'[2]ПМО взр'!NG$176</f>
        <v>4548.0499999999993</v>
      </c>
      <c r="G51" s="18">
        <f t="shared" si="6"/>
        <v>1900</v>
      </c>
      <c r="H51" s="18">
        <f>'[2]ПМО взр'!M$176</f>
        <v>0</v>
      </c>
      <c r="I51" s="18">
        <f>'[2]ПМО взр'!Y$176</f>
        <v>1</v>
      </c>
      <c r="J51" s="18">
        <f>'[2]ПМО взр'!AK$176</f>
        <v>1079</v>
      </c>
      <c r="K51" s="18">
        <f>'[2]ПМО взр'!BC$176</f>
        <v>820</v>
      </c>
      <c r="L51" s="16">
        <f t="shared" si="7"/>
        <v>4548.0499999999993</v>
      </c>
      <c r="M51" s="16">
        <f>'[2]ПМО взр'!EP$176</f>
        <v>0</v>
      </c>
      <c r="N51" s="16">
        <f>'[2]ПМО взр'!GX$176</f>
        <v>1.95</v>
      </c>
      <c r="O51" s="16">
        <f>'[2]ПМО взр'!JF$176</f>
        <v>2584.1999999999998</v>
      </c>
      <c r="P51" s="16">
        <f>'[2]ПМО взр'!MR$176</f>
        <v>1961.9</v>
      </c>
    </row>
    <row r="52" spans="2:16" s="10" customFormat="1" ht="29.25" customHeight="1" x14ac:dyDescent="0.25">
      <c r="B52" s="47"/>
      <c r="C52" s="5" t="s">
        <v>23</v>
      </c>
      <c r="D52" s="11" t="s">
        <v>17</v>
      </c>
      <c r="E52" s="22">
        <f>'[2]Проф.МО дети  '!U$75</f>
        <v>3922</v>
      </c>
      <c r="F52" s="16">
        <f>'[2]Проф.МО дети  '!DW$75</f>
        <v>10833.56543526391</v>
      </c>
      <c r="G52" s="18">
        <f t="shared" si="6"/>
        <v>3922</v>
      </c>
      <c r="H52" s="18">
        <f>'[2]Проф.МО дети  '!F$75</f>
        <v>877</v>
      </c>
      <c r="I52" s="18">
        <f>'[2]Проф.МО дети  '!J$75</f>
        <v>9</v>
      </c>
      <c r="J52" s="18">
        <f>'[2]Проф.МО дети  '!N$75</f>
        <v>1102</v>
      </c>
      <c r="K52" s="18">
        <f>'[2]Проф.МО дети  '!T$75</f>
        <v>1934</v>
      </c>
      <c r="L52" s="16">
        <f t="shared" si="7"/>
        <v>10833.56543526391</v>
      </c>
      <c r="M52" s="16">
        <f>'[2]Проф.МО дети  '!AZ$75</f>
        <v>2463.0944343865413</v>
      </c>
      <c r="N52" s="16">
        <f>'[2]Проф.МО дети  '!BT$75</f>
        <v>21.342344501698562</v>
      </c>
      <c r="O52" s="16">
        <f>'[2]Проф.МО дети  '!CN$75</f>
        <v>2841.5919342978427</v>
      </c>
      <c r="P52" s="16">
        <f>'[2]Проф.МО дети  '!DR$75</f>
        <v>5507.5367220778271</v>
      </c>
    </row>
    <row r="53" spans="2:16" s="10" customFormat="1" ht="29.25" customHeight="1" x14ac:dyDescent="0.25">
      <c r="B53" s="47"/>
      <c r="C53" s="5" t="s">
        <v>24</v>
      </c>
      <c r="D53" s="11" t="s">
        <v>17</v>
      </c>
      <c r="E53" s="22">
        <f>'[2]ДДС ТЖС'!U$22</f>
        <v>150</v>
      </c>
      <c r="F53" s="16">
        <f>'[2]ДДС ТЖС'!DY$22</f>
        <v>1441.5289999999998</v>
      </c>
      <c r="G53" s="18">
        <f t="shared" si="6"/>
        <v>150</v>
      </c>
      <c r="H53" s="18">
        <f>'[2]ДДС ТЖС'!F$22</f>
        <v>0</v>
      </c>
      <c r="I53" s="18">
        <f>'[2]ДДС ТЖС'!J$22</f>
        <v>0</v>
      </c>
      <c r="J53" s="18">
        <f>'[2]ДДС ТЖС'!N$22</f>
        <v>150</v>
      </c>
      <c r="K53" s="18">
        <f>'[2]ДДС ТЖС'!T$22</f>
        <v>0</v>
      </c>
      <c r="L53" s="16">
        <f t="shared" si="7"/>
        <v>1441.5289999999998</v>
      </c>
      <c r="M53" s="16">
        <f>'[2]ДДС ТЖС'!BB$22</f>
        <v>0</v>
      </c>
      <c r="N53" s="16">
        <f>'[2]ДДС ТЖС'!BV$22</f>
        <v>0</v>
      </c>
      <c r="O53" s="16">
        <f>'[2]ДДС ТЖС'!CP$22</f>
        <v>1441.5289999999998</v>
      </c>
      <c r="P53" s="16">
        <f>'[2]ДДС ТЖС'!DT$22</f>
        <v>0</v>
      </c>
    </row>
    <row r="54" spans="2:16" s="10" customFormat="1" ht="29.25" customHeight="1" x14ac:dyDescent="0.25">
      <c r="B54" s="47"/>
      <c r="C54" s="5" t="s">
        <v>25</v>
      </c>
      <c r="D54" s="11" t="s">
        <v>17</v>
      </c>
      <c r="E54" s="22">
        <f>'[2]ДДС опека'!U$21</f>
        <v>309</v>
      </c>
      <c r="F54" s="16">
        <f>'[2]ДДС опека'!EA$21</f>
        <v>3138.2157400000001</v>
      </c>
      <c r="G54" s="18">
        <f t="shared" si="6"/>
        <v>309</v>
      </c>
      <c r="H54" s="18">
        <f>'[2]ДДС опека'!F$21</f>
        <v>0</v>
      </c>
      <c r="I54" s="18">
        <f>'[2]ДДС опека'!J$21</f>
        <v>0</v>
      </c>
      <c r="J54" s="18">
        <f>'[2]ДДС опека'!N$21</f>
        <v>309</v>
      </c>
      <c r="K54" s="18">
        <f>'[2]ДДС опека'!T$21</f>
        <v>0</v>
      </c>
      <c r="L54" s="16">
        <f t="shared" si="7"/>
        <v>3138.2157400000001</v>
      </c>
      <c r="M54" s="16">
        <f>'[2]ДДС опека'!BB$21</f>
        <v>0</v>
      </c>
      <c r="N54" s="16">
        <f>'[2]ДДС опека'!BV$21</f>
        <v>0</v>
      </c>
      <c r="O54" s="16">
        <f>'[2]ДДС опека'!CP$21</f>
        <v>3138.2157400000001</v>
      </c>
      <c r="P54" s="16">
        <f>'[2]ДДС опека'!DT$21</f>
        <v>0</v>
      </c>
    </row>
    <row r="55" spans="2:16" s="10" customFormat="1" ht="29.25" customHeight="1" x14ac:dyDescent="0.25">
      <c r="B55" s="47"/>
      <c r="C55" s="5" t="s">
        <v>26</v>
      </c>
      <c r="D55" s="11" t="s">
        <v>17</v>
      </c>
      <c r="E55" s="22">
        <f>'[2]ДВН1Этап новый '!BF$143</f>
        <v>3232</v>
      </c>
      <c r="F55" s="16">
        <f>'[2]ДВН1Этап новый '!NI$143</f>
        <v>8002.9745599999997</v>
      </c>
      <c r="G55" s="18">
        <f t="shared" si="6"/>
        <v>3232</v>
      </c>
      <c r="H55" s="18">
        <f>'[2]ДВН1Этап новый '!M$143</f>
        <v>775</v>
      </c>
      <c r="I55" s="18">
        <f>'[2]ДВН1Этап новый '!Y$143</f>
        <v>2</v>
      </c>
      <c r="J55" s="18">
        <f>'[2]ДВН1Этап новый '!AK$143</f>
        <v>884</v>
      </c>
      <c r="K55" s="18">
        <f>'[2]ДВН1Этап новый '!BC$143</f>
        <v>1571</v>
      </c>
      <c r="L55" s="16">
        <f t="shared" si="7"/>
        <v>8002.9745599999987</v>
      </c>
      <c r="M55" s="16">
        <f>'[2]ДВН1Этап новый '!ER$143</f>
        <v>1959.1487999999997</v>
      </c>
      <c r="N55" s="16">
        <f>'[2]ДВН1Этап новый '!GZ$143</f>
        <v>7.2110400000000006</v>
      </c>
      <c r="O55" s="16">
        <f>'[2]ДВН1Этап новый '!JH$143</f>
        <v>2231.3964799999999</v>
      </c>
      <c r="P55" s="16">
        <f>'[2]ДВН1Этап новый '!MT$143</f>
        <v>3805.2182399999997</v>
      </c>
    </row>
    <row r="56" spans="2:16" s="10" customFormat="1" ht="29.25" customHeight="1" x14ac:dyDescent="0.25">
      <c r="B56" s="47"/>
      <c r="C56" s="5" t="s">
        <v>27</v>
      </c>
      <c r="D56" s="11" t="s">
        <v>17</v>
      </c>
      <c r="E56" s="22">
        <f>'[2]ДВН2 этап'!BF$149</f>
        <v>14</v>
      </c>
      <c r="F56" s="16">
        <f>'[2]ДВН2 этап'!MW$149</f>
        <v>31.122</v>
      </c>
      <c r="G56" s="18">
        <f t="shared" si="6"/>
        <v>14</v>
      </c>
      <c r="H56" s="18">
        <f>'[2]ДВН2 этап'!M$149</f>
        <v>0</v>
      </c>
      <c r="I56" s="18">
        <f>'[2]ДВН2 этап'!Y$149</f>
        <v>0</v>
      </c>
      <c r="J56" s="18">
        <f>'[2]ДВН2 этап'!AK$149</f>
        <v>14</v>
      </c>
      <c r="K56" s="18">
        <f>'[2]ДВН2 этап'!BC$149</f>
        <v>0</v>
      </c>
      <c r="L56" s="16">
        <f t="shared" si="7"/>
        <v>31.122</v>
      </c>
      <c r="M56" s="16">
        <f>'[2]ДВН2 этап'!EF$149</f>
        <v>0</v>
      </c>
      <c r="N56" s="16">
        <f>'[2]ДВН2 этап'!GN$149</f>
        <v>0</v>
      </c>
      <c r="O56" s="16">
        <f>'[2]ДВН2 этап'!IV$149</f>
        <v>31.122</v>
      </c>
      <c r="P56" s="16">
        <f>'[2]ДВН2 этап'!MH$149</f>
        <v>0</v>
      </c>
    </row>
    <row r="57" spans="2:16" s="10" customFormat="1" ht="29.25" customHeight="1" x14ac:dyDescent="0.25">
      <c r="B57" s="47"/>
      <c r="C57" s="48" t="s">
        <v>6</v>
      </c>
      <c r="D57" s="48"/>
      <c r="E57" s="19">
        <f>SUM(E41:E56)</f>
        <v>73385</v>
      </c>
      <c r="F57" s="20">
        <f t="shared" ref="F57:P57" si="8">SUM(F41:F56)</f>
        <v>114525.333630418</v>
      </c>
      <c r="G57" s="21">
        <f t="shared" si="8"/>
        <v>73385</v>
      </c>
      <c r="H57" s="21">
        <f t="shared" si="8"/>
        <v>15797</v>
      </c>
      <c r="I57" s="21">
        <f t="shared" si="8"/>
        <v>21823</v>
      </c>
      <c r="J57" s="21">
        <f t="shared" si="8"/>
        <v>16909</v>
      </c>
      <c r="K57" s="21">
        <f t="shared" si="8"/>
        <v>18856</v>
      </c>
      <c r="L57" s="20">
        <f t="shared" si="8"/>
        <v>114525.33363041797</v>
      </c>
      <c r="M57" s="20">
        <f t="shared" si="8"/>
        <v>26001.700226300309</v>
      </c>
      <c r="N57" s="20">
        <f t="shared" si="8"/>
        <v>33763.572755430447</v>
      </c>
      <c r="O57" s="20">
        <f t="shared" si="8"/>
        <v>27917.659089419049</v>
      </c>
      <c r="P57" s="20">
        <f t="shared" si="8"/>
        <v>26842.401559268161</v>
      </c>
    </row>
    <row r="58" spans="2:16" s="10" customFormat="1" ht="29.25" customHeight="1" x14ac:dyDescent="0.25">
      <c r="B58" s="47" t="s">
        <v>34</v>
      </c>
      <c r="C58" s="5" t="s">
        <v>12</v>
      </c>
      <c r="D58" s="11" t="s">
        <v>13</v>
      </c>
      <c r="E58" s="22">
        <f>[1]заб.без.стом.!V$54</f>
        <v>20715</v>
      </c>
      <c r="F58" s="16">
        <f>[1]заб.без.стом.!EL$54</f>
        <v>51332.504556</v>
      </c>
      <c r="G58" s="17">
        <f>H58+I58+J58+K58</f>
        <v>20715</v>
      </c>
      <c r="H58" s="18">
        <f>[1]заб.без.стом.!F$54</f>
        <v>4790</v>
      </c>
      <c r="I58" s="18">
        <f>[1]заб.без.стом.!J$54</f>
        <v>7263</v>
      </c>
      <c r="J58" s="18">
        <f>[1]заб.без.стом.!N$54</f>
        <v>3882</v>
      </c>
      <c r="K58" s="18">
        <f>[1]заб.без.стом.!U$54</f>
        <v>4780</v>
      </c>
      <c r="L58" s="16">
        <f>M58+N58+O58+P58</f>
        <v>51332.504556</v>
      </c>
      <c r="M58" s="16">
        <f>[1]заб.без.стом.!BJ$54</f>
        <v>12404.283104639997</v>
      </c>
      <c r="N58" s="16">
        <f>[1]заб.без.стом.!CD$54</f>
        <v>18638.49877296</v>
      </c>
      <c r="O58" s="16">
        <f>[1]заб.без.стом.!CX$54</f>
        <v>9196.5810220799976</v>
      </c>
      <c r="P58" s="16">
        <f>[1]заб.без.стом.!EG$54</f>
        <v>11093.14165632</v>
      </c>
    </row>
    <row r="59" spans="2:16" s="10" customFormat="1" ht="29.25" customHeight="1" x14ac:dyDescent="0.25">
      <c r="B59" s="47"/>
      <c r="C59" s="5" t="s">
        <v>14</v>
      </c>
      <c r="D59" s="11" t="s">
        <v>13</v>
      </c>
      <c r="E59" s="22">
        <f>'[1]стом обр.'!V$16</f>
        <v>1124</v>
      </c>
      <c r="F59" s="16">
        <f>'[1]стом обр.'!EZ$16</f>
        <v>1849.0429439999998</v>
      </c>
      <c r="G59" s="23">
        <f>H59+I59+J59+K59</f>
        <v>1124</v>
      </c>
      <c r="H59" s="18">
        <f>'[1]стом обр.'!F$16</f>
        <v>274</v>
      </c>
      <c r="I59" s="18">
        <f>'[1]стом обр.'!J$16</f>
        <v>294</v>
      </c>
      <c r="J59" s="18">
        <f>'[1]стом обр.'!N$16</f>
        <v>276</v>
      </c>
      <c r="K59" s="18">
        <f>'[1]стом обр.'!U$16</f>
        <v>280</v>
      </c>
      <c r="L59" s="16">
        <f>M59+N59+O59+P59</f>
        <v>1849.0429439999998</v>
      </c>
      <c r="M59" s="16">
        <f>'[1]стом обр.'!BX$16</f>
        <v>450.74534399999993</v>
      </c>
      <c r="N59" s="16">
        <f>'[1]стом обр.'!CR$16</f>
        <v>483.64646399999992</v>
      </c>
      <c r="O59" s="16">
        <f>'[1]стом обр.'!DL$16</f>
        <v>454.03545599999995</v>
      </c>
      <c r="P59" s="16">
        <f>'[1]стом обр.'!EU$16</f>
        <v>460.61567999999988</v>
      </c>
    </row>
    <row r="60" spans="2:16" s="10" customFormat="1" ht="29.25" customHeight="1" x14ac:dyDescent="0.25">
      <c r="B60" s="47"/>
      <c r="C60" s="5" t="s">
        <v>15</v>
      </c>
      <c r="D60" s="11" t="s">
        <v>13</v>
      </c>
      <c r="E60" s="22">
        <f>'[1]неотложка с коэф'!V$20</f>
        <v>6619</v>
      </c>
      <c r="F60" s="16">
        <f>'[1]неотложка с коэф'!EL$20</f>
        <v>7214.7995537192492</v>
      </c>
      <c r="G60" s="23">
        <f>H60+I60+J60+K60</f>
        <v>6619</v>
      </c>
      <c r="H60" s="18">
        <f>'[1]неотложка с коэф'!F$20</f>
        <v>1253</v>
      </c>
      <c r="I60" s="18">
        <f>'[1]неотложка с коэф'!J$20</f>
        <v>2385</v>
      </c>
      <c r="J60" s="18">
        <f>'[1]неотложка с коэф'!N$20</f>
        <v>1600</v>
      </c>
      <c r="K60" s="18">
        <f>'[1]неотложка с коэф'!U$20</f>
        <v>1381</v>
      </c>
      <c r="L60" s="16">
        <f>M60+N60+O60+P60</f>
        <v>7214.7995537192501</v>
      </c>
      <c r="M60" s="16">
        <f>'[1]неотложка с коэф'!BJ$20</f>
        <v>1356.5257044718674</v>
      </c>
      <c r="N60" s="16">
        <f>'[1]неотложка с коэф'!CD$20</f>
        <v>2469.0394587290934</v>
      </c>
      <c r="O60" s="16">
        <f>'[1]неотложка с коэф'!CX$20</f>
        <v>1864.5578967175932</v>
      </c>
      <c r="P60" s="16">
        <f>'[1]неотложка с коэф'!EG$20</f>
        <v>1524.6764938006963</v>
      </c>
    </row>
    <row r="61" spans="2:16" s="10" customFormat="1" ht="29.25" customHeight="1" x14ac:dyDescent="0.25">
      <c r="B61" s="47"/>
      <c r="C61" s="5" t="s">
        <v>16</v>
      </c>
      <c r="D61" s="11" t="s">
        <v>17</v>
      </c>
      <c r="E61" s="22">
        <f>[1]ДНХБ!V$47</f>
        <v>1016</v>
      </c>
      <c r="F61" s="16">
        <f>[1]ДНХБ!DZ$47</f>
        <v>262.36485999999996</v>
      </c>
      <c r="G61" s="23">
        <f t="shared" ref="G61:G71" si="9">H61+I61+J61+K61</f>
        <v>1016</v>
      </c>
      <c r="H61" s="18">
        <f>[1]ДНХБ!F$47</f>
        <v>183</v>
      </c>
      <c r="I61" s="18">
        <f>[1]ДНХБ!J$47</f>
        <v>208</v>
      </c>
      <c r="J61" s="18">
        <f>[1]ДНХБ!N$47</f>
        <v>288</v>
      </c>
      <c r="K61" s="18">
        <f>[1]ДНХБ!U$47</f>
        <v>337</v>
      </c>
      <c r="L61" s="16">
        <f t="shared" ref="L61:L71" si="10">M61+N61+O61+P61</f>
        <v>262.36486000000002</v>
      </c>
      <c r="M61" s="16">
        <f>[1]ДНХБ!AX$47</f>
        <v>50.352618000000007</v>
      </c>
      <c r="N61" s="16">
        <f>[1]ДНХБ!BR$47</f>
        <v>54.738527999999995</v>
      </c>
      <c r="O61" s="16">
        <f>[1]ДНХБ!CL$47</f>
        <v>74.50466400000002</v>
      </c>
      <c r="P61" s="16">
        <f>[1]ДНХБ!DU$47</f>
        <v>82.769050000000021</v>
      </c>
    </row>
    <row r="62" spans="2:16" s="10" customFormat="1" ht="29.25" customHeight="1" x14ac:dyDescent="0.25">
      <c r="B62" s="47"/>
      <c r="C62" s="5" t="s">
        <v>18</v>
      </c>
      <c r="D62" s="11" t="s">
        <v>17</v>
      </c>
      <c r="E62" s="22">
        <f>[1]ФАП!V$20</f>
        <v>3720</v>
      </c>
      <c r="F62" s="16">
        <f>[1]ФАП!EK$20</f>
        <v>1573.7</v>
      </c>
      <c r="G62" s="23">
        <f t="shared" si="9"/>
        <v>3720</v>
      </c>
      <c r="H62" s="18">
        <f>[1]ФАП!F$20</f>
        <v>930</v>
      </c>
      <c r="I62" s="18">
        <f>[1]ФАП!J$20</f>
        <v>930</v>
      </c>
      <c r="J62" s="18">
        <f>[1]ФАП!N$20</f>
        <v>930</v>
      </c>
      <c r="K62" s="18">
        <f>[1]ФАП!U$20</f>
        <v>930</v>
      </c>
      <c r="L62" s="16">
        <f t="shared" si="10"/>
        <v>1573.7</v>
      </c>
      <c r="M62" s="16">
        <f>[1]ФАП!BI$20</f>
        <v>348.80268652656434</v>
      </c>
      <c r="N62" s="16">
        <f>[1]ФАП!CC$20</f>
        <v>408.29910449114527</v>
      </c>
      <c r="O62" s="16">
        <f>[1]ФАП!CW$20</f>
        <v>408.29910449114527</v>
      </c>
      <c r="P62" s="16">
        <f>[1]ФАП!EF$20</f>
        <v>408.29910449114527</v>
      </c>
    </row>
    <row r="63" spans="2:16" s="10" customFormat="1" ht="29.25" customHeight="1" x14ac:dyDescent="0.25">
      <c r="B63" s="47"/>
      <c r="C63" s="5" t="s">
        <v>19</v>
      </c>
      <c r="D63" s="11" t="s">
        <v>17</v>
      </c>
      <c r="E63" s="22">
        <f>'[1]разовые без стом'!V$49</f>
        <v>7697</v>
      </c>
      <c r="F63" s="16">
        <f>'[1]разовые без стом'!EM$49</f>
        <v>2020.2197080000003</v>
      </c>
      <c r="G63" s="23">
        <f t="shared" si="9"/>
        <v>7697</v>
      </c>
      <c r="H63" s="18">
        <f>'[1]разовые без стом'!F$49</f>
        <v>1179</v>
      </c>
      <c r="I63" s="18">
        <f>'[1]разовые без стом'!J$49</f>
        <v>2433</v>
      </c>
      <c r="J63" s="18">
        <f>'[1]разовые без стом'!N$49</f>
        <v>2915</v>
      </c>
      <c r="K63" s="18">
        <f>'[1]разовые без стом'!U$49</f>
        <v>1170</v>
      </c>
      <c r="L63" s="16">
        <f t="shared" si="10"/>
        <v>2020.2197080000001</v>
      </c>
      <c r="M63" s="16">
        <f>'[1]разовые без стом'!BG$49</f>
        <v>310.44878800000004</v>
      </c>
      <c r="N63" s="16">
        <f>'[1]разовые без стом'!CC$49</f>
        <v>630.13670200000001</v>
      </c>
      <c r="O63" s="16">
        <f>'[1]разовые без стом'!CY$49</f>
        <v>770.9498420000001</v>
      </c>
      <c r="P63" s="16">
        <f>'[1]разовые без стом'!EH$49</f>
        <v>308.68437599999999</v>
      </c>
    </row>
    <row r="64" spans="2:16" s="10" customFormat="1" ht="29.25" customHeight="1" x14ac:dyDescent="0.25">
      <c r="B64" s="47"/>
      <c r="C64" s="5" t="s">
        <v>20</v>
      </c>
      <c r="D64" s="11" t="s">
        <v>17</v>
      </c>
      <c r="E64" s="22">
        <f>[1]иные!V$50</f>
        <v>2790</v>
      </c>
      <c r="F64" s="16">
        <f>[1]иные!EB$50</f>
        <v>239.84271900000002</v>
      </c>
      <c r="G64" s="23">
        <f t="shared" si="9"/>
        <v>2790</v>
      </c>
      <c r="H64" s="18">
        <f>[1]иные!F$50</f>
        <v>693</v>
      </c>
      <c r="I64" s="18">
        <f>[1]иные!J$50</f>
        <v>701</v>
      </c>
      <c r="J64" s="18">
        <f>[1]иные!N$50</f>
        <v>725</v>
      </c>
      <c r="K64" s="18">
        <f>[1]иные!U$50</f>
        <v>671</v>
      </c>
      <c r="L64" s="16">
        <f t="shared" si="10"/>
        <v>239.84271899999999</v>
      </c>
      <c r="M64" s="16">
        <f>[1]иные!AZ$50</f>
        <v>59.479118999999997</v>
      </c>
      <c r="N64" s="16">
        <f>[1]иные!BT$50</f>
        <v>60.135255000000001</v>
      </c>
      <c r="O64" s="16">
        <f>[1]иные!CN$50</f>
        <v>62.268579000000003</v>
      </c>
      <c r="P64" s="16">
        <f>[1]иные!DW$50</f>
        <v>57.959766000000009</v>
      </c>
    </row>
    <row r="65" spans="2:16" s="10" customFormat="1" ht="29.25" customHeight="1" x14ac:dyDescent="0.25">
      <c r="B65" s="47"/>
      <c r="C65" s="5" t="s">
        <v>21</v>
      </c>
      <c r="D65" s="11" t="s">
        <v>17</v>
      </c>
      <c r="E65" s="22">
        <f>'[1]проф.пос. по стом. '!V$19</f>
        <v>796</v>
      </c>
      <c r="F65" s="16">
        <f>'[1]проф.пос. по стом. '!EV$19</f>
        <v>573.85359360000007</v>
      </c>
      <c r="G65" s="23">
        <f t="shared" si="9"/>
        <v>796</v>
      </c>
      <c r="H65" s="18">
        <f>'[1]проф.пос. по стом. '!F$19</f>
        <v>186</v>
      </c>
      <c r="I65" s="18">
        <f>'[1]проф.пос. по стом. '!J$19</f>
        <v>214</v>
      </c>
      <c r="J65" s="18">
        <f>'[1]проф.пос. по стом. '!N$19</f>
        <v>188</v>
      </c>
      <c r="K65" s="18">
        <f>'[1]проф.пос. по стом. '!U$19</f>
        <v>208</v>
      </c>
      <c r="L65" s="16">
        <f t="shared" si="10"/>
        <v>573.85359360000007</v>
      </c>
      <c r="M65" s="16">
        <f>'[1]проф.пос. по стом. '!BT$19</f>
        <v>134.0914176</v>
      </c>
      <c r="N65" s="16">
        <f>'[1]проф.пос. по стом. '!CN$19</f>
        <v>154.2772224</v>
      </c>
      <c r="O65" s="16">
        <f>'[1]проф.пос. по стом. '!DH$19</f>
        <v>135.53326079999999</v>
      </c>
      <c r="P65" s="16">
        <f>'[1]проф.пос. по стом. '!EQ$19</f>
        <v>149.95169279999999</v>
      </c>
    </row>
    <row r="66" spans="2:16" s="10" customFormat="1" ht="29.25" customHeight="1" x14ac:dyDescent="0.25">
      <c r="B66" s="47"/>
      <c r="C66" s="5" t="s">
        <v>22</v>
      </c>
      <c r="D66" s="11" t="s">
        <v>17</v>
      </c>
      <c r="E66" s="22">
        <f>'[2]ПМО взр'!BF$259</f>
        <v>1208</v>
      </c>
      <c r="F66" s="16">
        <f>'[2]ПМО взр'!NG$259</f>
        <v>2877.95</v>
      </c>
      <c r="G66" s="23">
        <f t="shared" si="9"/>
        <v>1208</v>
      </c>
      <c r="H66" s="18">
        <f>'[2]ПМО взр'!M$259</f>
        <v>0</v>
      </c>
      <c r="I66" s="18">
        <f>'[2]ПМО взр'!Y$259</f>
        <v>0</v>
      </c>
      <c r="J66" s="18">
        <f>'[2]ПМО взр'!AK$259</f>
        <v>825</v>
      </c>
      <c r="K66" s="18">
        <f>'[2]ПМО взр'!BC$259</f>
        <v>383</v>
      </c>
      <c r="L66" s="16">
        <f t="shared" si="10"/>
        <v>2877.95</v>
      </c>
      <c r="M66" s="16">
        <f>'[2]ПМО взр'!EP$259</f>
        <v>0</v>
      </c>
      <c r="N66" s="16">
        <f>'[2]ПМО взр'!GX$259</f>
        <v>0</v>
      </c>
      <c r="O66" s="16">
        <f>'[2]ПМО взр'!JF$259</f>
        <v>1980.55</v>
      </c>
      <c r="P66" s="16">
        <f>'[2]ПМО взр'!MR$259</f>
        <v>897.39999999999986</v>
      </c>
    </row>
    <row r="67" spans="2:16" s="10" customFormat="1" ht="29.25" customHeight="1" x14ac:dyDescent="0.25">
      <c r="B67" s="47"/>
      <c r="C67" s="5" t="s">
        <v>23</v>
      </c>
      <c r="D67" s="11" t="s">
        <v>17</v>
      </c>
      <c r="E67" s="22">
        <f>'[2]Проф.МО дети  '!U$107</f>
        <v>2326</v>
      </c>
      <c r="F67" s="16">
        <f>'[2]Проф.МО дети  '!DW$107</f>
        <v>7721.5793786862496</v>
      </c>
      <c r="G67" s="23">
        <f t="shared" si="9"/>
        <v>2326</v>
      </c>
      <c r="H67" s="18">
        <f>'[2]Проф.МО дети  '!F$107</f>
        <v>0</v>
      </c>
      <c r="I67" s="18">
        <f>'[2]Проф.МО дети  '!J$107</f>
        <v>10</v>
      </c>
      <c r="J67" s="18">
        <f>'[2]Проф.МО дети  '!N$107</f>
        <v>1013</v>
      </c>
      <c r="K67" s="18">
        <f>'[2]Проф.МО дети  '!T$107</f>
        <v>1303</v>
      </c>
      <c r="L67" s="16">
        <f t="shared" si="10"/>
        <v>7721.5793786862487</v>
      </c>
      <c r="M67" s="16">
        <f>'[2]Проф.МО дети  '!AZ$107</f>
        <v>0</v>
      </c>
      <c r="N67" s="16">
        <f>'[2]Проф.МО дети  '!BT$107</f>
        <v>31.312785159686719</v>
      </c>
      <c r="O67" s="16">
        <f>'[2]Проф.МО дети  '!CN$107</f>
        <v>3293.2597617486176</v>
      </c>
      <c r="P67" s="16">
        <f>'[2]Проф.МО дети  '!DR$107</f>
        <v>4397.0068317779442</v>
      </c>
    </row>
    <row r="68" spans="2:16" s="10" customFormat="1" ht="29.25" customHeight="1" x14ac:dyDescent="0.25">
      <c r="B68" s="47"/>
      <c r="C68" s="5" t="s">
        <v>24</v>
      </c>
      <c r="D68" s="11" t="s">
        <v>17</v>
      </c>
      <c r="E68" s="22">
        <f>'[2]ДДС ТЖС'!U$29</f>
        <v>60</v>
      </c>
      <c r="F68" s="16">
        <f>'[2]ДДС ТЖС'!DY$29</f>
        <v>574.70159999999998</v>
      </c>
      <c r="G68" s="23">
        <f t="shared" si="9"/>
        <v>60</v>
      </c>
      <c r="H68" s="18">
        <f>'[2]ДДС ТЖС'!F$29</f>
        <v>0</v>
      </c>
      <c r="I68" s="18">
        <f>'[2]ДДС ТЖС'!J$29</f>
        <v>0</v>
      </c>
      <c r="J68" s="18">
        <f>'[2]ДДС ТЖС'!N$29</f>
        <v>60</v>
      </c>
      <c r="K68" s="18">
        <f>'[2]ДДС ТЖС'!T$29</f>
        <v>0</v>
      </c>
      <c r="L68" s="16">
        <f t="shared" si="10"/>
        <v>574.70159999999998</v>
      </c>
      <c r="M68" s="16">
        <f>'[2]ДДС ТЖС'!BB$29</f>
        <v>0</v>
      </c>
      <c r="N68" s="16">
        <f>'[2]ДДС ТЖС'!BV$29</f>
        <v>0</v>
      </c>
      <c r="O68" s="16">
        <f>'[2]ДДС ТЖС'!CP$29</f>
        <v>574.70159999999998</v>
      </c>
      <c r="P68" s="16">
        <f>'[2]ДДС ТЖС'!DT$29</f>
        <v>0</v>
      </c>
    </row>
    <row r="69" spans="2:16" s="10" customFormat="1" ht="29.25" customHeight="1" x14ac:dyDescent="0.25">
      <c r="B69" s="47"/>
      <c r="C69" s="5" t="s">
        <v>25</v>
      </c>
      <c r="D69" s="11" t="s">
        <v>17</v>
      </c>
      <c r="E69" s="22">
        <f>'[2]ДДС опека'!U$28</f>
        <v>166</v>
      </c>
      <c r="F69" s="16">
        <f>'[2]ДДС опека'!EA$28</f>
        <v>1674.1427600000002</v>
      </c>
      <c r="G69" s="23">
        <f t="shared" si="9"/>
        <v>166</v>
      </c>
      <c r="H69" s="18">
        <f>'[2]ДДС опека'!F$28</f>
        <v>0</v>
      </c>
      <c r="I69" s="18">
        <f>'[2]ДДС опека'!J$28</f>
        <v>0</v>
      </c>
      <c r="J69" s="18">
        <f>'[2]ДДС опека'!N$28</f>
        <v>166</v>
      </c>
      <c r="K69" s="18">
        <f>'[2]ДДС опека'!T$28</f>
        <v>0</v>
      </c>
      <c r="L69" s="16">
        <f t="shared" si="10"/>
        <v>1674.1427600000002</v>
      </c>
      <c r="M69" s="16">
        <f>'[2]ДДС опека'!BB$28</f>
        <v>0</v>
      </c>
      <c r="N69" s="16">
        <f>'[2]ДДС опека'!BV$28</f>
        <v>0</v>
      </c>
      <c r="O69" s="16">
        <f>'[2]ДДС опека'!CP$28</f>
        <v>1674.1427600000002</v>
      </c>
      <c r="P69" s="16">
        <f>'[2]ДДС опека'!DT$28</f>
        <v>0</v>
      </c>
    </row>
    <row r="70" spans="2:16" s="10" customFormat="1" ht="29.25" customHeight="1" x14ac:dyDescent="0.25">
      <c r="B70" s="47"/>
      <c r="C70" s="5" t="s">
        <v>26</v>
      </c>
      <c r="D70" s="11" t="s">
        <v>17</v>
      </c>
      <c r="E70" s="22">
        <f>'[2]ДВН1Этап новый '!BF$212</f>
        <v>2080</v>
      </c>
      <c r="F70" s="16">
        <f>'[2]ДВН1Этап новый '!NI$212</f>
        <v>5369.1454400000002</v>
      </c>
      <c r="G70" s="23">
        <f t="shared" si="9"/>
        <v>2080</v>
      </c>
      <c r="H70" s="18">
        <f>'[2]ДВН1Этап новый '!M$212</f>
        <v>0</v>
      </c>
      <c r="I70" s="18">
        <f>'[2]ДВН1Этап новый '!Y$212</f>
        <v>2</v>
      </c>
      <c r="J70" s="18">
        <f>'[2]ДВН1Этап новый '!AK$212</f>
        <v>250</v>
      </c>
      <c r="K70" s="18">
        <f>'[2]ДВН1Этап новый '!BC$212</f>
        <v>1828</v>
      </c>
      <c r="L70" s="16">
        <f t="shared" si="10"/>
        <v>5369.1454399999993</v>
      </c>
      <c r="M70" s="16">
        <f>'[2]ДВН1Этап новый '!ER$212</f>
        <v>0</v>
      </c>
      <c r="N70" s="16">
        <f>'[2]ДВН1Этап новый '!GZ$212</f>
        <v>6.8919999999999995</v>
      </c>
      <c r="O70" s="16">
        <f>'[2]ДВН1Этап новый '!JH$212</f>
        <v>624.10559999999998</v>
      </c>
      <c r="P70" s="16">
        <f>'[2]ДВН1Этап новый '!MT$212</f>
        <v>4738.1478399999996</v>
      </c>
    </row>
    <row r="71" spans="2:16" s="10" customFormat="1" ht="29.25" customHeight="1" x14ac:dyDescent="0.25">
      <c r="B71" s="47"/>
      <c r="C71" s="5" t="s">
        <v>27</v>
      </c>
      <c r="D71" s="11" t="s">
        <v>17</v>
      </c>
      <c r="E71" s="22">
        <f>'[2]ДВН2 этап'!BF$218</f>
        <v>50</v>
      </c>
      <c r="F71" s="16">
        <f>'[2]ДВН2 этап'!MW$218</f>
        <v>88.92</v>
      </c>
      <c r="G71" s="23">
        <f t="shared" si="9"/>
        <v>50</v>
      </c>
      <c r="H71" s="18">
        <f>'[2]ДВН2 этап'!M$218</f>
        <v>0</v>
      </c>
      <c r="I71" s="18">
        <f>'[2]ДВН2 этап'!Y$218</f>
        <v>0</v>
      </c>
      <c r="J71" s="18">
        <f>'[2]ДВН2 этап'!AK$218</f>
        <v>0</v>
      </c>
      <c r="K71" s="18">
        <f>'[2]ДВН2 этап'!BC$218</f>
        <v>50</v>
      </c>
      <c r="L71" s="16">
        <f t="shared" si="10"/>
        <v>88.92</v>
      </c>
      <c r="M71" s="16">
        <f>'[2]ДВН2 этап'!EF$218</f>
        <v>0</v>
      </c>
      <c r="N71" s="16">
        <f>'[2]ДВН2 этап'!GN$218</f>
        <v>0</v>
      </c>
      <c r="O71" s="16">
        <f>'[2]ДВН2 этап'!IV$218</f>
        <v>0</v>
      </c>
      <c r="P71" s="16">
        <f>'[2]ДВН2 этап'!MH$218</f>
        <v>88.92</v>
      </c>
    </row>
    <row r="72" spans="2:16" s="10" customFormat="1" ht="29.25" customHeight="1" x14ac:dyDescent="0.25">
      <c r="B72" s="47"/>
      <c r="C72" s="48" t="s">
        <v>6</v>
      </c>
      <c r="D72" s="48"/>
      <c r="E72" s="19">
        <f>SUM(E58:E71)</f>
        <v>50367</v>
      </c>
      <c r="F72" s="20">
        <f t="shared" ref="F72:P72" si="11">SUM(F58:F71)</f>
        <v>83372.767113005495</v>
      </c>
      <c r="G72" s="21">
        <f t="shared" si="11"/>
        <v>50367</v>
      </c>
      <c r="H72" s="21">
        <f t="shared" si="11"/>
        <v>9488</v>
      </c>
      <c r="I72" s="21">
        <f t="shared" si="11"/>
        <v>14440</v>
      </c>
      <c r="J72" s="21">
        <f t="shared" si="11"/>
        <v>13118</v>
      </c>
      <c r="K72" s="21">
        <f t="shared" si="11"/>
        <v>13321</v>
      </c>
      <c r="L72" s="20">
        <f t="shared" si="11"/>
        <v>83372.76711300548</v>
      </c>
      <c r="M72" s="20">
        <f t="shared" si="11"/>
        <v>15114.72878223843</v>
      </c>
      <c r="N72" s="20">
        <f t="shared" si="11"/>
        <v>22936.976292739932</v>
      </c>
      <c r="O72" s="20">
        <f t="shared" si="11"/>
        <v>21113.489546837351</v>
      </c>
      <c r="P72" s="20">
        <f t="shared" si="11"/>
        <v>24207.572491189778</v>
      </c>
    </row>
    <row r="73" spans="2:16" s="10" customFormat="1" ht="29.25" customHeight="1" x14ac:dyDescent="0.25">
      <c r="B73" s="47" t="s">
        <v>35</v>
      </c>
      <c r="C73" s="5" t="s">
        <v>12</v>
      </c>
      <c r="D73" s="11" t="s">
        <v>13</v>
      </c>
      <c r="E73" s="22">
        <f>[1]заб.без.стом.!V$69</f>
        <v>29569</v>
      </c>
      <c r="F73" s="16">
        <f>[1]заб.без.стом.!EL$69</f>
        <v>76857.650655360019</v>
      </c>
      <c r="G73" s="17">
        <f>H73+I73+J73+K73</f>
        <v>29569</v>
      </c>
      <c r="H73" s="18">
        <f>[1]заб.без.стом.!F$69</f>
        <v>7279</v>
      </c>
      <c r="I73" s="18">
        <f>[1]заб.без.стом.!J$69</f>
        <v>11954</v>
      </c>
      <c r="J73" s="18">
        <f>[1]заб.без.стом.!N$69</f>
        <v>5077</v>
      </c>
      <c r="K73" s="18">
        <f>[1]заб.без.стом.!U$69</f>
        <v>5259</v>
      </c>
      <c r="L73" s="16">
        <f>M73+N73+O73+P73</f>
        <v>76857.650655360005</v>
      </c>
      <c r="M73" s="16">
        <f>[1]заб.без.стом.!BJ$69</f>
        <v>20177.742508800002</v>
      </c>
      <c r="N73" s="16">
        <f>[1]заб.без.стом.!CD$69</f>
        <v>31518.185802240001</v>
      </c>
      <c r="O73" s="16">
        <f>[1]заб.без.стом.!CX$69</f>
        <v>12411.38833152</v>
      </c>
      <c r="P73" s="16">
        <f>[1]заб.без.стом.!EG$69</f>
        <v>12750.334012800002</v>
      </c>
    </row>
    <row r="74" spans="2:16" s="10" customFormat="1" ht="29.25" customHeight="1" x14ac:dyDescent="0.25">
      <c r="B74" s="47"/>
      <c r="C74" s="5" t="s">
        <v>14</v>
      </c>
      <c r="D74" s="11" t="s">
        <v>13</v>
      </c>
      <c r="E74" s="22">
        <f>'[1]стом обр.'!V$18</f>
        <v>2455</v>
      </c>
      <c r="F74" s="16">
        <f>'[1]стом обр.'!EZ$18</f>
        <v>4038.6124799999998</v>
      </c>
      <c r="G74" s="17">
        <f>H74+I74+J74+K74</f>
        <v>2455</v>
      </c>
      <c r="H74" s="18">
        <f>'[1]стом обр.'!F$18</f>
        <v>573</v>
      </c>
      <c r="I74" s="18">
        <f>'[1]стом обр.'!J$18</f>
        <v>549</v>
      </c>
      <c r="J74" s="18">
        <f>'[1]стом обр.'!N$18</f>
        <v>704</v>
      </c>
      <c r="K74" s="18">
        <f>'[1]стом обр.'!U$18</f>
        <v>629</v>
      </c>
      <c r="L74" s="16">
        <f>M74+N74+O74+P74</f>
        <v>4038.6124799999998</v>
      </c>
      <c r="M74" s="16">
        <f>'[1]стом обр.'!BX$18</f>
        <v>942.61708799999997</v>
      </c>
      <c r="N74" s="16">
        <f>'[1]стом обр.'!CR$18</f>
        <v>903.13574399999993</v>
      </c>
      <c r="O74" s="16">
        <f>'[1]стом обр.'!DL$18</f>
        <v>1158.119424</v>
      </c>
      <c r="P74" s="16">
        <f>'[1]стом обр.'!EU$18</f>
        <v>1034.7402240000001</v>
      </c>
    </row>
    <row r="75" spans="2:16" s="10" customFormat="1" ht="29.25" customHeight="1" x14ac:dyDescent="0.25">
      <c r="B75" s="47"/>
      <c r="C75" s="5" t="s">
        <v>31</v>
      </c>
      <c r="D75" s="11" t="s">
        <v>30</v>
      </c>
      <c r="E75" s="22">
        <f>'[1]КТиМРТ(обращение)'!X$89</f>
        <v>641</v>
      </c>
      <c r="F75" s="16">
        <f>'[1]КТиМРТ(обращение)'!ED$89</f>
        <v>973.7046399999997</v>
      </c>
      <c r="G75" s="17">
        <f t="shared" ref="G75:G87" si="12">H75+I75+J75+K75</f>
        <v>641</v>
      </c>
      <c r="H75" s="18">
        <f>'[1]КТиМРТ(обращение)'!G$89</f>
        <v>29</v>
      </c>
      <c r="I75" s="18">
        <f>'[1]КТиМРТ(обращение)'!K$89</f>
        <v>246</v>
      </c>
      <c r="J75" s="18">
        <f>'[1]КТиМРТ(обращение)'!P$89</f>
        <v>183</v>
      </c>
      <c r="K75" s="18">
        <f>'[1]КТиМРТ(обращение)'!W$89</f>
        <v>183</v>
      </c>
      <c r="L75" s="16">
        <f t="shared" ref="L75:L87" si="13">M75+N75+O75+P75</f>
        <v>973.70463999999993</v>
      </c>
      <c r="M75" s="16">
        <f>'[1]КТиМРТ(обращение)'!BB$89</f>
        <v>44.052159999999994</v>
      </c>
      <c r="N75" s="16">
        <f>'[1]КТиМРТ(обращение)'!BV$89</f>
        <v>373.68383999999992</v>
      </c>
      <c r="O75" s="16">
        <f>'[1]КТиМРТ(обращение)'!CP$89</f>
        <v>277.98431999999997</v>
      </c>
      <c r="P75" s="16">
        <f>'[1]КТиМРТ(обращение)'!DY$89</f>
        <v>277.98431999999997</v>
      </c>
    </row>
    <row r="76" spans="2:16" s="10" customFormat="1" ht="29.25" customHeight="1" x14ac:dyDescent="0.25">
      <c r="B76" s="47"/>
      <c r="C76" s="5" t="s">
        <v>15</v>
      </c>
      <c r="D76" s="11" t="s">
        <v>13</v>
      </c>
      <c r="E76" s="22">
        <f>'[1]неотложка с коэф'!V$24</f>
        <v>17021</v>
      </c>
      <c r="F76" s="16">
        <f>'[1]неотложка с коэф'!EL$24</f>
        <v>18958.825834588402</v>
      </c>
      <c r="G76" s="17">
        <f t="shared" si="12"/>
        <v>17021</v>
      </c>
      <c r="H76" s="18">
        <f>'[1]неотложка с коэф'!F$24</f>
        <v>3256</v>
      </c>
      <c r="I76" s="18">
        <f>'[1]неотложка с коэф'!J$24</f>
        <v>8079</v>
      </c>
      <c r="J76" s="18">
        <f>'[1]неотложка с коэф'!N$24</f>
        <v>2852</v>
      </c>
      <c r="K76" s="18">
        <f>'[1]неотложка с коэф'!U$24</f>
        <v>2834</v>
      </c>
      <c r="L76" s="16">
        <f t="shared" si="13"/>
        <v>18958.825834588402</v>
      </c>
      <c r="M76" s="16">
        <f>'[1]неотложка с коэф'!BJ$24</f>
        <v>3692.3946041923487</v>
      </c>
      <c r="N76" s="16">
        <f>'[1]неотложка с коэф'!CD$24</f>
        <v>8344.8226000682971</v>
      </c>
      <c r="O76" s="16">
        <f>'[1]неотложка с коэф'!CX$24</f>
        <v>3464.7857414242644</v>
      </c>
      <c r="P76" s="16">
        <f>'[1]неотложка с коэф'!EG$24</f>
        <v>3456.8228889034931</v>
      </c>
    </row>
    <row r="77" spans="2:16" s="10" customFormat="1" ht="29.25" customHeight="1" x14ac:dyDescent="0.25">
      <c r="B77" s="47"/>
      <c r="C77" s="5" t="s">
        <v>16</v>
      </c>
      <c r="D77" s="11" t="s">
        <v>17</v>
      </c>
      <c r="E77" s="22">
        <f>[1]ДНХБ!V$62</f>
        <v>11344</v>
      </c>
      <c r="F77" s="16">
        <f>[1]ДНХБ!DZ$62</f>
        <v>2799.9135000000001</v>
      </c>
      <c r="G77" s="17">
        <f t="shared" si="12"/>
        <v>11344</v>
      </c>
      <c r="H77" s="18">
        <f>[1]ДНХБ!F$62</f>
        <v>2097</v>
      </c>
      <c r="I77" s="18">
        <f>[1]ДНХБ!J$62</f>
        <v>3518</v>
      </c>
      <c r="J77" s="18">
        <f>[1]ДНХБ!N$62</f>
        <v>2929</v>
      </c>
      <c r="K77" s="18">
        <f>[1]ДНХБ!U$62</f>
        <v>2800</v>
      </c>
      <c r="L77" s="16">
        <f t="shared" si="13"/>
        <v>2799.9135000000001</v>
      </c>
      <c r="M77" s="16">
        <f>[1]ДНХБ!AX$62</f>
        <v>536.09350000000006</v>
      </c>
      <c r="N77" s="16">
        <f>[1]ДНХБ!BR$62</f>
        <v>857.96315800000002</v>
      </c>
      <c r="O77" s="16">
        <f>[1]ДНХБ!CL$62</f>
        <v>714.48855400000014</v>
      </c>
      <c r="P77" s="16">
        <f>[1]ДНХБ!DU$62</f>
        <v>691.36828800000023</v>
      </c>
    </row>
    <row r="78" spans="2:16" s="10" customFormat="1" ht="29.25" customHeight="1" x14ac:dyDescent="0.25">
      <c r="B78" s="47"/>
      <c r="C78" s="5" t="s">
        <v>18</v>
      </c>
      <c r="D78" s="11" t="s">
        <v>17</v>
      </c>
      <c r="E78" s="22">
        <f>[1]ФАП!V$25</f>
        <v>4029</v>
      </c>
      <c r="F78" s="16">
        <f>[1]ФАП!EK$25</f>
        <v>1742.8000000000002</v>
      </c>
      <c r="G78" s="17">
        <f t="shared" si="12"/>
        <v>4029</v>
      </c>
      <c r="H78" s="18">
        <f>[1]ФАП!F$25</f>
        <v>1003</v>
      </c>
      <c r="I78" s="18">
        <f>[1]ФАП!J$25</f>
        <v>998</v>
      </c>
      <c r="J78" s="18">
        <f>[1]ФАП!N$25</f>
        <v>1006</v>
      </c>
      <c r="K78" s="18">
        <f>[1]ФАП!U$25</f>
        <v>1022</v>
      </c>
      <c r="L78" s="16">
        <f t="shared" si="13"/>
        <v>1742.8000000000002</v>
      </c>
      <c r="M78" s="16">
        <f>[1]ФАП!BI$25</f>
        <v>384.37342724533653</v>
      </c>
      <c r="N78" s="16">
        <f>[1]ФАП!CC$25</f>
        <v>452.8088575848879</v>
      </c>
      <c r="O78" s="16">
        <f>[1]ФАП!CW$25</f>
        <v>452.8088575848879</v>
      </c>
      <c r="P78" s="16">
        <f>[1]ФАП!EF$25</f>
        <v>452.8088575848879</v>
      </c>
    </row>
    <row r="79" spans="2:16" s="10" customFormat="1" ht="29.25" customHeight="1" x14ac:dyDescent="0.25">
      <c r="B79" s="47"/>
      <c r="C79" s="5" t="s">
        <v>19</v>
      </c>
      <c r="D79" s="11" t="s">
        <v>17</v>
      </c>
      <c r="E79" s="22">
        <f>'[1]разовые без стом'!V$64</f>
        <v>11368</v>
      </c>
      <c r="F79" s="16">
        <f>'[1]разовые без стом'!EM$64</f>
        <v>3076.858616</v>
      </c>
      <c r="G79" s="17">
        <f t="shared" si="12"/>
        <v>11368</v>
      </c>
      <c r="H79" s="18">
        <f>'[1]разовые без стом'!F$64</f>
        <v>2023</v>
      </c>
      <c r="I79" s="18">
        <f>'[1]разовые без стом'!J$64</f>
        <v>2949</v>
      </c>
      <c r="J79" s="18">
        <f>'[1]разовые без стом'!N$64</f>
        <v>2778</v>
      </c>
      <c r="K79" s="18">
        <f>'[1]разовые без стом'!U$64</f>
        <v>3618</v>
      </c>
      <c r="L79" s="16">
        <f t="shared" si="13"/>
        <v>3076.858616</v>
      </c>
      <c r="M79" s="16">
        <f>'[1]разовые без стом'!BG$64</f>
        <v>552.88422800000012</v>
      </c>
      <c r="N79" s="16">
        <f>'[1]разовые без стом'!CC$64</f>
        <v>778.906024</v>
      </c>
      <c r="O79" s="16">
        <f>'[1]разовые без стом'!CY$64</f>
        <v>745.52483199999983</v>
      </c>
      <c r="P79" s="16">
        <f>'[1]разовые без стом'!EH$64</f>
        <v>999.54353200000014</v>
      </c>
    </row>
    <row r="80" spans="2:16" s="10" customFormat="1" ht="29.25" customHeight="1" x14ac:dyDescent="0.25">
      <c r="B80" s="47"/>
      <c r="C80" s="5" t="s">
        <v>20</v>
      </c>
      <c r="D80" s="11" t="s">
        <v>17</v>
      </c>
      <c r="E80" s="22">
        <f>[1]иные!V$65</f>
        <v>13732</v>
      </c>
      <c r="F80" s="16">
        <f>[1]иные!EB$65</f>
        <v>1191.6356669999998</v>
      </c>
      <c r="G80" s="17">
        <f t="shared" si="12"/>
        <v>13732</v>
      </c>
      <c r="H80" s="18">
        <f>[1]иные!F$65</f>
        <v>2461</v>
      </c>
      <c r="I80" s="18">
        <f>[1]иные!J$65</f>
        <v>3987</v>
      </c>
      <c r="J80" s="18">
        <f>[1]иные!N$65</f>
        <v>4066</v>
      </c>
      <c r="K80" s="18">
        <f>[1]иные!U$65</f>
        <v>3218</v>
      </c>
      <c r="L80" s="16">
        <f t="shared" si="13"/>
        <v>1191.635667</v>
      </c>
      <c r="M80" s="16">
        <f>[1]иные!AZ$65</f>
        <v>226.02204900000007</v>
      </c>
      <c r="N80" s="16">
        <f>[1]иные!BT$65</f>
        <v>348.89873399999999</v>
      </c>
      <c r="O80" s="16">
        <f>[1]иные!CN$65</f>
        <v>346.23761400000001</v>
      </c>
      <c r="P80" s="16">
        <f>[1]иные!DW$65</f>
        <v>270.47727000000003</v>
      </c>
    </row>
    <row r="81" spans="2:16" s="10" customFormat="1" ht="29.25" customHeight="1" x14ac:dyDescent="0.25">
      <c r="B81" s="47"/>
      <c r="C81" s="5" t="s">
        <v>21</v>
      </c>
      <c r="D81" s="11" t="s">
        <v>17</v>
      </c>
      <c r="E81" s="22">
        <f>'[1]проф.пос. по стом. '!V$21</f>
        <v>3551</v>
      </c>
      <c r="F81" s="16">
        <f>'[1]проф.пос. по стом. '!EV$21</f>
        <v>1978.2088704</v>
      </c>
      <c r="G81" s="17">
        <f t="shared" si="12"/>
        <v>3551</v>
      </c>
      <c r="H81" s="18">
        <f>'[1]проф.пос. по стом. '!F$21</f>
        <v>854</v>
      </c>
      <c r="I81" s="18">
        <f>'[1]проф.пос. по стом. '!J$21</f>
        <v>884</v>
      </c>
      <c r="J81" s="18">
        <f>'[1]проф.пос. по стом. '!N$21</f>
        <v>760</v>
      </c>
      <c r="K81" s="18">
        <f>'[1]проф.пос. по стом. '!U$21</f>
        <v>1053</v>
      </c>
      <c r="L81" s="16">
        <f t="shared" si="13"/>
        <v>1978.2088704</v>
      </c>
      <c r="M81" s="16">
        <f>'[1]проф.пос. по стом. '!BT$21</f>
        <v>459.94798080000004</v>
      </c>
      <c r="N81" s="16">
        <f>'[1]проф.пос. по стом. '!CN$21</f>
        <v>477.25009920000002</v>
      </c>
      <c r="O81" s="16">
        <f>'[1]проф.пос. по стом. '!DH$21</f>
        <v>384.97213440000007</v>
      </c>
      <c r="P81" s="16">
        <f>'[1]проф.пос. по стом. '!EQ$21</f>
        <v>656.03865599999995</v>
      </c>
    </row>
    <row r="82" spans="2:16" s="10" customFormat="1" ht="29.25" customHeight="1" x14ac:dyDescent="0.25">
      <c r="B82" s="47"/>
      <c r="C82" s="5" t="s">
        <v>22</v>
      </c>
      <c r="D82" s="11" t="s">
        <v>17</v>
      </c>
      <c r="E82" s="22">
        <f>'[2]ПМО взр'!BF$342</f>
        <v>1760</v>
      </c>
      <c r="F82" s="16">
        <f>'[2]ПМО взр'!NG$342</f>
        <v>4109.5999999999995</v>
      </c>
      <c r="G82" s="17">
        <f t="shared" si="12"/>
        <v>1760</v>
      </c>
      <c r="H82" s="18">
        <f>'[2]ПМО взр'!M$342</f>
        <v>123</v>
      </c>
      <c r="I82" s="18">
        <f>'[2]ПМО взр'!Y$342</f>
        <v>4</v>
      </c>
      <c r="J82" s="18">
        <f>'[2]ПМО взр'!AK$342</f>
        <v>483</v>
      </c>
      <c r="K82" s="18">
        <f>'[2]ПМО взр'!BC$342</f>
        <v>1150</v>
      </c>
      <c r="L82" s="16">
        <f t="shared" si="13"/>
        <v>4109.6000000000004</v>
      </c>
      <c r="M82" s="16">
        <f>'[2]ПМО взр'!EP$342</f>
        <v>284.15000000000003</v>
      </c>
      <c r="N82" s="16">
        <f>'[2]ПМО взр'!GX$342</f>
        <v>8.0500000000000007</v>
      </c>
      <c r="O82" s="16">
        <f>'[2]ПМО взр'!JF$342</f>
        <v>1100.9000000000001</v>
      </c>
      <c r="P82" s="16">
        <f>'[2]ПМО взр'!MR$342</f>
        <v>2716.5</v>
      </c>
    </row>
    <row r="83" spans="2:16" s="10" customFormat="1" ht="29.25" customHeight="1" x14ac:dyDescent="0.25">
      <c r="B83" s="47"/>
      <c r="C83" s="5" t="s">
        <v>23</v>
      </c>
      <c r="D83" s="11" t="s">
        <v>17</v>
      </c>
      <c r="E83" s="22">
        <f>'[2]Проф.МО дети  '!U$139</f>
        <v>5954</v>
      </c>
      <c r="F83" s="16">
        <f>'[2]Проф.МО дети  '!DW$139</f>
        <v>18309.513870495506</v>
      </c>
      <c r="G83" s="17">
        <f t="shared" si="12"/>
        <v>5954</v>
      </c>
      <c r="H83" s="18">
        <f>'[2]Проф.МО дети  '!F$139</f>
        <v>1261</v>
      </c>
      <c r="I83" s="18">
        <f>'[2]Проф.МО дети  '!J$139</f>
        <v>238</v>
      </c>
      <c r="J83" s="18">
        <f>'[2]Проф.МО дети  '!N$139</f>
        <v>1740</v>
      </c>
      <c r="K83" s="18">
        <f>'[2]Проф.МО дети  '!T$139</f>
        <v>2715</v>
      </c>
      <c r="L83" s="16">
        <f t="shared" si="13"/>
        <v>18309.51387049551</v>
      </c>
      <c r="M83" s="16">
        <f>'[2]Проф.МО дети  '!AZ$139</f>
        <v>2292.2347122659435</v>
      </c>
      <c r="N83" s="16">
        <f>'[2]Проф.МО дети  '!BT$139</f>
        <v>599.99842947927732</v>
      </c>
      <c r="O83" s="16">
        <f>'[2]Проф.МО дети  '!CN$139</f>
        <v>6097.3064319138775</v>
      </c>
      <c r="P83" s="16">
        <f>'[2]Проф.МО дети  '!DR$139</f>
        <v>9319.9742968364135</v>
      </c>
    </row>
    <row r="84" spans="2:16" s="10" customFormat="1" ht="29.25" customHeight="1" x14ac:dyDescent="0.25">
      <c r="B84" s="47"/>
      <c r="C84" s="5" t="s">
        <v>24</v>
      </c>
      <c r="D84" s="11" t="s">
        <v>17</v>
      </c>
      <c r="E84" s="22">
        <f>'[2]ДДС ТЖС'!U$36</f>
        <v>122</v>
      </c>
      <c r="F84" s="16">
        <f>'[2]ДДС ТЖС'!DY$36</f>
        <v>1201.4549200000001</v>
      </c>
      <c r="G84" s="17">
        <f t="shared" si="12"/>
        <v>122</v>
      </c>
      <c r="H84" s="18">
        <f>'[2]ДДС ТЖС'!F$36</f>
        <v>0</v>
      </c>
      <c r="I84" s="18">
        <f>'[2]ДДС ТЖС'!J$36</f>
        <v>0</v>
      </c>
      <c r="J84" s="18">
        <f>'[2]ДДС ТЖС'!N$36</f>
        <v>122</v>
      </c>
      <c r="K84" s="18">
        <f>'[2]ДДС ТЖС'!T$36</f>
        <v>0</v>
      </c>
      <c r="L84" s="16">
        <f t="shared" si="13"/>
        <v>1201.4549200000001</v>
      </c>
      <c r="M84" s="16">
        <f>'[2]ДДС ТЖС'!BB$36</f>
        <v>0</v>
      </c>
      <c r="N84" s="16">
        <f>'[2]ДДС ТЖС'!BV$36</f>
        <v>0</v>
      </c>
      <c r="O84" s="16">
        <f>'[2]ДДС ТЖС'!CP$36</f>
        <v>1201.4549200000001</v>
      </c>
      <c r="P84" s="16">
        <f>'[2]ДДС ТЖС'!DT$36</f>
        <v>0</v>
      </c>
    </row>
    <row r="85" spans="2:16" s="10" customFormat="1" ht="29.25" customHeight="1" x14ac:dyDescent="0.25">
      <c r="B85" s="47"/>
      <c r="C85" s="5" t="s">
        <v>25</v>
      </c>
      <c r="D85" s="11" t="s">
        <v>17</v>
      </c>
      <c r="E85" s="22">
        <f>'[2]ДДС опека'!U$35</f>
        <v>272</v>
      </c>
      <c r="F85" s="16">
        <f>'[2]ДДС опека'!EA$35</f>
        <v>2744.4339199999999</v>
      </c>
      <c r="G85" s="17">
        <f t="shared" si="12"/>
        <v>272</v>
      </c>
      <c r="H85" s="18">
        <f>'[2]ДДС опека'!F$35</f>
        <v>0</v>
      </c>
      <c r="I85" s="18">
        <f>'[2]ДДС опека'!J$35</f>
        <v>0</v>
      </c>
      <c r="J85" s="18">
        <f>'[2]ДДС опека'!N$35</f>
        <v>272</v>
      </c>
      <c r="K85" s="18">
        <f>'[2]ДДС опека'!T$35</f>
        <v>0</v>
      </c>
      <c r="L85" s="16">
        <f t="shared" si="13"/>
        <v>2744.4339199999999</v>
      </c>
      <c r="M85" s="16">
        <f>'[2]ДДС опека'!BB$35</f>
        <v>0</v>
      </c>
      <c r="N85" s="16">
        <f>'[2]ДДС опека'!BV$35</f>
        <v>0</v>
      </c>
      <c r="O85" s="16">
        <f>'[2]ДДС опека'!CP$35</f>
        <v>2744.4339199999999</v>
      </c>
      <c r="P85" s="16">
        <f>'[2]ДДС опека'!DT$35</f>
        <v>0</v>
      </c>
    </row>
    <row r="86" spans="2:16" s="10" customFormat="1" ht="29.25" customHeight="1" x14ac:dyDescent="0.25">
      <c r="B86" s="47"/>
      <c r="C86" s="5" t="s">
        <v>26</v>
      </c>
      <c r="D86" s="11" t="s">
        <v>17</v>
      </c>
      <c r="E86" s="22">
        <f>'[2]ДВН1Этап новый '!BF$281</f>
        <v>6496</v>
      </c>
      <c r="F86" s="16">
        <f>'[2]ДВН1Этап новый '!NI$281</f>
        <v>15837.935360000001</v>
      </c>
      <c r="G86" s="17">
        <f t="shared" si="12"/>
        <v>6496</v>
      </c>
      <c r="H86" s="18">
        <f>'[2]ДВН1Этап новый '!M$281</f>
        <v>1358</v>
      </c>
      <c r="I86" s="18">
        <f>'[2]ДВН1Этап новый '!Y$281</f>
        <v>10</v>
      </c>
      <c r="J86" s="18">
        <f>'[2]ДВН1Этап новый '!AK$281</f>
        <v>815</v>
      </c>
      <c r="K86" s="18">
        <f>'[2]ДВН1Этап новый '!BC$281</f>
        <v>4313</v>
      </c>
      <c r="L86" s="16">
        <f t="shared" si="13"/>
        <v>15837.935359999996</v>
      </c>
      <c r="M86" s="16">
        <f>'[2]ДВН1Этап новый '!ER$281</f>
        <v>3283.22912</v>
      </c>
      <c r="N86" s="16">
        <f>'[2]ДВН1Этап новый '!GZ$281</f>
        <v>35.293040000000005</v>
      </c>
      <c r="O86" s="16">
        <f>'[2]ДВН1Этап новый '!JH$281</f>
        <v>1873.62096</v>
      </c>
      <c r="P86" s="16">
        <f>'[2]ДВН1Этап новый '!MT$281</f>
        <v>10645.792239999997</v>
      </c>
    </row>
    <row r="87" spans="2:16" s="10" customFormat="1" ht="29.25" customHeight="1" x14ac:dyDescent="0.25">
      <c r="B87" s="47"/>
      <c r="C87" s="5" t="s">
        <v>27</v>
      </c>
      <c r="D87" s="11" t="s">
        <v>17</v>
      </c>
      <c r="E87" s="22">
        <f>'[2]ДВН2 этап'!BF$287</f>
        <v>284</v>
      </c>
      <c r="F87" s="16">
        <f>'[2]ДВН2 этап'!MW$287</f>
        <v>418.05600000000015</v>
      </c>
      <c r="G87" s="17">
        <f t="shared" si="12"/>
        <v>284</v>
      </c>
      <c r="H87" s="18">
        <f>'[2]ДВН2 этап'!M$287</f>
        <v>0</v>
      </c>
      <c r="I87" s="18">
        <f>'[2]ДВН2 этап'!Y$287</f>
        <v>0</v>
      </c>
      <c r="J87" s="18">
        <f>'[2]ДВН2 этап'!AK$287</f>
        <v>0</v>
      </c>
      <c r="K87" s="18">
        <f>'[2]ДВН2 этап'!BC$287</f>
        <v>284</v>
      </c>
      <c r="L87" s="16">
        <f t="shared" si="13"/>
        <v>418.05600000000015</v>
      </c>
      <c r="M87" s="16">
        <f>'[2]ДВН2 этап'!EF$287</f>
        <v>0</v>
      </c>
      <c r="N87" s="16">
        <f>'[2]ДВН2 этап'!GN$287</f>
        <v>0</v>
      </c>
      <c r="O87" s="16">
        <f>'[2]ДВН2 этап'!IV$287</f>
        <v>0</v>
      </c>
      <c r="P87" s="16">
        <f>'[2]ДВН2 этап'!MH$287</f>
        <v>418.05600000000015</v>
      </c>
    </row>
    <row r="88" spans="2:16" s="10" customFormat="1" ht="29.25" customHeight="1" x14ac:dyDescent="0.25">
      <c r="B88" s="47"/>
      <c r="C88" s="48" t="s">
        <v>6</v>
      </c>
      <c r="D88" s="48"/>
      <c r="E88" s="24">
        <f t="shared" ref="E88:P88" si="14">SUM(E73:E87)</f>
        <v>108598</v>
      </c>
      <c r="F88" s="20">
        <f t="shared" si="14"/>
        <v>154239.20433384395</v>
      </c>
      <c r="G88" s="21">
        <f t="shared" si="14"/>
        <v>108598</v>
      </c>
      <c r="H88" s="21">
        <f t="shared" si="14"/>
        <v>22317</v>
      </c>
      <c r="I88" s="21">
        <f t="shared" si="14"/>
        <v>33416</v>
      </c>
      <c r="J88" s="21">
        <f t="shared" si="14"/>
        <v>23787</v>
      </c>
      <c r="K88" s="21">
        <f t="shared" si="14"/>
        <v>29078</v>
      </c>
      <c r="L88" s="20">
        <f t="shared" si="14"/>
        <v>154239.20433384393</v>
      </c>
      <c r="M88" s="20">
        <f t="shared" si="14"/>
        <v>32875.741378303632</v>
      </c>
      <c r="N88" s="20">
        <f t="shared" si="14"/>
        <v>44698.996328572466</v>
      </c>
      <c r="O88" s="20">
        <f t="shared" si="14"/>
        <v>32974.026040843033</v>
      </c>
      <c r="P88" s="20">
        <f t="shared" si="14"/>
        <v>43690.440586124794</v>
      </c>
    </row>
    <row r="89" spans="2:16" s="10" customFormat="1" ht="29.25" customHeight="1" x14ac:dyDescent="0.25">
      <c r="B89" s="47" t="s">
        <v>36</v>
      </c>
      <c r="C89" s="5" t="s">
        <v>12</v>
      </c>
      <c r="D89" s="11" t="s">
        <v>13</v>
      </c>
      <c r="E89" s="22">
        <f>[1]заб.без.стом.!V$85</f>
        <v>10177</v>
      </c>
      <c r="F89" s="16">
        <f>[1]заб.без.стом.!EL$85</f>
        <v>25372.789643520005</v>
      </c>
      <c r="G89" s="17">
        <f t="shared" ref="G89:G102" si="15">H89+I89+J89+K89</f>
        <v>10177</v>
      </c>
      <c r="H89" s="18">
        <f>[1]заб.без.стом.!F$85</f>
        <v>2570</v>
      </c>
      <c r="I89" s="18">
        <f>[1]заб.без.стом.!J$85</f>
        <v>3379</v>
      </c>
      <c r="J89" s="18">
        <f>[1]заб.без.стом.!N$85</f>
        <v>2021</v>
      </c>
      <c r="K89" s="18">
        <f>[1]заб.без.стом.!U$85</f>
        <v>2207</v>
      </c>
      <c r="L89" s="16">
        <f t="shared" ref="L89:L102" si="16">M89+N89+O89+P89</f>
        <v>25372.789643520002</v>
      </c>
      <c r="M89" s="16">
        <f>[1]заб.без.стом.!BJ$85</f>
        <v>6522.8655667200001</v>
      </c>
      <c r="N89" s="16">
        <f>[1]заб.без.стом.!CD$85</f>
        <v>8679.5388499199998</v>
      </c>
      <c r="O89" s="16">
        <f>[1]заб.без.стом.!CX$85</f>
        <v>4865.2529625600009</v>
      </c>
      <c r="P89" s="16">
        <f>[1]заб.без.стом.!EG$85</f>
        <v>5305.132264320001</v>
      </c>
    </row>
    <row r="90" spans="2:16" s="10" customFormat="1" ht="29.25" customHeight="1" x14ac:dyDescent="0.25">
      <c r="B90" s="47"/>
      <c r="C90" s="5" t="s">
        <v>14</v>
      </c>
      <c r="D90" s="11" t="s">
        <v>13</v>
      </c>
      <c r="E90" s="22">
        <f>'[1]стом обр.'!V$21</f>
        <v>968</v>
      </c>
      <c r="F90" s="16">
        <f>'[1]стом обр.'!EZ$21</f>
        <v>1592.4142080000001</v>
      </c>
      <c r="G90" s="18">
        <f t="shared" si="15"/>
        <v>968</v>
      </c>
      <c r="H90" s="18">
        <f>'[1]стом обр.'!F$21</f>
        <v>278</v>
      </c>
      <c r="I90" s="18">
        <f>'[1]стом обр.'!J$21</f>
        <v>273</v>
      </c>
      <c r="J90" s="18">
        <f>'[1]стом обр.'!N$21</f>
        <v>121</v>
      </c>
      <c r="K90" s="18">
        <f>'[1]стом обр.'!U$21</f>
        <v>296</v>
      </c>
      <c r="L90" s="16">
        <f t="shared" si="16"/>
        <v>1592.4142080000001</v>
      </c>
      <c r="M90" s="16">
        <f>'[1]стом обр.'!BX$21</f>
        <v>457.32556800000003</v>
      </c>
      <c r="N90" s="16">
        <f>'[1]стом обр.'!CR$21</f>
        <v>449.10028800000003</v>
      </c>
      <c r="O90" s="16">
        <f>'[1]стом обр.'!DL$21</f>
        <v>199.05177599999999</v>
      </c>
      <c r="P90" s="16">
        <f>'[1]стом обр.'!EU$21</f>
        <v>486.93657599999995</v>
      </c>
    </row>
    <row r="91" spans="2:16" s="10" customFormat="1" ht="29.25" customHeight="1" x14ac:dyDescent="0.25">
      <c r="B91" s="47"/>
      <c r="C91" s="5" t="s">
        <v>15</v>
      </c>
      <c r="D91" s="11" t="s">
        <v>13</v>
      </c>
      <c r="E91" s="22">
        <f>'[1]неотложка с коэф'!V$28</f>
        <v>3378</v>
      </c>
      <c r="F91" s="16">
        <f>'[1]неотложка с коэф'!EL$28</f>
        <v>3607.7087677340528</v>
      </c>
      <c r="G91" s="18">
        <f t="shared" si="15"/>
        <v>3378</v>
      </c>
      <c r="H91" s="18">
        <f>'[1]неотложка с коэф'!F$28</f>
        <v>867</v>
      </c>
      <c r="I91" s="18">
        <f>'[1]неотложка с коэф'!J$28</f>
        <v>2095</v>
      </c>
      <c r="J91" s="18">
        <f>'[1]неотложка с коэф'!N$28</f>
        <v>210</v>
      </c>
      <c r="K91" s="18">
        <f>'[1]неотложка с коэф'!U$28</f>
        <v>206</v>
      </c>
      <c r="L91" s="16">
        <f t="shared" si="16"/>
        <v>3607.7087677340533</v>
      </c>
      <c r="M91" s="16">
        <f>'[1]неотложка с коэф'!BJ$28</f>
        <v>982.2415754249904</v>
      </c>
      <c r="N91" s="16">
        <f>'[1]неотложка с коэф'!CD$28</f>
        <v>2122.1813559815805</v>
      </c>
      <c r="O91" s="16">
        <f>'[1]неотложка с коэф'!CX$28</f>
        <v>254.35523326508098</v>
      </c>
      <c r="P91" s="16">
        <f>'[1]неотложка с коэф'!EG$28</f>
        <v>248.93060306240096</v>
      </c>
    </row>
    <row r="92" spans="2:16" s="10" customFormat="1" ht="29.25" customHeight="1" x14ac:dyDescent="0.25">
      <c r="B92" s="47"/>
      <c r="C92" s="5" t="s">
        <v>16</v>
      </c>
      <c r="D92" s="11" t="s">
        <v>17</v>
      </c>
      <c r="E92" s="22">
        <f>[1]ДНХБ!V$77</f>
        <v>2056</v>
      </c>
      <c r="F92" s="16">
        <f>[1]ДНХБ!DZ$77</f>
        <v>534.21037400000012</v>
      </c>
      <c r="G92" s="18">
        <f t="shared" si="15"/>
        <v>2056</v>
      </c>
      <c r="H92" s="18">
        <f>[1]ДНХБ!F$77</f>
        <v>524</v>
      </c>
      <c r="I92" s="18">
        <f>[1]ДНХБ!J$77</f>
        <v>509</v>
      </c>
      <c r="J92" s="18">
        <f>[1]ДНХБ!N$77</f>
        <v>499</v>
      </c>
      <c r="K92" s="18">
        <f>[1]ДНХБ!U$77</f>
        <v>524</v>
      </c>
      <c r="L92" s="16">
        <f t="shared" si="16"/>
        <v>534.21037400000012</v>
      </c>
      <c r="M92" s="16">
        <f>[1]ДНХБ!AX$77</f>
        <v>136.671492</v>
      </c>
      <c r="N92" s="16">
        <f>[1]ДНХБ!BR$77</f>
        <v>130.97991400000001</v>
      </c>
      <c r="O92" s="16">
        <f>[1]ДНХБ!CL$77</f>
        <v>131.26440600000004</v>
      </c>
      <c r="P92" s="16">
        <f>[1]ДНХБ!DU$77</f>
        <v>135.29456200000001</v>
      </c>
    </row>
    <row r="93" spans="2:16" s="10" customFormat="1" ht="29.25" customHeight="1" x14ac:dyDescent="0.25">
      <c r="B93" s="47"/>
      <c r="C93" s="5" t="s">
        <v>18</v>
      </c>
      <c r="D93" s="11" t="s">
        <v>17</v>
      </c>
      <c r="E93" s="22">
        <f>[1]ФАП!V$30</f>
        <v>780</v>
      </c>
      <c r="F93" s="16">
        <f>[1]ФАП!EK$30</f>
        <v>240.59999999999997</v>
      </c>
      <c r="G93" s="18">
        <f t="shared" si="15"/>
        <v>780</v>
      </c>
      <c r="H93" s="18">
        <f>[1]ФАП!F$30</f>
        <v>195</v>
      </c>
      <c r="I93" s="18">
        <f>[1]ФАП!J$30</f>
        <v>195</v>
      </c>
      <c r="J93" s="18">
        <f>[1]ФАП!N$30</f>
        <v>195</v>
      </c>
      <c r="K93" s="18">
        <f>[1]ФАП!U$30</f>
        <v>195</v>
      </c>
      <c r="L93" s="16">
        <f t="shared" si="16"/>
        <v>240.59999999999997</v>
      </c>
      <c r="M93" s="16">
        <f>[1]ФАП!BI$30</f>
        <v>56.921266852420302</v>
      </c>
      <c r="N93" s="16">
        <f>[1]ФАП!CC$30</f>
        <v>61.226244382526559</v>
      </c>
      <c r="O93" s="16">
        <f>[1]ФАП!CW$30</f>
        <v>61.226244382526559</v>
      </c>
      <c r="P93" s="16">
        <f>[1]ФАП!EF$30</f>
        <v>61.226244382526559</v>
      </c>
    </row>
    <row r="94" spans="2:16" s="10" customFormat="1" ht="29.25" customHeight="1" x14ac:dyDescent="0.25">
      <c r="B94" s="47"/>
      <c r="C94" s="5" t="s">
        <v>19</v>
      </c>
      <c r="D94" s="11" t="s">
        <v>17</v>
      </c>
      <c r="E94" s="22">
        <f>'[1]разовые без стом'!V$80</f>
        <v>2776</v>
      </c>
      <c r="F94" s="16">
        <f>'[1]разовые без стом'!EM$80</f>
        <v>712.35299200000009</v>
      </c>
      <c r="G94" s="18">
        <f t="shared" si="15"/>
        <v>2776</v>
      </c>
      <c r="H94" s="18">
        <f>'[1]разовые без стом'!F$80</f>
        <v>576</v>
      </c>
      <c r="I94" s="18">
        <f>'[1]разовые без стом'!J$80</f>
        <v>722</v>
      </c>
      <c r="J94" s="18">
        <f>'[1]разовые без стом'!N$80</f>
        <v>820</v>
      </c>
      <c r="K94" s="18">
        <f>'[1]разовые без стом'!U$80</f>
        <v>658</v>
      </c>
      <c r="L94" s="16">
        <f t="shared" si="16"/>
        <v>712.35299199999997</v>
      </c>
      <c r="M94" s="16">
        <f>'[1]разовые без стом'!BG$80</f>
        <v>146.10109800000001</v>
      </c>
      <c r="N94" s="16">
        <f>'[1]разовые без стом'!CC$80</f>
        <v>184.54319000000001</v>
      </c>
      <c r="O94" s="16">
        <f>'[1]разовые без стом'!CY$80</f>
        <v>215.51597599999997</v>
      </c>
      <c r="P94" s="16">
        <f>'[1]разовые без стом'!EH$80</f>
        <v>166.19272799999999</v>
      </c>
    </row>
    <row r="95" spans="2:16" s="10" customFormat="1" ht="29.25" customHeight="1" x14ac:dyDescent="0.25">
      <c r="B95" s="47"/>
      <c r="C95" s="5" t="s">
        <v>20</v>
      </c>
      <c r="D95" s="11" t="s">
        <v>17</v>
      </c>
      <c r="E95" s="22">
        <f>[1]иные!V$81</f>
        <v>3719</v>
      </c>
      <c r="F95" s="16">
        <f>[1]иные!EB$81</f>
        <v>338.28177599999998</v>
      </c>
      <c r="G95" s="18">
        <f t="shared" si="15"/>
        <v>3719</v>
      </c>
      <c r="H95" s="18">
        <f>[1]иные!F$81</f>
        <v>927</v>
      </c>
      <c r="I95" s="18">
        <f>[1]иные!J$81</f>
        <v>1098</v>
      </c>
      <c r="J95" s="18">
        <f>[1]иные!N$81</f>
        <v>965</v>
      </c>
      <c r="K95" s="18">
        <f>[1]иные!U$81</f>
        <v>729</v>
      </c>
      <c r="L95" s="16">
        <f t="shared" si="16"/>
        <v>338.28177600000004</v>
      </c>
      <c r="M95" s="16">
        <f>[1]иные!AZ$81</f>
        <v>79.203609</v>
      </c>
      <c r="N95" s="16">
        <f>[1]иные!BT$81</f>
        <v>102.40165800000001</v>
      </c>
      <c r="O95" s="16">
        <f>[1]иные!CN$81</f>
        <v>86.679243</v>
      </c>
      <c r="P95" s="16">
        <f>[1]иные!DW$81</f>
        <v>69.99726600000001</v>
      </c>
    </row>
    <row r="96" spans="2:16" s="10" customFormat="1" ht="29.25" customHeight="1" x14ac:dyDescent="0.25">
      <c r="B96" s="47"/>
      <c r="C96" s="5" t="s">
        <v>21</v>
      </c>
      <c r="D96" s="11" t="s">
        <v>17</v>
      </c>
      <c r="E96" s="22">
        <f>'[1]проф.пос. по стом. '!V$26</f>
        <v>904</v>
      </c>
      <c r="F96" s="16">
        <f>'[1]проф.пос. по стом. '!EV$26</f>
        <v>497.43590400000005</v>
      </c>
      <c r="G96" s="18">
        <f t="shared" si="15"/>
        <v>904</v>
      </c>
      <c r="H96" s="18">
        <f>'[1]проф.пос. по стом. '!F$26</f>
        <v>206</v>
      </c>
      <c r="I96" s="18">
        <f>'[1]проф.пос. по стом. '!J$26</f>
        <v>237</v>
      </c>
      <c r="J96" s="18">
        <f>'[1]проф.пос. по стом. '!N$26</f>
        <v>240</v>
      </c>
      <c r="K96" s="18">
        <f>'[1]проф.пос. по стом. '!U$26</f>
        <v>221</v>
      </c>
      <c r="L96" s="16">
        <f t="shared" si="16"/>
        <v>497.43590400000005</v>
      </c>
      <c r="M96" s="16">
        <f>'[1]проф.пос. по стом. '!BT$26</f>
        <v>113.9056128</v>
      </c>
      <c r="N96" s="16">
        <f>'[1]проф.пос. по стом. '!CN$26</f>
        <v>127.60312320000001</v>
      </c>
      <c r="O96" s="16">
        <f>'[1]проф.пос. по стом. '!DH$26</f>
        <v>131.20773120000001</v>
      </c>
      <c r="P96" s="16">
        <f>'[1]проф.пос. по стом. '!EQ$26</f>
        <v>124.71943680000001</v>
      </c>
    </row>
    <row r="97" spans="2:16" s="10" customFormat="1" ht="29.25" customHeight="1" x14ac:dyDescent="0.25">
      <c r="B97" s="47"/>
      <c r="C97" s="5" t="s">
        <v>22</v>
      </c>
      <c r="D97" s="11" t="s">
        <v>17</v>
      </c>
      <c r="E97" s="22">
        <f>'[2]ПМО взр'!BF$425</f>
        <v>377</v>
      </c>
      <c r="F97" s="16">
        <f>'[2]ПМО взр'!NG$425</f>
        <v>899.20000000000016</v>
      </c>
      <c r="G97" s="18">
        <f t="shared" si="15"/>
        <v>377</v>
      </c>
      <c r="H97" s="18">
        <f>'[2]ПМО взр'!M$425</f>
        <v>12</v>
      </c>
      <c r="I97" s="18">
        <f>'[2]ПМО взр'!Y$425</f>
        <v>4</v>
      </c>
      <c r="J97" s="18">
        <f>'[2]ПМО взр'!AK$425</f>
        <v>240</v>
      </c>
      <c r="K97" s="18">
        <f>'[2]ПМО взр'!BC$425</f>
        <v>121</v>
      </c>
      <c r="L97" s="16">
        <f t="shared" si="16"/>
        <v>899.2</v>
      </c>
      <c r="M97" s="16">
        <f>'[2]ПМО взр'!EP$425</f>
        <v>25.499999999999996</v>
      </c>
      <c r="N97" s="16">
        <f>'[2]ПМО взр'!GX$425</f>
        <v>9.9499999999999993</v>
      </c>
      <c r="O97" s="16">
        <f>'[2]ПМО взр'!JF$425</f>
        <v>575.5</v>
      </c>
      <c r="P97" s="16">
        <f>'[2]ПМО взр'!MR$425</f>
        <v>288.25</v>
      </c>
    </row>
    <row r="98" spans="2:16" s="10" customFormat="1" ht="29.25" customHeight="1" x14ac:dyDescent="0.25">
      <c r="B98" s="47"/>
      <c r="C98" s="5" t="s">
        <v>23</v>
      </c>
      <c r="D98" s="11" t="s">
        <v>17</v>
      </c>
      <c r="E98" s="22">
        <f>'[2]Проф.МО дети  '!U$171</f>
        <v>1000</v>
      </c>
      <c r="F98" s="16">
        <f>'[2]Проф.МО дети  '!DW$171</f>
        <v>3615.6028331732205</v>
      </c>
      <c r="G98" s="18">
        <f t="shared" si="15"/>
        <v>1000</v>
      </c>
      <c r="H98" s="18">
        <f>'[2]Проф.МО дети  '!F$171</f>
        <v>16</v>
      </c>
      <c r="I98" s="18">
        <f>'[2]Проф.МО дети  '!J$171</f>
        <v>27</v>
      </c>
      <c r="J98" s="18">
        <f>'[2]Проф.МО дети  '!N$171</f>
        <v>227</v>
      </c>
      <c r="K98" s="18">
        <f>'[2]Проф.МО дети  '!T$171</f>
        <v>730</v>
      </c>
      <c r="L98" s="16">
        <f t="shared" si="16"/>
        <v>3615.6028331732205</v>
      </c>
      <c r="M98" s="16">
        <f>'[2]Проф.МО дети  '!AZ$171</f>
        <v>40.18690236134784</v>
      </c>
      <c r="N98" s="16">
        <f>'[2]Проф.МО дети  '!BT$171</f>
        <v>73.198661942917127</v>
      </c>
      <c r="O98" s="16">
        <f>'[2]Проф.МО дети  '!CN$171</f>
        <v>1146.8175428334584</v>
      </c>
      <c r="P98" s="16">
        <f>'[2]Проф.МО дети  '!DR$171</f>
        <v>2355.3997260354968</v>
      </c>
    </row>
    <row r="99" spans="2:16" s="10" customFormat="1" ht="29.25" customHeight="1" x14ac:dyDescent="0.25">
      <c r="B99" s="47"/>
      <c r="C99" s="5" t="s">
        <v>24</v>
      </c>
      <c r="D99" s="11" t="s">
        <v>17</v>
      </c>
      <c r="E99" s="22">
        <f>'[2]ДДС ТЖС'!U$43</f>
        <v>18</v>
      </c>
      <c r="F99" s="16">
        <f>'[2]ДДС ТЖС'!DY$43</f>
        <v>175.51548000000003</v>
      </c>
      <c r="G99" s="18">
        <f t="shared" si="15"/>
        <v>18</v>
      </c>
      <c r="H99" s="18">
        <f>'[2]ДДС ТЖС'!F$43</f>
        <v>0</v>
      </c>
      <c r="I99" s="18">
        <f>'[2]ДДС ТЖС'!J$43</f>
        <v>0</v>
      </c>
      <c r="J99" s="18">
        <f>'[2]ДДС ТЖС'!N$43</f>
        <v>18</v>
      </c>
      <c r="K99" s="18">
        <f>'[2]ДДС ТЖС'!T$43</f>
        <v>0</v>
      </c>
      <c r="L99" s="16">
        <f t="shared" si="16"/>
        <v>175.51548000000003</v>
      </c>
      <c r="M99" s="16">
        <f>'[2]ДДС ТЖС'!BB$43</f>
        <v>0</v>
      </c>
      <c r="N99" s="16">
        <f>'[2]ДДС ТЖС'!BV$43</f>
        <v>0</v>
      </c>
      <c r="O99" s="16">
        <f>'[2]ДДС ТЖС'!CP$43</f>
        <v>175.51548000000003</v>
      </c>
      <c r="P99" s="16">
        <f>'[2]ДДС ТЖС'!DT$43</f>
        <v>0</v>
      </c>
    </row>
    <row r="100" spans="2:16" s="10" customFormat="1" ht="29.25" customHeight="1" x14ac:dyDescent="0.25">
      <c r="B100" s="47"/>
      <c r="C100" s="5" t="s">
        <v>25</v>
      </c>
      <c r="D100" s="11" t="s">
        <v>17</v>
      </c>
      <c r="E100" s="22">
        <f>'[2]ДДС опека'!U$42</f>
        <v>91</v>
      </c>
      <c r="F100" s="16">
        <f>'[2]ДДС опека'!EA$42</f>
        <v>922.52826000000005</v>
      </c>
      <c r="G100" s="18">
        <f t="shared" si="15"/>
        <v>91</v>
      </c>
      <c r="H100" s="18">
        <f>'[2]ДДС опека'!F$42</f>
        <v>0</v>
      </c>
      <c r="I100" s="18">
        <f>'[2]ДДС опека'!J$42</f>
        <v>0</v>
      </c>
      <c r="J100" s="18">
        <f>'[2]ДДС опека'!N$42</f>
        <v>91</v>
      </c>
      <c r="K100" s="18">
        <f>'[2]ДДС опека'!T$42</f>
        <v>0</v>
      </c>
      <c r="L100" s="16">
        <f t="shared" si="16"/>
        <v>922.52826000000005</v>
      </c>
      <c r="M100" s="16">
        <f>'[2]ДДС опека'!BB$42</f>
        <v>0</v>
      </c>
      <c r="N100" s="16">
        <f>'[2]ДДС опека'!BV$42</f>
        <v>0</v>
      </c>
      <c r="O100" s="16">
        <f>'[2]ДДС опека'!CP$42</f>
        <v>922.52826000000005</v>
      </c>
      <c r="P100" s="16">
        <f>'[2]ДДС опека'!DT$42</f>
        <v>0</v>
      </c>
    </row>
    <row r="101" spans="2:16" s="10" customFormat="1" ht="29.25" customHeight="1" x14ac:dyDescent="0.25">
      <c r="B101" s="47"/>
      <c r="C101" s="5" t="s">
        <v>26</v>
      </c>
      <c r="D101" s="11" t="s">
        <v>17</v>
      </c>
      <c r="E101" s="22">
        <f>'[2]ДВН1Этап новый '!BF$350</f>
        <v>873</v>
      </c>
      <c r="F101" s="16">
        <f>'[2]ДВН1Этап новый '!NI$350</f>
        <v>2246.7958399999998</v>
      </c>
      <c r="G101" s="18">
        <f t="shared" si="15"/>
        <v>873</v>
      </c>
      <c r="H101" s="18">
        <f>'[2]ДВН1Этап новый '!M$350</f>
        <v>46</v>
      </c>
      <c r="I101" s="18">
        <f>'[2]ДВН1Этап новый '!Y$350</f>
        <v>8</v>
      </c>
      <c r="J101" s="18">
        <f>'[2]ДВН1Этап новый '!AK$350</f>
        <v>322</v>
      </c>
      <c r="K101" s="18">
        <f>'[2]ДВН1Этап новый '!BC$350</f>
        <v>497</v>
      </c>
      <c r="L101" s="16">
        <f t="shared" si="16"/>
        <v>2246.7958400000002</v>
      </c>
      <c r="M101" s="16">
        <f>'[2]ДВН1Этап новый '!ER$350</f>
        <v>142.87216000000001</v>
      </c>
      <c r="N101" s="16">
        <f>'[2]ДВН1Этап новый '!GZ$350</f>
        <v>25.568000000000005</v>
      </c>
      <c r="O101" s="16">
        <f>'[2]ДВН1Этап новый '!JH$350</f>
        <v>806.07295999999997</v>
      </c>
      <c r="P101" s="16">
        <f>'[2]ДВН1Этап новый '!MT$350</f>
        <v>1272.2827200000002</v>
      </c>
    </row>
    <row r="102" spans="2:16" s="10" customFormat="1" ht="29.25" customHeight="1" x14ac:dyDescent="0.25">
      <c r="B102" s="47"/>
      <c r="C102" s="5" t="s">
        <v>27</v>
      </c>
      <c r="D102" s="11" t="s">
        <v>17</v>
      </c>
      <c r="E102" s="22">
        <f>'[2]ДВН2 этап'!BF$356</f>
        <v>0</v>
      </c>
      <c r="F102" s="16">
        <f>'[2]ДВН2 этап'!MW$356</f>
        <v>0</v>
      </c>
      <c r="G102" s="18">
        <f t="shared" si="15"/>
        <v>0</v>
      </c>
      <c r="H102" s="18">
        <f>'[2]ДВН2 этап'!M$356</f>
        <v>0</v>
      </c>
      <c r="I102" s="18">
        <f>'[2]ДВН2 этап'!Y$356</f>
        <v>0</v>
      </c>
      <c r="J102" s="18">
        <f>'[2]ДВН2 этап'!AK$356</f>
        <v>0</v>
      </c>
      <c r="K102" s="18">
        <f>'[2]ДВН2 этап'!BC$356</f>
        <v>0</v>
      </c>
      <c r="L102" s="16">
        <f t="shared" si="16"/>
        <v>0</v>
      </c>
      <c r="M102" s="16">
        <f>'[2]ДВН2 этап'!EF$356</f>
        <v>0</v>
      </c>
      <c r="N102" s="16">
        <f>'[2]ДВН2 этап'!GN$356</f>
        <v>0</v>
      </c>
      <c r="O102" s="16">
        <f>'[2]ДВН2 этап'!IV$356</f>
        <v>0</v>
      </c>
      <c r="P102" s="16">
        <f>'[2]ДВН2 этап'!MW$356</f>
        <v>0</v>
      </c>
    </row>
    <row r="103" spans="2:16" s="10" customFormat="1" ht="29.25" customHeight="1" x14ac:dyDescent="0.25">
      <c r="B103" s="47"/>
      <c r="C103" s="48" t="s">
        <v>6</v>
      </c>
      <c r="D103" s="48"/>
      <c r="E103" s="19">
        <f>SUM(E89:E102)</f>
        <v>27117</v>
      </c>
      <c r="F103" s="20">
        <f t="shared" ref="F103:P103" si="17">SUM(F89:F102)</f>
        <v>40755.436078427272</v>
      </c>
      <c r="G103" s="21">
        <f t="shared" si="17"/>
        <v>27117</v>
      </c>
      <c r="H103" s="21">
        <f t="shared" si="17"/>
        <v>6217</v>
      </c>
      <c r="I103" s="21">
        <f t="shared" si="17"/>
        <v>8547</v>
      </c>
      <c r="J103" s="21">
        <f t="shared" si="17"/>
        <v>5969</v>
      </c>
      <c r="K103" s="21">
        <f t="shared" si="17"/>
        <v>6384</v>
      </c>
      <c r="L103" s="20">
        <f t="shared" si="17"/>
        <v>40755.436078427272</v>
      </c>
      <c r="M103" s="20">
        <f t="shared" si="17"/>
        <v>8703.7948511587583</v>
      </c>
      <c r="N103" s="20">
        <f t="shared" si="17"/>
        <v>11966.291285427023</v>
      </c>
      <c r="O103" s="20">
        <f t="shared" si="17"/>
        <v>9570.9878152410656</v>
      </c>
      <c r="P103" s="20">
        <f t="shared" si="17"/>
        <v>10514.362126600427</v>
      </c>
    </row>
    <row r="104" spans="2:16" s="10" customFormat="1" ht="29.25" customHeight="1" x14ac:dyDescent="0.25">
      <c r="B104" s="47" t="s">
        <v>37</v>
      </c>
      <c r="C104" s="5" t="s">
        <v>12</v>
      </c>
      <c r="D104" s="11" t="s">
        <v>13</v>
      </c>
      <c r="E104" s="22">
        <f>[1]заб.без.стом.!V$96</f>
        <v>12129</v>
      </c>
      <c r="F104" s="16">
        <f>[1]заб.без.стом.!EL$96</f>
        <v>30224.080989119997</v>
      </c>
      <c r="G104" s="17">
        <f>H104+I104+J104+K104</f>
        <v>12129</v>
      </c>
      <c r="H104" s="18">
        <f>[1]заб.без.стом.!F$96</f>
        <v>3562</v>
      </c>
      <c r="I104" s="18">
        <f>[1]заб.без.стом.!J$96</f>
        <v>4560</v>
      </c>
      <c r="J104" s="18">
        <f>[1]заб.без.стом.!N$96</f>
        <v>2117</v>
      </c>
      <c r="K104" s="18">
        <f>[1]заб.без.стом.!U$96</f>
        <v>1890</v>
      </c>
      <c r="L104" s="16">
        <f>M104+N104+O104+P104</f>
        <v>30224.080989119997</v>
      </c>
      <c r="M104" s="16">
        <f>[1]заб.без.стом.!BJ$96</f>
        <v>9140.8083705599984</v>
      </c>
      <c r="N104" s="16">
        <f>[1]заб.без.стом.!CD$96</f>
        <v>11469.534433439998</v>
      </c>
      <c r="O104" s="16">
        <f>[1]заб.без.стом.!CX$96</f>
        <v>5104.8678888000004</v>
      </c>
      <c r="P104" s="16">
        <f>[1]заб.без.стом.!EG$96</f>
        <v>4508.8702963199994</v>
      </c>
    </row>
    <row r="105" spans="2:16" s="10" customFormat="1" ht="29.25" customHeight="1" x14ac:dyDescent="0.25">
      <c r="B105" s="47"/>
      <c r="C105" s="5" t="s">
        <v>14</v>
      </c>
      <c r="D105" s="11" t="s">
        <v>13</v>
      </c>
      <c r="E105" s="22">
        <f>'[1]стом обр.'!V$23</f>
        <v>1094</v>
      </c>
      <c r="F105" s="16">
        <f>'[1]стом обр.'!EZ$23</f>
        <v>1799.6912639999998</v>
      </c>
      <c r="G105" s="18">
        <f>H105+I105+J105+K105</f>
        <v>1094</v>
      </c>
      <c r="H105" s="18">
        <f>'[1]стом обр.'!F$23</f>
        <v>162</v>
      </c>
      <c r="I105" s="18">
        <f>'[1]стом обр.'!J$23</f>
        <v>311</v>
      </c>
      <c r="J105" s="18">
        <f>'[1]стом обр.'!N$23</f>
        <v>398</v>
      </c>
      <c r="K105" s="18">
        <f>'[1]стом обр.'!U$23</f>
        <v>223</v>
      </c>
      <c r="L105" s="16">
        <f>M105+N105+O105+P105</f>
        <v>1799.6912639999996</v>
      </c>
      <c r="M105" s="16">
        <f>'[1]стом обр.'!BX$23</f>
        <v>266.49907199999996</v>
      </c>
      <c r="N105" s="16">
        <f>'[1]стом обр.'!CR$23</f>
        <v>511.61241599999994</v>
      </c>
      <c r="O105" s="16">
        <f>'[1]стом обр.'!DL$23</f>
        <v>654.73228799999993</v>
      </c>
      <c r="P105" s="16">
        <f>'[1]стом обр.'!EU$23</f>
        <v>366.847488</v>
      </c>
    </row>
    <row r="106" spans="2:16" s="10" customFormat="1" ht="29.25" customHeight="1" x14ac:dyDescent="0.25">
      <c r="B106" s="47"/>
      <c r="C106" s="5" t="s">
        <v>15</v>
      </c>
      <c r="D106" s="11" t="s">
        <v>13</v>
      </c>
      <c r="E106" s="22">
        <f>'[1]неотложка с коэф'!V$32</f>
        <v>3905</v>
      </c>
      <c r="F106" s="16">
        <f>'[1]неотложка с коэф'!EL$32</f>
        <v>4291.9196427847837</v>
      </c>
      <c r="G106" s="18">
        <f>H106+I106+J106+K106</f>
        <v>3905</v>
      </c>
      <c r="H106" s="18">
        <f>'[1]неотложка с коэф'!F$32</f>
        <v>939</v>
      </c>
      <c r="I106" s="18">
        <f>'[1]неотложка с коэф'!J$32</f>
        <v>1738</v>
      </c>
      <c r="J106" s="18">
        <f>'[1]неотложка с коэф'!$N$32</f>
        <v>613</v>
      </c>
      <c r="K106" s="18">
        <f>'[1]неотложка с коэф'!U$32</f>
        <v>615</v>
      </c>
      <c r="L106" s="16">
        <f>M106+N106+O106+P106</f>
        <v>4291.9196427847837</v>
      </c>
      <c r="M106" s="16">
        <f>'[1]неотложка с коэф'!BJ$32</f>
        <v>1015.9940438642603</v>
      </c>
      <c r="N106" s="16">
        <f>'[1]неотложка с коэф'!CD$32</f>
        <v>1936.1152804807061</v>
      </c>
      <c r="O106" s="16">
        <f>'[1]неотложка с коэф'!CX$32</f>
        <v>667.08209947287889</v>
      </c>
      <c r="P106" s="16">
        <f>'[1]неотложка с коэф'!EG$32</f>
        <v>672.72821896693824</v>
      </c>
    </row>
    <row r="107" spans="2:16" s="10" customFormat="1" ht="29.25" customHeight="1" x14ac:dyDescent="0.25">
      <c r="B107" s="47"/>
      <c r="C107" s="5" t="s">
        <v>16</v>
      </c>
      <c r="D107" s="11" t="s">
        <v>17</v>
      </c>
      <c r="E107" s="22">
        <f>[1]ДНХБ!V$89</f>
        <v>4473</v>
      </c>
      <c r="F107" s="16">
        <f>[1]ДНХБ!DZ$89</f>
        <v>1176.3679079999999</v>
      </c>
      <c r="G107" s="18">
        <f t="shared" ref="G107:G117" si="18">H107+I107+J107+K107</f>
        <v>4473</v>
      </c>
      <c r="H107" s="18">
        <f>[1]ДНХБ!F$89</f>
        <v>1117</v>
      </c>
      <c r="I107" s="18">
        <f>[1]ДНХБ!J$89</f>
        <v>1119</v>
      </c>
      <c r="J107" s="18">
        <f>[1]ДНХБ!N$89</f>
        <v>1118</v>
      </c>
      <c r="K107" s="18">
        <f>[1]ДНХБ!U$89</f>
        <v>1119</v>
      </c>
      <c r="L107" s="16">
        <f t="shared" ref="L107:L117" si="19">M107+N107+O107+P107</f>
        <v>1176.3679080000002</v>
      </c>
      <c r="M107" s="16">
        <f>[1]ДНХБ!AX$89</f>
        <v>299.59013600000009</v>
      </c>
      <c r="N107" s="16">
        <f>[1]ДНХБ!BR$89</f>
        <v>292.46729199999999</v>
      </c>
      <c r="O107" s="16">
        <f>[1]ДНХБ!CL$89</f>
        <v>291.98753999999997</v>
      </c>
      <c r="P107" s="16">
        <f>[1]ДНХБ!DU$89</f>
        <v>292.32294000000002</v>
      </c>
    </row>
    <row r="108" spans="2:16" s="10" customFormat="1" ht="29.25" customHeight="1" x14ac:dyDescent="0.25">
      <c r="B108" s="47"/>
      <c r="C108" s="5" t="s">
        <v>18</v>
      </c>
      <c r="D108" s="11" t="s">
        <v>17</v>
      </c>
      <c r="E108" s="22">
        <f>[1]ФАП!V$34</f>
        <v>1704</v>
      </c>
      <c r="F108" s="16">
        <f>[1]ФАП!EK$34</f>
        <v>412.60000000000014</v>
      </c>
      <c r="G108" s="18">
        <f t="shared" si="18"/>
        <v>1704</v>
      </c>
      <c r="H108" s="18">
        <f>[1]ФАП!F$34</f>
        <v>457</v>
      </c>
      <c r="I108" s="18">
        <f>[1]ФАП!J$34</f>
        <v>459</v>
      </c>
      <c r="J108" s="18">
        <f>[1]ФАП!N$34</f>
        <v>445</v>
      </c>
      <c r="K108" s="18">
        <f>[1]ФАП!U$34</f>
        <v>343</v>
      </c>
      <c r="L108" s="16">
        <f t="shared" si="19"/>
        <v>412.60000000000014</v>
      </c>
      <c r="M108" s="16">
        <f>[1]ФАП!BI$34</f>
        <v>105.54717370106258</v>
      </c>
      <c r="N108" s="16">
        <f>[1]ФАП!CC$34</f>
        <v>102.35094209964583</v>
      </c>
      <c r="O108" s="16">
        <f>[1]ФАП!CW$34</f>
        <v>102.35094209964583</v>
      </c>
      <c r="P108" s="16">
        <f>[1]ФАП!EF$34</f>
        <v>102.35094209964583</v>
      </c>
    </row>
    <row r="109" spans="2:16" s="10" customFormat="1" ht="29.25" customHeight="1" x14ac:dyDescent="0.25">
      <c r="B109" s="47"/>
      <c r="C109" s="5" t="s">
        <v>19</v>
      </c>
      <c r="D109" s="11" t="s">
        <v>17</v>
      </c>
      <c r="E109" s="22">
        <f>'[1]разовые без стом'!V$92</f>
        <v>919</v>
      </c>
      <c r="F109" s="16">
        <f>'[1]разовые без стом'!EM$92</f>
        <v>204.38951</v>
      </c>
      <c r="G109" s="18">
        <f t="shared" si="18"/>
        <v>919</v>
      </c>
      <c r="H109" s="18">
        <f>'[1]разовые без стом'!F$92</f>
        <v>162</v>
      </c>
      <c r="I109" s="18">
        <f>'[1]разовые без стом'!J$92</f>
        <v>307</v>
      </c>
      <c r="J109" s="18">
        <f>'[1]разовые без стом'!N$92</f>
        <v>279</v>
      </c>
      <c r="K109" s="18">
        <f>'[1]разовые без стом'!U$92</f>
        <v>171</v>
      </c>
      <c r="L109" s="16">
        <f t="shared" si="19"/>
        <v>204.38951000000003</v>
      </c>
      <c r="M109" s="16">
        <f>'[1]разовые без стом'!BG$92</f>
        <v>34.971066</v>
      </c>
      <c r="N109" s="16">
        <f>'[1]разовые без стом'!CC$92</f>
        <v>65.865306000000004</v>
      </c>
      <c r="O109" s="16">
        <f>'[1]разовые без стом'!CY$92</f>
        <v>66.988454000000004</v>
      </c>
      <c r="P109" s="16">
        <f>'[1]разовые без стом'!EH$92</f>
        <v>36.564684</v>
      </c>
    </row>
    <row r="110" spans="2:16" s="10" customFormat="1" ht="29.25" customHeight="1" x14ac:dyDescent="0.25">
      <c r="B110" s="47"/>
      <c r="C110" s="5" t="s">
        <v>20</v>
      </c>
      <c r="D110" s="11" t="s">
        <v>17</v>
      </c>
      <c r="E110" s="22">
        <f>[1]иные!V$93</f>
        <v>1105</v>
      </c>
      <c r="F110" s="16">
        <f>[1]иные!EB$93</f>
        <v>114.76125</v>
      </c>
      <c r="G110" s="18">
        <f t="shared" si="18"/>
        <v>1105</v>
      </c>
      <c r="H110" s="18">
        <f>[1]иные!F$93</f>
        <v>244</v>
      </c>
      <c r="I110" s="18">
        <f>[1]иные!J$93</f>
        <v>255</v>
      </c>
      <c r="J110" s="18">
        <f>[1]иные!N$93</f>
        <v>428</v>
      </c>
      <c r="K110" s="18">
        <f>[1]иные!U$93</f>
        <v>178</v>
      </c>
      <c r="L110" s="16">
        <f t="shared" si="19"/>
        <v>114.76125000000002</v>
      </c>
      <c r="M110" s="16">
        <f>[1]иные!AZ$93</f>
        <v>25.566174000000004</v>
      </c>
      <c r="N110" s="16">
        <f>[1]иные!BT$93</f>
        <v>26.882388000000002</v>
      </c>
      <c r="O110" s="16">
        <f>[1]иные!CN$93</f>
        <v>44.296362000000002</v>
      </c>
      <c r="P110" s="16">
        <f>[1]иные!DW$93</f>
        <v>18.016326000000003</v>
      </c>
    </row>
    <row r="111" spans="2:16" s="10" customFormat="1" ht="29.25" customHeight="1" x14ac:dyDescent="0.25">
      <c r="B111" s="47"/>
      <c r="C111" s="5" t="s">
        <v>21</v>
      </c>
      <c r="D111" s="11" t="s">
        <v>17</v>
      </c>
      <c r="E111" s="22">
        <f>'[1]проф.пос. по стом. '!V$34</f>
        <v>379</v>
      </c>
      <c r="F111" s="16">
        <f>'[1]проф.пос. по стом. '!EV$34</f>
        <v>256.28762880000005</v>
      </c>
      <c r="G111" s="18">
        <f t="shared" si="18"/>
        <v>379</v>
      </c>
      <c r="H111" s="18">
        <f>'[1]проф.пос. по стом. '!F$34</f>
        <v>27</v>
      </c>
      <c r="I111" s="18">
        <f>'[1]проф.пос. по стом. '!J$34</f>
        <v>51</v>
      </c>
      <c r="J111" s="18">
        <f>'[1]проф.пос. по стом. '!N$34</f>
        <v>40</v>
      </c>
      <c r="K111" s="18">
        <f>'[1]проф.пос. по стом. '!U$34</f>
        <v>261</v>
      </c>
      <c r="L111" s="16">
        <f t="shared" si="19"/>
        <v>256.28762880000005</v>
      </c>
      <c r="M111" s="16">
        <f>'[1]проф.пос. по стом. '!BT$34</f>
        <v>14.778892800000003</v>
      </c>
      <c r="N111" s="16">
        <f>'[1]проф.пос. по стом. '!CN$34</f>
        <v>32.441472000000012</v>
      </c>
      <c r="O111" s="16">
        <f>'[1]проф.пос. по стом. '!DH$34</f>
        <v>25.232256</v>
      </c>
      <c r="P111" s="16">
        <f>'[1]проф.пос. по стом. '!EQ$34</f>
        <v>183.83500800000004</v>
      </c>
    </row>
    <row r="112" spans="2:16" s="10" customFormat="1" ht="29.25" customHeight="1" x14ac:dyDescent="0.25">
      <c r="B112" s="47"/>
      <c r="C112" s="5" t="s">
        <v>22</v>
      </c>
      <c r="D112" s="11" t="s">
        <v>17</v>
      </c>
      <c r="E112" s="22">
        <f>'[2]ПМО взр'!BF$508</f>
        <v>776</v>
      </c>
      <c r="F112" s="16">
        <f>'[2]ПМО взр'!NG$508</f>
        <v>1818.5499999999997</v>
      </c>
      <c r="G112" s="18">
        <f t="shared" si="18"/>
        <v>776</v>
      </c>
      <c r="H112" s="18">
        <f>'[2]ПМО взр'!M$508</f>
        <v>66</v>
      </c>
      <c r="I112" s="18">
        <f>'[2]ПМО взр'!Y$508</f>
        <v>11</v>
      </c>
      <c r="J112" s="18">
        <f>'[2]ПМО взр'!AK$508</f>
        <v>382</v>
      </c>
      <c r="K112" s="18">
        <f>'[2]ПМО взр'!BC$508</f>
        <v>317</v>
      </c>
      <c r="L112" s="16">
        <f t="shared" si="19"/>
        <v>1818.55</v>
      </c>
      <c r="M112" s="16">
        <f>'[2]ПМО взр'!EP$508</f>
        <v>158.80000000000001</v>
      </c>
      <c r="N112" s="16">
        <f>'[2]ПМО взр'!GX$508</f>
        <v>31.200000000000003</v>
      </c>
      <c r="O112" s="16">
        <f>'[2]ПМО взр'!JF$508</f>
        <v>893.65000000000009</v>
      </c>
      <c r="P112" s="16">
        <f>'[2]ПМО взр'!MR$508</f>
        <v>734.89999999999986</v>
      </c>
    </row>
    <row r="113" spans="2:16" s="10" customFormat="1" ht="29.25" customHeight="1" x14ac:dyDescent="0.25">
      <c r="B113" s="47"/>
      <c r="C113" s="5" t="s">
        <v>23</v>
      </c>
      <c r="D113" s="11" t="s">
        <v>17</v>
      </c>
      <c r="E113" s="22">
        <f>'[2]Проф.МО дети  '!U$203</f>
        <v>1195</v>
      </c>
      <c r="F113" s="16">
        <f>'[2]Проф.МО дети  '!DW$203</f>
        <v>4418.0876279401609</v>
      </c>
      <c r="G113" s="18">
        <f t="shared" si="18"/>
        <v>1195</v>
      </c>
      <c r="H113" s="18">
        <f>'[2]Проф.МО дети  '!F$203</f>
        <v>178</v>
      </c>
      <c r="I113" s="18">
        <f>'[2]Проф.МО дети  '!J$203</f>
        <v>152</v>
      </c>
      <c r="J113" s="18">
        <f>'[2]Проф.МО дети  '!N$203</f>
        <v>425</v>
      </c>
      <c r="K113" s="18">
        <f>'[2]Проф.МО дети  '!T$203</f>
        <v>440</v>
      </c>
      <c r="L113" s="16">
        <f t="shared" si="19"/>
        <v>4418.0876279401609</v>
      </c>
      <c r="M113" s="16">
        <f>'[2]Проф.МО дети  '!AZ$203</f>
        <v>345.97723325100833</v>
      </c>
      <c r="N113" s="16">
        <f>'[2]Проф.МО дети  '!BT$203</f>
        <v>467.53836273356893</v>
      </c>
      <c r="O113" s="16">
        <f>'[2]Проф.МО дети  '!CN$203</f>
        <v>1745.4711779339011</v>
      </c>
      <c r="P113" s="16">
        <f>'[2]Проф.МО дети  '!DR$203</f>
        <v>1859.1008540216826</v>
      </c>
    </row>
    <row r="114" spans="2:16" s="10" customFormat="1" ht="29.25" customHeight="1" x14ac:dyDescent="0.25">
      <c r="B114" s="47"/>
      <c r="C114" s="5" t="s">
        <v>24</v>
      </c>
      <c r="D114" s="11" t="s">
        <v>17</v>
      </c>
      <c r="E114" s="22">
        <f>'[2]ДДС ТЖС'!U$50</f>
        <v>15</v>
      </c>
      <c r="F114" s="16">
        <f>'[2]ДДС ТЖС'!DY$50</f>
        <v>136.21289999999999</v>
      </c>
      <c r="G114" s="18">
        <f t="shared" si="18"/>
        <v>15</v>
      </c>
      <c r="H114" s="18">
        <f>'[2]ДДС ТЖС'!F$50</f>
        <v>0</v>
      </c>
      <c r="I114" s="18">
        <f>'[2]ДДС ТЖС'!J$50</f>
        <v>0</v>
      </c>
      <c r="J114" s="18">
        <f>'[2]ДДС ТЖС'!N$50</f>
        <v>11</v>
      </c>
      <c r="K114" s="18">
        <f>'[2]ДДС ТЖС'!T$50</f>
        <v>4</v>
      </c>
      <c r="L114" s="16">
        <f t="shared" si="19"/>
        <v>136.21289999999999</v>
      </c>
      <c r="M114" s="16">
        <f>'[2]ДДС ТЖС'!BB$50</f>
        <v>0</v>
      </c>
      <c r="N114" s="16">
        <f>'[2]ДДС ТЖС'!BV$50</f>
        <v>0</v>
      </c>
      <c r="O114" s="16">
        <f>'[2]ДДС ТЖС'!CP$50</f>
        <v>95.809460000000001</v>
      </c>
      <c r="P114" s="16">
        <f>'[2]ДДС ТЖС'!DT$50</f>
        <v>40.403440000000003</v>
      </c>
    </row>
    <row r="115" spans="2:16" s="10" customFormat="1" ht="29.25" customHeight="1" x14ac:dyDescent="0.25">
      <c r="B115" s="47"/>
      <c r="C115" s="5" t="s">
        <v>25</v>
      </c>
      <c r="D115" s="11" t="s">
        <v>17</v>
      </c>
      <c r="E115" s="22">
        <f>'[2]ДДС опека'!U$49</f>
        <v>75</v>
      </c>
      <c r="F115" s="16">
        <f>'[2]ДДС опека'!EA$49</f>
        <v>749.16449999999998</v>
      </c>
      <c r="G115" s="18">
        <f t="shared" si="18"/>
        <v>75</v>
      </c>
      <c r="H115" s="18">
        <f>'[2]ДДС опека'!F$49</f>
        <v>0</v>
      </c>
      <c r="I115" s="18">
        <f>'[2]ДДС опека'!J$49</f>
        <v>0</v>
      </c>
      <c r="J115" s="18">
        <f>'[2]ДДС опека'!N$49</f>
        <v>12</v>
      </c>
      <c r="K115" s="18">
        <f>'[2]ДДС опека'!T$49</f>
        <v>63</v>
      </c>
      <c r="L115" s="16">
        <f t="shared" si="19"/>
        <v>749.16450000000009</v>
      </c>
      <c r="M115" s="16">
        <f>'[2]ДДС опека'!BB$49</f>
        <v>0</v>
      </c>
      <c r="N115" s="16">
        <f>'[2]ДДС опека'!BV$49</f>
        <v>0</v>
      </c>
      <c r="O115" s="16">
        <f>'[2]ДДС опека'!CP$49</f>
        <v>105.81031999999999</v>
      </c>
      <c r="P115" s="16">
        <f>'[2]ДДС опека'!DT$49</f>
        <v>643.35418000000004</v>
      </c>
    </row>
    <row r="116" spans="2:16" s="10" customFormat="1" ht="29.25" customHeight="1" x14ac:dyDescent="0.25">
      <c r="B116" s="47"/>
      <c r="C116" s="5" t="s">
        <v>26</v>
      </c>
      <c r="D116" s="11" t="s">
        <v>17</v>
      </c>
      <c r="E116" s="22">
        <f>'[2]ДВН1Этап новый '!BF$419</f>
        <v>1071</v>
      </c>
      <c r="F116" s="16">
        <f>'[2]ДВН1Этап новый '!NI$419</f>
        <v>2829.4567199999997</v>
      </c>
      <c r="G116" s="18">
        <f t="shared" si="18"/>
        <v>1071</v>
      </c>
      <c r="H116" s="18">
        <f>'[2]ДВН1Этап новый '!M$419</f>
        <v>190</v>
      </c>
      <c r="I116" s="18">
        <f>'[2]ДВН1Этап новый '!Y$419</f>
        <v>10</v>
      </c>
      <c r="J116" s="18">
        <f>'[2]ДВН1Этап новый '!AK$419</f>
        <v>412</v>
      </c>
      <c r="K116" s="18">
        <f>'[2]ДВН1Этап новый '!BC$419</f>
        <v>459</v>
      </c>
      <c r="L116" s="16">
        <f t="shared" si="19"/>
        <v>2829.4567200000001</v>
      </c>
      <c r="M116" s="16">
        <f>'[2]ДВН1Этап новый '!ER$419</f>
        <v>544.04920000000016</v>
      </c>
      <c r="N116" s="16">
        <f>'[2]ДВН1Этап новый '!GZ$419</f>
        <v>39.594000000000001</v>
      </c>
      <c r="O116" s="16">
        <f>'[2]ДВН1Этап новый '!JH$419</f>
        <v>1039.80384</v>
      </c>
      <c r="P116" s="16">
        <f>'[2]ДВН1Этап новый '!MT$419</f>
        <v>1206.0096799999999</v>
      </c>
    </row>
    <row r="117" spans="2:16" s="10" customFormat="1" ht="29.25" customHeight="1" x14ac:dyDescent="0.25">
      <c r="B117" s="47"/>
      <c r="C117" s="5" t="s">
        <v>27</v>
      </c>
      <c r="D117" s="11" t="s">
        <v>17</v>
      </c>
      <c r="E117" s="22">
        <f>'[2]ДВН2 этап'!BF$425</f>
        <v>0</v>
      </c>
      <c r="F117" s="16">
        <f>'[2]ДВН2 этап'!MW$425</f>
        <v>0</v>
      </c>
      <c r="G117" s="18">
        <f t="shared" si="18"/>
        <v>0</v>
      </c>
      <c r="H117" s="18">
        <f>'[2]ДВН2 этап'!M$425</f>
        <v>0</v>
      </c>
      <c r="I117" s="18">
        <f>'[2]ДВН2 этап'!Y$425</f>
        <v>0</v>
      </c>
      <c r="J117" s="18">
        <f>'[2]ДВН2 этап'!AK$425</f>
        <v>0</v>
      </c>
      <c r="K117" s="18">
        <f>'[2]ДВН2 этап'!BC$425</f>
        <v>0</v>
      </c>
      <c r="L117" s="16">
        <f t="shared" si="19"/>
        <v>0</v>
      </c>
      <c r="M117" s="16">
        <f>'[2]ДВН2 этап'!EF$425</f>
        <v>0</v>
      </c>
      <c r="N117" s="16">
        <f>'[2]ДВН2 этап'!GN$425</f>
        <v>0</v>
      </c>
      <c r="O117" s="16">
        <f>'[2]ДВН2 этап'!IV$425</f>
        <v>0</v>
      </c>
      <c r="P117" s="16">
        <f>'[2]ДВН2 этап'!MH$425</f>
        <v>0</v>
      </c>
    </row>
    <row r="118" spans="2:16" s="10" customFormat="1" ht="29.25" customHeight="1" x14ac:dyDescent="0.25">
      <c r="B118" s="47"/>
      <c r="C118" s="48" t="s">
        <v>6</v>
      </c>
      <c r="D118" s="48"/>
      <c r="E118" s="19">
        <f>SUM(E104:E117)</f>
        <v>28840</v>
      </c>
      <c r="F118" s="20">
        <f t="shared" ref="F118:P118" si="20">SUM(F104:F117)</f>
        <v>48431.569940644949</v>
      </c>
      <c r="G118" s="21">
        <f t="shared" si="20"/>
        <v>28840</v>
      </c>
      <c r="H118" s="21">
        <f t="shared" si="20"/>
        <v>7104</v>
      </c>
      <c r="I118" s="21">
        <f t="shared" si="20"/>
        <v>8973</v>
      </c>
      <c r="J118" s="21">
        <f t="shared" si="20"/>
        <v>6680</v>
      </c>
      <c r="K118" s="21">
        <f t="shared" si="20"/>
        <v>6083</v>
      </c>
      <c r="L118" s="20">
        <f t="shared" si="20"/>
        <v>48431.569940644949</v>
      </c>
      <c r="M118" s="20">
        <f t="shared" si="20"/>
        <v>11952.581362176332</v>
      </c>
      <c r="N118" s="20">
        <f t="shared" si="20"/>
        <v>14975.601892753917</v>
      </c>
      <c r="O118" s="20">
        <f t="shared" si="20"/>
        <v>10838.082628306429</v>
      </c>
      <c r="P118" s="20">
        <f t="shared" si="20"/>
        <v>10665.304057408266</v>
      </c>
    </row>
    <row r="119" spans="2:16" s="10" customFormat="1" ht="29.25" customHeight="1" x14ac:dyDescent="0.25">
      <c r="B119" s="47" t="s">
        <v>38</v>
      </c>
      <c r="C119" s="5" t="s">
        <v>12</v>
      </c>
      <c r="D119" s="11" t="s">
        <v>13</v>
      </c>
      <c r="E119" s="22">
        <f>[1]заб.без.стом.!V$106</f>
        <v>17243</v>
      </c>
      <c r="F119" s="16">
        <f>[1]заб.без.стом.!EL$106</f>
        <v>44184.914891519998</v>
      </c>
      <c r="G119" s="17">
        <f>H119+I119+J119+K119</f>
        <v>17243</v>
      </c>
      <c r="H119" s="18">
        <f>[1]заб.без.стом.!F$106</f>
        <v>4452</v>
      </c>
      <c r="I119" s="18">
        <f>[1]заб.без.стом.!J$106</f>
        <v>6433</v>
      </c>
      <c r="J119" s="18">
        <f>[1]заб.без.стом.!N$106</f>
        <v>3060</v>
      </c>
      <c r="K119" s="18">
        <f>[1]заб.без.стом.!U$106</f>
        <v>3298</v>
      </c>
      <c r="L119" s="16">
        <f>M119+N119+O119+P119</f>
        <v>44184.914891520006</v>
      </c>
      <c r="M119" s="16">
        <f>[1]заб.без.стом.!BJ$106</f>
        <v>11912.85923376</v>
      </c>
      <c r="N119" s="16">
        <f>[1]заб.без.стом.!CD$106</f>
        <v>16837.385866560002</v>
      </c>
      <c r="O119" s="16">
        <f>[1]заб.без.стом.!CX$106</f>
        <v>7438.7984308800005</v>
      </c>
      <c r="P119" s="16">
        <f>[1]заб.без.стом.!EG$106</f>
        <v>7995.8713603200003</v>
      </c>
    </row>
    <row r="120" spans="2:16" s="10" customFormat="1" ht="29.25" customHeight="1" x14ac:dyDescent="0.25">
      <c r="B120" s="47"/>
      <c r="C120" s="5" t="s">
        <v>14</v>
      </c>
      <c r="D120" s="11" t="s">
        <v>13</v>
      </c>
      <c r="E120" s="22">
        <f>'[1]стом обр.'!V$25</f>
        <v>1227</v>
      </c>
      <c r="F120" s="16">
        <f>'[1]стом обр.'!EZ$25</f>
        <v>2018.4837120000002</v>
      </c>
      <c r="G120" s="18">
        <f>H120+I120+J120+K120</f>
        <v>1227</v>
      </c>
      <c r="H120" s="18">
        <f>'[1]стом обр.'!F$25</f>
        <v>331</v>
      </c>
      <c r="I120" s="18">
        <f>'[1]стом обр.'!J$25</f>
        <v>342</v>
      </c>
      <c r="J120" s="18">
        <f>'[1]стом обр.'!N$25</f>
        <v>305</v>
      </c>
      <c r="K120" s="18">
        <f>'[1]стом обр.'!U$25</f>
        <v>249</v>
      </c>
      <c r="L120" s="16">
        <f>M120+N120+O120+P120</f>
        <v>2018.483712</v>
      </c>
      <c r="M120" s="16">
        <f>'[1]стом обр.'!BX$25</f>
        <v>544.51353600000004</v>
      </c>
      <c r="N120" s="16">
        <f>'[1]стом обр.'!CR$25</f>
        <v>562.60915199999999</v>
      </c>
      <c r="O120" s="16">
        <f>'[1]стом обр.'!DL$25</f>
        <v>501.74207999999999</v>
      </c>
      <c r="P120" s="16">
        <f>'[1]стом обр.'!EU$25</f>
        <v>409.618944</v>
      </c>
    </row>
    <row r="121" spans="2:16" s="10" customFormat="1" ht="29.25" customHeight="1" x14ac:dyDescent="0.25">
      <c r="B121" s="47"/>
      <c r="C121" s="5" t="s">
        <v>31</v>
      </c>
      <c r="D121" s="11" t="s">
        <v>30</v>
      </c>
      <c r="E121" s="22">
        <f>'[1]КТиМРТ(обращение)'!X$83</f>
        <v>394</v>
      </c>
      <c r="F121" s="16">
        <f>'[1]КТиМРТ(обращение)'!ED$83</f>
        <v>598.50175999999999</v>
      </c>
      <c r="G121" s="18">
        <f>H121+I121+J121+K121</f>
        <v>394</v>
      </c>
      <c r="H121" s="18">
        <f>'[1]КТиМРТ(обращение)'!G$83</f>
        <v>56</v>
      </c>
      <c r="I121" s="18">
        <f>'[1]КТиМРТ(обращение)'!K$83</f>
        <v>114</v>
      </c>
      <c r="J121" s="18">
        <f>'[1]КТиМРТ(обращение)'!P$83</f>
        <v>113</v>
      </c>
      <c r="K121" s="18">
        <f>'[1]КТиМРТ(обращение)'!W$83</f>
        <v>111</v>
      </c>
      <c r="L121" s="16">
        <f>M121+N121+O121+P121</f>
        <v>598.50175999999988</v>
      </c>
      <c r="M121" s="16">
        <f>'[1]КТиМРТ(обращение)'!BB$83</f>
        <v>85.066239999999993</v>
      </c>
      <c r="N121" s="16">
        <f>'[1]КТиМРТ(обращение)'!BV$83</f>
        <v>173.17055999999997</v>
      </c>
      <c r="O121" s="16">
        <f>'[1]КТиМРТ(обращение)'!CP$83</f>
        <v>171.65151999999998</v>
      </c>
      <c r="P121" s="16">
        <f>'[1]КТиМРТ(обращение)'!DY$83</f>
        <v>168.61344</v>
      </c>
    </row>
    <row r="122" spans="2:16" s="10" customFormat="1" ht="29.25" customHeight="1" x14ac:dyDescent="0.25">
      <c r="B122" s="47"/>
      <c r="C122" s="5" t="s">
        <v>15</v>
      </c>
      <c r="D122" s="11" t="s">
        <v>13</v>
      </c>
      <c r="E122" s="22">
        <f>'[1]неотложка с коэф'!V$36</f>
        <v>7788</v>
      </c>
      <c r="F122" s="16">
        <f>'[1]неотложка с коэф'!EL$36</f>
        <v>8611.8281461005154</v>
      </c>
      <c r="G122" s="18">
        <f>H122+I122+J122+K122</f>
        <v>7788</v>
      </c>
      <c r="H122" s="18">
        <f>'[1]неотложка с коэф'!F$36</f>
        <v>2000</v>
      </c>
      <c r="I122" s="18">
        <f>'[1]неотложка с коэф'!J$36</f>
        <v>2838</v>
      </c>
      <c r="J122" s="18">
        <f>'[1]неотложка с коэф'!N$36</f>
        <v>1535</v>
      </c>
      <c r="K122" s="18">
        <f>'[1]неотложка с коэф'!U$36</f>
        <v>1415</v>
      </c>
      <c r="L122" s="16">
        <f>M122+N122+O122+P122</f>
        <v>8611.8281461005154</v>
      </c>
      <c r="M122" s="16">
        <f>'[1]неотложка с коэф'!BJ$36</f>
        <v>2192.6175665957871</v>
      </c>
      <c r="N122" s="16">
        <f>'[1]неотложка с коэф'!CD$36</f>
        <v>3120.1146102601715</v>
      </c>
      <c r="O122" s="16">
        <f>'[1]неотложка с коэф'!CX$36</f>
        <v>1726.7161603215318</v>
      </c>
      <c r="P122" s="16">
        <f>'[1]неотложка с коэф'!EG$36</f>
        <v>1572.3798089230245</v>
      </c>
    </row>
    <row r="123" spans="2:16" s="10" customFormat="1" ht="29.25" customHeight="1" x14ac:dyDescent="0.25">
      <c r="B123" s="47"/>
      <c r="C123" s="5" t="s">
        <v>16</v>
      </c>
      <c r="D123" s="11" t="s">
        <v>17</v>
      </c>
      <c r="E123" s="22">
        <f>[1]ДНХБ!V$99</f>
        <v>9433</v>
      </c>
      <c r="F123" s="16">
        <f>[1]ДНХБ!DZ$99</f>
        <v>2530.3093939999994</v>
      </c>
      <c r="G123" s="18">
        <f t="shared" ref="G123:G133" si="21">H123+I123+J123+K123</f>
        <v>9433</v>
      </c>
      <c r="H123" s="18">
        <f>[1]ДНХБ!F$99</f>
        <v>1454</v>
      </c>
      <c r="I123" s="18">
        <f>[1]ДНХБ!J$99</f>
        <v>1583</v>
      </c>
      <c r="J123" s="18">
        <f>[1]ДНХБ!N$99</f>
        <v>2244</v>
      </c>
      <c r="K123" s="18">
        <f>[1]ДНХБ!U$99</f>
        <v>4152</v>
      </c>
      <c r="L123" s="16">
        <f t="shared" ref="L123:L133" si="22">M123+N123+O123+P123</f>
        <v>2530.3093940000003</v>
      </c>
      <c r="M123" s="16">
        <f>[1]ДНХБ!AX$99</f>
        <v>380.23125599999997</v>
      </c>
      <c r="N123" s="16">
        <f>[1]ДНХБ!BR$99</f>
        <v>440.11752200000012</v>
      </c>
      <c r="O123" s="16">
        <f>[1]ДНХБ!CL$99</f>
        <v>609.0749340000001</v>
      </c>
      <c r="P123" s="16">
        <f>[1]ДНХБ!DU$99</f>
        <v>1100.8856820000001</v>
      </c>
    </row>
    <row r="124" spans="2:16" s="10" customFormat="1" ht="29.25" customHeight="1" x14ac:dyDescent="0.25">
      <c r="B124" s="47"/>
      <c r="C124" s="5" t="s">
        <v>18</v>
      </c>
      <c r="D124" s="11" t="s">
        <v>17</v>
      </c>
      <c r="E124" s="22">
        <f>[1]ФАП!V$39</f>
        <v>18850</v>
      </c>
      <c r="F124" s="16">
        <f>[1]ФАП!EK$39</f>
        <v>3298.8</v>
      </c>
      <c r="G124" s="18">
        <f t="shared" si="21"/>
        <v>18850</v>
      </c>
      <c r="H124" s="18">
        <f>[1]ФАП!F$39</f>
        <v>4663</v>
      </c>
      <c r="I124" s="18">
        <f>[1]ФАП!J$39</f>
        <v>4965</v>
      </c>
      <c r="J124" s="18">
        <f>[1]ФАП!N$39</f>
        <v>4663</v>
      </c>
      <c r="K124" s="18">
        <f>[1]ФАП!U$39</f>
        <v>4559</v>
      </c>
      <c r="L124" s="16">
        <f t="shared" si="22"/>
        <v>3298.8</v>
      </c>
      <c r="M124" s="16">
        <f>[1]ФАП!BI$39</f>
        <v>913.96760219504154</v>
      </c>
      <c r="N124" s="16">
        <f>[1]ФАП!CC$39</f>
        <v>794.94413260165288</v>
      </c>
      <c r="O124" s="16">
        <f>[1]ФАП!CW$39</f>
        <v>794.94413260165288</v>
      </c>
      <c r="P124" s="16">
        <f>[1]ФАП!EF$39</f>
        <v>794.94413260165288</v>
      </c>
    </row>
    <row r="125" spans="2:16" s="10" customFormat="1" ht="29.25" customHeight="1" x14ac:dyDescent="0.25">
      <c r="B125" s="47"/>
      <c r="C125" s="5" t="s">
        <v>19</v>
      </c>
      <c r="D125" s="11" t="s">
        <v>17</v>
      </c>
      <c r="E125" s="22">
        <f>'[1]разовые без стом'!V$102</f>
        <v>5682</v>
      </c>
      <c r="F125" s="16">
        <f>'[1]разовые без стом'!EM$102</f>
        <v>1476.6152180000001</v>
      </c>
      <c r="G125" s="18">
        <f t="shared" si="21"/>
        <v>5682</v>
      </c>
      <c r="H125" s="18">
        <f>'[1]разовые без стом'!F$102</f>
        <v>990</v>
      </c>
      <c r="I125" s="18">
        <f>'[1]разовые без стом'!J$102</f>
        <v>1737</v>
      </c>
      <c r="J125" s="18">
        <f>'[1]разовые без стом'!N$102</f>
        <v>1937</v>
      </c>
      <c r="K125" s="18">
        <f>'[1]разовые без стом'!U$102</f>
        <v>1018</v>
      </c>
      <c r="L125" s="16">
        <f t="shared" si="22"/>
        <v>1476.6152180000001</v>
      </c>
      <c r="M125" s="16">
        <f>'[1]разовые без стом'!BG$102</f>
        <v>253.76956800000002</v>
      </c>
      <c r="N125" s="16">
        <f>'[1]разовые без стом'!CC$102</f>
        <v>447.59267800000003</v>
      </c>
      <c r="O125" s="16">
        <f>'[1]разовые без стом'!CY$102</f>
        <v>502.18508600000007</v>
      </c>
      <c r="P125" s="16">
        <f>'[1]разовые без стом'!EH$102</f>
        <v>273.06788600000004</v>
      </c>
    </row>
    <row r="126" spans="2:16" s="10" customFormat="1" ht="29.25" customHeight="1" x14ac:dyDescent="0.25">
      <c r="B126" s="47"/>
      <c r="C126" s="5" t="s">
        <v>20</v>
      </c>
      <c r="D126" s="11" t="s">
        <v>17</v>
      </c>
      <c r="E126" s="22">
        <f>[1]иные!V$98</f>
        <v>13480</v>
      </c>
      <c r="F126" s="16">
        <f>[1]иные!EB$98</f>
        <v>1251.0924480000001</v>
      </c>
      <c r="G126" s="18">
        <f t="shared" si="21"/>
        <v>13480</v>
      </c>
      <c r="H126" s="18">
        <f>[1]иные!F$98</f>
        <v>4004</v>
      </c>
      <c r="I126" s="18">
        <f>[1]иные!J$98</f>
        <v>2514</v>
      </c>
      <c r="J126" s="18">
        <f>[1]иные!N$98</f>
        <v>4781</v>
      </c>
      <c r="K126" s="18">
        <f>[1]иные!U$98</f>
        <v>2181</v>
      </c>
      <c r="L126" s="16">
        <f t="shared" si="22"/>
        <v>1251.0924479999999</v>
      </c>
      <c r="M126" s="16">
        <f>[1]иные!AZ$98</f>
        <v>377.29296000000005</v>
      </c>
      <c r="N126" s="16">
        <f>[1]иные!BT$98</f>
        <v>230.21967599999999</v>
      </c>
      <c r="O126" s="16">
        <f>[1]иные!CN$98</f>
        <v>442.00521900000001</v>
      </c>
      <c r="P126" s="16">
        <f>[1]иные!DW$98</f>
        <v>201.57459299999994</v>
      </c>
    </row>
    <row r="127" spans="2:16" s="10" customFormat="1" ht="29.25" customHeight="1" x14ac:dyDescent="0.25">
      <c r="B127" s="47"/>
      <c r="C127" s="5" t="s">
        <v>21</v>
      </c>
      <c r="D127" s="11" t="s">
        <v>17</v>
      </c>
      <c r="E127" s="22">
        <f>'[1]проф.пос. по стом. '!V$29</f>
        <v>1940</v>
      </c>
      <c r="F127" s="16">
        <f>'[1]проф.пос. по стом. '!EV$29</f>
        <v>987.66259200000002</v>
      </c>
      <c r="G127" s="18">
        <f t="shared" si="21"/>
        <v>1940</v>
      </c>
      <c r="H127" s="18">
        <f>'[1]проф.пос. по стом. '!F$29</f>
        <v>530</v>
      </c>
      <c r="I127" s="18">
        <f>'[1]проф.пос. по стом. '!J$29</f>
        <v>471</v>
      </c>
      <c r="J127" s="18">
        <f>'[1]проф.пос. по стом. '!N$29</f>
        <v>470</v>
      </c>
      <c r="K127" s="18">
        <f>'[1]проф.пос. по стом. '!U$29</f>
        <v>469</v>
      </c>
      <c r="L127" s="16">
        <f t="shared" si="22"/>
        <v>987.66259200000002</v>
      </c>
      <c r="M127" s="16">
        <f>'[1]проф.пос. по стом. '!BT$29</f>
        <v>263.13638399999996</v>
      </c>
      <c r="N127" s="16">
        <f>'[1]проф.пос. по стом. '!CN$29</f>
        <v>242.2296576</v>
      </c>
      <c r="O127" s="16">
        <f>'[1]проф.пос. по стом. '!DH$29</f>
        <v>241.508736</v>
      </c>
      <c r="P127" s="16">
        <f>'[1]проф.пос. по стом. '!EQ$29</f>
        <v>240.7878144</v>
      </c>
    </row>
    <row r="128" spans="2:16" s="10" customFormat="1" ht="29.25" customHeight="1" x14ac:dyDescent="0.25">
      <c r="B128" s="47"/>
      <c r="C128" s="5" t="s">
        <v>22</v>
      </c>
      <c r="D128" s="11" t="s">
        <v>17</v>
      </c>
      <c r="E128" s="22">
        <f>'[2]ПМО взр'!BF$591</f>
        <v>829</v>
      </c>
      <c r="F128" s="16">
        <f>'[2]ПМО взр'!NG$591</f>
        <v>2005</v>
      </c>
      <c r="G128" s="18">
        <f t="shared" si="21"/>
        <v>829</v>
      </c>
      <c r="H128" s="18">
        <f>'[2]ПМО взр'!M$591</f>
        <v>25</v>
      </c>
      <c r="I128" s="18">
        <f>'[2]ПМО взр'!Y$591</f>
        <v>74</v>
      </c>
      <c r="J128" s="18">
        <f>'[2]ПМО взр'!AK$591</f>
        <v>478</v>
      </c>
      <c r="K128" s="18">
        <f>'[2]ПМО взр'!BC$591</f>
        <v>252</v>
      </c>
      <c r="L128" s="16">
        <f t="shared" si="22"/>
        <v>2005</v>
      </c>
      <c r="M128" s="16">
        <f>'[2]ПМО взр'!EP$591</f>
        <v>56.149999999999991</v>
      </c>
      <c r="N128" s="16">
        <f>'[2]ПМО взр'!GX$591</f>
        <v>173.3</v>
      </c>
      <c r="O128" s="16">
        <f>'[2]ПМО взр'!JF$591</f>
        <v>1158.25</v>
      </c>
      <c r="P128" s="16">
        <f>'[2]ПМО взр'!MR$591</f>
        <v>617.29999999999995</v>
      </c>
    </row>
    <row r="129" spans="2:16" s="10" customFormat="1" ht="29.25" customHeight="1" x14ac:dyDescent="0.25">
      <c r="B129" s="47"/>
      <c r="C129" s="5" t="s">
        <v>23</v>
      </c>
      <c r="D129" s="11" t="s">
        <v>17</v>
      </c>
      <c r="E129" s="22">
        <f>'[2]Проф.МО дети  '!U$235</f>
        <v>1560</v>
      </c>
      <c r="F129" s="16">
        <f>'[2]Проф.МО дети  '!DW$235</f>
        <v>4560.6064079084326</v>
      </c>
      <c r="G129" s="18">
        <f t="shared" si="21"/>
        <v>1560</v>
      </c>
      <c r="H129" s="18">
        <f>'[2]Проф.МО дети  '!F$235</f>
        <v>0</v>
      </c>
      <c r="I129" s="18">
        <f>'[2]Проф.МО дети  '!J$235</f>
        <v>212</v>
      </c>
      <c r="J129" s="18">
        <f>'[2]Проф.МО дети  '!N$235</f>
        <v>571</v>
      </c>
      <c r="K129" s="18">
        <f>'[2]Проф.МО дети  '!T$235</f>
        <v>777</v>
      </c>
      <c r="L129" s="16">
        <f t="shared" si="22"/>
        <v>4560.6064079084326</v>
      </c>
      <c r="M129" s="16">
        <f>'[2]Проф.МО дети  '!AZ$235</f>
        <v>0</v>
      </c>
      <c r="N129" s="16">
        <f>'[2]Проф.МО дети  '!BT$235</f>
        <v>740.80188825444884</v>
      </c>
      <c r="O129" s="16">
        <f>'[2]Проф.МО дети  '!CN$235</f>
        <v>1686.5051047977745</v>
      </c>
      <c r="P129" s="16">
        <f>'[2]Проф.МО дети  '!DR$235</f>
        <v>2133.2994148562093</v>
      </c>
    </row>
    <row r="130" spans="2:16" s="10" customFormat="1" ht="29.25" customHeight="1" x14ac:dyDescent="0.25">
      <c r="B130" s="47"/>
      <c r="C130" s="5" t="s">
        <v>24</v>
      </c>
      <c r="D130" s="11" t="s">
        <v>17</v>
      </c>
      <c r="E130" s="22">
        <f>'[2]ДДС ТЖС'!U$57</f>
        <v>85</v>
      </c>
      <c r="F130" s="16">
        <f>'[2]ДДС ТЖС'!DY$57</f>
        <v>849.42310000000009</v>
      </c>
      <c r="G130" s="18">
        <f t="shared" si="21"/>
        <v>85</v>
      </c>
      <c r="H130" s="18">
        <f>'[2]ДДС ТЖС'!F$57</f>
        <v>0</v>
      </c>
      <c r="I130" s="18">
        <f>'[2]ДДС ТЖС'!J$57</f>
        <v>1</v>
      </c>
      <c r="J130" s="18">
        <f>'[2]ДДС ТЖС'!N$57</f>
        <v>29</v>
      </c>
      <c r="K130" s="18">
        <f>'[2]ДДС ТЖС'!T$57</f>
        <v>55</v>
      </c>
      <c r="L130" s="16">
        <f t="shared" si="22"/>
        <v>849.42309999999998</v>
      </c>
      <c r="M130" s="16">
        <f>'[2]ДДС ТЖС'!BB$57</f>
        <v>0</v>
      </c>
      <c r="N130" s="16">
        <f>'[2]ДДС ТЖС'!BV$57</f>
        <v>10.100860000000001</v>
      </c>
      <c r="O130" s="16">
        <f>'[2]ДДС ТЖС'!CP$57</f>
        <v>281.32494000000003</v>
      </c>
      <c r="P130" s="16">
        <f>'[2]ДДС ТЖС'!DT$57</f>
        <v>557.9973</v>
      </c>
    </row>
    <row r="131" spans="2:16" s="10" customFormat="1" ht="29.25" customHeight="1" x14ac:dyDescent="0.25">
      <c r="B131" s="47"/>
      <c r="C131" s="5" t="s">
        <v>25</v>
      </c>
      <c r="D131" s="11" t="s">
        <v>17</v>
      </c>
      <c r="E131" s="22">
        <f>'[2]ДДС опека'!U$56</f>
        <v>100</v>
      </c>
      <c r="F131" s="16">
        <f>'[2]ДДС опека'!EA$56</f>
        <v>991.78600000000006</v>
      </c>
      <c r="G131" s="18">
        <f t="shared" si="21"/>
        <v>100</v>
      </c>
      <c r="H131" s="18">
        <f>'[2]ДДС опека'!F$56</f>
        <v>0</v>
      </c>
      <c r="I131" s="18">
        <f>'[2]ДДС опека'!J$56</f>
        <v>5</v>
      </c>
      <c r="J131" s="18">
        <f>'[2]ДДС опека'!N$56</f>
        <v>15</v>
      </c>
      <c r="K131" s="18">
        <f>'[2]ДДС опека'!T$56</f>
        <v>80</v>
      </c>
      <c r="L131" s="16">
        <f t="shared" si="22"/>
        <v>991.78600000000017</v>
      </c>
      <c r="M131" s="16">
        <f>'[2]ДДС опека'!BB$56</f>
        <v>0</v>
      </c>
      <c r="N131" s="16">
        <f>'[2]ДДС опека'!BV$56</f>
        <v>50.504300000000001</v>
      </c>
      <c r="O131" s="16">
        <f>'[2]ДДС опека'!CP$56</f>
        <v>147.11290000000002</v>
      </c>
      <c r="P131" s="16">
        <f>'[2]ДДС опека'!DT$56</f>
        <v>794.16880000000015</v>
      </c>
    </row>
    <row r="132" spans="2:16" s="10" customFormat="1" ht="29.25" customHeight="1" x14ac:dyDescent="0.25">
      <c r="B132" s="47"/>
      <c r="C132" s="5" t="s">
        <v>26</v>
      </c>
      <c r="D132" s="11" t="s">
        <v>17</v>
      </c>
      <c r="E132" s="22">
        <f>'[2]ДВН1Этап новый '!BF$488</f>
        <v>1260</v>
      </c>
      <c r="F132" s="16">
        <f>'[2]ДВН1Этап новый '!NI$488</f>
        <v>3295.6326399999989</v>
      </c>
      <c r="G132" s="18">
        <f t="shared" si="21"/>
        <v>1260</v>
      </c>
      <c r="H132" s="18">
        <f>'[2]ДВН1Этап новый '!M$488</f>
        <v>34</v>
      </c>
      <c r="I132" s="18">
        <f>'[2]ДВН1Этап новый '!Y$488</f>
        <v>139</v>
      </c>
      <c r="J132" s="18">
        <f>'[2]ДВН1Этап новый '!AK$488</f>
        <v>343</v>
      </c>
      <c r="K132" s="18">
        <f>'[2]ДВН1Этап новый '!BC$488</f>
        <v>744</v>
      </c>
      <c r="L132" s="16">
        <f t="shared" si="22"/>
        <v>3295.6326399999998</v>
      </c>
      <c r="M132" s="16">
        <f>'[2]ДВН1Этап новый '!ER$488</f>
        <v>77.566079999999999</v>
      </c>
      <c r="N132" s="16">
        <f>'[2]ДВН1Этап новый '!GZ$488</f>
        <v>480.92079999999993</v>
      </c>
      <c r="O132" s="16">
        <f>'[2]ДВН1Этап новый '!JH$488</f>
        <v>891.2954400000001</v>
      </c>
      <c r="P132" s="16">
        <f>'[2]ДВН1Этап новый '!MT$488</f>
        <v>1845.8503199999998</v>
      </c>
    </row>
    <row r="133" spans="2:16" s="10" customFormat="1" ht="29.25" customHeight="1" x14ac:dyDescent="0.25">
      <c r="B133" s="47"/>
      <c r="C133" s="5" t="s">
        <v>27</v>
      </c>
      <c r="D133" s="11" t="s">
        <v>17</v>
      </c>
      <c r="E133" s="22">
        <f>'[2]ДВН2 этап'!BF$494</f>
        <v>25</v>
      </c>
      <c r="F133" s="16">
        <f>'[2]ДВН2 этап'!MW$494</f>
        <v>55.575000000000003</v>
      </c>
      <c r="G133" s="18">
        <f t="shared" si="21"/>
        <v>25</v>
      </c>
      <c r="H133" s="18">
        <f>'[2]ДВН2 этап'!M$494</f>
        <v>0</v>
      </c>
      <c r="I133" s="18">
        <f>'[2]ДВН2 этап'!Y$494</f>
        <v>0</v>
      </c>
      <c r="J133" s="18">
        <f>'[2]ДВН2 этап'!AK$494</f>
        <v>25</v>
      </c>
      <c r="K133" s="18">
        <f>'[2]ДВН2 этап'!BC$494</f>
        <v>0</v>
      </c>
      <c r="L133" s="16">
        <f t="shared" si="22"/>
        <v>55.575000000000003</v>
      </c>
      <c r="M133" s="16">
        <f>'[2]ДВН2 этап'!EF$494</f>
        <v>0</v>
      </c>
      <c r="N133" s="16">
        <f>'[2]ДВН2 этап'!GN$494</f>
        <v>0</v>
      </c>
      <c r="O133" s="16">
        <f>'[2]ДВН2 этап'!IV$494</f>
        <v>55.575000000000003</v>
      </c>
      <c r="P133" s="16">
        <f>'[2]ДВН2 этап'!MH$494</f>
        <v>0</v>
      </c>
    </row>
    <row r="134" spans="2:16" s="10" customFormat="1" ht="29.25" customHeight="1" x14ac:dyDescent="0.25">
      <c r="B134" s="47"/>
      <c r="C134" s="48" t="s">
        <v>6</v>
      </c>
      <c r="D134" s="48"/>
      <c r="E134" s="19">
        <f>SUM(E119:E133)</f>
        <v>79896</v>
      </c>
      <c r="F134" s="20">
        <f t="shared" ref="F134:P134" si="23">SUM(F119:F133)</f>
        <v>76716.231309528943</v>
      </c>
      <c r="G134" s="21">
        <f t="shared" si="23"/>
        <v>79896</v>
      </c>
      <c r="H134" s="21">
        <f t="shared" si="23"/>
        <v>18539</v>
      </c>
      <c r="I134" s="21">
        <f t="shared" si="23"/>
        <v>21428</v>
      </c>
      <c r="J134" s="21">
        <f t="shared" si="23"/>
        <v>20569</v>
      </c>
      <c r="K134" s="21">
        <f t="shared" si="23"/>
        <v>19360</v>
      </c>
      <c r="L134" s="20">
        <f t="shared" si="23"/>
        <v>76716.231309528972</v>
      </c>
      <c r="M134" s="20">
        <f t="shared" si="23"/>
        <v>17057.170426550831</v>
      </c>
      <c r="N134" s="20">
        <f t="shared" si="23"/>
        <v>24304.011703276276</v>
      </c>
      <c r="O134" s="20">
        <f t="shared" si="23"/>
        <v>16648.689683600962</v>
      </c>
      <c r="P134" s="20">
        <f t="shared" si="23"/>
        <v>18706.359496100886</v>
      </c>
    </row>
    <row r="135" spans="2:16" s="10" customFormat="1" ht="29.25" customHeight="1" x14ac:dyDescent="0.25">
      <c r="B135" s="47" t="s">
        <v>39</v>
      </c>
      <c r="C135" s="5" t="s">
        <v>12</v>
      </c>
      <c r="D135" s="5" t="s">
        <v>13</v>
      </c>
      <c r="E135" s="22">
        <f>[1]заб.без.стом.!V$121</f>
        <v>7029</v>
      </c>
      <c r="F135" s="16">
        <f>[1]заб.без.стом.!EL$121</f>
        <v>17643.205615707579</v>
      </c>
      <c r="G135" s="17">
        <f>H135+I135+J135+K135</f>
        <v>7029</v>
      </c>
      <c r="H135" s="18">
        <f>[1]заб.без.стом.!F$121</f>
        <v>1781</v>
      </c>
      <c r="I135" s="18">
        <f>[1]заб.без.стом.!J$121</f>
        <v>2879</v>
      </c>
      <c r="J135" s="18">
        <f>[1]заб.без.стом.!N$121</f>
        <v>1180</v>
      </c>
      <c r="K135" s="18">
        <f>[1]заб.без.стом.!U$121</f>
        <v>1189</v>
      </c>
      <c r="L135" s="16">
        <f>M135+N135+O135+P135</f>
        <v>17643.205615707579</v>
      </c>
      <c r="M135" s="16">
        <f>[1]заб.без.стом.!BJ$121</f>
        <v>4568.2489756884288</v>
      </c>
      <c r="N135" s="16">
        <f>[1]заб.без.стом.!CD$121</f>
        <v>7228.4393821399099</v>
      </c>
      <c r="O135" s="16">
        <f>[1]заб.без.стом.!CX$121</f>
        <v>2912.8133620425751</v>
      </c>
      <c r="P135" s="16">
        <f>[1]заб.без.стом.!EG$121</f>
        <v>2933.7038958366638</v>
      </c>
    </row>
    <row r="136" spans="2:16" s="10" customFormat="1" ht="29.25" customHeight="1" x14ac:dyDescent="0.25">
      <c r="B136" s="47"/>
      <c r="C136" s="5" t="s">
        <v>14</v>
      </c>
      <c r="D136" s="11" t="s">
        <v>13</v>
      </c>
      <c r="E136" s="22">
        <f>'[1]стом обр.'!V$28</f>
        <v>612</v>
      </c>
      <c r="F136" s="16">
        <f>'[1]стом обр.'!EZ$28</f>
        <v>1006.7740962932094</v>
      </c>
      <c r="G136" s="18">
        <f>H136+I136+J136+K136</f>
        <v>612</v>
      </c>
      <c r="H136" s="18">
        <f>'[1]стом обр.'!F$28</f>
        <v>147</v>
      </c>
      <c r="I136" s="18">
        <f>'[1]стом обр.'!J$28</f>
        <v>157</v>
      </c>
      <c r="J136" s="18">
        <f>'[1]стом обр.'!N$28</f>
        <v>161</v>
      </c>
      <c r="K136" s="18">
        <f>'[1]стом обр.'!U$28</f>
        <v>147</v>
      </c>
      <c r="L136" s="16">
        <f t="shared" ref="L136:L148" si="24">M136+N136+O136+P136</f>
        <v>1006.7740962932094</v>
      </c>
      <c r="M136" s="16">
        <f>'[1]стом обр.'!BX$28</f>
        <v>241.82318979591793</v>
      </c>
      <c r="N136" s="16">
        <f>'[1]стом обр.'!CR$28</f>
        <v>258.27374692489195</v>
      </c>
      <c r="O136" s="16">
        <f>'[1]стом обр.'!DL$28</f>
        <v>264.85396977648156</v>
      </c>
      <c r="P136" s="16">
        <f>'[1]стом обр.'!EU$28</f>
        <v>241.82318979591793</v>
      </c>
    </row>
    <row r="137" spans="2:16" s="10" customFormat="1" ht="29.25" customHeight="1" x14ac:dyDescent="0.25">
      <c r="B137" s="47"/>
      <c r="C137" s="5" t="s">
        <v>15</v>
      </c>
      <c r="D137" s="5" t="s">
        <v>13</v>
      </c>
      <c r="E137" s="22">
        <f>'[1]неотложка с коэф'!V$42</f>
        <v>4481</v>
      </c>
      <c r="F137" s="16">
        <f>'[1]неотложка с коэф'!EL$42</f>
        <v>5109.852196672583</v>
      </c>
      <c r="G137" s="18">
        <f>H137+I137+J137+K137</f>
        <v>4481</v>
      </c>
      <c r="H137" s="18">
        <f>'[1]неотложка с коэф'!F$42</f>
        <v>1272</v>
      </c>
      <c r="I137" s="18">
        <f>'[1]неотложка с коэф'!J$42</f>
        <v>1569</v>
      </c>
      <c r="J137" s="18">
        <f>'[1]неотложка с коэф'!N$42</f>
        <v>820</v>
      </c>
      <c r="K137" s="18">
        <f>'[1]неотложка с коэф'!U$42</f>
        <v>820</v>
      </c>
      <c r="L137" s="16">
        <f t="shared" si="24"/>
        <v>5109.8521966725839</v>
      </c>
      <c r="M137" s="16">
        <f>'[1]неотложка с коэф'!BJ$42</f>
        <v>1415.729135577426</v>
      </c>
      <c r="N137" s="16">
        <f>'[1]неотложка с коэф'!CD$42</f>
        <v>1714.3994221537728</v>
      </c>
      <c r="O137" s="16">
        <f>'[1]неотложка с коэф'!CX$42</f>
        <v>990.08961408006121</v>
      </c>
      <c r="P137" s="16">
        <f>'[1]неотложка с коэф'!EG$42</f>
        <v>989.63402486132395</v>
      </c>
    </row>
    <row r="138" spans="2:16" s="10" customFormat="1" ht="29.25" customHeight="1" x14ac:dyDescent="0.25">
      <c r="B138" s="47"/>
      <c r="C138" s="5" t="s">
        <v>16</v>
      </c>
      <c r="D138" s="5" t="s">
        <v>17</v>
      </c>
      <c r="E138" s="22">
        <f>[1]ДНХБ!V$112</f>
        <v>2947</v>
      </c>
      <c r="F138" s="16">
        <f>[1]ДНХБ!DZ$112</f>
        <v>750.95153800000014</v>
      </c>
      <c r="G138" s="18">
        <f t="shared" ref="G138:G148" si="25">H138+I138+J138+K138</f>
        <v>2947</v>
      </c>
      <c r="H138" s="18">
        <f>[1]ДНХБ!F$112</f>
        <v>733</v>
      </c>
      <c r="I138" s="18">
        <f>[1]ДНХБ!J$112</f>
        <v>739</v>
      </c>
      <c r="J138" s="18">
        <f>[1]ДНХБ!N$112</f>
        <v>737</v>
      </c>
      <c r="K138" s="18">
        <f>[1]ДНХБ!U$112</f>
        <v>738</v>
      </c>
      <c r="L138" s="16">
        <f t="shared" si="24"/>
        <v>750.95153800000003</v>
      </c>
      <c r="M138" s="16">
        <f>[1]ДНХБ!AX$112</f>
        <v>189.97936000000001</v>
      </c>
      <c r="N138" s="16">
        <f>[1]ДНХБ!BR$112</f>
        <v>187.32612600000002</v>
      </c>
      <c r="O138" s="16">
        <f>[1]ДНХБ!CL$112</f>
        <v>186.65532600000003</v>
      </c>
      <c r="P138" s="16">
        <f>[1]ДНХБ!DU$112</f>
        <v>186.99072600000002</v>
      </c>
    </row>
    <row r="139" spans="2:16" s="10" customFormat="1" ht="29.25" customHeight="1" x14ac:dyDescent="0.25">
      <c r="B139" s="47"/>
      <c r="C139" s="5" t="s">
        <v>18</v>
      </c>
      <c r="D139" s="5" t="s">
        <v>17</v>
      </c>
      <c r="E139" s="22">
        <f>[1]ФАП!V$44</f>
        <v>2304</v>
      </c>
      <c r="F139" s="16">
        <f>[1]ФАП!EK$44</f>
        <v>739</v>
      </c>
      <c r="G139" s="18">
        <f t="shared" si="25"/>
        <v>2304</v>
      </c>
      <c r="H139" s="18">
        <f>[1]ФАП!F$44</f>
        <v>576</v>
      </c>
      <c r="I139" s="18">
        <f>[1]ФАП!J$44</f>
        <v>576</v>
      </c>
      <c r="J139" s="18">
        <f>[1]ФАП!N$44</f>
        <v>576</v>
      </c>
      <c r="K139" s="18">
        <f>[1]ФАП!U$44</f>
        <v>576</v>
      </c>
      <c r="L139" s="16">
        <f t="shared" si="24"/>
        <v>739</v>
      </c>
      <c r="M139" s="16">
        <f>[1]ФАП!BI$44</f>
        <v>172.97977841416764</v>
      </c>
      <c r="N139" s="16">
        <f>[1]ФАП!CC$44</f>
        <v>188.67340719527743</v>
      </c>
      <c r="O139" s="16">
        <f>[1]ФАП!CW$44</f>
        <v>188.67340719527743</v>
      </c>
      <c r="P139" s="16">
        <f>[1]ФАП!EF$44</f>
        <v>188.67340719527743</v>
      </c>
    </row>
    <row r="140" spans="2:16" s="10" customFormat="1" ht="29.25" customHeight="1" x14ac:dyDescent="0.25">
      <c r="B140" s="47"/>
      <c r="C140" s="5" t="s">
        <v>19</v>
      </c>
      <c r="D140" s="5" t="s">
        <v>17</v>
      </c>
      <c r="E140" s="22">
        <f>'[1]разовые без стом'!V$117</f>
        <v>3720</v>
      </c>
      <c r="F140" s="16">
        <f>'[1]разовые без стом'!EM$117</f>
        <v>1017.906578</v>
      </c>
      <c r="G140" s="18">
        <f t="shared" si="25"/>
        <v>3720</v>
      </c>
      <c r="H140" s="18">
        <f>'[1]разовые без стом'!F$117</f>
        <v>783</v>
      </c>
      <c r="I140" s="18">
        <f>'[1]разовые без стом'!J$117</f>
        <v>964</v>
      </c>
      <c r="J140" s="18">
        <f>'[1]разовые без стом'!N$117</f>
        <v>989</v>
      </c>
      <c r="K140" s="18">
        <f>'[1]разовые без стом'!U$117</f>
        <v>984</v>
      </c>
      <c r="L140" s="16">
        <f t="shared" si="24"/>
        <v>1017.9065779999999</v>
      </c>
      <c r="M140" s="16">
        <f>'[1]разовые без стом'!BG$117</f>
        <v>213.80460399999998</v>
      </c>
      <c r="N140" s="16">
        <f>'[1]разовые без стом'!CC$117</f>
        <v>263.04873399999997</v>
      </c>
      <c r="O140" s="16">
        <f>'[1]разовые без стом'!CY$117</f>
        <v>271.45866799999999</v>
      </c>
      <c r="P140" s="16">
        <f>'[1]разовые без стом'!EH$117</f>
        <v>269.59457199999997</v>
      </c>
    </row>
    <row r="141" spans="2:16" s="10" customFormat="1" ht="29.25" customHeight="1" x14ac:dyDescent="0.25">
      <c r="B141" s="47"/>
      <c r="C141" s="5" t="s">
        <v>20</v>
      </c>
      <c r="D141" s="5" t="s">
        <v>17</v>
      </c>
      <c r="E141" s="22">
        <f>[1]иные!V$113</f>
        <v>3403</v>
      </c>
      <c r="F141" s="16">
        <f>[1]иные!EB$113</f>
        <v>309.113946</v>
      </c>
      <c r="G141" s="18">
        <f t="shared" si="25"/>
        <v>3403</v>
      </c>
      <c r="H141" s="18">
        <f>[1]иные!F$113</f>
        <v>789</v>
      </c>
      <c r="I141" s="18">
        <f>[1]иные!J$113</f>
        <v>871</v>
      </c>
      <c r="J141" s="18">
        <f>[1]иные!N$113</f>
        <v>869</v>
      </c>
      <c r="K141" s="18">
        <f>[1]иные!U$113</f>
        <v>874</v>
      </c>
      <c r="L141" s="16">
        <f t="shared" si="24"/>
        <v>309.113946</v>
      </c>
      <c r="M141" s="16">
        <f>[1]иные!AZ$113</f>
        <v>71.676728999999995</v>
      </c>
      <c r="N141" s="16">
        <f>[1]иные!BT$113</f>
        <v>79.086635999999999</v>
      </c>
      <c r="O141" s="16">
        <f>[1]иные!CN$113</f>
        <v>79.01737199999998</v>
      </c>
      <c r="P141" s="16">
        <f>[1]иные!DW$113</f>
        <v>79.333208999999997</v>
      </c>
    </row>
    <row r="142" spans="2:16" s="10" customFormat="1" ht="29.25" customHeight="1" x14ac:dyDescent="0.25">
      <c r="B142" s="47"/>
      <c r="C142" s="5" t="s">
        <v>21</v>
      </c>
      <c r="D142" s="5" t="s">
        <v>17</v>
      </c>
      <c r="E142" s="22">
        <f>'[1]проф.пос. по стом. '!V$37</f>
        <v>840</v>
      </c>
      <c r="F142" s="16">
        <f>'[1]проф.пос. по стом. '!EV$37</f>
        <v>562.31884799999989</v>
      </c>
      <c r="G142" s="18">
        <f t="shared" si="25"/>
        <v>840</v>
      </c>
      <c r="H142" s="18">
        <f>'[1]проф.пос. по стом. '!F$37</f>
        <v>210</v>
      </c>
      <c r="I142" s="18">
        <f>'[1]проф.пос. по стом. '!J$37</f>
        <v>210</v>
      </c>
      <c r="J142" s="18">
        <f>'[1]проф.пос. по стом. '!N$37</f>
        <v>210</v>
      </c>
      <c r="K142" s="18">
        <f>'[1]проф.пос. по стом. '!U$37</f>
        <v>210</v>
      </c>
      <c r="L142" s="16">
        <f t="shared" si="24"/>
        <v>562.31884799999989</v>
      </c>
      <c r="M142" s="16">
        <f>'[1]проф.пос. по стом. '!BT$37</f>
        <v>140.57971199999997</v>
      </c>
      <c r="N142" s="16">
        <f>'[1]проф.пос. по стом. '!CN$37</f>
        <v>140.57971199999997</v>
      </c>
      <c r="O142" s="16">
        <f>'[1]проф.пос. по стом. '!DH$37</f>
        <v>140.57971199999997</v>
      </c>
      <c r="P142" s="16">
        <f>'[1]проф.пос. по стом. '!EQ$37</f>
        <v>140.57971199999997</v>
      </c>
    </row>
    <row r="143" spans="2:16" s="10" customFormat="1" ht="29.25" customHeight="1" x14ac:dyDescent="0.25">
      <c r="B143" s="47"/>
      <c r="C143" s="5" t="s">
        <v>22</v>
      </c>
      <c r="D143" s="5" t="s">
        <v>17</v>
      </c>
      <c r="E143" s="22">
        <f>'[2]ПМО взр'!BF$674</f>
        <v>431</v>
      </c>
      <c r="F143" s="16">
        <f>'[2]ПМО взр'!NG$674</f>
        <v>1035.7499999999998</v>
      </c>
      <c r="G143" s="18">
        <f t="shared" si="25"/>
        <v>431</v>
      </c>
      <c r="H143" s="18">
        <f>'[2]ПМО взр'!M$674</f>
        <v>55</v>
      </c>
      <c r="I143" s="18">
        <f>'[2]ПМО взр'!Y$674</f>
        <v>0</v>
      </c>
      <c r="J143" s="18">
        <f>'[2]ПМО взр'!AK$674</f>
        <v>252</v>
      </c>
      <c r="K143" s="18">
        <f>'[2]ПМО взр'!BC$674</f>
        <v>124</v>
      </c>
      <c r="L143" s="16">
        <f t="shared" si="24"/>
        <v>1035.75</v>
      </c>
      <c r="M143" s="16">
        <f>'[2]ПМО взр'!EP$674</f>
        <v>126.6</v>
      </c>
      <c r="N143" s="16">
        <f>'[2]ПМО взр'!GX$674</f>
        <v>0</v>
      </c>
      <c r="O143" s="16">
        <f>'[2]ПМО взр'!JF$674</f>
        <v>605.20000000000005</v>
      </c>
      <c r="P143" s="16">
        <f>'[2]ПМО взр'!MR$674</f>
        <v>303.95</v>
      </c>
    </row>
    <row r="144" spans="2:16" s="10" customFormat="1" ht="29.25" customHeight="1" x14ac:dyDescent="0.25">
      <c r="B144" s="47"/>
      <c r="C144" s="5" t="s">
        <v>23</v>
      </c>
      <c r="D144" s="5" t="s">
        <v>17</v>
      </c>
      <c r="E144" s="22">
        <f>'[2]Проф.МО дети  '!U$267</f>
        <v>1238</v>
      </c>
      <c r="F144" s="16">
        <f>'[2]Проф.МО дети  '!DW$267</f>
        <v>4583.6226617828142</v>
      </c>
      <c r="G144" s="18">
        <f t="shared" si="25"/>
        <v>1238</v>
      </c>
      <c r="H144" s="18">
        <f>'[2]Проф.МО дети  '!F$267</f>
        <v>0</v>
      </c>
      <c r="I144" s="18">
        <f>'[2]Проф.МО дети  '!J$267</f>
        <v>306</v>
      </c>
      <c r="J144" s="18">
        <f>'[2]Проф.МО дети  '!N$267</f>
        <v>490</v>
      </c>
      <c r="K144" s="18">
        <f>'[2]Проф.МО дети  '!T$267</f>
        <v>442</v>
      </c>
      <c r="L144" s="16">
        <f t="shared" si="24"/>
        <v>4583.6226617828133</v>
      </c>
      <c r="M144" s="16">
        <f>'[2]Проф.МО дети  '!AZ$267</f>
        <v>0</v>
      </c>
      <c r="N144" s="16">
        <f>'[2]Проф.МО дети  '!BT$267</f>
        <v>935.92784735520092</v>
      </c>
      <c r="O144" s="16">
        <f>'[2]Проф.МО дети  '!CN$267</f>
        <v>1350.7140895848268</v>
      </c>
      <c r="P144" s="16">
        <f>'[2]Проф.МО дети  '!DR$267</f>
        <v>2296.9807248427855</v>
      </c>
    </row>
    <row r="145" spans="2:16" s="10" customFormat="1" ht="29.25" customHeight="1" x14ac:dyDescent="0.25">
      <c r="B145" s="47"/>
      <c r="C145" s="5" t="s">
        <v>24</v>
      </c>
      <c r="D145" s="5" t="s">
        <v>17</v>
      </c>
      <c r="E145" s="22">
        <f>'[2]ДДС ТЖС'!U$64</f>
        <v>48</v>
      </c>
      <c r="F145" s="16">
        <f>'[2]ДДС ТЖС'!DY$64</f>
        <v>474.04128000000003</v>
      </c>
      <c r="G145" s="18">
        <f t="shared" si="25"/>
        <v>48</v>
      </c>
      <c r="H145" s="18">
        <f>'[2]ДДС ТЖС'!F$64</f>
        <v>0</v>
      </c>
      <c r="I145" s="18">
        <f>'[2]ДДС ТЖС'!J$64</f>
        <v>14</v>
      </c>
      <c r="J145" s="18">
        <f>'[2]ДДС ТЖС'!N$64</f>
        <v>6</v>
      </c>
      <c r="K145" s="18">
        <f>'[2]ДДС ТЖС'!T$64</f>
        <v>28</v>
      </c>
      <c r="L145" s="16">
        <f t="shared" si="24"/>
        <v>474.04128000000003</v>
      </c>
      <c r="M145" s="16">
        <f>'[2]ДДС ТЖС'!BB$64</f>
        <v>0</v>
      </c>
      <c r="N145" s="16">
        <f>'[2]ДДС ТЖС'!BV$64</f>
        <v>134.41203999999999</v>
      </c>
      <c r="O145" s="16">
        <f>'[2]ДДС ТЖС'!CP$64</f>
        <v>61.655160000000002</v>
      </c>
      <c r="P145" s="16">
        <f>'[2]ДДС ТЖС'!DT$64</f>
        <v>277.97408000000001</v>
      </c>
    </row>
    <row r="146" spans="2:16" s="10" customFormat="1" ht="29.25" customHeight="1" x14ac:dyDescent="0.25">
      <c r="B146" s="47"/>
      <c r="C146" s="5" t="s">
        <v>25</v>
      </c>
      <c r="D146" s="5" t="s">
        <v>17</v>
      </c>
      <c r="E146" s="22">
        <f>'[2]ДДС опека'!U$63</f>
        <v>53</v>
      </c>
      <c r="F146" s="16">
        <f>'[2]ДДС опека'!EA$63</f>
        <v>533.09558000000004</v>
      </c>
      <c r="G146" s="18">
        <f t="shared" si="25"/>
        <v>53</v>
      </c>
      <c r="H146" s="18">
        <f>'[2]ДДС опека'!F$63</f>
        <v>0</v>
      </c>
      <c r="I146" s="18">
        <f>'[2]ДДС опека'!J$63</f>
        <v>13</v>
      </c>
      <c r="J146" s="18">
        <f>'[2]ДДС опека'!N$63</f>
        <v>0</v>
      </c>
      <c r="K146" s="18">
        <f>'[2]ДДС опека'!T$63</f>
        <v>40</v>
      </c>
      <c r="L146" s="16">
        <f t="shared" si="24"/>
        <v>533.09558000000004</v>
      </c>
      <c r="M146" s="16">
        <f>'[2]ДДС опека'!BB$63</f>
        <v>0</v>
      </c>
      <c r="N146" s="16">
        <f>'[2]ДДС опека'!BV$63</f>
        <v>128.61118000000002</v>
      </c>
      <c r="O146" s="16">
        <f>'[2]ДДС опека'!CP$63</f>
        <v>0</v>
      </c>
      <c r="P146" s="16">
        <f>'[2]ДДС опека'!DT$63</f>
        <v>404.48439999999999</v>
      </c>
    </row>
    <row r="147" spans="2:16" s="10" customFormat="1" ht="29.25" customHeight="1" x14ac:dyDescent="0.25">
      <c r="B147" s="47"/>
      <c r="C147" s="5" t="s">
        <v>26</v>
      </c>
      <c r="D147" s="5" t="s">
        <v>17</v>
      </c>
      <c r="E147" s="22">
        <f>'[2]ДВН1Этап новый '!BF$557</f>
        <v>1410</v>
      </c>
      <c r="F147" s="16">
        <f>'[2]ДВН1Этап новый '!NI$557</f>
        <v>4007.395759999999</v>
      </c>
      <c r="G147" s="18">
        <f t="shared" si="25"/>
        <v>1410</v>
      </c>
      <c r="H147" s="18">
        <f>'[2]ДВН1Этап новый '!M$557</f>
        <v>351</v>
      </c>
      <c r="I147" s="18">
        <f>'[2]ДВН1Этап новый '!Y$557</f>
        <v>0</v>
      </c>
      <c r="J147" s="18">
        <f>'[2]ДВН1Этап новый '!AK$557</f>
        <v>43</v>
      </c>
      <c r="K147" s="18">
        <f>'[2]ДВН1Этап новый '!BC$557</f>
        <v>1016</v>
      </c>
      <c r="L147" s="16">
        <f t="shared" si="24"/>
        <v>4007.3957599999994</v>
      </c>
      <c r="M147" s="16">
        <f>'[2]ДВН1Этап новый '!ER$557</f>
        <v>1049.55936</v>
      </c>
      <c r="N147" s="16">
        <f>'[2]ДВН1Этап новый '!GZ$557</f>
        <v>0</v>
      </c>
      <c r="O147" s="16">
        <f>'[2]ДВН1Этап новый '!JH$557</f>
        <v>99.994079999999997</v>
      </c>
      <c r="P147" s="16">
        <f>'[2]ДВН1Этап новый '!MT$557</f>
        <v>2857.8423199999997</v>
      </c>
    </row>
    <row r="148" spans="2:16" s="10" customFormat="1" ht="29.25" customHeight="1" x14ac:dyDescent="0.25">
      <c r="B148" s="47"/>
      <c r="C148" s="5" t="s">
        <v>27</v>
      </c>
      <c r="D148" s="5" t="s">
        <v>17</v>
      </c>
      <c r="E148" s="22">
        <f>'[2]ДВН2 этап'!BF$563</f>
        <v>24</v>
      </c>
      <c r="F148" s="16">
        <f>'[2]ДВН2 этап'!MW$563</f>
        <v>59.751999999999995</v>
      </c>
      <c r="G148" s="18">
        <f t="shared" si="25"/>
        <v>24</v>
      </c>
      <c r="H148" s="18">
        <f>'[2]ДВН2 этап'!M$563</f>
        <v>0</v>
      </c>
      <c r="I148" s="18">
        <f>'[2]ДВН2 этап'!Y$563</f>
        <v>0</v>
      </c>
      <c r="J148" s="18">
        <f>'[2]ДВН2 этап'!AK$563</f>
        <v>0</v>
      </c>
      <c r="K148" s="18">
        <f>'[2]ДВН2 этап'!BC$563</f>
        <v>24</v>
      </c>
      <c r="L148" s="16">
        <f t="shared" si="24"/>
        <v>59.751999999999995</v>
      </c>
      <c r="M148" s="16">
        <f>'[2]ДВН2 этап'!EF$563</f>
        <v>0</v>
      </c>
      <c r="N148" s="16">
        <f>'[2]ДВН2 этап'!GN$563</f>
        <v>0</v>
      </c>
      <c r="O148" s="16">
        <f>'[2]ДВН2 этап'!IV$563</f>
        <v>0</v>
      </c>
      <c r="P148" s="16">
        <f>'[2]ДВН2 этап'!MH$563</f>
        <v>59.751999999999995</v>
      </c>
    </row>
    <row r="149" spans="2:16" s="10" customFormat="1" ht="29.25" customHeight="1" x14ac:dyDescent="0.25">
      <c r="B149" s="47"/>
      <c r="C149" s="48" t="s">
        <v>6</v>
      </c>
      <c r="D149" s="48"/>
      <c r="E149" s="19">
        <f>SUM(E135:E148)</f>
        <v>28540</v>
      </c>
      <c r="F149" s="20">
        <f t="shared" ref="F149:P149" si="26">SUM(F135:F148)</f>
        <v>37832.780100456184</v>
      </c>
      <c r="G149" s="21">
        <f t="shared" si="26"/>
        <v>28540</v>
      </c>
      <c r="H149" s="21">
        <f t="shared" si="26"/>
        <v>6697</v>
      </c>
      <c r="I149" s="21">
        <f t="shared" si="26"/>
        <v>8298</v>
      </c>
      <c r="J149" s="21">
        <f t="shared" si="26"/>
        <v>6333</v>
      </c>
      <c r="K149" s="21">
        <f t="shared" si="26"/>
        <v>7212</v>
      </c>
      <c r="L149" s="20">
        <f t="shared" si="26"/>
        <v>37832.780100456184</v>
      </c>
      <c r="M149" s="20">
        <f t="shared" si="26"/>
        <v>8190.9808444759401</v>
      </c>
      <c r="N149" s="20">
        <f t="shared" si="26"/>
        <v>11258.778233769053</v>
      </c>
      <c r="O149" s="20">
        <f t="shared" si="26"/>
        <v>7151.7047606792239</v>
      </c>
      <c r="P149" s="20">
        <f t="shared" si="26"/>
        <v>11231.316261531969</v>
      </c>
    </row>
    <row r="150" spans="2:16" s="10" customFormat="1" ht="29.25" customHeight="1" x14ac:dyDescent="0.25">
      <c r="B150" s="47" t="s">
        <v>40</v>
      </c>
      <c r="C150" s="5" t="s">
        <v>12</v>
      </c>
      <c r="D150" s="11" t="s">
        <v>13</v>
      </c>
      <c r="E150" s="22">
        <f>[1]заб.без.стом.!V$141</f>
        <v>16499</v>
      </c>
      <c r="F150" s="16">
        <f>[1]заб.без.стом.!EL$141</f>
        <v>40922.481053279997</v>
      </c>
      <c r="G150" s="17">
        <f>H150+I150+J150+K150</f>
        <v>16499</v>
      </c>
      <c r="H150" s="18">
        <f>[1]заб.без.стом.!F$141</f>
        <v>4212</v>
      </c>
      <c r="I150" s="18">
        <f>[1]заб.без.стом.!J$141</f>
        <v>6496</v>
      </c>
      <c r="J150" s="18">
        <f>[1]заб.без.стом.!N$141</f>
        <v>2892</v>
      </c>
      <c r="K150" s="18">
        <f>[1]заб.без.стом.!U$141</f>
        <v>2899</v>
      </c>
      <c r="L150" s="16">
        <f>M150+N150+O150+P150</f>
        <v>40922.481053279997</v>
      </c>
      <c r="M150" s="16">
        <f>[1]заб.без.стом.!BJ$141</f>
        <v>10666.22912064</v>
      </c>
      <c r="N150" s="16">
        <f>[1]заб.без.стом.!CD$141</f>
        <v>16433.832970080002</v>
      </c>
      <c r="O150" s="16">
        <f>[1]заб.без.стом.!CX$141</f>
        <v>6945.9221471999981</v>
      </c>
      <c r="P150" s="16">
        <f>[1]заб.без.стом.!EG$141</f>
        <v>6876.4968153599993</v>
      </c>
    </row>
    <row r="151" spans="2:16" s="10" customFormat="1" ht="29.25" customHeight="1" x14ac:dyDescent="0.25">
      <c r="B151" s="47"/>
      <c r="C151" s="5" t="s">
        <v>14</v>
      </c>
      <c r="D151" s="11" t="s">
        <v>13</v>
      </c>
      <c r="E151" s="22">
        <f>'[1]стом обр.'!V$32</f>
        <v>1493</v>
      </c>
      <c r="F151" s="16">
        <f>'[1]стом обр.'!EZ$32</f>
        <v>2456.0686079999991</v>
      </c>
      <c r="G151" s="17">
        <f t="shared" ref="G151:G164" si="27">H151+I151+J151+K151</f>
        <v>1493</v>
      </c>
      <c r="H151" s="18">
        <f>'[1]стом обр.'!F$32</f>
        <v>462</v>
      </c>
      <c r="I151" s="18">
        <f>'[1]стом обр.'!J$32</f>
        <v>434</v>
      </c>
      <c r="J151" s="18">
        <f>'[1]стом обр.'!N$32</f>
        <v>451</v>
      </c>
      <c r="K151" s="18">
        <f>'[1]стом обр.'!U$32</f>
        <v>146</v>
      </c>
      <c r="L151" s="16">
        <f t="shared" ref="L151:L164" si="28">M151+N151+O151+P151</f>
        <v>2456.0686079999996</v>
      </c>
      <c r="M151" s="16">
        <f>'[1]стом обр.'!BX$32</f>
        <v>760.01587199999983</v>
      </c>
      <c r="N151" s="16">
        <f>'[1]стом обр.'!CR$32</f>
        <v>713.95430399999987</v>
      </c>
      <c r="O151" s="16">
        <f>'[1]стом обр.'!DL$32</f>
        <v>741.92025599999988</v>
      </c>
      <c r="P151" s="16">
        <f>'[1]стом обр.'!EU$32</f>
        <v>240.17817599999998</v>
      </c>
    </row>
    <row r="152" spans="2:16" s="10" customFormat="1" ht="29.25" customHeight="1" x14ac:dyDescent="0.25">
      <c r="B152" s="47"/>
      <c r="C152" s="5" t="s">
        <v>31</v>
      </c>
      <c r="D152" s="11" t="s">
        <v>30</v>
      </c>
      <c r="E152" s="22">
        <f>'[1]КТиМРТ(обращение)'!X$79</f>
        <v>237</v>
      </c>
      <c r="F152" s="16">
        <f>'[1]КТиМРТ(обращение)'!ED$79</f>
        <v>360.01247999999993</v>
      </c>
      <c r="G152" s="17">
        <f t="shared" si="27"/>
        <v>237</v>
      </c>
      <c r="H152" s="18">
        <f>'[1]КТиМРТ(обращение)'!G$79</f>
        <v>33</v>
      </c>
      <c r="I152" s="18">
        <f>'[1]КТиМРТ(обращение)'!K$79</f>
        <v>69</v>
      </c>
      <c r="J152" s="18">
        <f>'[1]КТиМРТ(обращение)'!P$79</f>
        <v>69</v>
      </c>
      <c r="K152" s="18">
        <f>'[1]КТиМРТ(обращение)'!W$79</f>
        <v>66</v>
      </c>
      <c r="L152" s="16">
        <f t="shared" si="28"/>
        <v>360.01247999999998</v>
      </c>
      <c r="M152" s="16">
        <f>'[1]КТиМРТ(обращение)'!BB$79</f>
        <v>50.128319999999988</v>
      </c>
      <c r="N152" s="16">
        <f>'[1]КТиМРТ(обращение)'!BV$79</f>
        <v>104.81375999999999</v>
      </c>
      <c r="O152" s="16">
        <f>'[1]КТиМРТ(обращение)'!CP$79</f>
        <v>104.81375999999999</v>
      </c>
      <c r="P152" s="16">
        <f>'[1]КТиМРТ(обращение)'!DY$79</f>
        <v>100.25663999999998</v>
      </c>
    </row>
    <row r="153" spans="2:16" s="10" customFormat="1" ht="29.25" customHeight="1" x14ac:dyDescent="0.25">
      <c r="B153" s="47"/>
      <c r="C153" s="5" t="s">
        <v>15</v>
      </c>
      <c r="D153" s="11" t="s">
        <v>13</v>
      </c>
      <c r="E153" s="22">
        <f>'[1]неотложка с коэф'!V$46</f>
        <v>6734</v>
      </c>
      <c r="F153" s="16">
        <f>'[1]неотложка с коэф'!EL$46</f>
        <v>7491.3323555151019</v>
      </c>
      <c r="G153" s="17">
        <f t="shared" si="27"/>
        <v>6734</v>
      </c>
      <c r="H153" s="18">
        <f>'[1]неотложка с коэф'!F$46</f>
        <v>1659</v>
      </c>
      <c r="I153" s="18">
        <f>'[1]неотложка с коэф'!J$46</f>
        <v>4099</v>
      </c>
      <c r="J153" s="18">
        <f>'[1]неотложка с коэф'!N$46</f>
        <v>530</v>
      </c>
      <c r="K153" s="18">
        <f>'[1]неотложка с коэф'!U$46</f>
        <v>446</v>
      </c>
      <c r="L153" s="16">
        <f t="shared" si="28"/>
        <v>7491.3323555151028</v>
      </c>
      <c r="M153" s="16">
        <f>'[1]неотложка с коэф'!BJ$46</f>
        <v>1849.8385701227207</v>
      </c>
      <c r="N153" s="16">
        <f>'[1]неотложка с коэф'!CD$46</f>
        <v>4551.2648014316019</v>
      </c>
      <c r="O153" s="16">
        <f>'[1]неотложка с коэф'!CX$46</f>
        <v>597.35524928951463</v>
      </c>
      <c r="P153" s="16">
        <f>'[1]неотложка с коэф'!EG$46</f>
        <v>492.87373467126497</v>
      </c>
    </row>
    <row r="154" spans="2:16" s="10" customFormat="1" ht="29.25" customHeight="1" x14ac:dyDescent="0.25">
      <c r="B154" s="47"/>
      <c r="C154" s="5" t="s">
        <v>16</v>
      </c>
      <c r="D154" s="11" t="s">
        <v>17</v>
      </c>
      <c r="E154" s="22">
        <f>[1]ДНХБ!V$120</f>
        <v>5824</v>
      </c>
      <c r="F154" s="16">
        <f>[1]ДНХБ!DZ$120</f>
        <v>1570.7603560000002</v>
      </c>
      <c r="G154" s="17">
        <f t="shared" si="27"/>
        <v>5824</v>
      </c>
      <c r="H154" s="18">
        <f>[1]ДНХБ!F$120</f>
        <v>1595</v>
      </c>
      <c r="I154" s="18">
        <f>[1]ДНХБ!J$120</f>
        <v>1250</v>
      </c>
      <c r="J154" s="18">
        <f>[1]ДНХБ!N$120</f>
        <v>1417</v>
      </c>
      <c r="K154" s="18">
        <f>[1]ДНХБ!U$120</f>
        <v>1562</v>
      </c>
      <c r="L154" s="16">
        <f t="shared" si="28"/>
        <v>1570.7603559999998</v>
      </c>
      <c r="M154" s="16">
        <f>[1]ДНХБ!AX$120</f>
        <v>440.10568799999993</v>
      </c>
      <c r="N154" s="16">
        <f>[1]ДНХБ!BR$120</f>
        <v>336.99385200000006</v>
      </c>
      <c r="O154" s="16">
        <f>[1]ДНХБ!CL$120</f>
        <v>384.202494</v>
      </c>
      <c r="P154" s="16">
        <f>[1]ДНХБ!DU$120</f>
        <v>409.45832199999995</v>
      </c>
    </row>
    <row r="155" spans="2:16" s="10" customFormat="1" ht="29.25" customHeight="1" x14ac:dyDescent="0.25">
      <c r="B155" s="47"/>
      <c r="C155" s="5" t="s">
        <v>18</v>
      </c>
      <c r="D155" s="11" t="s">
        <v>17</v>
      </c>
      <c r="E155" s="22">
        <f>[1]ФАП!V$49</f>
        <v>6589</v>
      </c>
      <c r="F155" s="16">
        <f>[1]ФАП!EK$49</f>
        <v>1921.9</v>
      </c>
      <c r="G155" s="17">
        <f t="shared" si="27"/>
        <v>6589</v>
      </c>
      <c r="H155" s="18">
        <f>[1]ФАП!F$49</f>
        <v>1647</v>
      </c>
      <c r="I155" s="18">
        <f>[1]ФАП!J$49</f>
        <v>1647</v>
      </c>
      <c r="J155" s="18">
        <f>[1]ФАП!N$49</f>
        <v>1647</v>
      </c>
      <c r="K155" s="18">
        <f>[1]ФАП!U$49</f>
        <v>1648</v>
      </c>
      <c r="L155" s="16">
        <f t="shared" si="28"/>
        <v>1921.9</v>
      </c>
      <c r="M155" s="16">
        <f>[1]ФАП!BI$49</f>
        <v>460.02814217898464</v>
      </c>
      <c r="N155" s="16">
        <f>[1]ФАП!CC$49</f>
        <v>487.29061927367172</v>
      </c>
      <c r="O155" s="16">
        <f>[1]ФАП!CW$49</f>
        <v>487.29061927367172</v>
      </c>
      <c r="P155" s="16">
        <f>[1]ФАП!EF$49</f>
        <v>487.29061927367172</v>
      </c>
    </row>
    <row r="156" spans="2:16" s="10" customFormat="1" ht="29.25" customHeight="1" x14ac:dyDescent="0.25">
      <c r="B156" s="47"/>
      <c r="C156" s="5" t="s">
        <v>19</v>
      </c>
      <c r="D156" s="11" t="s">
        <v>17</v>
      </c>
      <c r="E156" s="22">
        <f>'[1]разовые без стом'!V$126</f>
        <v>7810</v>
      </c>
      <c r="F156" s="16">
        <f>'[1]разовые без стом'!EM$126</f>
        <v>1943.8595539999997</v>
      </c>
      <c r="G156" s="17">
        <f t="shared" si="27"/>
        <v>7810</v>
      </c>
      <c r="H156" s="18">
        <f>'[1]разовые без стом'!F$126</f>
        <v>1096</v>
      </c>
      <c r="I156" s="18">
        <f>'[1]разовые без стом'!J$126</f>
        <v>2018</v>
      </c>
      <c r="J156" s="18">
        <f>'[1]разовые без стом'!N$126</f>
        <v>2451</v>
      </c>
      <c r="K156" s="18">
        <f>'[1]разовые без стом'!U$126</f>
        <v>2245</v>
      </c>
      <c r="L156" s="16">
        <f t="shared" si="28"/>
        <v>1943.8595539999997</v>
      </c>
      <c r="M156" s="16">
        <f>'[1]разовые без стом'!BG$126</f>
        <v>265.16386</v>
      </c>
      <c r="N156" s="16">
        <f>'[1]разовые без стом'!CC$126</f>
        <v>477.36449799999991</v>
      </c>
      <c r="O156" s="16">
        <f>'[1]разовые без стом'!CY$126</f>
        <v>595.20505199999991</v>
      </c>
      <c r="P156" s="16">
        <f>'[1]разовые без стом'!EH$126</f>
        <v>606.12614399999995</v>
      </c>
    </row>
    <row r="157" spans="2:16" s="10" customFormat="1" ht="29.25" customHeight="1" x14ac:dyDescent="0.25">
      <c r="B157" s="47"/>
      <c r="C157" s="5" t="s">
        <v>20</v>
      </c>
      <c r="D157" s="11" t="s">
        <v>17</v>
      </c>
      <c r="E157" s="22">
        <f>[1]иные!V$124</f>
        <v>4611</v>
      </c>
      <c r="F157" s="16">
        <f>[1]иные!EB$124</f>
        <v>399.29238900000001</v>
      </c>
      <c r="G157" s="17">
        <f t="shared" si="27"/>
        <v>4611</v>
      </c>
      <c r="H157" s="18">
        <f>[1]иные!F$124</f>
        <v>972</v>
      </c>
      <c r="I157" s="18">
        <f>[1]иные!J$124</f>
        <v>936</v>
      </c>
      <c r="J157" s="18">
        <f>[1]иные!N$124</f>
        <v>1762</v>
      </c>
      <c r="K157" s="18">
        <f>[1]иные!U$124</f>
        <v>941</v>
      </c>
      <c r="L157" s="16">
        <f t="shared" si="28"/>
        <v>399.29238899999996</v>
      </c>
      <c r="M157" s="16">
        <f>[1]иные!AZ$124</f>
        <v>83.063195999999991</v>
      </c>
      <c r="N157" s="16">
        <f>[1]иные!BT$124</f>
        <v>82.522107000000005</v>
      </c>
      <c r="O157" s="16">
        <f>[1]иные!CN$124</f>
        <v>151.52488199999999</v>
      </c>
      <c r="P157" s="16">
        <f>[1]иные!DW$124</f>
        <v>82.18220399999997</v>
      </c>
    </row>
    <row r="158" spans="2:16" s="10" customFormat="1" ht="29.25" customHeight="1" x14ac:dyDescent="0.25">
      <c r="B158" s="47"/>
      <c r="C158" s="5" t="s">
        <v>21</v>
      </c>
      <c r="D158" s="11" t="s">
        <v>17</v>
      </c>
      <c r="E158" s="22">
        <f>'[1]проф.пос. по стом. '!V$40</f>
        <v>555</v>
      </c>
      <c r="F158" s="16">
        <f>'[1]проф.пос. по стом. '!EV$40</f>
        <v>356.85619199999991</v>
      </c>
      <c r="G158" s="17">
        <f t="shared" si="27"/>
        <v>555</v>
      </c>
      <c r="H158" s="18">
        <f>'[1]проф.пос. по стом. '!F$40</f>
        <v>80</v>
      </c>
      <c r="I158" s="18">
        <f>'[1]проф.пос. по стом. '!J$40</f>
        <v>99</v>
      </c>
      <c r="J158" s="18">
        <f>'[1]проф.пос. по стом. '!N$40</f>
        <v>80</v>
      </c>
      <c r="K158" s="18">
        <f>'[1]проф.пос. по стом. '!U$40</f>
        <v>296</v>
      </c>
      <c r="L158" s="16">
        <f t="shared" si="28"/>
        <v>356.85619199999996</v>
      </c>
      <c r="M158" s="16">
        <f>'[1]проф.пос. по стом. '!BT$40</f>
        <v>46.859904</v>
      </c>
      <c r="N158" s="16">
        <f>'[1]проф.пос. по стом. '!CN$40</f>
        <v>60.557414399999999</v>
      </c>
      <c r="O158" s="16">
        <f>'[1]проф.пос. по стом. '!DH$40</f>
        <v>46.859904</v>
      </c>
      <c r="P158" s="16">
        <f>'[1]проф.пос. по стом. '!EQ$40</f>
        <v>202.57896959999999</v>
      </c>
    </row>
    <row r="159" spans="2:16" s="10" customFormat="1" ht="29.25" customHeight="1" x14ac:dyDescent="0.25">
      <c r="B159" s="47"/>
      <c r="C159" s="5" t="s">
        <v>22</v>
      </c>
      <c r="D159" s="11" t="s">
        <v>17</v>
      </c>
      <c r="E159" s="22">
        <f>'[2]ПМО взр'!BF$757</f>
        <v>2114</v>
      </c>
      <c r="F159" s="16">
        <f>'[2]ПМО взр'!NG$757</f>
        <v>5078.3500000000004</v>
      </c>
      <c r="G159" s="17">
        <f t="shared" si="27"/>
        <v>2114</v>
      </c>
      <c r="H159" s="18">
        <f>'[2]ПМО взр'!M$757</f>
        <v>183</v>
      </c>
      <c r="I159" s="18">
        <f>'[2]ПМО взр'!Y$757</f>
        <v>31</v>
      </c>
      <c r="J159" s="18">
        <f>'[2]ПМО взр'!AK$757</f>
        <v>830</v>
      </c>
      <c r="K159" s="18">
        <f>'[2]ПМО взр'!BC$757</f>
        <v>1070</v>
      </c>
      <c r="L159" s="16">
        <f t="shared" si="28"/>
        <v>5078.3500000000004</v>
      </c>
      <c r="M159" s="16">
        <f>'[2]ПМО взр'!EP$757</f>
        <v>435.95000000000005</v>
      </c>
      <c r="N159" s="16">
        <f>'[2]ПМО взр'!GX$757</f>
        <v>79.849999999999994</v>
      </c>
      <c r="O159" s="16">
        <f>'[2]ПМО взр'!JF$757</f>
        <v>1983.75</v>
      </c>
      <c r="P159" s="16">
        <f>'[2]ПМО взр'!MR$757</f>
        <v>2578.7999999999997</v>
      </c>
    </row>
    <row r="160" spans="2:16" s="10" customFormat="1" ht="29.25" customHeight="1" x14ac:dyDescent="0.25">
      <c r="B160" s="47"/>
      <c r="C160" s="5" t="s">
        <v>23</v>
      </c>
      <c r="D160" s="11" t="s">
        <v>17</v>
      </c>
      <c r="E160" s="22">
        <f>'[2]Проф.МО дети  '!U$299</f>
        <v>1556</v>
      </c>
      <c r="F160" s="16">
        <f>'[2]Проф.МО дети  '!DW$299</f>
        <v>6213.6409537457976</v>
      </c>
      <c r="G160" s="17">
        <f t="shared" si="27"/>
        <v>1556</v>
      </c>
      <c r="H160" s="18">
        <f>'[2]Проф.МО дети  '!F$299</f>
        <v>552</v>
      </c>
      <c r="I160" s="18">
        <f>'[2]Проф.МО дети  '!J$299</f>
        <v>132</v>
      </c>
      <c r="J160" s="18">
        <f>'[2]Проф.МО дети  '!N$299</f>
        <v>498</v>
      </c>
      <c r="K160" s="18">
        <f>'[2]Проф.МО дети  '!T$299</f>
        <v>374</v>
      </c>
      <c r="L160" s="16">
        <f t="shared" si="28"/>
        <v>6213.6409537457976</v>
      </c>
      <c r="M160" s="16">
        <f>'[2]Проф.МО дети  '!AZ$299</f>
        <v>1832.4011276996027</v>
      </c>
      <c r="N160" s="16">
        <f>'[2]Проф.МО дети  '!BT$299</f>
        <v>355.60112235918342</v>
      </c>
      <c r="O160" s="16">
        <f>'[2]Проф.МО дети  '!CN$299</f>
        <v>2145.4679513505907</v>
      </c>
      <c r="P160" s="16">
        <f>'[2]Проф.МО дети  '!DR$299</f>
        <v>1880.1707523364212</v>
      </c>
    </row>
    <row r="161" spans="2:16" s="10" customFormat="1" ht="29.25" customHeight="1" x14ac:dyDescent="0.25">
      <c r="B161" s="47"/>
      <c r="C161" s="5" t="s">
        <v>24</v>
      </c>
      <c r="D161" s="11" t="s">
        <v>17</v>
      </c>
      <c r="E161" s="22">
        <f>'[2]ДДС ТЖС'!U$71</f>
        <v>120</v>
      </c>
      <c r="F161" s="16">
        <f>'[2]ДДС ТЖС'!DY$71</f>
        <v>1211.2532000000001</v>
      </c>
      <c r="G161" s="17">
        <f t="shared" si="27"/>
        <v>120</v>
      </c>
      <c r="H161" s="18">
        <f>'[2]ДДС ТЖС'!F$71</f>
        <v>37</v>
      </c>
      <c r="I161" s="18">
        <f>'[2]ДДС ТЖС'!J$71</f>
        <v>4</v>
      </c>
      <c r="J161" s="18">
        <f>'[2]ДДС ТЖС'!N$71</f>
        <v>0</v>
      </c>
      <c r="K161" s="18">
        <f>'[2]ДДС ТЖС'!T$71</f>
        <v>79</v>
      </c>
      <c r="L161" s="16">
        <f t="shared" si="28"/>
        <v>1211.2532000000001</v>
      </c>
      <c r="M161" s="16">
        <f>'[2]ДДС ТЖС'!BB$71</f>
        <v>350.73182000000003</v>
      </c>
      <c r="N161" s="16">
        <f>'[2]ДДС ТЖС'!BV$71</f>
        <v>35.603439999999999</v>
      </c>
      <c r="O161" s="16">
        <f>'[2]ДДС ТЖС'!CP$71</f>
        <v>0</v>
      </c>
      <c r="P161" s="16">
        <f>'[2]ДДС ТЖС'!DT$71</f>
        <v>824.91794000000016</v>
      </c>
    </row>
    <row r="162" spans="2:16" s="10" customFormat="1" ht="29.25" customHeight="1" x14ac:dyDescent="0.25">
      <c r="B162" s="47"/>
      <c r="C162" s="5" t="s">
        <v>25</v>
      </c>
      <c r="D162" s="11" t="s">
        <v>17</v>
      </c>
      <c r="E162" s="22">
        <f>'[2]ДДС опека'!U$70</f>
        <v>163</v>
      </c>
      <c r="F162" s="16">
        <f>'[2]ДДС опека'!EA$70</f>
        <v>1592.0701800000002</v>
      </c>
      <c r="G162" s="17">
        <f t="shared" si="27"/>
        <v>163</v>
      </c>
      <c r="H162" s="18">
        <f>'[2]ДДС опека'!F$70</f>
        <v>0</v>
      </c>
      <c r="I162" s="18">
        <f>'[2]ДДС опека'!J$70</f>
        <v>94</v>
      </c>
      <c r="J162" s="18">
        <f>'[2]ДДС опека'!N$70</f>
        <v>0</v>
      </c>
      <c r="K162" s="18">
        <f>'[2]ДДС опека'!T$70</f>
        <v>69</v>
      </c>
      <c r="L162" s="16">
        <f t="shared" si="28"/>
        <v>1592.0701800000002</v>
      </c>
      <c r="M162" s="16">
        <f>'[2]ДДС опека'!BB$70</f>
        <v>0</v>
      </c>
      <c r="N162" s="16">
        <f>'[2]ДДС опека'!BV$70</f>
        <v>870.96083999999996</v>
      </c>
      <c r="O162" s="16">
        <f>'[2]ДДС опека'!CP$70</f>
        <v>0</v>
      </c>
      <c r="P162" s="16">
        <f>'[2]ДДС опека'!DT$70</f>
        <v>721.10934000000009</v>
      </c>
    </row>
    <row r="163" spans="2:16" s="10" customFormat="1" ht="29.25" customHeight="1" x14ac:dyDescent="0.25">
      <c r="B163" s="47"/>
      <c r="C163" s="5" t="s">
        <v>26</v>
      </c>
      <c r="D163" s="11" t="s">
        <v>17</v>
      </c>
      <c r="E163" s="22">
        <f>'[2]ДВН1Этап новый '!BF$626</f>
        <v>2039</v>
      </c>
      <c r="F163" s="16">
        <f>'[2]ДВН1Этап новый '!NI$626</f>
        <v>5346.8871199999994</v>
      </c>
      <c r="G163" s="17">
        <f t="shared" si="27"/>
        <v>2039</v>
      </c>
      <c r="H163" s="18">
        <f>'[2]ДВН1Этап новый '!M$626</f>
        <v>336</v>
      </c>
      <c r="I163" s="18">
        <f>'[2]ДВН1Этап новый '!Y$626</f>
        <v>16</v>
      </c>
      <c r="J163" s="18">
        <f>'[2]ДВН1Этап новый '!AK$626</f>
        <v>587</v>
      </c>
      <c r="K163" s="18">
        <f>'[2]ДВН1Этап новый '!BC$626</f>
        <v>1100</v>
      </c>
      <c r="L163" s="16">
        <f t="shared" si="28"/>
        <v>5346.8871199999994</v>
      </c>
      <c r="M163" s="16">
        <f>'[2]ДВН1Этап новый '!ER$626</f>
        <v>1017.8733599999999</v>
      </c>
      <c r="N163" s="16">
        <f>'[2]ДВН1Этап новый '!GZ$626</f>
        <v>52.62</v>
      </c>
      <c r="O163" s="16">
        <f>'[2]ДВН1Этап новый '!JH$626</f>
        <v>1555.6482399999995</v>
      </c>
      <c r="P163" s="16">
        <f>'[2]ДВН1Этап новый '!MT$626</f>
        <v>2720.7455200000004</v>
      </c>
    </row>
    <row r="164" spans="2:16" s="10" customFormat="1" ht="29.25" customHeight="1" x14ac:dyDescent="0.25">
      <c r="B164" s="47"/>
      <c r="C164" s="5" t="s">
        <v>27</v>
      </c>
      <c r="D164" s="11" t="s">
        <v>17</v>
      </c>
      <c r="E164" s="22">
        <f>'[2]ДВН2 этап'!BF$632</f>
        <v>29</v>
      </c>
      <c r="F164" s="16">
        <f>'[2]ДВН2 этап'!MW$632</f>
        <v>109.12100000000001</v>
      </c>
      <c r="G164" s="17">
        <f t="shared" si="27"/>
        <v>29</v>
      </c>
      <c r="H164" s="18">
        <f>'[2]ДВН2 этап'!M$632</f>
        <v>0</v>
      </c>
      <c r="I164" s="18">
        <f>'[2]ДВН2 этап'!Y$632</f>
        <v>0</v>
      </c>
      <c r="J164" s="18">
        <f>'[2]ДВН2 этап'!AK$632</f>
        <v>29</v>
      </c>
      <c r="K164" s="18">
        <f>'[2]ДВН2 этап'!BC$632</f>
        <v>0</v>
      </c>
      <c r="L164" s="16">
        <f t="shared" si="28"/>
        <v>109.12100000000001</v>
      </c>
      <c r="M164" s="16">
        <f>'[2]ДВН2 этап'!EF$632</f>
        <v>0</v>
      </c>
      <c r="N164" s="16">
        <f>'[2]ДВН2 этап'!GN$632</f>
        <v>0</v>
      </c>
      <c r="O164" s="16">
        <f>'[2]ДВН2 этап'!IV$632</f>
        <v>109.12100000000001</v>
      </c>
      <c r="P164" s="16">
        <f>'[2]ДВН2 этап'!MH$632</f>
        <v>0</v>
      </c>
    </row>
    <row r="165" spans="2:16" s="10" customFormat="1" ht="29.25" customHeight="1" x14ac:dyDescent="0.25">
      <c r="B165" s="47"/>
      <c r="C165" s="48" t="s">
        <v>6</v>
      </c>
      <c r="D165" s="48"/>
      <c r="E165" s="19">
        <f>SUM(E150:E164)</f>
        <v>56373</v>
      </c>
      <c r="F165" s="20">
        <f t="shared" ref="F165:P165" si="29">SUM(F150:F164)</f>
        <v>76973.885441540901</v>
      </c>
      <c r="G165" s="21">
        <f t="shared" si="29"/>
        <v>56373</v>
      </c>
      <c r="H165" s="21">
        <f t="shared" si="29"/>
        <v>12864</v>
      </c>
      <c r="I165" s="21">
        <f t="shared" si="29"/>
        <v>17325</v>
      </c>
      <c r="J165" s="21">
        <f t="shared" si="29"/>
        <v>13243</v>
      </c>
      <c r="K165" s="21">
        <f t="shared" si="29"/>
        <v>12941</v>
      </c>
      <c r="L165" s="20">
        <f t="shared" si="29"/>
        <v>76973.885441540901</v>
      </c>
      <c r="M165" s="20">
        <f t="shared" si="29"/>
        <v>18258.38898064131</v>
      </c>
      <c r="N165" s="20">
        <f t="shared" si="29"/>
        <v>24643.229728544455</v>
      </c>
      <c r="O165" s="20">
        <f t="shared" si="29"/>
        <v>15849.081555113775</v>
      </c>
      <c r="P165" s="20">
        <f t="shared" si="29"/>
        <v>18223.185177241357</v>
      </c>
    </row>
    <row r="166" spans="2:16" s="10" customFormat="1" ht="29.25" customHeight="1" x14ac:dyDescent="0.25">
      <c r="B166" s="47" t="s">
        <v>41</v>
      </c>
      <c r="C166" s="5" t="s">
        <v>12</v>
      </c>
      <c r="D166" s="11" t="s">
        <v>13</v>
      </c>
      <c r="E166" s="22">
        <f>[1]заб.без.стом.!V$154</f>
        <v>2650</v>
      </c>
      <c r="F166" s="16">
        <f>[1]заб.без.стом.!EL$154</f>
        <v>7212.8862230400018</v>
      </c>
      <c r="G166" s="17">
        <f>H166+I166+J166+K166</f>
        <v>2650</v>
      </c>
      <c r="H166" s="18">
        <f>[1]заб.без.стом.!F$154</f>
        <v>912</v>
      </c>
      <c r="I166" s="18">
        <f>[1]заб.без.стом.!J$154</f>
        <v>731</v>
      </c>
      <c r="J166" s="18">
        <f>[1]заб.без.стом.!N$154</f>
        <v>488</v>
      </c>
      <c r="K166" s="18">
        <f>[1]заб.без.стом.!U$154</f>
        <v>519</v>
      </c>
      <c r="L166" s="16">
        <f>M166+N166+O166+P166</f>
        <v>7212.8862230400009</v>
      </c>
      <c r="M166" s="16">
        <f>[1]заб.без.стом.!BJ$154</f>
        <v>2575.0321948800006</v>
      </c>
      <c r="N166" s="16">
        <f>[1]заб.без.стом.!CD$154</f>
        <v>1943.0072524800003</v>
      </c>
      <c r="O166" s="16">
        <f>[1]заб.без.стом.!CX$154</f>
        <v>1300.7332569600003</v>
      </c>
      <c r="P166" s="16">
        <f>[1]заб.без.стом.!EG$154</f>
        <v>1394.1135187200002</v>
      </c>
    </row>
    <row r="167" spans="2:16" s="10" customFormat="1" ht="29.25" customHeight="1" x14ac:dyDescent="0.25">
      <c r="B167" s="47"/>
      <c r="C167" s="5" t="s">
        <v>15</v>
      </c>
      <c r="D167" s="11" t="s">
        <v>13</v>
      </c>
      <c r="E167" s="22">
        <f>'[1]неотложка с коэф'!V$74</f>
        <v>2078</v>
      </c>
      <c r="F167" s="16">
        <f>'[1]неотложка с коэф'!EL$74</f>
        <v>2307.9363561740915</v>
      </c>
      <c r="G167" s="17">
        <f>H167+I167+J167+K167</f>
        <v>2078</v>
      </c>
      <c r="H167" s="18">
        <f>'[1]неотложка с коэф'!F$74</f>
        <v>577</v>
      </c>
      <c r="I167" s="18">
        <f>'[1]неотложка с коэф'!J$74</f>
        <v>851</v>
      </c>
      <c r="J167" s="18">
        <f>'[1]неотложка с коэф'!N$74</f>
        <v>277</v>
      </c>
      <c r="K167" s="18">
        <f>'[1]неотложка с коэф'!U$74</f>
        <v>373</v>
      </c>
      <c r="L167" s="16">
        <f>M167+N167+O167+P167</f>
        <v>2307.9363561740911</v>
      </c>
      <c r="M167" s="16">
        <f>'[1]неотложка с коэф'!BJ$74</f>
        <v>646.49291384459343</v>
      </c>
      <c r="N167" s="16">
        <f>'[1]неотложка с коэф'!CD$74</f>
        <v>918.8748377955385</v>
      </c>
      <c r="O167" s="16">
        <f>'[1]неотложка с коэф'!CX$74</f>
        <v>300.61186514043516</v>
      </c>
      <c r="P167" s="16">
        <f>'[1]неотложка с коэф'!EG$74</f>
        <v>441.95673939352417</v>
      </c>
    </row>
    <row r="168" spans="2:16" s="10" customFormat="1" ht="29.25" customHeight="1" x14ac:dyDescent="0.25">
      <c r="B168" s="47"/>
      <c r="C168" s="5" t="s">
        <v>16</v>
      </c>
      <c r="D168" s="11" t="s">
        <v>17</v>
      </c>
      <c r="E168" s="22">
        <f>[1]ДНХБ!V$133</f>
        <v>43</v>
      </c>
      <c r="F168" s="16">
        <f>[1]ДНХБ!DZ$133</f>
        <v>11.614408000000001</v>
      </c>
      <c r="G168" s="17">
        <f t="shared" ref="G168:G176" si="30">H168+I168+J168+K168</f>
        <v>43</v>
      </c>
      <c r="H168" s="18">
        <f>[1]ДНХБ!F$133</f>
        <v>7</v>
      </c>
      <c r="I168" s="18">
        <f>[1]ДНХБ!J$133</f>
        <v>1</v>
      </c>
      <c r="J168" s="18">
        <f>[1]ДНХБ!N$133</f>
        <v>5</v>
      </c>
      <c r="K168" s="18">
        <f>[1]ДНХБ!U$133</f>
        <v>30</v>
      </c>
      <c r="L168" s="16">
        <f t="shared" ref="L168:L176" si="31">M168+N168+O168+P168</f>
        <v>11.614408000000003</v>
      </c>
      <c r="M168" s="16">
        <f>[1]ДНХБ!AX$133</f>
        <v>1.7999280000000006</v>
      </c>
      <c r="N168" s="16">
        <f>[1]ДНХБ!BR$133</f>
        <v>0.22240400000000002</v>
      </c>
      <c r="O168" s="16">
        <f>[1]ДНХБ!CL$133</f>
        <v>1.2250160000000001</v>
      </c>
      <c r="P168" s="16">
        <f>[1]ДНХБ!DU$133</f>
        <v>8.3670600000000022</v>
      </c>
    </row>
    <row r="169" spans="2:16" s="10" customFormat="1" ht="29.25" customHeight="1" x14ac:dyDescent="0.25">
      <c r="B169" s="47"/>
      <c r="C169" s="5" t="s">
        <v>19</v>
      </c>
      <c r="D169" s="11" t="s">
        <v>17</v>
      </c>
      <c r="E169" s="22">
        <f>'[1]разовые без стом'!V$138</f>
        <v>330</v>
      </c>
      <c r="F169" s="16">
        <f>'[1]разовые без стом'!EM$138</f>
        <v>95.01536200000001</v>
      </c>
      <c r="G169" s="17">
        <f t="shared" si="30"/>
        <v>330</v>
      </c>
      <c r="H169" s="18">
        <f>'[1]разовые без стом'!F$138</f>
        <v>8</v>
      </c>
      <c r="I169" s="18">
        <f>'[1]разовые без стом'!J$138</f>
        <v>25</v>
      </c>
      <c r="J169" s="18">
        <f>'[1]разовые без стом'!N$138</f>
        <v>36</v>
      </c>
      <c r="K169" s="18">
        <f>'[1]разовые без стом'!U$138</f>
        <v>261</v>
      </c>
      <c r="L169" s="16">
        <f t="shared" si="31"/>
        <v>95.01536200000001</v>
      </c>
      <c r="M169" s="16">
        <f>'[1]разовые без стом'!BG$138</f>
        <v>2.1223540000000005</v>
      </c>
      <c r="N169" s="16">
        <f>'[1]разовые без стом'!CC$138</f>
        <v>6.7224040000000009</v>
      </c>
      <c r="O169" s="16">
        <f>'[1]разовые без стом'!CY$138</f>
        <v>10.656048</v>
      </c>
      <c r="P169" s="16">
        <f>'[1]разовые без стом'!EH$138</f>
        <v>75.514555999999999</v>
      </c>
    </row>
    <row r="170" spans="2:16" s="10" customFormat="1" ht="29.25" customHeight="1" x14ac:dyDescent="0.25">
      <c r="B170" s="47"/>
      <c r="C170" s="5" t="s">
        <v>20</v>
      </c>
      <c r="D170" s="11" t="s">
        <v>17</v>
      </c>
      <c r="E170" s="22">
        <f>[1]иные!V$184</f>
        <v>219</v>
      </c>
      <c r="F170" s="16">
        <f>[1]иные!EB$184</f>
        <v>19.800504</v>
      </c>
      <c r="G170" s="17">
        <f t="shared" si="30"/>
        <v>219</v>
      </c>
      <c r="H170" s="18">
        <f>[1]иные!F$184</f>
        <v>102</v>
      </c>
      <c r="I170" s="18">
        <f>[1]иные!J$184</f>
        <v>9</v>
      </c>
      <c r="J170" s="18">
        <f>[1]иные!N$184</f>
        <v>70</v>
      </c>
      <c r="K170" s="18">
        <f>[1]иные!U$184</f>
        <v>38</v>
      </c>
      <c r="L170" s="16">
        <f t="shared" si="31"/>
        <v>19.800504</v>
      </c>
      <c r="M170" s="16">
        <f>[1]иные!AZ$184</f>
        <v>8.6217299999999994</v>
      </c>
      <c r="N170" s="16">
        <f>[1]иные!BT$184</f>
        <v>0.85939200000000004</v>
      </c>
      <c r="O170" s="16">
        <f>[1]иные!CN$184</f>
        <v>6.7222620000000006</v>
      </c>
      <c r="P170" s="16">
        <f>[1]иные!DW$184</f>
        <v>3.5971200000000003</v>
      </c>
    </row>
    <row r="171" spans="2:16" s="10" customFormat="1" ht="29.25" customHeight="1" x14ac:dyDescent="0.25">
      <c r="B171" s="47"/>
      <c r="C171" s="5" t="s">
        <v>22</v>
      </c>
      <c r="D171" s="11" t="s">
        <v>17</v>
      </c>
      <c r="E171" s="22">
        <f>'[2]ПМО взр'!BF$840</f>
        <v>119</v>
      </c>
      <c r="F171" s="16">
        <f>'[2]ПМО взр'!NG$840</f>
        <v>285.09999999999997</v>
      </c>
      <c r="G171" s="17">
        <f t="shared" si="30"/>
        <v>119</v>
      </c>
      <c r="H171" s="18">
        <f>'[2]ПМО взр'!M$840</f>
        <v>42</v>
      </c>
      <c r="I171" s="18">
        <f>'[2]ПМО взр'!Y$840</f>
        <v>0</v>
      </c>
      <c r="J171" s="18">
        <f>'[2]ПМО взр'!AK$840</f>
        <v>59</v>
      </c>
      <c r="K171" s="18">
        <f>'[2]ПМО взр'!BC$840</f>
        <v>18</v>
      </c>
      <c r="L171" s="16">
        <f t="shared" si="31"/>
        <v>285.09999999999997</v>
      </c>
      <c r="M171" s="16">
        <f>'[2]ПМО взр'!EP$840</f>
        <v>101.20000000000002</v>
      </c>
      <c r="N171" s="16">
        <f>'[2]ПМО взр'!GX$840</f>
        <v>0</v>
      </c>
      <c r="O171" s="16">
        <f>'[2]ПМО взр'!JF$840</f>
        <v>142.49999999999997</v>
      </c>
      <c r="P171" s="16">
        <f>'[2]ПМО взр'!MR$840</f>
        <v>41.399999999999991</v>
      </c>
    </row>
    <row r="172" spans="2:16" s="10" customFormat="1" ht="29.25" customHeight="1" x14ac:dyDescent="0.25">
      <c r="B172" s="47"/>
      <c r="C172" s="5" t="s">
        <v>23</v>
      </c>
      <c r="D172" s="11" t="s">
        <v>17</v>
      </c>
      <c r="E172" s="22">
        <f>'[2]Проф.МО дети  '!U$331</f>
        <v>288</v>
      </c>
      <c r="F172" s="16">
        <f>'[2]Проф.МО дети  '!DW$331</f>
        <v>897.84096020294089</v>
      </c>
      <c r="G172" s="17">
        <f t="shared" si="30"/>
        <v>288</v>
      </c>
      <c r="H172" s="18">
        <f>'[2]Проф.МО дети  '!F$331</f>
        <v>26</v>
      </c>
      <c r="I172" s="18">
        <f>'[2]Проф.МО дети  '!J$331</f>
        <v>0</v>
      </c>
      <c r="J172" s="18">
        <f>'[2]Проф.МО дети  '!N$331</f>
        <v>77</v>
      </c>
      <c r="K172" s="18">
        <f>'[2]Проф.МО дети  '!T$331</f>
        <v>185</v>
      </c>
      <c r="L172" s="16">
        <f t="shared" si="31"/>
        <v>897.84096020294101</v>
      </c>
      <c r="M172" s="16">
        <f>'[2]Проф.МО дети  '!AZ$331</f>
        <v>41.333355916075526</v>
      </c>
      <c r="N172" s="16">
        <f>'[2]Проф.МО дети  '!BT$331</f>
        <v>0</v>
      </c>
      <c r="O172" s="16">
        <f>'[2]Проф.МО дети  '!CN$331</f>
        <v>175.76484327062656</v>
      </c>
      <c r="P172" s="16">
        <f>'[2]Проф.МО дети  '!DR$331</f>
        <v>680.74276101623889</v>
      </c>
    </row>
    <row r="173" spans="2:16" s="10" customFormat="1" ht="29.25" customHeight="1" x14ac:dyDescent="0.25">
      <c r="B173" s="47"/>
      <c r="C173" s="5" t="s">
        <v>24</v>
      </c>
      <c r="D173" s="11" t="s">
        <v>17</v>
      </c>
      <c r="E173" s="22">
        <f>'[2]ДДС ТЖС'!U$78</f>
        <v>10</v>
      </c>
      <c r="F173" s="16">
        <f>'[2]ДДС ТЖС'!DY$78</f>
        <v>95.708600000000018</v>
      </c>
      <c r="G173" s="17">
        <f t="shared" si="30"/>
        <v>10</v>
      </c>
      <c r="H173" s="18">
        <f>'[2]ДДС ТЖС'!F$78</f>
        <v>0</v>
      </c>
      <c r="I173" s="18">
        <f>'[2]ДДС ТЖС'!J$78</f>
        <v>0</v>
      </c>
      <c r="J173" s="18">
        <f>'[2]ДДС ТЖС'!N$78</f>
        <v>0</v>
      </c>
      <c r="K173" s="18">
        <f>'[2]ДДС ТЖС'!T$78</f>
        <v>10</v>
      </c>
      <c r="L173" s="16">
        <f t="shared" si="31"/>
        <v>95.708600000000018</v>
      </c>
      <c r="M173" s="16">
        <f>'[2]ДДС ТЖС'!BB$78</f>
        <v>0</v>
      </c>
      <c r="N173" s="16">
        <f>'[2]ДДС ТЖС'!BV$78</f>
        <v>0</v>
      </c>
      <c r="O173" s="16">
        <f>'[2]ДДС ТЖС'!CP$78</f>
        <v>0</v>
      </c>
      <c r="P173" s="16">
        <f>'[2]ДДС ТЖС'!DT$78</f>
        <v>95.708600000000018</v>
      </c>
    </row>
    <row r="174" spans="2:16" s="10" customFormat="1" ht="29.25" customHeight="1" x14ac:dyDescent="0.25">
      <c r="B174" s="47"/>
      <c r="C174" s="5" t="s">
        <v>25</v>
      </c>
      <c r="D174" s="11" t="s">
        <v>17</v>
      </c>
      <c r="E174" s="22">
        <f>'[2]ДДС опека'!U$77</f>
        <v>20</v>
      </c>
      <c r="F174" s="16">
        <f>'[2]ДДС опека'!EA$77</f>
        <v>202.21719999999999</v>
      </c>
      <c r="G174" s="17">
        <f t="shared" si="30"/>
        <v>20</v>
      </c>
      <c r="H174" s="18">
        <f>'[2]ДДС опека'!F$77</f>
        <v>0</v>
      </c>
      <c r="I174" s="18">
        <f>'[2]ДДС опека'!J$77</f>
        <v>0</v>
      </c>
      <c r="J174" s="18">
        <f>'[2]ДДС опека'!N$77</f>
        <v>0</v>
      </c>
      <c r="K174" s="18">
        <f>'[2]ДДС опека'!T$77</f>
        <v>20</v>
      </c>
      <c r="L174" s="16">
        <f t="shared" si="31"/>
        <v>202.21719999999999</v>
      </c>
      <c r="M174" s="16">
        <f>'[2]ДДС опека'!BB$77</f>
        <v>0</v>
      </c>
      <c r="N174" s="16">
        <f>'[2]ДДС опека'!BV$77</f>
        <v>0</v>
      </c>
      <c r="O174" s="16">
        <f>'[2]ДДС опека'!CP$77</f>
        <v>0</v>
      </c>
      <c r="P174" s="16">
        <f>'[2]ДДС опека'!DT$77</f>
        <v>202.21719999999999</v>
      </c>
    </row>
    <row r="175" spans="2:16" s="10" customFormat="1" ht="29.25" customHeight="1" x14ac:dyDescent="0.25">
      <c r="B175" s="47"/>
      <c r="C175" s="5" t="s">
        <v>26</v>
      </c>
      <c r="D175" s="11" t="s">
        <v>17</v>
      </c>
      <c r="E175" s="22">
        <f>'[2]ДВН1Этап новый '!BF$695</f>
        <v>510</v>
      </c>
      <c r="F175" s="16">
        <f>'[2]ДВН1Этап новый '!NI$695</f>
        <v>1316.4904000000001</v>
      </c>
      <c r="G175" s="17">
        <f t="shared" si="30"/>
        <v>510</v>
      </c>
      <c r="H175" s="18">
        <f>'[2]ДВН1Этап новый '!M$695</f>
        <v>28</v>
      </c>
      <c r="I175" s="18">
        <f>'[2]ДВН1Этап новый '!Y$695</f>
        <v>0</v>
      </c>
      <c r="J175" s="18">
        <f>'[2]ДВН1Этап новый '!AK$695</f>
        <v>76</v>
      </c>
      <c r="K175" s="18">
        <f>'[2]ДВН1Этап новый '!BC$695</f>
        <v>406</v>
      </c>
      <c r="L175" s="16">
        <f t="shared" si="31"/>
        <v>1316.4904000000004</v>
      </c>
      <c r="M175" s="16">
        <f>'[2]ДВН1Этап новый '!ER$695</f>
        <v>66.626080000000016</v>
      </c>
      <c r="N175" s="16">
        <f>'[2]ДВН1Этап новый '!GZ$695</f>
        <v>0</v>
      </c>
      <c r="O175" s="16">
        <f>'[2]ДВН1Этап новый '!JH$695</f>
        <v>203.23216000000002</v>
      </c>
      <c r="P175" s="16">
        <f>'[2]ДВН1Этап новый '!MT$695</f>
        <v>1046.6321600000003</v>
      </c>
    </row>
    <row r="176" spans="2:16" s="10" customFormat="1" ht="29.25" customHeight="1" x14ac:dyDescent="0.25">
      <c r="B176" s="47"/>
      <c r="C176" s="5" t="s">
        <v>27</v>
      </c>
      <c r="D176" s="11" t="s">
        <v>17</v>
      </c>
      <c r="E176" s="22">
        <f>'[2]ДВН2 этап'!BF$701</f>
        <v>22</v>
      </c>
      <c r="F176" s="16">
        <f>'[2]ДВН2 этап'!MW$701</f>
        <v>67.515999999999991</v>
      </c>
      <c r="G176" s="17">
        <f t="shared" si="30"/>
        <v>22</v>
      </c>
      <c r="H176" s="18">
        <f>'[2]ДВН2 этап'!M$701</f>
        <v>0</v>
      </c>
      <c r="I176" s="18">
        <f>'[2]ДВН2 этап'!Y$701</f>
        <v>0</v>
      </c>
      <c r="J176" s="18">
        <f>'[2]ДВН2 этап'!AK$701</f>
        <v>0</v>
      </c>
      <c r="K176" s="18">
        <f>'[2]ДВН2 этап'!BC$701</f>
        <v>22</v>
      </c>
      <c r="L176" s="16">
        <f t="shared" si="31"/>
        <v>67.515999999999991</v>
      </c>
      <c r="M176" s="16">
        <f>'[2]ДВН2 этап'!EF$701</f>
        <v>0</v>
      </c>
      <c r="N176" s="16">
        <f>'[2]ДВН2 этап'!GN$701</f>
        <v>0</v>
      </c>
      <c r="O176" s="16">
        <f>'[2]ДВН2 этап'!IV$701</f>
        <v>0</v>
      </c>
      <c r="P176" s="16">
        <f>'[2]ДВН2 этап'!MH$701</f>
        <v>67.515999999999991</v>
      </c>
    </row>
    <row r="177" spans="2:16" s="10" customFormat="1" ht="29.25" customHeight="1" x14ac:dyDescent="0.25">
      <c r="B177" s="47"/>
      <c r="C177" s="48" t="s">
        <v>6</v>
      </c>
      <c r="D177" s="48"/>
      <c r="E177" s="24">
        <f t="shared" ref="E177:P177" si="32">SUM(E166:E176)</f>
        <v>6289</v>
      </c>
      <c r="F177" s="20">
        <f t="shared" si="32"/>
        <v>12512.126013417033</v>
      </c>
      <c r="G177" s="21">
        <f t="shared" si="32"/>
        <v>6289</v>
      </c>
      <c r="H177" s="21">
        <f t="shared" si="32"/>
        <v>1702</v>
      </c>
      <c r="I177" s="21">
        <f t="shared" si="32"/>
        <v>1617</v>
      </c>
      <c r="J177" s="21">
        <f t="shared" si="32"/>
        <v>1088</v>
      </c>
      <c r="K177" s="21">
        <f t="shared" si="32"/>
        <v>1882</v>
      </c>
      <c r="L177" s="20">
        <f t="shared" si="32"/>
        <v>12512.126013417032</v>
      </c>
      <c r="M177" s="20">
        <f t="shared" si="32"/>
        <v>3443.2285566406695</v>
      </c>
      <c r="N177" s="20">
        <f t="shared" si="32"/>
        <v>2869.6862902755388</v>
      </c>
      <c r="O177" s="20">
        <f t="shared" si="32"/>
        <v>2141.4454513710621</v>
      </c>
      <c r="P177" s="20">
        <f t="shared" si="32"/>
        <v>4057.765715129764</v>
      </c>
    </row>
    <row r="178" spans="2:16" s="10" customFormat="1" ht="29.25" customHeight="1" x14ac:dyDescent="0.25">
      <c r="B178" s="47" t="s">
        <v>42</v>
      </c>
      <c r="C178" s="5" t="s">
        <v>12</v>
      </c>
      <c r="D178" s="11" t="s">
        <v>13</v>
      </c>
      <c r="E178" s="22">
        <f>[1]заб.без.стом.!V$160</f>
        <v>12338</v>
      </c>
      <c r="F178" s="16">
        <f>[1]заб.без.стом.!EL$160</f>
        <v>31653.518294647853</v>
      </c>
      <c r="G178" s="17">
        <f>H178+I178+J178+K178</f>
        <v>12338</v>
      </c>
      <c r="H178" s="18">
        <f>[1]заб.без.стом.!F$160</f>
        <v>3963</v>
      </c>
      <c r="I178" s="18">
        <f>[1]заб.без.стом.!J$160</f>
        <v>5006</v>
      </c>
      <c r="J178" s="18">
        <f>[1]заб.без.стом.!N$160</f>
        <v>1795</v>
      </c>
      <c r="K178" s="18">
        <f>[1]заб.без.стом.!U$160</f>
        <v>1574</v>
      </c>
      <c r="L178" s="16">
        <f>M178+N178+O178+P178</f>
        <v>31653.518294647849</v>
      </c>
      <c r="M178" s="16">
        <f>[1]заб.без.стом.!BJ$160</f>
        <v>10389.398202020076</v>
      </c>
      <c r="N178" s="16">
        <f>[1]заб.без.стом.!CD$160</f>
        <v>12863.486331891236</v>
      </c>
      <c r="O178" s="16">
        <f>[1]заб.без.стом.!CX$160</f>
        <v>4455.4452666154284</v>
      </c>
      <c r="P178" s="16">
        <f>[1]заб.без.стом.!EG$160</f>
        <v>3945.1884941211101</v>
      </c>
    </row>
    <row r="179" spans="2:16" s="10" customFormat="1" ht="29.25" customHeight="1" x14ac:dyDescent="0.25">
      <c r="B179" s="47"/>
      <c r="C179" s="5" t="s">
        <v>14</v>
      </c>
      <c r="D179" s="11" t="s">
        <v>13</v>
      </c>
      <c r="E179" s="22">
        <f>'[1]стом обр.'!V$34</f>
        <v>1276</v>
      </c>
      <c r="F179" s="16">
        <f>'[1]стом обр.'!EZ$34</f>
        <v>2099.0912460908539</v>
      </c>
      <c r="G179" s="17">
        <f>H179+I179+J179+K179</f>
        <v>1276</v>
      </c>
      <c r="H179" s="18">
        <f>'[1]стом обр.'!F$34</f>
        <v>379</v>
      </c>
      <c r="I179" s="18">
        <f>'[1]стом обр.'!J$34</f>
        <v>478</v>
      </c>
      <c r="J179" s="18">
        <f>'[1]стом обр.'!N$34</f>
        <v>419</v>
      </c>
      <c r="K179" s="18">
        <f>'[1]стом обр.'!U$34</f>
        <v>0</v>
      </c>
      <c r="L179" s="16">
        <f>M179+N179+O179+P179</f>
        <v>2099.0912460908544</v>
      </c>
      <c r="M179" s="16">
        <f>'[1]стом обр.'!BX$34</f>
        <v>623.47616165237764</v>
      </c>
      <c r="N179" s="16">
        <f>'[1]стом обр.'!CR$34</f>
        <v>786.33668936632307</v>
      </c>
      <c r="O179" s="16">
        <f>'[1]стом обр.'!DL$34</f>
        <v>689.27839507215356</v>
      </c>
      <c r="P179" s="16">
        <f>'[1]стом обр.'!EU$34</f>
        <v>0</v>
      </c>
    </row>
    <row r="180" spans="2:16" s="10" customFormat="1" ht="29.25" customHeight="1" x14ac:dyDescent="0.25">
      <c r="B180" s="47"/>
      <c r="C180" s="5" t="s">
        <v>31</v>
      </c>
      <c r="D180" s="11" t="s">
        <v>30</v>
      </c>
      <c r="E180" s="22">
        <f>'[1]КТиМРТ(обращение)'!X$78</f>
        <v>112</v>
      </c>
      <c r="F180" s="16">
        <f>'[1]КТиМРТ(обращение)'!ED$78</f>
        <v>170.13247999999996</v>
      </c>
      <c r="G180" s="17">
        <f>H180+I180+J180+K180</f>
        <v>112</v>
      </c>
      <c r="H180" s="18">
        <f>'[1]КТиМРТ(обращение)'!G$78</f>
        <v>16</v>
      </c>
      <c r="I180" s="18">
        <f>'[1]КТиМРТ(обращение)'!K$78</f>
        <v>33</v>
      </c>
      <c r="J180" s="18">
        <f>'[1]КТиМРТ(обращение)'!P$78</f>
        <v>33</v>
      </c>
      <c r="K180" s="18">
        <f>'[1]КТиМРТ(обращение)'!W$78</f>
        <v>30</v>
      </c>
      <c r="L180" s="16">
        <f>M180+N180+O180+P180</f>
        <v>170.13247999999996</v>
      </c>
      <c r="M180" s="16">
        <f>'[1]КТиМРТ(обращение)'!BB$78</f>
        <v>24.304639999999992</v>
      </c>
      <c r="N180" s="16">
        <f>'[1]КТиМРТ(обращение)'!BV$78</f>
        <v>50.128319999999988</v>
      </c>
      <c r="O180" s="16">
        <f>'[1]КТиМРТ(обращение)'!CP$78</f>
        <v>50.128319999999988</v>
      </c>
      <c r="P180" s="16">
        <f>'[1]КТиМРТ(обращение)'!DY$78</f>
        <v>45.57119999999999</v>
      </c>
    </row>
    <row r="181" spans="2:16" s="10" customFormat="1" ht="29.25" customHeight="1" x14ac:dyDescent="0.25">
      <c r="B181" s="47"/>
      <c r="C181" s="5" t="s">
        <v>15</v>
      </c>
      <c r="D181" s="11" t="s">
        <v>13</v>
      </c>
      <c r="E181" s="22">
        <f>'[1]неотложка с коэф'!V$49</f>
        <v>4246</v>
      </c>
      <c r="F181" s="16">
        <f>'[1]неотложка с коэф'!EL$49</f>
        <v>4465.2171164340079</v>
      </c>
      <c r="G181" s="17">
        <f>H181+I181+J181+K181</f>
        <v>4246</v>
      </c>
      <c r="H181" s="18">
        <f>'[1]неотложка с коэф'!F$49</f>
        <v>1199</v>
      </c>
      <c r="I181" s="18">
        <f>'[1]неотложка с коэф'!J$49</f>
        <v>2292</v>
      </c>
      <c r="J181" s="18">
        <f>'[1]неотложка с коэф'!N$49</f>
        <v>353</v>
      </c>
      <c r="K181" s="18">
        <f>'[1]неотложка с коэф'!U$49</f>
        <v>402</v>
      </c>
      <c r="L181" s="16">
        <f>M181+N181+O181+P181</f>
        <v>4465.2171164340089</v>
      </c>
      <c r="M181" s="16">
        <f>'[1]неотложка с коэф'!BJ$49</f>
        <v>1275.8338703976374</v>
      </c>
      <c r="N181" s="16">
        <f>'[1]неотложка с коэф'!CD$49</f>
        <v>2375.7937568814491</v>
      </c>
      <c r="O181" s="16">
        <f>'[1]неотложка с коэф'!CX$49</f>
        <v>383.78660028088706</v>
      </c>
      <c r="P181" s="16">
        <f>'[1]неотложка с коэф'!EG$49</f>
        <v>429.80288887403503</v>
      </c>
    </row>
    <row r="182" spans="2:16" s="10" customFormat="1" ht="29.25" customHeight="1" x14ac:dyDescent="0.25">
      <c r="B182" s="47"/>
      <c r="C182" s="5" t="s">
        <v>16</v>
      </c>
      <c r="D182" s="11" t="s">
        <v>17</v>
      </c>
      <c r="E182" s="22">
        <f>[1]ДНХБ!V$138</f>
        <v>5319</v>
      </c>
      <c r="F182" s="16">
        <f>[1]ДНХБ!DZ$138</f>
        <v>1400.6144828060417</v>
      </c>
      <c r="G182" s="17">
        <f t="shared" ref="G182:G192" si="33">H182+I182+J182+K182</f>
        <v>5319</v>
      </c>
      <c r="H182" s="18">
        <f>[1]ДНХБ!F$138</f>
        <v>1358</v>
      </c>
      <c r="I182" s="18">
        <f>[1]ДНХБ!J$138</f>
        <v>1279</v>
      </c>
      <c r="J182" s="18">
        <f>[1]ДНХБ!N$138</f>
        <v>962</v>
      </c>
      <c r="K182" s="18">
        <f>[1]ДНХБ!U$138</f>
        <v>1720</v>
      </c>
      <c r="L182" s="16">
        <f t="shared" ref="L182:L192" si="34">M182+N182+O182+P182</f>
        <v>1400.6144828060419</v>
      </c>
      <c r="M182" s="16">
        <f>[1]ДНХБ!AX$138</f>
        <v>360.48058281944208</v>
      </c>
      <c r="N182" s="16">
        <f>[1]ДНХБ!BR$138</f>
        <v>331.73495482650122</v>
      </c>
      <c r="O182" s="16">
        <f>[1]ДНХБ!CL$138</f>
        <v>250.37194096280342</v>
      </c>
      <c r="P182" s="16">
        <f>[1]ДНХБ!DU$138</f>
        <v>458.02700419729501</v>
      </c>
    </row>
    <row r="183" spans="2:16" s="10" customFormat="1" ht="29.25" customHeight="1" x14ac:dyDescent="0.25">
      <c r="B183" s="47"/>
      <c r="C183" s="5" t="s">
        <v>18</v>
      </c>
      <c r="D183" s="11" t="s">
        <v>17</v>
      </c>
      <c r="E183" s="22">
        <f>[1]ФАП!V$54</f>
        <v>2880</v>
      </c>
      <c r="F183" s="16">
        <f>[1]ФАП!EK$54</f>
        <v>1189.4000000000005</v>
      </c>
      <c r="G183" s="17">
        <f t="shared" si="33"/>
        <v>2880</v>
      </c>
      <c r="H183" s="18">
        <f>[1]ФАП!F$54</f>
        <v>720</v>
      </c>
      <c r="I183" s="18">
        <f>[1]ФАП!J$54</f>
        <v>720</v>
      </c>
      <c r="J183" s="18">
        <f>[1]ФАП!N$54</f>
        <v>720</v>
      </c>
      <c r="K183" s="18">
        <f>[1]ФАП!U$54</f>
        <v>720</v>
      </c>
      <c r="L183" s="16">
        <f t="shared" si="34"/>
        <v>1189.4000000000005</v>
      </c>
      <c r="M183" s="16">
        <f>[1]ФАП!BI$54</f>
        <v>264.77744646044869</v>
      </c>
      <c r="N183" s="16">
        <f>[1]ФАП!CC$54</f>
        <v>308.20751784651725</v>
      </c>
      <c r="O183" s="16">
        <f>[1]ФАП!CW$54</f>
        <v>308.20751784651725</v>
      </c>
      <c r="P183" s="16">
        <f>[1]ФАП!EF$54</f>
        <v>308.20751784651725</v>
      </c>
    </row>
    <row r="184" spans="2:16" s="10" customFormat="1" ht="29.25" customHeight="1" x14ac:dyDescent="0.25">
      <c r="B184" s="47"/>
      <c r="C184" s="5" t="s">
        <v>19</v>
      </c>
      <c r="D184" s="11" t="s">
        <v>17</v>
      </c>
      <c r="E184" s="22">
        <f>'[1]разовые без стом'!V$144</f>
        <v>756</v>
      </c>
      <c r="F184" s="16">
        <f>'[1]разовые без стом'!EM$144</f>
        <v>201.5685158431464</v>
      </c>
      <c r="G184" s="17">
        <f t="shared" si="33"/>
        <v>756</v>
      </c>
      <c r="H184" s="18">
        <f>'[1]разовые без стом'!F$144</f>
        <v>161</v>
      </c>
      <c r="I184" s="18">
        <f>'[1]разовые без стом'!J$144</f>
        <v>219</v>
      </c>
      <c r="J184" s="18">
        <f>'[1]разовые без стом'!N$144</f>
        <v>235</v>
      </c>
      <c r="K184" s="18">
        <f>'[1]разовые без стом'!U$144</f>
        <v>141</v>
      </c>
      <c r="L184" s="16">
        <f t="shared" si="34"/>
        <v>201.56851584314643</v>
      </c>
      <c r="M184" s="16">
        <f>'[1]разовые без стом'!BG$144</f>
        <v>46.864709313528607</v>
      </c>
      <c r="N184" s="16">
        <f>'[1]разовые без стом'!CC$144</f>
        <v>59.970762002923209</v>
      </c>
      <c r="O184" s="16">
        <f>'[1]разовые без стом'!CY$144</f>
        <v>58.272572172742208</v>
      </c>
      <c r="P184" s="16">
        <f>'[1]разовые без стом'!EH$144</f>
        <v>36.460472353952404</v>
      </c>
    </row>
    <row r="185" spans="2:16" s="10" customFormat="1" ht="29.25" customHeight="1" x14ac:dyDescent="0.25">
      <c r="B185" s="47"/>
      <c r="C185" s="5" t="s">
        <v>20</v>
      </c>
      <c r="D185" s="11" t="s">
        <v>17</v>
      </c>
      <c r="E185" s="22">
        <f>[1]иные!V$137</f>
        <v>375</v>
      </c>
      <c r="F185" s="16">
        <f>[1]иные!EB$137</f>
        <v>36.695291330470504</v>
      </c>
      <c r="G185" s="17">
        <f t="shared" si="33"/>
        <v>375</v>
      </c>
      <c r="H185" s="18">
        <f>[1]иные!F$137</f>
        <v>80</v>
      </c>
      <c r="I185" s="18">
        <f>[1]иные!J$137</f>
        <v>77</v>
      </c>
      <c r="J185" s="18">
        <f>[1]иные!N$137</f>
        <v>143</v>
      </c>
      <c r="K185" s="18">
        <f>[1]иные!U$137</f>
        <v>75</v>
      </c>
      <c r="L185" s="16">
        <f t="shared" si="34"/>
        <v>36.695291330470504</v>
      </c>
      <c r="M185" s="16">
        <f>[1]иные!AZ$137</f>
        <v>7.7239882276011009</v>
      </c>
      <c r="N185" s="16">
        <f>[1]иные!BT$137</f>
        <v>7.5321442467855011</v>
      </c>
      <c r="O185" s="16">
        <f>[1]иные!CN$137</f>
        <v>14.1001005899898</v>
      </c>
      <c r="P185" s="16">
        <f>[1]иные!DW$137</f>
        <v>7.3390582660940993</v>
      </c>
    </row>
    <row r="186" spans="2:16" s="10" customFormat="1" ht="29.25" customHeight="1" x14ac:dyDescent="0.25">
      <c r="B186" s="47"/>
      <c r="C186" s="5" t="s">
        <v>21</v>
      </c>
      <c r="D186" s="11" t="s">
        <v>17</v>
      </c>
      <c r="E186" s="22">
        <f>'[1]проф.пос. по стом. '!V$46</f>
        <v>1080</v>
      </c>
      <c r="F186" s="16">
        <f>'[1]проф.пос. по стом. '!EV$46</f>
        <v>735.3399584659968</v>
      </c>
      <c r="G186" s="17">
        <f t="shared" si="33"/>
        <v>1080</v>
      </c>
      <c r="H186" s="18">
        <f>'[1]проф.пос. по стом. '!F$46</f>
        <v>270</v>
      </c>
      <c r="I186" s="18">
        <f>'[1]проф.пос. по стом. '!J$46</f>
        <v>270</v>
      </c>
      <c r="J186" s="18">
        <f>'[1]проф.пос. по стом. '!N$46</f>
        <v>270</v>
      </c>
      <c r="K186" s="18">
        <f>'[1]проф.пос. по стом. '!U$46</f>
        <v>270</v>
      </c>
      <c r="L186" s="16">
        <f t="shared" si="34"/>
        <v>735.3399584659968</v>
      </c>
      <c r="M186" s="16">
        <f>'[1]проф.пос. по стом. '!BT$46</f>
        <v>183.8349896164992</v>
      </c>
      <c r="N186" s="16">
        <f>'[1]проф.пос. по стом. '!CN$46</f>
        <v>183.8349896164992</v>
      </c>
      <c r="O186" s="16">
        <f>'[1]проф.пос. по стом. '!DH$46</f>
        <v>183.8349896164992</v>
      </c>
      <c r="P186" s="16">
        <f>'[1]проф.пос. по стом. '!EQ$46</f>
        <v>183.8349896164992</v>
      </c>
    </row>
    <row r="187" spans="2:16" s="10" customFormat="1" ht="29.25" customHeight="1" x14ac:dyDescent="0.25">
      <c r="B187" s="47"/>
      <c r="C187" s="5" t="s">
        <v>22</v>
      </c>
      <c r="D187" s="11" t="s">
        <v>17</v>
      </c>
      <c r="E187" s="22">
        <f>'[2]ПМО взр'!BF$923</f>
        <v>437</v>
      </c>
      <c r="F187" s="16">
        <f>'[2]ПМО взр'!NG$923</f>
        <v>1046.79340516</v>
      </c>
      <c r="G187" s="17">
        <f t="shared" si="33"/>
        <v>437</v>
      </c>
      <c r="H187" s="18">
        <f>'[2]ПМО взр'!M$923</f>
        <v>151</v>
      </c>
      <c r="I187" s="18">
        <f>'[2]ПМО взр'!Y$923</f>
        <v>0</v>
      </c>
      <c r="J187" s="18">
        <f>'[2]ПМО взр'!AK$923</f>
        <v>263</v>
      </c>
      <c r="K187" s="18">
        <f>'[2]ПМО взр'!BC$923</f>
        <v>23</v>
      </c>
      <c r="L187" s="16">
        <f t="shared" si="34"/>
        <v>1046.79340516</v>
      </c>
      <c r="M187" s="16">
        <f>'[2]ПМО взр'!EP$923</f>
        <v>363.89770743000008</v>
      </c>
      <c r="N187" s="16">
        <f>'[2]ПМО взр'!GX$923</f>
        <v>0</v>
      </c>
      <c r="O187" s="16">
        <f>'[2]ПМО взр'!JF$923</f>
        <v>633.49600895000003</v>
      </c>
      <c r="P187" s="16">
        <f>'[2]ПМО взр'!MR$923</f>
        <v>49.399688779999991</v>
      </c>
    </row>
    <row r="188" spans="2:16" s="10" customFormat="1" ht="29.25" customHeight="1" x14ac:dyDescent="0.25">
      <c r="B188" s="47"/>
      <c r="C188" s="5" t="s">
        <v>23</v>
      </c>
      <c r="D188" s="11" t="s">
        <v>17</v>
      </c>
      <c r="E188" s="22">
        <f>'[2]Проф.МО дети  '!U$363</f>
        <v>1521</v>
      </c>
      <c r="F188" s="16">
        <f>'[2]Проф.МО дети  '!DW$363</f>
        <v>5009.4964177683905</v>
      </c>
      <c r="G188" s="17">
        <f t="shared" si="33"/>
        <v>1521</v>
      </c>
      <c r="H188" s="18">
        <f>'[2]Проф.МО дети  '!F$363</f>
        <v>355</v>
      </c>
      <c r="I188" s="18">
        <f>'[2]Проф.МО дети  '!J$363</f>
        <v>0</v>
      </c>
      <c r="J188" s="18">
        <f>'[2]Проф.МО дети  '!N$363</f>
        <v>829</v>
      </c>
      <c r="K188" s="18">
        <f>'[2]Проф.МО дети  '!T$363</f>
        <v>337</v>
      </c>
      <c r="L188" s="16">
        <f t="shared" si="34"/>
        <v>5009.4964177683923</v>
      </c>
      <c r="M188" s="16">
        <f>'[2]Проф.МО дети  '!AZ$363</f>
        <v>838.72030258516475</v>
      </c>
      <c r="N188" s="16">
        <f>'[2]Проф.МО дети  '!BT$363</f>
        <v>0</v>
      </c>
      <c r="O188" s="16">
        <f>'[2]Проф.МО дети  '!CN$363</f>
        <v>2963.3392741579555</v>
      </c>
      <c r="P188" s="16">
        <f>'[2]Проф.МО дети  '!DR$363</f>
        <v>1207.4368410252716</v>
      </c>
    </row>
    <row r="189" spans="2:16" s="10" customFormat="1" ht="29.25" customHeight="1" x14ac:dyDescent="0.25">
      <c r="B189" s="47"/>
      <c r="C189" s="5" t="s">
        <v>24</v>
      </c>
      <c r="D189" s="11" t="s">
        <v>17</v>
      </c>
      <c r="E189" s="22">
        <f>'[2]ДДС ТЖС'!U$85</f>
        <v>40</v>
      </c>
      <c r="F189" s="16">
        <f>'[2]ДДС ТЖС'!DY$85</f>
        <v>403.58439999999996</v>
      </c>
      <c r="G189" s="17">
        <f t="shared" si="33"/>
        <v>40</v>
      </c>
      <c r="H189" s="18">
        <f>'[2]ДДС ТЖС'!F$85</f>
        <v>0</v>
      </c>
      <c r="I189" s="18">
        <f>'[2]ДДС ТЖС'!J$85</f>
        <v>0</v>
      </c>
      <c r="J189" s="18">
        <f>'[2]ДДС ТЖС'!N$85</f>
        <v>0</v>
      </c>
      <c r="K189" s="18">
        <f>'[2]ДДС ТЖС'!T$85</f>
        <v>40</v>
      </c>
      <c r="L189" s="16">
        <f t="shared" si="34"/>
        <v>403.58439999999996</v>
      </c>
      <c r="M189" s="16">
        <f>'[2]ДДС ТЖС'!BB$85</f>
        <v>0</v>
      </c>
      <c r="N189" s="16">
        <f>'[2]ДДС ТЖС'!BV$85</f>
        <v>0</v>
      </c>
      <c r="O189" s="16">
        <f>'[2]ДДС ТЖС'!CP$85</f>
        <v>0</v>
      </c>
      <c r="P189" s="16">
        <f>'[2]ДДС ТЖС'!DT$85</f>
        <v>403.58439999999996</v>
      </c>
    </row>
    <row r="190" spans="2:16" s="10" customFormat="1" ht="29.25" customHeight="1" x14ac:dyDescent="0.25">
      <c r="B190" s="47"/>
      <c r="C190" s="5" t="s">
        <v>25</v>
      </c>
      <c r="D190" s="11" t="s">
        <v>17</v>
      </c>
      <c r="E190" s="22">
        <f>'[2]ДДС опека'!U$84</f>
        <v>97</v>
      </c>
      <c r="F190" s="16">
        <f>'[2]ДДС опека'!EA$84</f>
        <v>982.63341999999989</v>
      </c>
      <c r="G190" s="17">
        <f t="shared" si="33"/>
        <v>97</v>
      </c>
      <c r="H190" s="18">
        <f>'[2]ДДС опека'!F$84</f>
        <v>0</v>
      </c>
      <c r="I190" s="18">
        <f>'[2]ДДС опека'!J$84</f>
        <v>0</v>
      </c>
      <c r="J190" s="18">
        <f>'[2]ДДС опека'!N$84</f>
        <v>0</v>
      </c>
      <c r="K190" s="18">
        <f>'[2]ДДС опека'!T$84</f>
        <v>97</v>
      </c>
      <c r="L190" s="16">
        <f t="shared" si="34"/>
        <v>982.63341999999989</v>
      </c>
      <c r="M190" s="16">
        <f>'[2]ДДС опека'!BB$84</f>
        <v>0</v>
      </c>
      <c r="N190" s="16">
        <f>'[2]ДДС опека'!BV$84</f>
        <v>0</v>
      </c>
      <c r="O190" s="16">
        <f>'[2]ДДС опека'!CP$84</f>
        <v>0</v>
      </c>
      <c r="P190" s="16">
        <f>'[2]ДДС опека'!DT$84</f>
        <v>982.63341999999989</v>
      </c>
    </row>
    <row r="191" spans="2:16" s="10" customFormat="1" ht="29.25" customHeight="1" x14ac:dyDescent="0.25">
      <c r="B191" s="47"/>
      <c r="C191" s="5" t="s">
        <v>26</v>
      </c>
      <c r="D191" s="11" t="s">
        <v>17</v>
      </c>
      <c r="E191" s="22">
        <f>'[2]ДВН1Этап новый '!BF$764</f>
        <v>1579</v>
      </c>
      <c r="F191" s="16">
        <f>'[2]ДВН1Этап новый '!NI$764</f>
        <v>4307.3971400000009</v>
      </c>
      <c r="G191" s="17">
        <f t="shared" si="33"/>
        <v>1579</v>
      </c>
      <c r="H191" s="18">
        <f>'[2]ДВН1Этап новый '!M$764</f>
        <v>683</v>
      </c>
      <c r="I191" s="18">
        <f>'[2]ДВН1Этап новый '!Y$764</f>
        <v>0</v>
      </c>
      <c r="J191" s="18">
        <f>'[2]ДВН1Этап новый '!AK$764</f>
        <v>595</v>
      </c>
      <c r="K191" s="18">
        <f>'[2]ДВН1Этап новый '!BC$764</f>
        <v>301</v>
      </c>
      <c r="L191" s="16">
        <f t="shared" si="34"/>
        <v>4307.39714</v>
      </c>
      <c r="M191" s="16">
        <f>'[2]ДВН1Этап новый '!ER$764</f>
        <v>1818.9237000000003</v>
      </c>
      <c r="N191" s="16">
        <f>'[2]ДВН1Этап новый '!GZ$764</f>
        <v>0</v>
      </c>
      <c r="O191" s="16">
        <f>'[2]ДВН1Этап новый '!JH$764</f>
        <v>1651.9024799999997</v>
      </c>
      <c r="P191" s="16">
        <f>'[2]ДВН1Этап новый '!MT$764</f>
        <v>836.57096000000013</v>
      </c>
    </row>
    <row r="192" spans="2:16" s="10" customFormat="1" ht="29.25" customHeight="1" x14ac:dyDescent="0.25">
      <c r="B192" s="47"/>
      <c r="C192" s="5" t="s">
        <v>27</v>
      </c>
      <c r="D192" s="11" t="s">
        <v>17</v>
      </c>
      <c r="E192" s="22">
        <f>'[2]ДВН2 этап'!BF$772</f>
        <v>28</v>
      </c>
      <c r="F192" s="16">
        <f>'[2]ДВН2 этап'!MW$772</f>
        <v>62.244</v>
      </c>
      <c r="G192" s="17">
        <f t="shared" si="33"/>
        <v>28</v>
      </c>
      <c r="H192" s="18">
        <f>'[2]ДВН2 этап'!M$772</f>
        <v>28</v>
      </c>
      <c r="I192" s="18">
        <f>'[2]ДВН2 этап'!Y$772</f>
        <v>0</v>
      </c>
      <c r="J192" s="18">
        <f>'[2]ДВН2 этап'!Y$772</f>
        <v>0</v>
      </c>
      <c r="K192" s="18">
        <f>'[2]ДВН2 этап'!BC$772</f>
        <v>0</v>
      </c>
      <c r="L192" s="16">
        <f t="shared" si="34"/>
        <v>62.244</v>
      </c>
      <c r="M192" s="16">
        <f>'[2]ДВН2 этап'!EF$772</f>
        <v>62.244</v>
      </c>
      <c r="N192" s="16">
        <f>'[2]ДВН2 этап'!GN$772</f>
        <v>0</v>
      </c>
      <c r="O192" s="16">
        <f>'[2]ДВН2 этап'!IV$772</f>
        <v>0</v>
      </c>
      <c r="P192" s="16">
        <f>'[2]ДВН2 этап'!MH$772</f>
        <v>0</v>
      </c>
    </row>
    <row r="193" spans="2:16" s="10" customFormat="1" ht="29.25" customHeight="1" x14ac:dyDescent="0.25">
      <c r="B193" s="47"/>
      <c r="C193" s="48" t="s">
        <v>6</v>
      </c>
      <c r="D193" s="48"/>
      <c r="E193" s="19">
        <f>SUM(E178:E192)</f>
        <v>32084</v>
      </c>
      <c r="F193" s="20">
        <f t="shared" ref="F193:P193" si="35">SUM(F178:F192)</f>
        <v>53763.726168546767</v>
      </c>
      <c r="G193" s="21">
        <f t="shared" si="35"/>
        <v>32084</v>
      </c>
      <c r="H193" s="21">
        <f t="shared" si="35"/>
        <v>9363</v>
      </c>
      <c r="I193" s="21">
        <f t="shared" si="35"/>
        <v>10374</v>
      </c>
      <c r="J193" s="21">
        <f t="shared" si="35"/>
        <v>6617</v>
      </c>
      <c r="K193" s="21">
        <f t="shared" si="35"/>
        <v>5730</v>
      </c>
      <c r="L193" s="20">
        <f t="shared" si="35"/>
        <v>53763.726168546767</v>
      </c>
      <c r="M193" s="20">
        <f t="shared" si="35"/>
        <v>16260.480300522775</v>
      </c>
      <c r="N193" s="20">
        <f t="shared" si="35"/>
        <v>16967.025466678231</v>
      </c>
      <c r="O193" s="20">
        <f t="shared" si="35"/>
        <v>11642.163466264978</v>
      </c>
      <c r="P193" s="20">
        <f t="shared" si="35"/>
        <v>8894.0569350807764</v>
      </c>
    </row>
    <row r="194" spans="2:16" s="10" customFormat="1" ht="29.25" customHeight="1" x14ac:dyDescent="0.25">
      <c r="B194" s="47" t="s">
        <v>43</v>
      </c>
      <c r="C194" s="5" t="s">
        <v>12</v>
      </c>
      <c r="D194" s="11" t="s">
        <v>13</v>
      </c>
      <c r="E194" s="22">
        <f>[1]заб.без.стом.!V$132</f>
        <v>12905</v>
      </c>
      <c r="F194" s="16">
        <f>[1]заб.без.стом.!EL$132</f>
        <v>31413.662795520002</v>
      </c>
      <c r="G194" s="17">
        <f t="shared" ref="G194:G207" si="36">H194+I194+J194+K194</f>
        <v>12905</v>
      </c>
      <c r="H194" s="18">
        <f>[1]заб.без.стом.!F$132</f>
        <v>3156</v>
      </c>
      <c r="I194" s="18">
        <f>[1]заб.без.стом.!J$132</f>
        <v>4717</v>
      </c>
      <c r="J194" s="18">
        <f>[1]заб.без.стом.!N$132</f>
        <v>2757</v>
      </c>
      <c r="K194" s="18">
        <f>[1]заб.без.стом.!U$132</f>
        <v>2275</v>
      </c>
      <c r="L194" s="16">
        <f>M194+N194+O194+P194</f>
        <v>31413.662795520006</v>
      </c>
      <c r="M194" s="16">
        <f>[1]заб.без.стом.!BJ$132</f>
        <v>7971.2192361600019</v>
      </c>
      <c r="N194" s="16">
        <f>[1]заб.без.стом.!CD$132</f>
        <v>11646.849513600002</v>
      </c>
      <c r="O194" s="16">
        <f>[1]заб.без.стом.!CX$132</f>
        <v>6422.9580201600002</v>
      </c>
      <c r="P194" s="16">
        <f>[1]заб.без.стом.!EG$132</f>
        <v>5372.6360256000016</v>
      </c>
    </row>
    <row r="195" spans="2:16" s="10" customFormat="1" ht="29.25" customHeight="1" x14ac:dyDescent="0.25">
      <c r="B195" s="47"/>
      <c r="C195" s="5" t="s">
        <v>14</v>
      </c>
      <c r="D195" s="11" t="s">
        <v>13</v>
      </c>
      <c r="E195" s="22">
        <f>'[1]стом обр.'!V$30</f>
        <v>1020</v>
      </c>
      <c r="F195" s="16">
        <f>'[1]стом обр.'!EZ$30</f>
        <v>1677.95712</v>
      </c>
      <c r="G195" s="17">
        <f t="shared" si="36"/>
        <v>1020</v>
      </c>
      <c r="H195" s="18">
        <f>'[1]стом обр.'!F$30</f>
        <v>316</v>
      </c>
      <c r="I195" s="18">
        <f>'[1]стом обр.'!J$30</f>
        <v>291</v>
      </c>
      <c r="J195" s="18">
        <f>'[1]стом обр.'!N$30</f>
        <v>317</v>
      </c>
      <c r="K195" s="18">
        <f>'[1]стом обр.'!U$30</f>
        <v>96</v>
      </c>
      <c r="L195" s="16">
        <f>M195+N195+O195+P195</f>
        <v>1677.9571199999998</v>
      </c>
      <c r="M195" s="16">
        <f>'[1]стом обр.'!BX$30</f>
        <v>519.83769599999994</v>
      </c>
      <c r="N195" s="16">
        <f>'[1]стом обр.'!CR$30</f>
        <v>478.71129599999995</v>
      </c>
      <c r="O195" s="16">
        <f>'[1]стом обр.'!DL$30</f>
        <v>521.482752</v>
      </c>
      <c r="P195" s="16">
        <f>'[1]стом обр.'!EU$30</f>
        <v>157.925376</v>
      </c>
    </row>
    <row r="196" spans="2:16" s="10" customFormat="1" ht="29.25" customHeight="1" x14ac:dyDescent="0.25">
      <c r="B196" s="47"/>
      <c r="C196" s="5" t="s">
        <v>15</v>
      </c>
      <c r="D196" s="11" t="s">
        <v>13</v>
      </c>
      <c r="E196" s="22">
        <f>'[1]неотложка с коэф'!V$53</f>
        <v>3940</v>
      </c>
      <c r="F196" s="16">
        <f>'[1]неотложка с коэф'!EL$53</f>
        <v>4196.1566605325588</v>
      </c>
      <c r="G196" s="17">
        <f t="shared" si="36"/>
        <v>3940</v>
      </c>
      <c r="H196" s="18">
        <f>'[1]неотложка с коэф'!F$53</f>
        <v>1007</v>
      </c>
      <c r="I196" s="18">
        <f>'[1]неотложка с коэф'!J$53</f>
        <v>1655</v>
      </c>
      <c r="J196" s="18">
        <f>'[1]неотложка с коэф'!N$53</f>
        <v>676</v>
      </c>
      <c r="K196" s="18">
        <f>'[1]неотложка с коэф'!U$53</f>
        <v>602</v>
      </c>
      <c r="L196" s="16">
        <f>M196+N196+O196+P196</f>
        <v>4196.1566605325588</v>
      </c>
      <c r="M196" s="16">
        <f>'[1]неотложка с коэф'!BJ$53</f>
        <v>1102.1576034793288</v>
      </c>
      <c r="N196" s="16">
        <f>'[1]неотложка с коэф'!CD$53</f>
        <v>1741.0770427023674</v>
      </c>
      <c r="O196" s="16">
        <f>'[1]неотложка с коэф'!CX$53</f>
        <v>713.62640395808421</v>
      </c>
      <c r="P196" s="16">
        <f>'[1]неотложка с коэф'!EG$53</f>
        <v>639.29561039277814</v>
      </c>
    </row>
    <row r="197" spans="2:16" s="10" customFormat="1" ht="29.25" customHeight="1" x14ac:dyDescent="0.25">
      <c r="B197" s="47"/>
      <c r="C197" s="5" t="s">
        <v>16</v>
      </c>
      <c r="D197" s="11" t="s">
        <v>17</v>
      </c>
      <c r="E197" s="22">
        <f>[1]ДНХБ!V$148</f>
        <v>1406</v>
      </c>
      <c r="F197" s="16">
        <f>[1]ДНХБ!DZ$148</f>
        <v>363.23962200000005</v>
      </c>
      <c r="G197" s="17">
        <f t="shared" si="36"/>
        <v>1406</v>
      </c>
      <c r="H197" s="18">
        <f>[1]ДНХБ!F$148</f>
        <v>323</v>
      </c>
      <c r="I197" s="18">
        <f>[1]ДНХБ!J$148</f>
        <v>389</v>
      </c>
      <c r="J197" s="18">
        <f>[1]ДНХБ!N$148</f>
        <v>354</v>
      </c>
      <c r="K197" s="18">
        <f>[1]ДНХБ!U$148</f>
        <v>340</v>
      </c>
      <c r="L197" s="16">
        <f>M197+N197+O197+P197</f>
        <v>363.239622</v>
      </c>
      <c r="M197" s="16">
        <f>[1]ДНХБ!AX$148</f>
        <v>83.76751999999999</v>
      </c>
      <c r="N197" s="16">
        <f>[1]ДНХБ!BR$148</f>
        <v>102.35550000000001</v>
      </c>
      <c r="O197" s="16">
        <f>[1]ДНХБ!CL$148</f>
        <v>90.667642000000001</v>
      </c>
      <c r="P197" s="16">
        <f>[1]ДНХБ!DU$148</f>
        <v>86.44896</v>
      </c>
    </row>
    <row r="198" spans="2:16" s="10" customFormat="1" ht="29.25" customHeight="1" x14ac:dyDescent="0.25">
      <c r="B198" s="47"/>
      <c r="C198" s="5" t="s">
        <v>18</v>
      </c>
      <c r="D198" s="11" t="s">
        <v>17</v>
      </c>
      <c r="E198" s="22">
        <f>[1]ФАП!V$59</f>
        <v>1630</v>
      </c>
      <c r="F198" s="16">
        <f>[1]ФАП!EK$59</f>
        <v>384.20000000000005</v>
      </c>
      <c r="G198" s="17">
        <f t="shared" si="36"/>
        <v>1630</v>
      </c>
      <c r="H198" s="18">
        <f>[1]ФАП!F$59</f>
        <v>406</v>
      </c>
      <c r="I198" s="18">
        <f>[1]ФАП!J$59</f>
        <v>406</v>
      </c>
      <c r="J198" s="18">
        <f>[1]ФАП!N$59</f>
        <v>406</v>
      </c>
      <c r="K198" s="18">
        <f>[1]ФАП!U$59</f>
        <v>412</v>
      </c>
      <c r="L198" s="16">
        <f>M198+N198+O198+P198</f>
        <v>384.20000000000005</v>
      </c>
      <c r="M198" s="16">
        <f>[1]ФАП!BI$59</f>
        <v>96.96999543990556</v>
      </c>
      <c r="N198" s="16">
        <f>[1]ФАП!CC$59</f>
        <v>95.743334853364829</v>
      </c>
      <c r="O198" s="16">
        <f>[1]ФАП!CW$59</f>
        <v>95.743334853364829</v>
      </c>
      <c r="P198" s="16">
        <f>[1]ФАП!EF$59</f>
        <v>95.743334853364829</v>
      </c>
    </row>
    <row r="199" spans="2:16" s="10" customFormat="1" ht="29.25" customHeight="1" x14ac:dyDescent="0.25">
      <c r="B199" s="47"/>
      <c r="C199" s="5" t="s">
        <v>19</v>
      </c>
      <c r="D199" s="11" t="s">
        <v>17</v>
      </c>
      <c r="E199" s="22">
        <f>'[1]разовые без стом'!V$153</f>
        <v>1841</v>
      </c>
      <c r="F199" s="16">
        <f>'[1]разовые без стом'!EM$153</f>
        <v>502.20614600000005</v>
      </c>
      <c r="G199" s="17">
        <f t="shared" si="36"/>
        <v>1841</v>
      </c>
      <c r="H199" s="18">
        <f>'[1]разовые без стом'!F$153</f>
        <v>233</v>
      </c>
      <c r="I199" s="18">
        <f>'[1]разовые без стом'!J$153</f>
        <v>632</v>
      </c>
      <c r="J199" s="18">
        <f>'[1]разовые без стом'!N$153</f>
        <v>660</v>
      </c>
      <c r="K199" s="18">
        <f>'[1]разовые без стом'!U$153</f>
        <v>316</v>
      </c>
      <c r="L199" s="16">
        <f t="shared" ref="L199:L207" si="37">M199+N199+O199+P199</f>
        <v>502.20614599999999</v>
      </c>
      <c r="M199" s="16">
        <f>'[1]разовые без стом'!BG$153</f>
        <v>63.089442000000005</v>
      </c>
      <c r="N199" s="16">
        <f>'[1]разовые без стом'!CC$153</f>
        <v>172.620552</v>
      </c>
      <c r="O199" s="16">
        <f>'[1]разовые без стом'!CY$153</f>
        <v>180.30006800000001</v>
      </c>
      <c r="P199" s="16">
        <f>'[1]разовые без стом'!EH$153</f>
        <v>86.196084000000013</v>
      </c>
    </row>
    <row r="200" spans="2:16" s="10" customFormat="1" ht="29.25" customHeight="1" x14ac:dyDescent="0.25">
      <c r="B200" s="47"/>
      <c r="C200" s="5" t="s">
        <v>20</v>
      </c>
      <c r="D200" s="11" t="s">
        <v>17</v>
      </c>
      <c r="E200" s="22">
        <f>[1]иные!V$190</f>
        <v>1877</v>
      </c>
      <c r="F200" s="16">
        <f>[1]иные!EB$190</f>
        <v>174.19337999999999</v>
      </c>
      <c r="G200" s="17">
        <f t="shared" si="36"/>
        <v>1877</v>
      </c>
      <c r="H200" s="18">
        <f>[1]иные!F$190</f>
        <v>582</v>
      </c>
      <c r="I200" s="18">
        <f>[1]иные!J$190</f>
        <v>457</v>
      </c>
      <c r="J200" s="18">
        <f>[1]иные!N$190</f>
        <v>513</v>
      </c>
      <c r="K200" s="18">
        <f>[1]иные!U$190</f>
        <v>325</v>
      </c>
      <c r="L200" s="16">
        <f t="shared" si="37"/>
        <v>174.19337999999999</v>
      </c>
      <c r="M200" s="16">
        <f>[1]иные!AZ$190</f>
        <v>55.033785000000002</v>
      </c>
      <c r="N200" s="16">
        <f>[1]иные!BT$190</f>
        <v>42.166467000000004</v>
      </c>
      <c r="O200" s="16">
        <f>[1]иные!CN$190</f>
        <v>47.423339999999996</v>
      </c>
      <c r="P200" s="16">
        <f>[1]иные!DW$190</f>
        <v>29.569787999999999</v>
      </c>
    </row>
    <row r="201" spans="2:16" s="10" customFormat="1" ht="29.25" customHeight="1" x14ac:dyDescent="0.25">
      <c r="B201" s="47"/>
      <c r="C201" s="5" t="s">
        <v>21</v>
      </c>
      <c r="D201" s="11" t="s">
        <v>17</v>
      </c>
      <c r="E201" s="22">
        <f>'[1]проф.пос. по стом. '!V$43</f>
        <v>663</v>
      </c>
      <c r="F201" s="16">
        <f>'[1]проф.пос. по стом. '!EV$43</f>
        <v>391.46042879999993</v>
      </c>
      <c r="G201" s="17">
        <f t="shared" si="36"/>
        <v>663</v>
      </c>
      <c r="H201" s="18">
        <f>'[1]проф.пос. по стом. '!F$43</f>
        <v>120</v>
      </c>
      <c r="I201" s="18">
        <f>'[1]проф.пос. по стом. '!J$43</f>
        <v>136</v>
      </c>
      <c r="J201" s="18">
        <f>'[1]проф.пос. по стом. '!N$43</f>
        <v>120</v>
      </c>
      <c r="K201" s="18">
        <f>'[1]проф.пос. по стом. '!U$43</f>
        <v>287</v>
      </c>
      <c r="L201" s="16">
        <f t="shared" si="37"/>
        <v>391.46042880000005</v>
      </c>
      <c r="M201" s="16">
        <f>'[1]проф.пос. по стом. '!BT$43</f>
        <v>64.882944000000009</v>
      </c>
      <c r="N201" s="16">
        <f>'[1]проф.пос. по стом. '!CN$43</f>
        <v>76.417689600000017</v>
      </c>
      <c r="O201" s="16">
        <f>'[1]проф.пос. по стом. '!DH$43</f>
        <v>64.882944000000009</v>
      </c>
      <c r="P201" s="16">
        <f>'[1]проф.пос. по стом. '!EQ$43</f>
        <v>185.27685119999998</v>
      </c>
    </row>
    <row r="202" spans="2:16" s="10" customFormat="1" ht="29.25" customHeight="1" x14ac:dyDescent="0.25">
      <c r="B202" s="47"/>
      <c r="C202" s="5" t="s">
        <v>22</v>
      </c>
      <c r="D202" s="11" t="s">
        <v>17</v>
      </c>
      <c r="E202" s="22">
        <f>'[2]ПМО взр'!BF$1006</f>
        <v>770</v>
      </c>
      <c r="F202" s="16">
        <f>'[2]ПМО взр'!NG$1006</f>
        <v>1825.4999999999995</v>
      </c>
      <c r="G202" s="17">
        <f t="shared" si="36"/>
        <v>770</v>
      </c>
      <c r="H202" s="18">
        <f>'[2]ПМО взр'!M$1006</f>
        <v>3</v>
      </c>
      <c r="I202" s="18">
        <f>'[2]ПМО взр'!Y$1006</f>
        <v>0</v>
      </c>
      <c r="J202" s="18">
        <f>'[2]ПМО взр'!AK$1006</f>
        <v>515</v>
      </c>
      <c r="K202" s="18">
        <f>'[2]ПМО взр'!BC$1006</f>
        <v>252</v>
      </c>
      <c r="L202" s="16">
        <f t="shared" si="37"/>
        <v>1825.5</v>
      </c>
      <c r="M202" s="16">
        <f>'[2]ПМО взр'!EP$1006</f>
        <v>7.7</v>
      </c>
      <c r="N202" s="16">
        <f>'[2]ПМО взр'!GX$1006</f>
        <v>0</v>
      </c>
      <c r="O202" s="16">
        <f>'[2]ПМО взр'!JF$1006</f>
        <v>1216.1499999999999</v>
      </c>
      <c r="P202" s="16">
        <f>'[2]ПМО взр'!MR$1006</f>
        <v>601.65000000000009</v>
      </c>
    </row>
    <row r="203" spans="2:16" s="10" customFormat="1" ht="29.25" customHeight="1" x14ac:dyDescent="0.25">
      <c r="B203" s="47"/>
      <c r="C203" s="5" t="s">
        <v>23</v>
      </c>
      <c r="D203" s="11" t="s">
        <v>17</v>
      </c>
      <c r="E203" s="22">
        <f>'[2]Проф.МО дети  '!U$395</f>
        <v>1234</v>
      </c>
      <c r="F203" s="16">
        <f>'[2]Проф.МО дети  '!DW$395</f>
        <v>4091.1838073458489</v>
      </c>
      <c r="G203" s="17">
        <f t="shared" si="36"/>
        <v>1234</v>
      </c>
      <c r="H203" s="18">
        <f>'[2]Проф.МО дети  '!F$395</f>
        <v>344</v>
      </c>
      <c r="I203" s="18">
        <f>'[2]Проф.МО дети  '!J$395</f>
        <v>167</v>
      </c>
      <c r="J203" s="18">
        <f>'[2]Проф.МО дети  '!N$395</f>
        <v>324</v>
      </c>
      <c r="K203" s="18">
        <f>'[2]Проф.МО дети  '!T$395</f>
        <v>399</v>
      </c>
      <c r="L203" s="16">
        <f t="shared" si="37"/>
        <v>4091.1838073458484</v>
      </c>
      <c r="M203" s="16">
        <f>'[2]Проф.МО дети  '!AZ$395</f>
        <v>1007.5953617274029</v>
      </c>
      <c r="N203" s="16">
        <f>'[2]Проф.МО дети  '!BT$395</f>
        <v>550.73035081417879</v>
      </c>
      <c r="O203" s="16">
        <f>'[2]Проф.МО дети  '!CN$395</f>
        <v>1166.6058542847372</v>
      </c>
      <c r="P203" s="16">
        <f>'[2]Проф.МО дети  '!DR$395</f>
        <v>1366.2522405195298</v>
      </c>
    </row>
    <row r="204" spans="2:16" s="10" customFormat="1" ht="29.25" customHeight="1" x14ac:dyDescent="0.25">
      <c r="B204" s="47"/>
      <c r="C204" s="5" t="s">
        <v>24</v>
      </c>
      <c r="D204" s="11" t="s">
        <v>17</v>
      </c>
      <c r="E204" s="22">
        <f>'[2]ДДС ТЖС'!U$92</f>
        <v>100</v>
      </c>
      <c r="F204" s="16">
        <f>'[2]ДДС ТЖС'!DY$92</f>
        <v>961.23599999999999</v>
      </c>
      <c r="G204" s="17">
        <f t="shared" si="36"/>
        <v>100</v>
      </c>
      <c r="H204" s="18">
        <f>'[2]ДДС ТЖС'!F$92</f>
        <v>11</v>
      </c>
      <c r="I204" s="18">
        <f>'[2]ДДС ТЖС'!J$92</f>
        <v>8</v>
      </c>
      <c r="J204" s="18">
        <f>'[2]ДДС ТЖС'!N$92</f>
        <v>30</v>
      </c>
      <c r="K204" s="18">
        <f>'[2]ДДС ТЖС'!T$92</f>
        <v>51</v>
      </c>
      <c r="L204" s="16">
        <f t="shared" si="37"/>
        <v>961.2360000000001</v>
      </c>
      <c r="M204" s="16">
        <f>'[2]ДДС ТЖС'!BB$92</f>
        <v>110.85945999999998</v>
      </c>
      <c r="N204" s="16">
        <f>'[2]ДДС ТЖС'!BV$92</f>
        <v>65.406880000000001</v>
      </c>
      <c r="O204" s="16">
        <f>'[2]ДДС ТЖС'!CP$92</f>
        <v>287.0258</v>
      </c>
      <c r="P204" s="16">
        <f>'[2]ДДС ТЖС'!DT$92</f>
        <v>497.94386000000003</v>
      </c>
    </row>
    <row r="205" spans="2:16" s="10" customFormat="1" ht="29.25" customHeight="1" x14ac:dyDescent="0.25">
      <c r="B205" s="47"/>
      <c r="C205" s="5" t="s">
        <v>25</v>
      </c>
      <c r="D205" s="11" t="s">
        <v>17</v>
      </c>
      <c r="E205" s="22">
        <f>'[2]ДДС опека'!U$91</f>
        <v>100</v>
      </c>
      <c r="F205" s="16">
        <f>'[2]ДДС опека'!EA$91</f>
        <v>988.68600000000026</v>
      </c>
      <c r="G205" s="17">
        <f t="shared" si="36"/>
        <v>100</v>
      </c>
      <c r="H205" s="18">
        <f>'[2]ДДС опека'!F$91</f>
        <v>0</v>
      </c>
      <c r="I205" s="18">
        <f>'[2]ДДС опека'!J$91</f>
        <v>0</v>
      </c>
      <c r="J205" s="18">
        <f>'[2]ДДС опека'!N$91</f>
        <v>21</v>
      </c>
      <c r="K205" s="18">
        <f>'[2]ДДС опека'!T$91</f>
        <v>79</v>
      </c>
      <c r="L205" s="16">
        <f t="shared" si="37"/>
        <v>988.68600000000015</v>
      </c>
      <c r="M205" s="16">
        <f>'[2]ДДС опека'!BB$91</f>
        <v>0</v>
      </c>
      <c r="N205" s="16">
        <f>'[2]ДДС опека'!BV$91</f>
        <v>0</v>
      </c>
      <c r="O205" s="16">
        <f>'[2]ДДС опека'!CP$91</f>
        <v>210.31806000000003</v>
      </c>
      <c r="P205" s="16">
        <f>'[2]ДДС опека'!DT$91</f>
        <v>778.36794000000009</v>
      </c>
    </row>
    <row r="206" spans="2:16" s="10" customFormat="1" ht="29.25" customHeight="1" x14ac:dyDescent="0.25">
      <c r="B206" s="47"/>
      <c r="C206" s="5" t="s">
        <v>26</v>
      </c>
      <c r="D206" s="11" t="s">
        <v>17</v>
      </c>
      <c r="E206" s="22">
        <f>'[2]ДВН1Этап новый '!BF$833</f>
        <v>829</v>
      </c>
      <c r="F206" s="16">
        <f>'[2]ДВН1Этап новый '!NI$833</f>
        <v>1974.1182800000004</v>
      </c>
      <c r="G206" s="17">
        <f t="shared" si="36"/>
        <v>829</v>
      </c>
      <c r="H206" s="18">
        <f>'[2]ДВН1Этап новый '!M$833</f>
        <v>240</v>
      </c>
      <c r="I206" s="18">
        <f>'[2]ДВН1Этап новый '!Y$833</f>
        <v>0</v>
      </c>
      <c r="J206" s="18">
        <f>'[2]ДВН1Этап новый '!AK$833</f>
        <v>265</v>
      </c>
      <c r="K206" s="18">
        <f>'[2]ДВН1Этап новый '!BC$833</f>
        <v>324</v>
      </c>
      <c r="L206" s="16">
        <f t="shared" si="37"/>
        <v>1974.1182800000001</v>
      </c>
      <c r="M206" s="16">
        <f>'[2]ДВН1Этап новый '!ER$833</f>
        <v>584.78372000000002</v>
      </c>
      <c r="N206" s="16">
        <f>'[2]ДВН1Этап новый '!GZ$833</f>
        <v>0</v>
      </c>
      <c r="O206" s="16">
        <f>'[2]ДВН1Этап новый '!JH$833</f>
        <v>617.23736000000008</v>
      </c>
      <c r="P206" s="16">
        <f>'[2]ДВН1Этап новый '!MT$833</f>
        <v>772.09720000000016</v>
      </c>
    </row>
    <row r="207" spans="2:16" s="10" customFormat="1" ht="29.25" customHeight="1" x14ac:dyDescent="0.25">
      <c r="B207" s="47"/>
      <c r="C207" s="5" t="s">
        <v>27</v>
      </c>
      <c r="D207" s="11" t="s">
        <v>17</v>
      </c>
      <c r="E207" s="22">
        <f>'[2]ДВН2 этап'!BF$839</f>
        <v>18</v>
      </c>
      <c r="F207" s="16">
        <f>'[2]ДВН2 этап'!MW$839</f>
        <v>47.163999999999994</v>
      </c>
      <c r="G207" s="17">
        <f t="shared" si="36"/>
        <v>18</v>
      </c>
      <c r="H207" s="18">
        <f>'[2]ДВН2 этап'!M$839</f>
        <v>0</v>
      </c>
      <c r="I207" s="18">
        <f>'[2]ДВН2 этап'!Y$839</f>
        <v>0</v>
      </c>
      <c r="J207" s="18">
        <f>'[2]ДВН2 этап'!AK$839</f>
        <v>18</v>
      </c>
      <c r="K207" s="18">
        <f>'[2]ДВН2 этап'!BC$839</f>
        <v>0</v>
      </c>
      <c r="L207" s="16">
        <f t="shared" si="37"/>
        <v>47.163999999999994</v>
      </c>
      <c r="M207" s="16">
        <f>'[2]ДВН2 этап'!EF$839</f>
        <v>0</v>
      </c>
      <c r="N207" s="16">
        <f>'[2]ДВН2 этап'!GN$839</f>
        <v>0</v>
      </c>
      <c r="O207" s="16">
        <f>'[2]ДВН2 этап'!IV$839</f>
        <v>47.163999999999994</v>
      </c>
      <c r="P207" s="16">
        <f>'[2]ДВН2 этап'!MH$839</f>
        <v>0</v>
      </c>
    </row>
    <row r="208" spans="2:16" s="10" customFormat="1" ht="29.25" customHeight="1" x14ac:dyDescent="0.25">
      <c r="B208" s="47"/>
      <c r="C208" s="48" t="s">
        <v>6</v>
      </c>
      <c r="D208" s="48"/>
      <c r="E208" s="19">
        <f>SUM(E194:E207)</f>
        <v>28333</v>
      </c>
      <c r="F208" s="20">
        <f t="shared" ref="F208:P208" si="38">SUM(F194:F207)</f>
        <v>48990.964240198395</v>
      </c>
      <c r="G208" s="21">
        <f t="shared" si="38"/>
        <v>28333</v>
      </c>
      <c r="H208" s="21">
        <f t="shared" si="38"/>
        <v>6741</v>
      </c>
      <c r="I208" s="21">
        <f t="shared" si="38"/>
        <v>8858</v>
      </c>
      <c r="J208" s="21">
        <f t="shared" si="38"/>
        <v>6976</v>
      </c>
      <c r="K208" s="21">
        <f t="shared" si="38"/>
        <v>5758</v>
      </c>
      <c r="L208" s="20">
        <f t="shared" si="38"/>
        <v>48990.964240198402</v>
      </c>
      <c r="M208" s="20">
        <f t="shared" si="38"/>
        <v>11667.896763806639</v>
      </c>
      <c r="N208" s="20">
        <f t="shared" si="38"/>
        <v>14972.078626569913</v>
      </c>
      <c r="O208" s="20">
        <f t="shared" si="38"/>
        <v>11681.585579256185</v>
      </c>
      <c r="P208" s="20">
        <f t="shared" si="38"/>
        <v>10669.403270565675</v>
      </c>
    </row>
    <row r="209" spans="2:16" s="10" customFormat="1" ht="29.25" customHeight="1" x14ac:dyDescent="0.25">
      <c r="B209" s="47" t="s">
        <v>44</v>
      </c>
      <c r="C209" s="5" t="s">
        <v>12</v>
      </c>
      <c r="D209" s="11" t="s">
        <v>13</v>
      </c>
      <c r="E209" s="22">
        <f>[1]заб.без.стом.!V$171</f>
        <v>29666</v>
      </c>
      <c r="F209" s="16">
        <f>[1]заб.без.стом.!EL$171</f>
        <v>76714.423306559998</v>
      </c>
      <c r="G209" s="17">
        <f>H209+J209+I209+K209</f>
        <v>29666</v>
      </c>
      <c r="H209" s="18">
        <f>[1]заб.без.стом.!F$171</f>
        <v>8326</v>
      </c>
      <c r="I209" s="18">
        <f>[1]заб.без.стом.!J$171</f>
        <v>11494</v>
      </c>
      <c r="J209" s="18">
        <f>[1]заб.без.стом.!N$171</f>
        <v>4750</v>
      </c>
      <c r="K209" s="18">
        <f>[1]заб.без.стом.!U$171</f>
        <v>5096</v>
      </c>
      <c r="L209" s="16">
        <f>M209+N209+O209+P209</f>
        <v>76714.423306560013</v>
      </c>
      <c r="M209" s="16">
        <f>[1]заб.без.стом.!BJ$171</f>
        <v>22275.096979200003</v>
      </c>
      <c r="N209" s="16">
        <f>[1]заб.без.стом.!CD$171</f>
        <v>30120.844353600001</v>
      </c>
      <c r="O209" s="16">
        <f>[1]заб.без.стом.!CX$171</f>
        <v>11882.39669136</v>
      </c>
      <c r="P209" s="16">
        <f>[1]заб.без.стом.!EG$171</f>
        <v>12436.085282399999</v>
      </c>
    </row>
    <row r="210" spans="2:16" s="10" customFormat="1" ht="29.25" customHeight="1" x14ac:dyDescent="0.25">
      <c r="B210" s="47"/>
      <c r="C210" s="5" t="s">
        <v>14</v>
      </c>
      <c r="D210" s="11" t="s">
        <v>13</v>
      </c>
      <c r="E210" s="22">
        <f>'[1]стом обр.'!V$36</f>
        <v>2084</v>
      </c>
      <c r="F210" s="16">
        <f>'[1]стом обр.'!EZ$36</f>
        <v>3428.2967040000003</v>
      </c>
      <c r="G210" s="17">
        <f>H210+J210+I210+K210</f>
        <v>2084</v>
      </c>
      <c r="H210" s="18">
        <f>'[1]стом обр.'!F$36</f>
        <v>427</v>
      </c>
      <c r="I210" s="18">
        <f>'[1]стом обр.'!J$36</f>
        <v>787</v>
      </c>
      <c r="J210" s="18">
        <f>'[1]стом обр.'!N$36</f>
        <v>602</v>
      </c>
      <c r="K210" s="18">
        <f>'[1]стом обр.'!U$36</f>
        <v>268</v>
      </c>
      <c r="L210" s="16">
        <f>M210+N210+O210+P210</f>
        <v>3428.2967039999999</v>
      </c>
      <c r="M210" s="16">
        <f>'[1]стом обр.'!BX$36</f>
        <v>702.43891199999996</v>
      </c>
      <c r="N210" s="16">
        <f>'[1]стом обр.'!CR$36</f>
        <v>1294.6590719999999</v>
      </c>
      <c r="O210" s="16">
        <f>'[1]стом обр.'!DL$36</f>
        <v>990.323712</v>
      </c>
      <c r="P210" s="16">
        <f>'[1]стом обр.'!EU$36</f>
        <v>440.87500799999998</v>
      </c>
    </row>
    <row r="211" spans="2:16" s="10" customFormat="1" ht="29.25" customHeight="1" x14ac:dyDescent="0.25">
      <c r="B211" s="47"/>
      <c r="C211" s="5" t="s">
        <v>29</v>
      </c>
      <c r="D211" s="11" t="s">
        <v>30</v>
      </c>
      <c r="E211" s="22">
        <f>'[1]КТиМРТ(обращение)'!X$74</f>
        <v>1439</v>
      </c>
      <c r="F211" s="16">
        <f>'[1]КТиМРТ(обращение)'!ED$74</f>
        <v>1589.8935399999998</v>
      </c>
      <c r="G211" s="17">
        <f>H211+J211+I211+K211</f>
        <v>1439</v>
      </c>
      <c r="H211" s="18">
        <f>'[1]КТиМРТ(обращение)'!G$74</f>
        <v>0</v>
      </c>
      <c r="I211" s="18">
        <f>'[1]КТиМРТ(обращение)'!K$74</f>
        <v>163</v>
      </c>
      <c r="J211" s="18">
        <f>'[1]КТиМРТ(обращение)'!P$74</f>
        <v>639</v>
      </c>
      <c r="K211" s="18">
        <f>'[1]КТиМРТ(обращение)'!W$74</f>
        <v>637</v>
      </c>
      <c r="L211" s="16">
        <f>M211+N211+O211+P211</f>
        <v>1589.8935399999998</v>
      </c>
      <c r="M211" s="16">
        <f>'[1]КТиМРТ(обращение)'!BB$74</f>
        <v>0</v>
      </c>
      <c r="N211" s="16">
        <f>'[1]КТиМРТ(обращение)'!BV$74</f>
        <v>180.09217999999998</v>
      </c>
      <c r="O211" s="16">
        <f>'[1]КТиМРТ(обращение)'!CP$74</f>
        <v>706.00554</v>
      </c>
      <c r="P211" s="16">
        <f>'[1]КТиМРТ(обращение)'!DY$74</f>
        <v>703.79581999999982</v>
      </c>
    </row>
    <row r="212" spans="2:16" s="10" customFormat="1" ht="29.25" customHeight="1" x14ac:dyDescent="0.25">
      <c r="B212" s="47"/>
      <c r="C212" s="5" t="s">
        <v>31</v>
      </c>
      <c r="D212" s="11" t="s">
        <v>30</v>
      </c>
      <c r="E212" s="22">
        <f>'[1]КТиМРТ(обращение)'!X$77</f>
        <v>717</v>
      </c>
      <c r="F212" s="16">
        <f>'[1]КТиМРТ(обращение)'!ED$77</f>
        <v>1089.1516800000002</v>
      </c>
      <c r="G212" s="17">
        <f>H212+J212+I212+K212</f>
        <v>717</v>
      </c>
      <c r="H212" s="18">
        <f>'[1]КТиМРТ(обращение)'!G$77</f>
        <v>130</v>
      </c>
      <c r="I212" s="18">
        <f>'[1]КТиМРТ(обращение)'!K$77</f>
        <v>196</v>
      </c>
      <c r="J212" s="18">
        <f>'[1]КТиМРТ(обращение)'!P$77</f>
        <v>196</v>
      </c>
      <c r="K212" s="18">
        <f>'[1]КТиМРТ(обращение)'!W$77</f>
        <v>195</v>
      </c>
      <c r="L212" s="16">
        <f>M212+N212+O212+P212</f>
        <v>1089.1516799999999</v>
      </c>
      <c r="M212" s="16">
        <f>'[1]КТиМРТ(обращение)'!BB$77</f>
        <v>197.4752</v>
      </c>
      <c r="N212" s="16">
        <f>'[1]КТиМРТ(обращение)'!BV$77</f>
        <v>297.73184000000003</v>
      </c>
      <c r="O212" s="16">
        <f>'[1]КТиМРТ(обращение)'!CP$77</f>
        <v>297.73184000000003</v>
      </c>
      <c r="P212" s="16">
        <f>'[1]КТиМРТ(обращение)'!DY$77</f>
        <v>296.21280000000002</v>
      </c>
    </row>
    <row r="213" spans="2:16" s="10" customFormat="1" ht="29.25" customHeight="1" x14ac:dyDescent="0.25">
      <c r="B213" s="47"/>
      <c r="C213" s="5" t="s">
        <v>15</v>
      </c>
      <c r="D213" s="11" t="s">
        <v>13</v>
      </c>
      <c r="E213" s="22">
        <f>'[1]неотложка с коэф'!V$57</f>
        <v>12182</v>
      </c>
      <c r="F213" s="16">
        <f>'[1]неотложка с коэф'!EL$57</f>
        <v>13677.550377589252</v>
      </c>
      <c r="G213" s="17">
        <f>H213+J213+I213+K213</f>
        <v>12182</v>
      </c>
      <c r="H213" s="18">
        <f>'[1]неотложка с коэф'!F$57</f>
        <v>3083</v>
      </c>
      <c r="I213" s="18">
        <f>'[1]неотложка с коэф'!J$57</f>
        <v>5848</v>
      </c>
      <c r="J213" s="18">
        <f>'[1]неотложка с коэф'!N$57</f>
        <v>1612</v>
      </c>
      <c r="K213" s="18">
        <f>'[1]неотложка с коэф'!U$57</f>
        <v>1639</v>
      </c>
      <c r="L213" s="16">
        <f>M213+N213+O213+P213</f>
        <v>13677.550377589252</v>
      </c>
      <c r="M213" s="16">
        <f>'[1]неотложка с коэф'!BJ$57</f>
        <v>3474.6031053907459</v>
      </c>
      <c r="N213" s="16">
        <f>'[1]неотложка с коэф'!CD$57</f>
        <v>6339.8226638204769</v>
      </c>
      <c r="O213" s="16">
        <f>'[1]неотложка с коэф'!CX$57</f>
        <v>1898.0819242314749</v>
      </c>
      <c r="P213" s="16">
        <f>'[1]неотложка с коэф'!EG$57</f>
        <v>1965.0426841465546</v>
      </c>
    </row>
    <row r="214" spans="2:16" s="10" customFormat="1" ht="29.25" customHeight="1" x14ac:dyDescent="0.25">
      <c r="B214" s="47"/>
      <c r="C214" s="5" t="s">
        <v>16</v>
      </c>
      <c r="D214" s="11" t="s">
        <v>17</v>
      </c>
      <c r="E214" s="22">
        <f>[1]ДНХБ!V$155</f>
        <v>2496</v>
      </c>
      <c r="F214" s="16">
        <f>[1]ДНХБ!DZ$155</f>
        <v>691.93696718400008</v>
      </c>
      <c r="G214" s="17">
        <f t="shared" ref="G214:G224" si="39">H214+J214+I214+K214</f>
        <v>2496</v>
      </c>
      <c r="H214" s="18">
        <f>[1]ДНХБ!F$155</f>
        <v>632</v>
      </c>
      <c r="I214" s="18">
        <f>[1]ДНХБ!J$155</f>
        <v>642</v>
      </c>
      <c r="J214" s="18">
        <f>[1]ДНХБ!N$155</f>
        <v>616</v>
      </c>
      <c r="K214" s="18">
        <f>[1]ДНХБ!U$155</f>
        <v>606</v>
      </c>
      <c r="L214" s="16">
        <f t="shared" ref="L214:L224" si="40">M214+N214+O214+P214</f>
        <v>691.93696718399997</v>
      </c>
      <c r="M214" s="16">
        <f>[1]ДНХБ!AX$155</f>
        <v>179.45368200000001</v>
      </c>
      <c r="N214" s="16">
        <f>[1]ДНХБ!BR$155</f>
        <v>175.26804318400002</v>
      </c>
      <c r="O214" s="16">
        <f>[1]ДНХБ!CL$155</f>
        <v>169.57826599999999</v>
      </c>
      <c r="P214" s="16">
        <f>[1]ДНХБ!DU$155</f>
        <v>167.636976</v>
      </c>
    </row>
    <row r="215" spans="2:16" s="10" customFormat="1" ht="29.25" customHeight="1" x14ac:dyDescent="0.25">
      <c r="B215" s="47"/>
      <c r="C215" s="5" t="s">
        <v>18</v>
      </c>
      <c r="D215" s="11" t="s">
        <v>17</v>
      </c>
      <c r="E215" s="22">
        <f>[1]ФАП!V$64</f>
        <v>9240</v>
      </c>
      <c r="F215" s="16">
        <f>[1]ФАП!EK$64</f>
        <v>1555.5</v>
      </c>
      <c r="G215" s="17">
        <f t="shared" si="39"/>
        <v>9240</v>
      </c>
      <c r="H215" s="18">
        <f>[1]ФАП!F$64</f>
        <v>2310</v>
      </c>
      <c r="I215" s="18">
        <f>[1]ФАП!J$64</f>
        <v>2310</v>
      </c>
      <c r="J215" s="18">
        <f>[1]ФАП!N$64</f>
        <v>2310</v>
      </c>
      <c r="K215" s="18">
        <f>[1]ФАП!U$64</f>
        <v>2310</v>
      </c>
      <c r="L215" s="16">
        <f t="shared" si="40"/>
        <v>1555.5</v>
      </c>
      <c r="M215" s="16">
        <f>[1]ФАП!BI$64</f>
        <v>439.17092072727274</v>
      </c>
      <c r="N215" s="16">
        <f>[1]ФАП!CC$64</f>
        <v>372.1096930909091</v>
      </c>
      <c r="O215" s="16">
        <f>[1]ФАП!CW$64</f>
        <v>372.1096930909091</v>
      </c>
      <c r="P215" s="16">
        <f>[1]ФАП!EF$64</f>
        <v>372.1096930909091</v>
      </c>
    </row>
    <row r="216" spans="2:16" s="10" customFormat="1" ht="29.25" customHeight="1" x14ac:dyDescent="0.25">
      <c r="B216" s="47"/>
      <c r="C216" s="5" t="s">
        <v>19</v>
      </c>
      <c r="D216" s="11" t="s">
        <v>17</v>
      </c>
      <c r="E216" s="22">
        <f>'[1]разовые без стом'!V$160</f>
        <v>23249</v>
      </c>
      <c r="F216" s="16">
        <f>'[1]разовые без стом'!EM$160</f>
        <v>6396.5145140000004</v>
      </c>
      <c r="G216" s="17">
        <f t="shared" si="39"/>
        <v>23249</v>
      </c>
      <c r="H216" s="18">
        <f>'[1]разовые без стом'!F$160</f>
        <v>4072</v>
      </c>
      <c r="I216" s="18">
        <f>'[1]разовые без стом'!J$160</f>
        <v>7244</v>
      </c>
      <c r="J216" s="18">
        <f>'[1]разовые без стом'!N$160</f>
        <v>8060</v>
      </c>
      <c r="K216" s="18">
        <f>'[1]разовые без стом'!U$160</f>
        <v>3873</v>
      </c>
      <c r="L216" s="16">
        <f t="shared" si="40"/>
        <v>6396.5145140000004</v>
      </c>
      <c r="M216" s="16">
        <f>'[1]разовые без стом'!BG$160</f>
        <v>1116.4918700000001</v>
      </c>
      <c r="N216" s="16">
        <f>'[1]разовые без стом'!CC$160</f>
        <v>1960.1417420000002</v>
      </c>
      <c r="O216" s="16">
        <f>'[1]разовые без стом'!CY$160</f>
        <v>2254.2947440000003</v>
      </c>
      <c r="P216" s="16">
        <f>'[1]разовые без стом'!EH$160</f>
        <v>1065.5861580000003</v>
      </c>
    </row>
    <row r="217" spans="2:16" s="10" customFormat="1" ht="29.25" customHeight="1" x14ac:dyDescent="0.25">
      <c r="B217" s="47"/>
      <c r="C217" s="5" t="s">
        <v>20</v>
      </c>
      <c r="D217" s="11" t="s">
        <v>17</v>
      </c>
      <c r="E217" s="22">
        <f>[1]иные!V$142</f>
        <v>20172</v>
      </c>
      <c r="F217" s="16">
        <f>[1]иные!EB$142</f>
        <v>1924.6434443099997</v>
      </c>
      <c r="G217" s="17">
        <f t="shared" si="39"/>
        <v>20172</v>
      </c>
      <c r="H217" s="18">
        <f>[1]иные!F$142</f>
        <v>4239</v>
      </c>
      <c r="I217" s="18">
        <f>[1]иные!J$142</f>
        <v>4313</v>
      </c>
      <c r="J217" s="18">
        <f>[1]иные!N$142</f>
        <v>7588</v>
      </c>
      <c r="K217" s="18">
        <f>[1]иные!U$142</f>
        <v>4032</v>
      </c>
      <c r="L217" s="16">
        <f t="shared" si="40"/>
        <v>1924.6434443100002</v>
      </c>
      <c r="M217" s="16">
        <f>[1]иные!AZ$142</f>
        <v>407.63920984920003</v>
      </c>
      <c r="N217" s="16">
        <f>[1]иные!BT$142</f>
        <v>416.97297072360004</v>
      </c>
      <c r="O217" s="16">
        <f>[1]иные!CN$142</f>
        <v>715.38115914720004</v>
      </c>
      <c r="P217" s="16">
        <f>[1]иные!DW$142</f>
        <v>384.65010459000001</v>
      </c>
    </row>
    <row r="218" spans="2:16" s="10" customFormat="1" ht="29.25" customHeight="1" x14ac:dyDescent="0.25">
      <c r="B218" s="47"/>
      <c r="C218" s="5" t="s">
        <v>21</v>
      </c>
      <c r="D218" s="11" t="s">
        <v>17</v>
      </c>
      <c r="E218" s="22">
        <f>'[1]проф.пос. по стом. '!V$49</f>
        <v>1728</v>
      </c>
      <c r="F218" s="16">
        <f>'[1]проф.пос. по стом. '!EV$49</f>
        <v>1029.4760448000002</v>
      </c>
      <c r="G218" s="17">
        <f t="shared" si="39"/>
        <v>1728</v>
      </c>
      <c r="H218" s="18">
        <f>'[1]проф.пос. по стом. '!F$49</f>
        <v>432</v>
      </c>
      <c r="I218" s="18">
        <f>'[1]проф.пос. по стом. '!J$49</f>
        <v>432</v>
      </c>
      <c r="J218" s="18">
        <f>'[1]проф.пос. по стом. '!N$49</f>
        <v>432</v>
      </c>
      <c r="K218" s="18">
        <f>'[1]проф.пос. по стом. '!U$49</f>
        <v>432</v>
      </c>
      <c r="L218" s="16">
        <f t="shared" si="40"/>
        <v>1029.4760448000002</v>
      </c>
      <c r="M218" s="16">
        <f>'[1]проф.пос. по стом. '!BT$49</f>
        <v>257.36901120000005</v>
      </c>
      <c r="N218" s="16">
        <f>'[1]проф.пос. по стом. '!CN$49</f>
        <v>257.36901120000005</v>
      </c>
      <c r="O218" s="16">
        <f>'[1]проф.пос. по стом. '!DH$49</f>
        <v>257.36901120000005</v>
      </c>
      <c r="P218" s="16">
        <f>'[1]проф.пос. по стом. '!EQ$49</f>
        <v>257.36901120000005</v>
      </c>
    </row>
    <row r="219" spans="2:16" s="10" customFormat="1" ht="29.25" customHeight="1" x14ac:dyDescent="0.25">
      <c r="B219" s="47"/>
      <c r="C219" s="5" t="s">
        <v>22</v>
      </c>
      <c r="D219" s="11" t="s">
        <v>17</v>
      </c>
      <c r="E219" s="22">
        <f>'[2]ПМО взр'!BF$1089</f>
        <v>2162</v>
      </c>
      <c r="F219" s="16">
        <f>'[2]ПМО взр'!NG$1089</f>
        <v>5160.8500000000013</v>
      </c>
      <c r="G219" s="17">
        <f t="shared" si="39"/>
        <v>2162</v>
      </c>
      <c r="H219" s="18">
        <f>'[2]ПМО взр'!M$1089</f>
        <v>127</v>
      </c>
      <c r="I219" s="18">
        <f>'[2]ПМО взр'!Y$1089</f>
        <v>25</v>
      </c>
      <c r="J219" s="18">
        <f>'[2]ПМО взр'!AK$1089</f>
        <v>1499</v>
      </c>
      <c r="K219" s="18">
        <f>'[2]ПМО взр'!BC$1089</f>
        <v>511</v>
      </c>
      <c r="L219" s="16">
        <f t="shared" si="40"/>
        <v>5160.8500000000004</v>
      </c>
      <c r="M219" s="16">
        <f>'[2]ПМО взр'!EP$1089</f>
        <v>270.40000000000003</v>
      </c>
      <c r="N219" s="16">
        <f>'[2]ПМО взр'!GX$1089</f>
        <v>68.100000000000009</v>
      </c>
      <c r="O219" s="16">
        <f>'[2]ПМО взр'!JF$1089</f>
        <v>3507.15</v>
      </c>
      <c r="P219" s="16">
        <f>'[2]ПМО взр'!MR$1089</f>
        <v>1315.2</v>
      </c>
    </row>
    <row r="220" spans="2:16" s="10" customFormat="1" ht="29.25" customHeight="1" x14ac:dyDescent="0.25">
      <c r="B220" s="47"/>
      <c r="C220" s="5" t="s">
        <v>23</v>
      </c>
      <c r="D220" s="11" t="s">
        <v>17</v>
      </c>
      <c r="E220" s="22">
        <f>'[2]Проф.МО дети  '!U$427</f>
        <v>3336</v>
      </c>
      <c r="F220" s="16">
        <f>'[2]Проф.МО дети  '!DW$427</f>
        <v>9907.224424335458</v>
      </c>
      <c r="G220" s="17">
        <f t="shared" si="39"/>
        <v>3336</v>
      </c>
      <c r="H220" s="18">
        <f>'[2]Проф.МО дети  '!F$427</f>
        <v>526</v>
      </c>
      <c r="I220" s="18">
        <f>'[2]Проф.МО дети  '!J$427</f>
        <v>32</v>
      </c>
      <c r="J220" s="18">
        <f>'[2]Проф.МО дети  '!N$427</f>
        <v>1321</v>
      </c>
      <c r="K220" s="18">
        <f>'[2]Проф.МО дети  '!T$427</f>
        <v>1457</v>
      </c>
      <c r="L220" s="16">
        <f t="shared" si="40"/>
        <v>9907.224424335458</v>
      </c>
      <c r="M220" s="16">
        <f>'[2]Проф.МО дети  '!AZ$427</f>
        <v>1417.0187732129082</v>
      </c>
      <c r="N220" s="16">
        <f>'[2]Проф.МО дети  '!BT$427</f>
        <v>157.7027508599264</v>
      </c>
      <c r="O220" s="16">
        <f>'[2]Проф.МО дети  '!CN$427</f>
        <v>3720.1567818809899</v>
      </c>
      <c r="P220" s="16">
        <f>'[2]Проф.МО дети  '!DR$427</f>
        <v>4612.3461183816326</v>
      </c>
    </row>
    <row r="221" spans="2:16" s="10" customFormat="1" ht="29.25" customHeight="1" x14ac:dyDescent="0.25">
      <c r="B221" s="47"/>
      <c r="C221" s="5" t="s">
        <v>24</v>
      </c>
      <c r="D221" s="11" t="s">
        <v>17</v>
      </c>
      <c r="E221" s="22">
        <f>'[2]ДДС ТЖС'!U$99</f>
        <v>50</v>
      </c>
      <c r="F221" s="16">
        <f>'[2]ДДС ТЖС'!DY$99</f>
        <v>416.79799999999994</v>
      </c>
      <c r="G221" s="17">
        <f t="shared" si="39"/>
        <v>50</v>
      </c>
      <c r="H221" s="18">
        <f>'[2]ДДС ТЖС'!F$99</f>
        <v>0</v>
      </c>
      <c r="I221" s="18">
        <f>'[2]ДДС ТЖС'!J$99</f>
        <v>0</v>
      </c>
      <c r="J221" s="18">
        <f>'[2]ДДС ТЖС'!N$99</f>
        <v>19</v>
      </c>
      <c r="K221" s="18">
        <f>'[2]ДДС ТЖС'!T$99</f>
        <v>31</v>
      </c>
      <c r="L221" s="16">
        <f t="shared" si="40"/>
        <v>416.798</v>
      </c>
      <c r="M221" s="16">
        <f>'[2]ДДС ТЖС'!BB$99</f>
        <v>0</v>
      </c>
      <c r="N221" s="16">
        <f>'[2]ДДС ТЖС'!BV$99</f>
        <v>0</v>
      </c>
      <c r="O221" s="16">
        <f>'[2]ДДС ТЖС'!CP$99</f>
        <v>164.54634000000001</v>
      </c>
      <c r="P221" s="16">
        <f>'[2]ДДС ТЖС'!DT$99</f>
        <v>252.25165999999996</v>
      </c>
    </row>
    <row r="222" spans="2:16" s="10" customFormat="1" ht="29.25" customHeight="1" x14ac:dyDescent="0.25">
      <c r="B222" s="47"/>
      <c r="C222" s="5" t="s">
        <v>25</v>
      </c>
      <c r="D222" s="11" t="s">
        <v>17</v>
      </c>
      <c r="E222" s="22">
        <f>'[2]ДДС опека'!U$98</f>
        <v>194</v>
      </c>
      <c r="F222" s="16">
        <f>'[2]ДДС опека'!EA$98</f>
        <v>1912.4668400000003</v>
      </c>
      <c r="G222" s="17">
        <f t="shared" si="39"/>
        <v>194</v>
      </c>
      <c r="H222" s="18">
        <f>'[2]ДДС опека'!F$98</f>
        <v>0</v>
      </c>
      <c r="I222" s="18">
        <f>'[2]ДДС опека'!J$98</f>
        <v>0</v>
      </c>
      <c r="J222" s="18">
        <f>'[2]ДДС опека'!N$98</f>
        <v>55</v>
      </c>
      <c r="K222" s="18">
        <f>'[2]ДДС опека'!T$98</f>
        <v>139</v>
      </c>
      <c r="L222" s="16">
        <f t="shared" si="40"/>
        <v>1912.46684</v>
      </c>
      <c r="M222" s="16">
        <f>'[2]ДДС опека'!BB$98</f>
        <v>0</v>
      </c>
      <c r="N222" s="16">
        <f>'[2]ДДС опека'!BV$98</f>
        <v>0</v>
      </c>
      <c r="O222" s="16">
        <f>'[2]ДДС опека'!CP$98</f>
        <v>545.7473</v>
      </c>
      <c r="P222" s="16">
        <f>'[2]ДДС опека'!DT$98</f>
        <v>1366.7195400000001</v>
      </c>
    </row>
    <row r="223" spans="2:16" s="10" customFormat="1" ht="29.25" customHeight="1" x14ac:dyDescent="0.25">
      <c r="B223" s="47"/>
      <c r="C223" s="5" t="s">
        <v>26</v>
      </c>
      <c r="D223" s="11" t="s">
        <v>17</v>
      </c>
      <c r="E223" s="22">
        <f>'[2]ДВН1Этап новый '!BF$902</f>
        <v>2810</v>
      </c>
      <c r="F223" s="16">
        <f>'[2]ДВН1Этап новый '!NI$902</f>
        <v>7119.0832799999971</v>
      </c>
      <c r="G223" s="17">
        <f t="shared" si="39"/>
        <v>2810</v>
      </c>
      <c r="H223" s="18">
        <f>'[2]ДВН1Этап новый '!M$902</f>
        <v>452</v>
      </c>
      <c r="I223" s="18">
        <f>'[2]ДВН1Этап новый '!Y$902</f>
        <v>1</v>
      </c>
      <c r="J223" s="18">
        <f>'[2]ДВН1Этап новый '!AK$902</f>
        <v>497</v>
      </c>
      <c r="K223" s="18">
        <f>'[2]ДВН1Этап новый '!BC$902</f>
        <v>1860</v>
      </c>
      <c r="L223" s="16">
        <f t="shared" si="40"/>
        <v>7119.083279999998</v>
      </c>
      <c r="M223" s="16">
        <f>'[2]ДВН1Этап новый '!ER$902</f>
        <v>1156.0732800000003</v>
      </c>
      <c r="N223" s="16">
        <f>'[2]ДВН1Этап новый '!GZ$902</f>
        <v>2.7460000000000004</v>
      </c>
      <c r="O223" s="16">
        <f>'[2]ДВН1Этап новый '!JH$902</f>
        <v>1177.40544</v>
      </c>
      <c r="P223" s="16">
        <f>'[2]ДВН1Этап новый '!MT$902</f>
        <v>4782.8585599999979</v>
      </c>
    </row>
    <row r="224" spans="2:16" s="10" customFormat="1" ht="29.25" customHeight="1" x14ac:dyDescent="0.25">
      <c r="B224" s="47"/>
      <c r="C224" s="5" t="s">
        <v>27</v>
      </c>
      <c r="D224" s="11" t="s">
        <v>17</v>
      </c>
      <c r="E224" s="22">
        <f>'[2]ДВН2 этап'!BF$908</f>
        <v>40</v>
      </c>
      <c r="F224" s="16">
        <f>'[2]ДВН2 этап'!MW$908</f>
        <v>110.22000000000001</v>
      </c>
      <c r="G224" s="17">
        <f t="shared" si="39"/>
        <v>40</v>
      </c>
      <c r="H224" s="18">
        <f>'[2]ДВН2 этап'!M$908</f>
        <v>0</v>
      </c>
      <c r="I224" s="18">
        <f>'[2]ДВН2 этап'!Y$908</f>
        <v>0</v>
      </c>
      <c r="J224" s="18">
        <f>'[2]ДВН2 этап'!AK$908</f>
        <v>0</v>
      </c>
      <c r="K224" s="18">
        <f>'[2]ДВН2 этап'!BC$908</f>
        <v>40</v>
      </c>
      <c r="L224" s="16">
        <f t="shared" si="40"/>
        <v>110.21999999999998</v>
      </c>
      <c r="M224" s="16">
        <f>'[2]ДВН2 этап'!EF$908</f>
        <v>0</v>
      </c>
      <c r="N224" s="16">
        <f>'[2]ДВН2 этап'!GN$908</f>
        <v>0</v>
      </c>
      <c r="O224" s="16">
        <f>'[2]ДВН2 этап'!IV$908</f>
        <v>0</v>
      </c>
      <c r="P224" s="16">
        <f>'[2]ДВН2 этап'!MH$908</f>
        <v>110.21999999999998</v>
      </c>
    </row>
    <row r="225" spans="2:16" s="10" customFormat="1" ht="29.25" customHeight="1" x14ac:dyDescent="0.25">
      <c r="B225" s="47"/>
      <c r="C225" s="48" t="s">
        <v>6</v>
      </c>
      <c r="D225" s="48"/>
      <c r="E225" s="19">
        <f>SUM(E209:E224)</f>
        <v>111565</v>
      </c>
      <c r="F225" s="20">
        <f t="shared" ref="F225:P225" si="41">SUM(F209:F224)</f>
        <v>132724.02912277871</v>
      </c>
      <c r="G225" s="21">
        <f t="shared" si="41"/>
        <v>111565</v>
      </c>
      <c r="H225" s="21">
        <f t="shared" si="41"/>
        <v>24756</v>
      </c>
      <c r="I225" s="21">
        <f t="shared" si="41"/>
        <v>33487</v>
      </c>
      <c r="J225" s="21">
        <f t="shared" si="41"/>
        <v>30196</v>
      </c>
      <c r="K225" s="21">
        <f t="shared" si="41"/>
        <v>23126</v>
      </c>
      <c r="L225" s="20">
        <f t="shared" si="41"/>
        <v>132724.02912277871</v>
      </c>
      <c r="M225" s="20">
        <f t="shared" si="41"/>
        <v>31893.230943580136</v>
      </c>
      <c r="N225" s="20">
        <f t="shared" si="41"/>
        <v>41643.560320478908</v>
      </c>
      <c r="O225" s="20">
        <f t="shared" si="41"/>
        <v>28658.278442910574</v>
      </c>
      <c r="P225" s="20">
        <f t="shared" si="41"/>
        <v>30528.959415809095</v>
      </c>
    </row>
    <row r="226" spans="2:16" s="10" customFormat="1" ht="29.25" customHeight="1" x14ac:dyDescent="0.25">
      <c r="B226" s="47" t="s">
        <v>45</v>
      </c>
      <c r="C226" s="5" t="s">
        <v>12</v>
      </c>
      <c r="D226" s="11" t="s">
        <v>13</v>
      </c>
      <c r="E226" s="22">
        <f>[1]заб.без.стом.!V$185</f>
        <v>10437</v>
      </c>
      <c r="F226" s="16">
        <f>[1]заб.без.стом.!EL$185</f>
        <v>26291.576505600002</v>
      </c>
      <c r="G226" s="17">
        <f t="shared" ref="G226:G239" si="42">H226+I226+J226+K226</f>
        <v>10437</v>
      </c>
      <c r="H226" s="18">
        <f>[1]заб.без.стом.!F$185</f>
        <v>2825</v>
      </c>
      <c r="I226" s="18">
        <f>[1]заб.без.стом.!J$185</f>
        <v>3753</v>
      </c>
      <c r="J226" s="18">
        <f>[1]заб.без.стом.!N$185</f>
        <v>2025</v>
      </c>
      <c r="K226" s="18">
        <f>[1]заб.без.стом.!U$185</f>
        <v>1834</v>
      </c>
      <c r="L226" s="16">
        <f t="shared" ref="L226:L239" si="43">M226+N226+O226+P226</f>
        <v>26291.576505600002</v>
      </c>
      <c r="M226" s="16">
        <f>[1]заб.без.стом.!BJ$185</f>
        <v>7243.4004955200007</v>
      </c>
      <c r="N226" s="16">
        <f>[1]заб.без.стом.!CD$185</f>
        <v>9515.3856316799993</v>
      </c>
      <c r="O226" s="16">
        <f>[1]заб.без.стом.!CX$185</f>
        <v>5000.0520983999995</v>
      </c>
      <c r="P226" s="16">
        <f>[1]заб.без.стом.!EG$185</f>
        <v>4532.7382799999996</v>
      </c>
    </row>
    <row r="227" spans="2:16" s="10" customFormat="1" ht="29.25" customHeight="1" x14ac:dyDescent="0.25">
      <c r="B227" s="47"/>
      <c r="C227" s="5" t="s">
        <v>14</v>
      </c>
      <c r="D227" s="11" t="s">
        <v>13</v>
      </c>
      <c r="E227" s="22">
        <f>'[1]стом обр.'!V$38</f>
        <v>611</v>
      </c>
      <c r="F227" s="16">
        <f>'[1]стом обр.'!EZ$38</f>
        <v>1005.1292159999998</v>
      </c>
      <c r="G227" s="17">
        <f t="shared" si="42"/>
        <v>611</v>
      </c>
      <c r="H227" s="18">
        <f>'[1]стом обр.'!F$38</f>
        <v>158</v>
      </c>
      <c r="I227" s="18">
        <f>'[1]стом обр.'!J$38</f>
        <v>165</v>
      </c>
      <c r="J227" s="18">
        <f>'[1]стом обр.'!N$38</f>
        <v>172</v>
      </c>
      <c r="K227" s="18">
        <f>'[1]стом обр.'!U$38</f>
        <v>116</v>
      </c>
      <c r="L227" s="16">
        <f t="shared" si="43"/>
        <v>1005.129216</v>
      </c>
      <c r="M227" s="16">
        <f>'[1]стом обр.'!BX$38</f>
        <v>259.91884799999997</v>
      </c>
      <c r="N227" s="16">
        <f>'[1]стом обр.'!CR$38</f>
        <v>271.43424000000005</v>
      </c>
      <c r="O227" s="16">
        <f>'[1]стом обр.'!DL$38</f>
        <v>282.94963199999995</v>
      </c>
      <c r="P227" s="16">
        <f>'[1]стом обр.'!EU$38</f>
        <v>190.82649599999999</v>
      </c>
    </row>
    <row r="228" spans="2:16" s="10" customFormat="1" ht="29.25" customHeight="1" x14ac:dyDescent="0.25">
      <c r="B228" s="47"/>
      <c r="C228" s="5" t="s">
        <v>15</v>
      </c>
      <c r="D228" s="11" t="s">
        <v>13</v>
      </c>
      <c r="E228" s="22">
        <f>'[1]неотложка с коэф'!V$63</f>
        <v>4136</v>
      </c>
      <c r="F228" s="16">
        <f>'[1]неотложка с коэф'!EL$63</f>
        <v>4598.9918080319412</v>
      </c>
      <c r="G228" s="17">
        <f t="shared" si="42"/>
        <v>4136</v>
      </c>
      <c r="H228" s="18">
        <f>'[1]неотложка с коэф'!F$63</f>
        <v>1034</v>
      </c>
      <c r="I228" s="18">
        <f>'[1]неотложка с коэф'!J$63</f>
        <v>1370</v>
      </c>
      <c r="J228" s="18">
        <f>'[1]неотложка с коэф'!N$63</f>
        <v>865</v>
      </c>
      <c r="K228" s="18">
        <f>'[1]неотложка с коэф'!U$63</f>
        <v>867</v>
      </c>
      <c r="L228" s="16">
        <f t="shared" si="43"/>
        <v>4598.9918080319412</v>
      </c>
      <c r="M228" s="16">
        <f>'[1]неотложка с коэф'!BJ$63</f>
        <v>1149.6474204707629</v>
      </c>
      <c r="N228" s="16">
        <f>'[1]неотложка с коэф'!CD$63</f>
        <v>1488.857075639462</v>
      </c>
      <c r="O228" s="16">
        <f>'[1]неотложка с коэф'!CX$63</f>
        <v>978.25823672287572</v>
      </c>
      <c r="P228" s="16">
        <f>'[1]неотложка с коэф'!EG$63</f>
        <v>982.22907519884075</v>
      </c>
    </row>
    <row r="229" spans="2:16" s="10" customFormat="1" ht="29.25" customHeight="1" x14ac:dyDescent="0.25">
      <c r="B229" s="47"/>
      <c r="C229" s="5" t="s">
        <v>16</v>
      </c>
      <c r="D229" s="11" t="s">
        <v>17</v>
      </c>
      <c r="E229" s="22">
        <f>[1]ДНХБ!V$169</f>
        <v>2041</v>
      </c>
      <c r="F229" s="16">
        <f>[1]ДНХБ!DZ$169</f>
        <v>523.75537799999995</v>
      </c>
      <c r="G229" s="17">
        <f t="shared" si="42"/>
        <v>2041</v>
      </c>
      <c r="H229" s="18">
        <f>[1]ДНХБ!F$169</f>
        <v>485</v>
      </c>
      <c r="I229" s="18">
        <f>[1]ДНХБ!J$169</f>
        <v>515</v>
      </c>
      <c r="J229" s="18">
        <f>[1]ДНХБ!N$169</f>
        <v>528</v>
      </c>
      <c r="K229" s="18">
        <f>[1]ДНХБ!U$169</f>
        <v>513</v>
      </c>
      <c r="L229" s="16">
        <f t="shared" si="43"/>
        <v>523.75537799999995</v>
      </c>
      <c r="M229" s="16">
        <f>[1]ДНХБ!AX$169</f>
        <v>127.483892</v>
      </c>
      <c r="N229" s="16">
        <f>[1]ДНХБ!BR$169</f>
        <v>130.98760999999999</v>
      </c>
      <c r="O229" s="16">
        <f>[1]ДНХБ!CL$169</f>
        <v>134.34545799999998</v>
      </c>
      <c r="P229" s="16">
        <f>[1]ДНХБ!DU$169</f>
        <v>130.93841799999998</v>
      </c>
    </row>
    <row r="230" spans="2:16" s="10" customFormat="1" ht="29.25" customHeight="1" x14ac:dyDescent="0.25">
      <c r="B230" s="47"/>
      <c r="C230" s="5" t="s">
        <v>18</v>
      </c>
      <c r="D230" s="11" t="s">
        <v>17</v>
      </c>
      <c r="E230" s="22">
        <f>[1]ФАП!V$69</f>
        <v>1950</v>
      </c>
      <c r="F230" s="16">
        <f>[1]ФАП!EK$69</f>
        <v>634.00000000000011</v>
      </c>
      <c r="G230" s="17">
        <f t="shared" si="42"/>
        <v>1950</v>
      </c>
      <c r="H230" s="18">
        <f>[1]ФАП!F$69</f>
        <v>485</v>
      </c>
      <c r="I230" s="18">
        <f>[1]ФАП!J$69</f>
        <v>490</v>
      </c>
      <c r="J230" s="18">
        <f>[1]ФАП!N$69</f>
        <v>492</v>
      </c>
      <c r="K230" s="18">
        <f>[1]ФАП!U$69</f>
        <v>483</v>
      </c>
      <c r="L230" s="16">
        <f t="shared" si="43"/>
        <v>634.00000000000011</v>
      </c>
      <c r="M230" s="16">
        <f>[1]ФАП!BI$69</f>
        <v>147.82350669752068</v>
      </c>
      <c r="N230" s="16">
        <f>[1]ФАП!CC$69</f>
        <v>162.05883110082647</v>
      </c>
      <c r="O230" s="16">
        <f>[1]ФАП!CW$69</f>
        <v>162.05883110082647</v>
      </c>
      <c r="P230" s="16">
        <f>[1]ФАП!EF$69</f>
        <v>162.05883110082647</v>
      </c>
    </row>
    <row r="231" spans="2:16" s="10" customFormat="1" ht="29.25" customHeight="1" x14ac:dyDescent="0.25">
      <c r="B231" s="47"/>
      <c r="C231" s="5" t="s">
        <v>19</v>
      </c>
      <c r="D231" s="11" t="s">
        <v>17</v>
      </c>
      <c r="E231" s="22">
        <f>'[1]разовые без стом'!V$173</f>
        <v>1968</v>
      </c>
      <c r="F231" s="16">
        <f>'[1]разовые без стом'!EM$173</f>
        <v>482.50675200000006</v>
      </c>
      <c r="G231" s="17">
        <f t="shared" si="42"/>
        <v>1968</v>
      </c>
      <c r="H231" s="18">
        <f>'[1]разовые без стом'!F$173</f>
        <v>202</v>
      </c>
      <c r="I231" s="18">
        <f>'[1]разовые без стом'!J$173</f>
        <v>429</v>
      </c>
      <c r="J231" s="18">
        <f>'[1]разовые без стом'!N$173</f>
        <v>463</v>
      </c>
      <c r="K231" s="18">
        <f>'[1]разовые без стом'!U$173</f>
        <v>874</v>
      </c>
      <c r="L231" s="16">
        <f t="shared" si="43"/>
        <v>482.50675200000001</v>
      </c>
      <c r="M231" s="16">
        <f>'[1]разовые без стом'!BG$173</f>
        <v>48.486203999999994</v>
      </c>
      <c r="N231" s="16">
        <f>'[1]разовые без стом'!CC$173</f>
        <v>104.721864</v>
      </c>
      <c r="O231" s="16">
        <f>'[1]разовые без стом'!CY$173</f>
        <v>111.620808</v>
      </c>
      <c r="P231" s="16">
        <f>'[1]разовые без стом'!EH$173</f>
        <v>217.677876</v>
      </c>
    </row>
    <row r="232" spans="2:16" s="10" customFormat="1" ht="29.25" customHeight="1" x14ac:dyDescent="0.25">
      <c r="B232" s="47"/>
      <c r="C232" s="5" t="s">
        <v>20</v>
      </c>
      <c r="D232" s="11" t="s">
        <v>17</v>
      </c>
      <c r="E232" s="22">
        <f>[1]иные!V$154</f>
        <v>2241</v>
      </c>
      <c r="F232" s="16">
        <f>[1]иные!EB$154</f>
        <v>196.009929</v>
      </c>
      <c r="G232" s="17">
        <f t="shared" si="42"/>
        <v>2241</v>
      </c>
      <c r="H232" s="18">
        <f>[1]иные!F$154</f>
        <v>515</v>
      </c>
      <c r="I232" s="18">
        <f>[1]иные!J$154</f>
        <v>527</v>
      </c>
      <c r="J232" s="18">
        <f>[1]иные!N$154</f>
        <v>718</v>
      </c>
      <c r="K232" s="18">
        <f>[1]иные!U$154</f>
        <v>481</v>
      </c>
      <c r="L232" s="16">
        <f t="shared" si="43"/>
        <v>196.009929</v>
      </c>
      <c r="M232" s="16">
        <f>[1]иные!AZ$154</f>
        <v>44.081127000000002</v>
      </c>
      <c r="N232" s="16">
        <f>[1]иные!BT$154</f>
        <v>45.016407000000001</v>
      </c>
      <c r="O232" s="16">
        <f>[1]иные!CN$154</f>
        <v>66.49891199999999</v>
      </c>
      <c r="P232" s="16">
        <f>[1]иные!DW$154</f>
        <v>40.413482999999999</v>
      </c>
    </row>
    <row r="233" spans="2:16" s="10" customFormat="1" ht="29.25" customHeight="1" x14ac:dyDescent="0.25">
      <c r="B233" s="47"/>
      <c r="C233" s="5" t="s">
        <v>21</v>
      </c>
      <c r="D233" s="11" t="s">
        <v>17</v>
      </c>
      <c r="E233" s="22">
        <f>'[1]проф.пос. по стом. '!V$52</f>
        <v>496</v>
      </c>
      <c r="F233" s="16">
        <f>'[1]проф.пос. по стом. '!EV$52</f>
        <v>357.57711359999996</v>
      </c>
      <c r="G233" s="17">
        <f t="shared" si="42"/>
        <v>496</v>
      </c>
      <c r="H233" s="18">
        <f>'[1]проф.пос. по стом. '!F$52</f>
        <v>112</v>
      </c>
      <c r="I233" s="18">
        <f>'[1]проф.пос. по стом. '!J$52</f>
        <v>107</v>
      </c>
      <c r="J233" s="18">
        <f>'[1]проф.пос. по стом. '!N$52</f>
        <v>92</v>
      </c>
      <c r="K233" s="18">
        <f>'[1]проф.пос. по стом. '!U$52</f>
        <v>185</v>
      </c>
      <c r="L233" s="16">
        <f t="shared" si="43"/>
        <v>357.57711359999996</v>
      </c>
      <c r="M233" s="16">
        <f>'[1]проф.пос. по стом. '!BT$52</f>
        <v>80.743219199999999</v>
      </c>
      <c r="N233" s="16">
        <f>'[1]проф.пос. по стом. '!CN$52</f>
        <v>77.138611199999986</v>
      </c>
      <c r="O233" s="16">
        <f>'[1]проф.пос. по стом. '!DH$52</f>
        <v>66.324787199999989</v>
      </c>
      <c r="P233" s="16">
        <f>'[1]проф.пос. по стом. '!EQ$52</f>
        <v>133.370496</v>
      </c>
    </row>
    <row r="234" spans="2:16" s="10" customFormat="1" ht="29.25" customHeight="1" x14ac:dyDescent="0.25">
      <c r="B234" s="47"/>
      <c r="C234" s="5" t="s">
        <v>22</v>
      </c>
      <c r="D234" s="11" t="s">
        <v>17</v>
      </c>
      <c r="E234" s="22">
        <f>'[2]ПМО взр'!BF$1172</f>
        <v>612</v>
      </c>
      <c r="F234" s="16">
        <f>'[2]ПМО взр'!NG$1172</f>
        <v>1465.25</v>
      </c>
      <c r="G234" s="17">
        <f t="shared" si="42"/>
        <v>612</v>
      </c>
      <c r="H234" s="18">
        <f>'[2]ПМО взр'!M$1172</f>
        <v>0</v>
      </c>
      <c r="I234" s="18">
        <f>'[2]ПМО взр'!Y$1172</f>
        <v>0</v>
      </c>
      <c r="J234" s="18">
        <f>'[2]ПМО взр'!AK$1172</f>
        <v>257</v>
      </c>
      <c r="K234" s="18">
        <f>'[2]ПМО взр'!BC$1172</f>
        <v>355</v>
      </c>
      <c r="L234" s="16">
        <f t="shared" si="43"/>
        <v>1465.2500000000002</v>
      </c>
      <c r="M234" s="16">
        <f>'[2]ПМО взр'!EP$1172</f>
        <v>0</v>
      </c>
      <c r="N234" s="16">
        <f>'[2]ПМО взр'!GX$1172</f>
        <v>0</v>
      </c>
      <c r="O234" s="16">
        <f>'[2]ПМО взр'!JF$1172</f>
        <v>616.85</v>
      </c>
      <c r="P234" s="16">
        <f>'[2]ПМО взр'!MR$1172</f>
        <v>848.4000000000002</v>
      </c>
    </row>
    <row r="235" spans="2:16" s="10" customFormat="1" ht="29.25" customHeight="1" x14ac:dyDescent="0.25">
      <c r="B235" s="47"/>
      <c r="C235" s="5" t="s">
        <v>23</v>
      </c>
      <c r="D235" s="11" t="s">
        <v>17</v>
      </c>
      <c r="E235" s="22">
        <f>'[2]Проф.МО дети  '!U$459</f>
        <v>1183</v>
      </c>
      <c r="F235" s="16">
        <f>'[2]Проф.МО дети  '!DW$459</f>
        <v>4337.4359281067664</v>
      </c>
      <c r="G235" s="17">
        <f t="shared" si="42"/>
        <v>1183</v>
      </c>
      <c r="H235" s="18">
        <f>'[2]Проф.МО дети  '!F$459</f>
        <v>37</v>
      </c>
      <c r="I235" s="18">
        <f>'[2]Проф.МО дети  '!J$459</f>
        <v>94</v>
      </c>
      <c r="J235" s="18">
        <f>'[2]Проф.МО дети  '!N$459</f>
        <v>291</v>
      </c>
      <c r="K235" s="18">
        <f>'[2]Проф.МО дети  '!T$459</f>
        <v>761</v>
      </c>
      <c r="L235" s="16">
        <f t="shared" si="43"/>
        <v>4337.4359281067664</v>
      </c>
      <c r="M235" s="16">
        <f>'[2]Проф.МО дети  '!AZ$459</f>
        <v>98.863092754549115</v>
      </c>
      <c r="N235" s="16">
        <f>'[2]Проф.МО дети  '!BT$459</f>
        <v>217.56353727402978</v>
      </c>
      <c r="O235" s="16">
        <f>'[2]Проф.МО дети  '!CN$459</f>
        <v>994.07658193044767</v>
      </c>
      <c r="P235" s="16">
        <f>'[2]Проф.МО дети  '!DR$459</f>
        <v>3026.9327161477399</v>
      </c>
    </row>
    <row r="236" spans="2:16" s="10" customFormat="1" ht="29.25" customHeight="1" x14ac:dyDescent="0.25">
      <c r="B236" s="47"/>
      <c r="C236" s="5" t="s">
        <v>24</v>
      </c>
      <c r="D236" s="11" t="s">
        <v>17</v>
      </c>
      <c r="E236" s="22">
        <f>'[2]ДДС ТЖС'!U$106</f>
        <v>10</v>
      </c>
      <c r="F236" s="16">
        <f>'[2]ДДС ТЖС'!DY$106</f>
        <v>96.208600000000004</v>
      </c>
      <c r="G236" s="17">
        <f t="shared" si="42"/>
        <v>10</v>
      </c>
      <c r="H236" s="18">
        <f>'[2]ДДС ТЖС'!F$106</f>
        <v>0</v>
      </c>
      <c r="I236" s="18">
        <f>'[2]ДДС ТЖС'!J$106</f>
        <v>0</v>
      </c>
      <c r="J236" s="18">
        <f>'[2]ДДС ТЖС'!N$106</f>
        <v>0</v>
      </c>
      <c r="K236" s="18">
        <f>'[2]ДДС ТЖС'!T$106</f>
        <v>10</v>
      </c>
      <c r="L236" s="16">
        <f t="shared" si="43"/>
        <v>96.208600000000004</v>
      </c>
      <c r="M236" s="16">
        <f>'[2]ДДС ТЖС'!BB$106</f>
        <v>0</v>
      </c>
      <c r="N236" s="16">
        <f>'[2]ДДС ТЖС'!BV$106</f>
        <v>0</v>
      </c>
      <c r="O236" s="16">
        <f>'[2]ДДС ТЖС'!CP$106</f>
        <v>0</v>
      </c>
      <c r="P236" s="16">
        <f>'[2]ДДС ТЖС'!DT$106</f>
        <v>96.208600000000004</v>
      </c>
    </row>
    <row r="237" spans="2:16" s="10" customFormat="1" ht="29.25" customHeight="1" x14ac:dyDescent="0.25">
      <c r="B237" s="47"/>
      <c r="C237" s="5" t="s">
        <v>25</v>
      </c>
      <c r="D237" s="11" t="s">
        <v>17</v>
      </c>
      <c r="E237" s="22">
        <f>'[2]ДДС опека'!U$105</f>
        <v>68</v>
      </c>
      <c r="F237" s="16">
        <f>'[2]ДДС опека'!EA$105</f>
        <v>680.25847999999996</v>
      </c>
      <c r="G237" s="17">
        <f t="shared" si="42"/>
        <v>68</v>
      </c>
      <c r="H237" s="18">
        <f>'[2]ДДС опека'!F$105</f>
        <v>0</v>
      </c>
      <c r="I237" s="18">
        <f>'[2]ДДС опека'!J$105</f>
        <v>0</v>
      </c>
      <c r="J237" s="18">
        <f>'[2]ДДС опека'!N$105</f>
        <v>0</v>
      </c>
      <c r="K237" s="18">
        <f>'[2]ДДС опека'!T$105</f>
        <v>68</v>
      </c>
      <c r="L237" s="16">
        <f t="shared" si="43"/>
        <v>680.25847999999996</v>
      </c>
      <c r="M237" s="16">
        <f>'[2]ДДС опека'!BB$105</f>
        <v>0</v>
      </c>
      <c r="N237" s="16">
        <f>'[2]ДДС опека'!BV$105</f>
        <v>0</v>
      </c>
      <c r="O237" s="16">
        <f>'[2]ДДС опека'!CP$105</f>
        <v>0</v>
      </c>
      <c r="P237" s="16">
        <f>'[2]ДДС опека'!DT$105</f>
        <v>680.25847999999996</v>
      </c>
    </row>
    <row r="238" spans="2:16" s="10" customFormat="1" ht="29.25" customHeight="1" x14ac:dyDescent="0.25">
      <c r="B238" s="47"/>
      <c r="C238" s="5" t="s">
        <v>26</v>
      </c>
      <c r="D238" s="11" t="s">
        <v>17</v>
      </c>
      <c r="E238" s="22">
        <f>'[2]ДВН1Этап новый '!BF$971</f>
        <v>1264</v>
      </c>
      <c r="F238" s="16">
        <f>'[2]ДВН1Этап новый '!NI$971</f>
        <v>3201.03352</v>
      </c>
      <c r="G238" s="17">
        <f t="shared" si="42"/>
        <v>1264</v>
      </c>
      <c r="H238" s="18">
        <f>'[2]ДВН1Этап новый '!M$971</f>
        <v>0</v>
      </c>
      <c r="I238" s="18">
        <f>'[2]ДВН1Этап новый '!Y$971</f>
        <v>0</v>
      </c>
      <c r="J238" s="18">
        <f>'[2]ДВН1Этап новый '!AK$971</f>
        <v>375</v>
      </c>
      <c r="K238" s="18">
        <f>'[2]ДВН1Этап новый '!BC$971</f>
        <v>889</v>
      </c>
      <c r="L238" s="16">
        <f t="shared" si="43"/>
        <v>3201.0335200000013</v>
      </c>
      <c r="M238" s="16">
        <f>'[2]ДВН1Этап новый '!ER$971</f>
        <v>0</v>
      </c>
      <c r="N238" s="16">
        <f>'[2]ДВН1Этап новый '!GZ$971</f>
        <v>0</v>
      </c>
      <c r="O238" s="16">
        <f>'[2]ДВН1Этап новый '!JH$971</f>
        <v>984.41496000000018</v>
      </c>
      <c r="P238" s="16">
        <f>'[2]ДВН1Этап новый '!MT$971</f>
        <v>2216.6185600000013</v>
      </c>
    </row>
    <row r="239" spans="2:16" s="10" customFormat="1" ht="29.25" customHeight="1" x14ac:dyDescent="0.25">
      <c r="B239" s="47"/>
      <c r="C239" s="5" t="s">
        <v>27</v>
      </c>
      <c r="D239" s="11" t="s">
        <v>17</v>
      </c>
      <c r="E239" s="22">
        <f>'[2]ДВН2 этап'!BF$975</f>
        <v>47</v>
      </c>
      <c r="F239" s="16">
        <f>'[2]ДВН2 этап'!MW$975</f>
        <v>70.882000000000005</v>
      </c>
      <c r="G239" s="17">
        <f t="shared" si="42"/>
        <v>47</v>
      </c>
      <c r="H239" s="18">
        <f>'[2]ДВН2 этап'!M$975</f>
        <v>0</v>
      </c>
      <c r="I239" s="18">
        <f>'[2]ДВН2 этап'!Y$975</f>
        <v>0</v>
      </c>
      <c r="J239" s="18">
        <f>'[2]ДВН2 этап'!AK$975</f>
        <v>0</v>
      </c>
      <c r="K239" s="18">
        <f>'[2]ДВН2 этап'!BC$975</f>
        <v>47</v>
      </c>
      <c r="L239" s="16">
        <f t="shared" si="43"/>
        <v>70.881999999999991</v>
      </c>
      <c r="M239" s="16">
        <f>'[2]ДВН2 этап'!EF$975</f>
        <v>0</v>
      </c>
      <c r="N239" s="16">
        <f>'[2]ДВН2 этап'!GN$975</f>
        <v>0</v>
      </c>
      <c r="O239" s="16">
        <f>'[2]ДВН2 этап'!IV$975</f>
        <v>0</v>
      </c>
      <c r="P239" s="16">
        <f>'[2]ДВН2 этап'!MH$975</f>
        <v>70.881999999999991</v>
      </c>
    </row>
    <row r="240" spans="2:16" s="10" customFormat="1" ht="29.25" customHeight="1" x14ac:dyDescent="0.25">
      <c r="B240" s="47"/>
      <c r="C240" s="48" t="s">
        <v>6</v>
      </c>
      <c r="D240" s="48"/>
      <c r="E240" s="19">
        <f>SUM(E226:E239)</f>
        <v>27064</v>
      </c>
      <c r="F240" s="20">
        <f t="shared" ref="F240:P240" si="44">SUM(F226:F239)</f>
        <v>43940.615230338699</v>
      </c>
      <c r="G240" s="21">
        <f t="shared" si="44"/>
        <v>27064</v>
      </c>
      <c r="H240" s="21">
        <f t="shared" si="44"/>
        <v>5853</v>
      </c>
      <c r="I240" s="21">
        <f t="shared" si="44"/>
        <v>7450</v>
      </c>
      <c r="J240" s="21">
        <f t="shared" si="44"/>
        <v>6278</v>
      </c>
      <c r="K240" s="21">
        <f t="shared" si="44"/>
        <v>7483</v>
      </c>
      <c r="L240" s="20">
        <f t="shared" si="44"/>
        <v>43940.615230338706</v>
      </c>
      <c r="M240" s="20">
        <f t="shared" si="44"/>
        <v>9200.4478056428343</v>
      </c>
      <c r="N240" s="20">
        <f t="shared" si="44"/>
        <v>12013.163807894316</v>
      </c>
      <c r="O240" s="20">
        <f t="shared" si="44"/>
        <v>9397.4503053541503</v>
      </c>
      <c r="P240" s="20">
        <f t="shared" si="44"/>
        <v>13329.553311447407</v>
      </c>
    </row>
    <row r="241" spans="2:16" s="10" customFormat="1" ht="29.25" customHeight="1" x14ac:dyDescent="0.25">
      <c r="B241" s="47" t="s">
        <v>46</v>
      </c>
      <c r="C241" s="5" t="s">
        <v>12</v>
      </c>
      <c r="D241" s="11" t="s">
        <v>13</v>
      </c>
      <c r="E241" s="22">
        <f>[1]заб.без.стом.!V$197</f>
        <v>10883</v>
      </c>
      <c r="F241" s="16">
        <f>[1]заб.без.стом.!EL$197</f>
        <v>26965.447631040002</v>
      </c>
      <c r="G241" s="17">
        <f>H241+I241+J241+K241</f>
        <v>10883</v>
      </c>
      <c r="H241" s="18">
        <f>[1]заб.без.стом.!F$197</f>
        <v>2842</v>
      </c>
      <c r="I241" s="18">
        <f>[1]заб.без.стом.!J$197</f>
        <v>3960</v>
      </c>
      <c r="J241" s="18">
        <f>[1]заб.без.стом.!N$197</f>
        <v>1882</v>
      </c>
      <c r="K241" s="18">
        <f>[1]заб.без.стом.!U$197</f>
        <v>2199</v>
      </c>
      <c r="L241" s="16">
        <f>M241+N241+O241+P241</f>
        <v>26965.447631039999</v>
      </c>
      <c r="M241" s="16">
        <f>[1]заб.без.стом.!BJ$197</f>
        <v>7316.8199625599982</v>
      </c>
      <c r="N241" s="16">
        <f>[1]заб.без.стом.!CD$197</f>
        <v>9858.2276731200018</v>
      </c>
      <c r="O241" s="16">
        <f>[1]заб.без.стом.!CX$197</f>
        <v>4529.6640062400002</v>
      </c>
      <c r="P241" s="16">
        <f>[1]заб.без.стом.!EG$197</f>
        <v>5260.7359891200003</v>
      </c>
    </row>
    <row r="242" spans="2:16" s="10" customFormat="1" ht="29.25" customHeight="1" x14ac:dyDescent="0.25">
      <c r="B242" s="47"/>
      <c r="C242" s="5" t="s">
        <v>14</v>
      </c>
      <c r="D242" s="11" t="s">
        <v>13</v>
      </c>
      <c r="E242" s="22">
        <f>'[1]стом обр.'!V$40</f>
        <v>544</v>
      </c>
      <c r="F242" s="16">
        <f>'[1]стом обр.'!EZ$40</f>
        <v>894.91046399999971</v>
      </c>
      <c r="G242" s="17">
        <f>H242+I242+J242+K242</f>
        <v>544</v>
      </c>
      <c r="H242" s="18">
        <f>'[1]стом обр.'!F$40</f>
        <v>131</v>
      </c>
      <c r="I242" s="18">
        <f>'[1]стом обр.'!J$40</f>
        <v>124</v>
      </c>
      <c r="J242" s="18">
        <f>'[1]стом обр.'!N$40</f>
        <v>135</v>
      </c>
      <c r="K242" s="18">
        <f>'[1]стом обр.'!U$40</f>
        <v>154</v>
      </c>
      <c r="L242" s="16">
        <f>M242+N242+O242+P242</f>
        <v>894.91046399999982</v>
      </c>
      <c r="M242" s="16">
        <f>'[1]стом обр.'!BX$40</f>
        <v>215.50233599999993</v>
      </c>
      <c r="N242" s="16">
        <f>'[1]стом обр.'!CR$40</f>
        <v>203.98694399999994</v>
      </c>
      <c r="O242" s="16">
        <f>'[1]стом обр.'!DL$40</f>
        <v>222.08255999999994</v>
      </c>
      <c r="P242" s="16">
        <f>'[1]стом обр.'!EU$40</f>
        <v>253.33862399999992</v>
      </c>
    </row>
    <row r="243" spans="2:16" s="10" customFormat="1" ht="29.25" customHeight="1" x14ac:dyDescent="0.25">
      <c r="B243" s="47"/>
      <c r="C243" s="5" t="s">
        <v>15</v>
      </c>
      <c r="D243" s="11" t="s">
        <v>13</v>
      </c>
      <c r="E243" s="22">
        <f>'[1]неотложка с коэф'!V$67</f>
        <v>3376</v>
      </c>
      <c r="F243" s="16">
        <f>'[1]неотложка с коэф'!EL$67</f>
        <v>3805.9015509407086</v>
      </c>
      <c r="G243" s="17">
        <f>H243+I243+J243+K243</f>
        <v>3376</v>
      </c>
      <c r="H243" s="18">
        <f>'[1]неотложка с коэф'!F$67</f>
        <v>1018</v>
      </c>
      <c r="I243" s="18">
        <f>'[1]неотложка с коэф'!J$67</f>
        <v>1823</v>
      </c>
      <c r="J243" s="18">
        <f>'[1]неотложка с коэф'!N$67</f>
        <v>279</v>
      </c>
      <c r="K243" s="18">
        <f>'[1]неотложка с коэф'!U$67</f>
        <v>256</v>
      </c>
      <c r="L243" s="16">
        <f>M243+N243+O243+P243</f>
        <v>3805.9015509407086</v>
      </c>
      <c r="M243" s="16">
        <f>'[1]неотложка с коэф'!BJ$67</f>
        <v>1186.6618954874048</v>
      </c>
      <c r="N243" s="16">
        <f>'[1]неотложка с коэф'!CD$67</f>
        <v>1981.4092980848027</v>
      </c>
      <c r="O243" s="16">
        <f>'[1]неотложка с коэф'!CX$67</f>
        <v>327.63280395580591</v>
      </c>
      <c r="P243" s="16">
        <f>'[1]неотложка с коэф'!EG$67</f>
        <v>310.19755341269553</v>
      </c>
    </row>
    <row r="244" spans="2:16" s="10" customFormat="1" ht="29.25" customHeight="1" x14ac:dyDescent="0.25">
      <c r="B244" s="47"/>
      <c r="C244" s="5" t="s">
        <v>16</v>
      </c>
      <c r="D244" s="11" t="s">
        <v>17</v>
      </c>
      <c r="E244" s="22">
        <f>[1]ДНХБ!V$181</f>
        <v>3612</v>
      </c>
      <c r="F244" s="16">
        <f>[1]ДНХБ!DZ$181</f>
        <v>912.4811000000002</v>
      </c>
      <c r="G244" s="17">
        <f t="shared" ref="G244:G253" si="45">H244+I244+J244+K244</f>
        <v>3612</v>
      </c>
      <c r="H244" s="18">
        <f>[1]ДНХБ!F$181</f>
        <v>1121</v>
      </c>
      <c r="I244" s="18">
        <f>[1]ДНХБ!J$181</f>
        <v>924</v>
      </c>
      <c r="J244" s="18">
        <f>[1]ДНХБ!N$181</f>
        <v>917</v>
      </c>
      <c r="K244" s="18">
        <f>[1]ДНХБ!U$181</f>
        <v>650</v>
      </c>
      <c r="L244" s="16">
        <f t="shared" ref="L244:L253" si="46">M244+N244+O244+P244</f>
        <v>912.4811000000002</v>
      </c>
      <c r="M244" s="16">
        <f>[1]ДНХБ!AX$181</f>
        <v>280.35324000000003</v>
      </c>
      <c r="N244" s="16">
        <f>[1]ДНХБ!BR$181</f>
        <v>232.38592</v>
      </c>
      <c r="O244" s="16">
        <f>[1]ДНХБ!CL$181</f>
        <v>230.20816000000002</v>
      </c>
      <c r="P244" s="16">
        <f>[1]ДНХБ!DU$181</f>
        <v>169.53378000000004</v>
      </c>
    </row>
    <row r="245" spans="2:16" s="10" customFormat="1" ht="29.25" customHeight="1" x14ac:dyDescent="0.25">
      <c r="B245" s="47"/>
      <c r="C245" s="5" t="s">
        <v>18</v>
      </c>
      <c r="D245" s="11" t="s">
        <v>17</v>
      </c>
      <c r="E245" s="22">
        <f>[1]ФАП!V$74</f>
        <v>3250</v>
      </c>
      <c r="F245" s="16">
        <f>[1]ФАП!EK$74</f>
        <v>1255.0999999999997</v>
      </c>
      <c r="G245" s="17">
        <f t="shared" si="45"/>
        <v>3250</v>
      </c>
      <c r="H245" s="18">
        <f>[1]ФАП!F$74</f>
        <v>818</v>
      </c>
      <c r="I245" s="18">
        <f>[1]ФАП!J$74</f>
        <v>820</v>
      </c>
      <c r="J245" s="18">
        <f>[1]ФАП!N$74</f>
        <v>815</v>
      </c>
      <c r="K245" s="18">
        <f>[1]ФАП!U$74</f>
        <v>797</v>
      </c>
      <c r="L245" s="16">
        <f t="shared" si="46"/>
        <v>1255.0999999999997</v>
      </c>
      <c r="M245" s="16">
        <f>[1]ФАП!BI$74</f>
        <v>282.9904423858323</v>
      </c>
      <c r="N245" s="16">
        <f>[1]ФАП!CC$74</f>
        <v>324.03651920472248</v>
      </c>
      <c r="O245" s="16">
        <f>[1]ФАП!CW$74</f>
        <v>324.03651920472248</v>
      </c>
      <c r="P245" s="16">
        <f>[1]ФАП!EF$74</f>
        <v>324.03651920472248</v>
      </c>
    </row>
    <row r="246" spans="2:16" s="10" customFormat="1" ht="29.25" customHeight="1" x14ac:dyDescent="0.25">
      <c r="B246" s="47"/>
      <c r="C246" s="5" t="s">
        <v>19</v>
      </c>
      <c r="D246" s="11" t="s">
        <v>17</v>
      </c>
      <c r="E246" s="22">
        <f>'[1]разовые без стом'!V$182</f>
        <v>3288</v>
      </c>
      <c r="F246" s="16">
        <f>'[1]разовые без стом'!EM$182</f>
        <v>904.88676200000009</v>
      </c>
      <c r="G246" s="17">
        <f t="shared" si="45"/>
        <v>3288</v>
      </c>
      <c r="H246" s="18">
        <f>'[1]разовые без стом'!F$182</f>
        <v>500</v>
      </c>
      <c r="I246" s="18">
        <f>'[1]разовые без стом'!J$182</f>
        <v>1075</v>
      </c>
      <c r="J246" s="18">
        <f>'[1]разовые без стом'!N$182</f>
        <v>1162</v>
      </c>
      <c r="K246" s="18">
        <f>'[1]разовые без стом'!U$182</f>
        <v>551</v>
      </c>
      <c r="L246" s="16">
        <f t="shared" si="46"/>
        <v>904.88676199999998</v>
      </c>
      <c r="M246" s="16">
        <f>'[1]разовые без стом'!BG$182</f>
        <v>139.02959200000001</v>
      </c>
      <c r="N246" s="16">
        <f>'[1]разовые без стом'!CC$182</f>
        <v>291.09108600000002</v>
      </c>
      <c r="O246" s="16">
        <f>'[1]разовые без стом'!CY$182</f>
        <v>323.54368799999997</v>
      </c>
      <c r="P246" s="16">
        <f>'[1]разовые без стом'!EH$182</f>
        <v>151.222396</v>
      </c>
    </row>
    <row r="247" spans="2:16" s="10" customFormat="1" ht="29.25" customHeight="1" x14ac:dyDescent="0.25">
      <c r="B247" s="47"/>
      <c r="C247" s="5" t="s">
        <v>20</v>
      </c>
      <c r="D247" s="11" t="s">
        <v>17</v>
      </c>
      <c r="E247" s="22">
        <f>[1]иные!V$165</f>
        <v>1797</v>
      </c>
      <c r="F247" s="16">
        <f>[1]иные!EB$165</f>
        <v>167.05445400000002</v>
      </c>
      <c r="G247" s="17">
        <f t="shared" si="45"/>
        <v>1797</v>
      </c>
      <c r="H247" s="18">
        <f>[1]иные!F$165</f>
        <v>378</v>
      </c>
      <c r="I247" s="18">
        <f>[1]иные!J$165</f>
        <v>395</v>
      </c>
      <c r="J247" s="18">
        <f>[1]иные!N$165</f>
        <v>668</v>
      </c>
      <c r="K247" s="18">
        <f>[1]иные!U$165</f>
        <v>356</v>
      </c>
      <c r="L247" s="16">
        <f t="shared" si="46"/>
        <v>167.05445399999999</v>
      </c>
      <c r="M247" s="16">
        <f>[1]иные!AZ$165</f>
        <v>34.984727999999997</v>
      </c>
      <c r="N247" s="16">
        <f>[1]иные!BT$165</f>
        <v>37.383713999999998</v>
      </c>
      <c r="O247" s="16">
        <f>[1]иные!CN$165</f>
        <v>61.957268999999997</v>
      </c>
      <c r="P247" s="16">
        <f>[1]иные!DW$165</f>
        <v>32.728743000000001</v>
      </c>
    </row>
    <row r="248" spans="2:16" s="10" customFormat="1" ht="29.25" customHeight="1" x14ac:dyDescent="0.25">
      <c r="B248" s="47"/>
      <c r="C248" s="5" t="s">
        <v>21</v>
      </c>
      <c r="D248" s="11" t="s">
        <v>17</v>
      </c>
      <c r="E248" s="22">
        <f>'[1]проф.пос. по стом. '!V$54</f>
        <v>278</v>
      </c>
      <c r="F248" s="16">
        <f>'[1]проф.пос. по стом. '!EV$54</f>
        <v>162.92828159999999</v>
      </c>
      <c r="G248" s="17">
        <f t="shared" si="45"/>
        <v>278</v>
      </c>
      <c r="H248" s="18">
        <f>'[1]проф.пос. по стом. '!F$54</f>
        <v>50</v>
      </c>
      <c r="I248" s="18">
        <f>'[1]проф.пос. по стом. '!J$54</f>
        <v>47</v>
      </c>
      <c r="J248" s="18">
        <f>'[1]проф.пос. по стом. '!N$54</f>
        <v>40</v>
      </c>
      <c r="K248" s="18">
        <f>'[1]проф.пос. по стом. '!U$54</f>
        <v>141</v>
      </c>
      <c r="L248" s="16">
        <f t="shared" si="46"/>
        <v>162.92828159999999</v>
      </c>
      <c r="M248" s="16">
        <f>'[1]проф.пос. по стом. '!BT$54</f>
        <v>24.511334400000003</v>
      </c>
      <c r="N248" s="16">
        <f>'[1]проф.пос. по стом. '!CN$54</f>
        <v>25.232255999999996</v>
      </c>
      <c r="O248" s="16">
        <f>'[1]проф.пос. по стом. '!DH$54</f>
        <v>20.1858048</v>
      </c>
      <c r="P248" s="16">
        <f>'[1]проф.пос. по стом. '!EQ$54</f>
        <v>92.998886399999975</v>
      </c>
    </row>
    <row r="249" spans="2:16" s="10" customFormat="1" ht="29.25" customHeight="1" x14ac:dyDescent="0.25">
      <c r="B249" s="47"/>
      <c r="C249" s="5" t="s">
        <v>22</v>
      </c>
      <c r="D249" s="11" t="s">
        <v>17</v>
      </c>
      <c r="E249" s="22">
        <f>'[2]ПМО взр'!BF$1255</f>
        <v>380</v>
      </c>
      <c r="F249" s="16">
        <f>'[2]ПМО взр'!NG$1255</f>
        <v>914.55</v>
      </c>
      <c r="G249" s="17">
        <f t="shared" si="45"/>
        <v>380</v>
      </c>
      <c r="H249" s="18">
        <f>'[2]ПМО взр'!M$1255</f>
        <v>52</v>
      </c>
      <c r="I249" s="18">
        <f>'[2]ПМО взр'!Y$1255</f>
        <v>0</v>
      </c>
      <c r="J249" s="18">
        <f>'[2]ПМО взр'!AK$1255</f>
        <v>215</v>
      </c>
      <c r="K249" s="18">
        <f>'[2]ПМО взр'!BC$1255</f>
        <v>113</v>
      </c>
      <c r="L249" s="16">
        <f t="shared" si="46"/>
        <v>914.54999999999973</v>
      </c>
      <c r="M249" s="16">
        <f>'[2]ПМО взр'!EP$1255</f>
        <v>120.9</v>
      </c>
      <c r="N249" s="16">
        <f>'[2]ПМО взр'!GX$1255</f>
        <v>0</v>
      </c>
      <c r="O249" s="16">
        <f>'[2]ПМО взр'!JF$1255</f>
        <v>520.54999999999984</v>
      </c>
      <c r="P249" s="16">
        <f>'[2]ПМО взр'!MR$1255</f>
        <v>273.09999999999997</v>
      </c>
    </row>
    <row r="250" spans="2:16" s="10" customFormat="1" ht="29.25" customHeight="1" x14ac:dyDescent="0.25">
      <c r="B250" s="47"/>
      <c r="C250" s="5" t="s">
        <v>23</v>
      </c>
      <c r="D250" s="11" t="s">
        <v>17</v>
      </c>
      <c r="E250" s="22">
        <f>'[2]Проф.МО дети  '!U$491</f>
        <v>1192</v>
      </c>
      <c r="F250" s="16">
        <f>'[2]Проф.МО дети  '!DW$491</f>
        <v>3450.2367159664841</v>
      </c>
      <c r="G250" s="17">
        <f t="shared" si="45"/>
        <v>1192</v>
      </c>
      <c r="H250" s="18">
        <f>'[2]Проф.МО дети  '!F$491</f>
        <v>156</v>
      </c>
      <c r="I250" s="18">
        <f>'[2]Проф.МО дети  '!J$491</f>
        <v>0</v>
      </c>
      <c r="J250" s="18">
        <f>'[2]Проф.МО дети  '!N$491</f>
        <v>518</v>
      </c>
      <c r="K250" s="18">
        <f>'[2]Проф.МО дети  '!T$491</f>
        <v>518</v>
      </c>
      <c r="L250" s="16">
        <f t="shared" si="46"/>
        <v>3450.2367159664832</v>
      </c>
      <c r="M250" s="16">
        <f>'[2]Проф.МО дети  '!AZ$491</f>
        <v>378.73725255582667</v>
      </c>
      <c r="N250" s="16">
        <f>'[2]Проф.МО дети  '!BT$491</f>
        <v>0</v>
      </c>
      <c r="O250" s="16">
        <f>'[2]Проф.МО дети  '!CN$491</f>
        <v>1563.5098185870565</v>
      </c>
      <c r="P250" s="16">
        <f>'[2]Проф.МО дети  '!DR$491</f>
        <v>1507.9896448236</v>
      </c>
    </row>
    <row r="251" spans="2:16" s="10" customFormat="1" ht="29.25" customHeight="1" x14ac:dyDescent="0.25">
      <c r="B251" s="47"/>
      <c r="C251" s="5" t="s">
        <v>25</v>
      </c>
      <c r="D251" s="11" t="s">
        <v>17</v>
      </c>
      <c r="E251" s="22">
        <f>'[2]ДДС опека'!U$112</f>
        <v>92</v>
      </c>
      <c r="F251" s="16">
        <f>'[2]ДДС опека'!EA$112</f>
        <v>926.5791200000001</v>
      </c>
      <c r="G251" s="17">
        <f t="shared" si="45"/>
        <v>92</v>
      </c>
      <c r="H251" s="18">
        <f>'[2]ДДС опека'!F$112</f>
        <v>0</v>
      </c>
      <c r="I251" s="18">
        <f>'[2]ДДС опека'!J$112</f>
        <v>0</v>
      </c>
      <c r="J251" s="18">
        <f>'[2]ДДС опека'!N$112</f>
        <v>92</v>
      </c>
      <c r="K251" s="18">
        <f>'[2]ДДС опека'!T$112</f>
        <v>0</v>
      </c>
      <c r="L251" s="16">
        <f t="shared" si="46"/>
        <v>926.5791200000001</v>
      </c>
      <c r="M251" s="16">
        <f>'[2]ДДС опека'!BB$112</f>
        <v>0</v>
      </c>
      <c r="N251" s="16">
        <f>'[2]ДДС опека'!BV$112</f>
        <v>0</v>
      </c>
      <c r="O251" s="16">
        <f>'[2]ДДС опека'!CP$112</f>
        <v>926.5791200000001</v>
      </c>
      <c r="P251" s="16">
        <f>'[2]ДДС опека'!DT$112</f>
        <v>0</v>
      </c>
    </row>
    <row r="252" spans="2:16" s="10" customFormat="1" ht="29.25" customHeight="1" x14ac:dyDescent="0.25">
      <c r="B252" s="47"/>
      <c r="C252" s="5" t="s">
        <v>26</v>
      </c>
      <c r="D252" s="11" t="s">
        <v>17</v>
      </c>
      <c r="E252" s="22">
        <f>'[2]ДВН1Этап новый '!BF$1040</f>
        <v>1519</v>
      </c>
      <c r="F252" s="16">
        <f>'[2]ДВН1Этап новый '!NI$1040</f>
        <v>3894.4514600000002</v>
      </c>
      <c r="G252" s="17">
        <f t="shared" si="45"/>
        <v>1519</v>
      </c>
      <c r="H252" s="18">
        <f>'[2]ДВН1Этап новый '!M$1040</f>
        <v>706</v>
      </c>
      <c r="I252" s="18">
        <f>'[2]ДВН1Этап новый '!Y$1040</f>
        <v>0</v>
      </c>
      <c r="J252" s="18">
        <f>'[2]ДВН1Этап новый '!AK$1040</f>
        <v>607</v>
      </c>
      <c r="K252" s="18">
        <f>'[2]ДВН1Этап новый '!BC$1040</f>
        <v>206</v>
      </c>
      <c r="L252" s="16">
        <f t="shared" si="46"/>
        <v>3894.4514599999993</v>
      </c>
      <c r="M252" s="16">
        <f>'[2]ДВН1Этап новый '!ER$1040</f>
        <v>1901.8392200000001</v>
      </c>
      <c r="N252" s="16">
        <f>'[2]ДВН1Этап новый '!GZ$1040</f>
        <v>0</v>
      </c>
      <c r="O252" s="16">
        <f>'[2]ДВН1Этап новый '!JH$1040</f>
        <v>1476.6222399999997</v>
      </c>
      <c r="P252" s="16">
        <f>'[2]ДВН1Этап новый '!MT$1040</f>
        <v>515.9899999999999</v>
      </c>
    </row>
    <row r="253" spans="2:16" s="10" customFormat="1" ht="29.25" customHeight="1" x14ac:dyDescent="0.25">
      <c r="B253" s="47"/>
      <c r="C253" s="5" t="s">
        <v>27</v>
      </c>
      <c r="D253" s="11" t="s">
        <v>17</v>
      </c>
      <c r="E253" s="22">
        <f>'[2]ДВН2 этап'!BF$1044</f>
        <v>62</v>
      </c>
      <c r="F253" s="16">
        <f>'[2]ДВН2 этап'!MW$1044</f>
        <v>279.22999999999996</v>
      </c>
      <c r="G253" s="17">
        <f t="shared" si="45"/>
        <v>62</v>
      </c>
      <c r="H253" s="18">
        <f>'[2]ДВН2 этап'!M$1044</f>
        <v>0</v>
      </c>
      <c r="I253" s="18">
        <f>'[2]ДВН2 этап'!Y$1044</f>
        <v>0</v>
      </c>
      <c r="J253" s="18">
        <f>'[2]ДВН2 этап'!AK$1044</f>
        <v>0</v>
      </c>
      <c r="K253" s="18">
        <f>'[2]ДВН2 этап'!BC$1044</f>
        <v>62</v>
      </c>
      <c r="L253" s="16">
        <f t="shared" si="46"/>
        <v>279.22999999999996</v>
      </c>
      <c r="M253" s="16">
        <f>'[2]ДВН2 этап'!EF$1044</f>
        <v>0</v>
      </c>
      <c r="N253" s="16">
        <f>'[2]ДВН2 этап'!GN$1044</f>
        <v>0</v>
      </c>
      <c r="O253" s="16">
        <f>'[2]ДВН2 этап'!IV$1044</f>
        <v>0</v>
      </c>
      <c r="P253" s="16">
        <f>'[2]ДВН2 этап'!MH$1044</f>
        <v>279.22999999999996</v>
      </c>
    </row>
    <row r="254" spans="2:16" s="10" customFormat="1" ht="29.25" customHeight="1" x14ac:dyDescent="0.25">
      <c r="B254" s="47"/>
      <c r="C254" s="48" t="s">
        <v>6</v>
      </c>
      <c r="D254" s="48"/>
      <c r="E254" s="19">
        <f t="shared" ref="E254:P254" si="47">SUM(E241:E253)</f>
        <v>30273</v>
      </c>
      <c r="F254" s="20">
        <f t="shared" si="47"/>
        <v>44533.757539547201</v>
      </c>
      <c r="G254" s="21">
        <f t="shared" si="47"/>
        <v>30273</v>
      </c>
      <c r="H254" s="21">
        <f t="shared" si="47"/>
        <v>7772</v>
      </c>
      <c r="I254" s="21">
        <f t="shared" si="47"/>
        <v>9168</v>
      </c>
      <c r="J254" s="21">
        <f t="shared" si="47"/>
        <v>7330</v>
      </c>
      <c r="K254" s="21">
        <f t="shared" si="47"/>
        <v>6003</v>
      </c>
      <c r="L254" s="20">
        <f t="shared" si="47"/>
        <v>44533.757539547194</v>
      </c>
      <c r="M254" s="20">
        <f t="shared" si="47"/>
        <v>11882.330003389061</v>
      </c>
      <c r="N254" s="20">
        <f t="shared" si="47"/>
        <v>12953.753410409527</v>
      </c>
      <c r="O254" s="20">
        <f t="shared" si="47"/>
        <v>10526.571989787586</v>
      </c>
      <c r="P254" s="20">
        <f t="shared" si="47"/>
        <v>9171.1021359610168</v>
      </c>
    </row>
    <row r="255" spans="2:16" s="10" customFormat="1" ht="29.25" customHeight="1" x14ac:dyDescent="0.25">
      <c r="B255" s="47" t="s">
        <v>47</v>
      </c>
      <c r="C255" s="5" t="s">
        <v>12</v>
      </c>
      <c r="D255" s="11" t="s">
        <v>13</v>
      </c>
      <c r="E255" s="22">
        <f>[1]заб.без.стом.!V$207</f>
        <v>15786</v>
      </c>
      <c r="F255" s="16">
        <f>[1]заб.без.стом.!EL$207</f>
        <v>41171.860331039992</v>
      </c>
      <c r="G255" s="17">
        <f>H255+I255+J255+K255</f>
        <v>15786</v>
      </c>
      <c r="H255" s="18">
        <f>[1]заб.без.стом.!F$207</f>
        <v>4345</v>
      </c>
      <c r="I255" s="18">
        <f>[1]заб.без.стом.!J$207</f>
        <v>5634</v>
      </c>
      <c r="J255" s="18">
        <f>[1]заб.без.стом.!N$207</f>
        <v>3281</v>
      </c>
      <c r="K255" s="18">
        <f>[1]заб.без.стом.!U$207</f>
        <v>2526</v>
      </c>
      <c r="L255" s="16">
        <f>M255+N255+O255+P255</f>
        <v>41171.860331039992</v>
      </c>
      <c r="M255" s="16">
        <f>[1]заб.без.стом.!BJ$207</f>
        <v>11756.652237119999</v>
      </c>
      <c r="N255" s="16">
        <f>[1]заб.без.стом.!CD$207</f>
        <v>14879.944929119996</v>
      </c>
      <c r="O255" s="16">
        <f>[1]заб.без.стом.!CX$207</f>
        <v>8242.2973987199985</v>
      </c>
      <c r="P255" s="16">
        <f>[1]заб.без.стом.!EG$207</f>
        <v>6292.9657660799994</v>
      </c>
    </row>
    <row r="256" spans="2:16" s="10" customFormat="1" ht="29.25" customHeight="1" x14ac:dyDescent="0.25">
      <c r="B256" s="47"/>
      <c r="C256" s="5" t="s">
        <v>14</v>
      </c>
      <c r="D256" s="11" t="s">
        <v>13</v>
      </c>
      <c r="E256" s="22">
        <f>'[1]стом обр.'!V$42</f>
        <v>1800</v>
      </c>
      <c r="F256" s="16">
        <f>'[1]стом обр.'!EZ$42</f>
        <v>2961.1007999999997</v>
      </c>
      <c r="G256" s="17">
        <f>H256+I256+J256+K256</f>
        <v>1800</v>
      </c>
      <c r="H256" s="18">
        <f>'[1]стом обр.'!F$42</f>
        <v>550</v>
      </c>
      <c r="I256" s="18">
        <f>'[1]стом обр.'!J$42</f>
        <v>480</v>
      </c>
      <c r="J256" s="18">
        <f>'[1]стом обр.'!N$42</f>
        <v>509</v>
      </c>
      <c r="K256" s="18">
        <f>'[1]стом обр.'!U$42</f>
        <v>261</v>
      </c>
      <c r="L256" s="16">
        <f>M256+N256+O256+P256</f>
        <v>2961.1007999999993</v>
      </c>
      <c r="M256" s="16">
        <f>'[1]стом обр.'!BX$42</f>
        <v>904.78079999999989</v>
      </c>
      <c r="N256" s="16">
        <f>'[1]стом обр.'!CR$42</f>
        <v>789.62687999999991</v>
      </c>
      <c r="O256" s="16">
        <f>'[1]стом обр.'!DL$42</f>
        <v>837.33350399999995</v>
      </c>
      <c r="P256" s="16">
        <f>'[1]стом обр.'!EU$42</f>
        <v>429.35961599999996</v>
      </c>
    </row>
    <row r="257" spans="2:16" s="10" customFormat="1" ht="29.25" customHeight="1" x14ac:dyDescent="0.25">
      <c r="B257" s="47"/>
      <c r="C257" s="5" t="s">
        <v>15</v>
      </c>
      <c r="D257" s="11" t="s">
        <v>13</v>
      </c>
      <c r="E257" s="22">
        <f>'[1]неотложка с коэф'!V$70</f>
        <v>3981</v>
      </c>
      <c r="F257" s="16">
        <f>'[1]неотложка с коэф'!EL$70</f>
        <v>4530.7132828936919</v>
      </c>
      <c r="G257" s="17">
        <f>H257+I257+J257+K257</f>
        <v>3981</v>
      </c>
      <c r="H257" s="18">
        <f>'[1]неотложка с коэф'!F$70</f>
        <v>1239</v>
      </c>
      <c r="I257" s="18">
        <f>'[1]неотложка с коэф'!J$70</f>
        <v>1180</v>
      </c>
      <c r="J257" s="18">
        <f>'[1]неотложка с коэф'!N$70</f>
        <v>897</v>
      </c>
      <c r="K257" s="18">
        <f>'[1]неотложка с коэф'!U$70</f>
        <v>665</v>
      </c>
      <c r="L257" s="16">
        <f>M257+N257+O257+P257</f>
        <v>4530.7132828936928</v>
      </c>
      <c r="M257" s="16">
        <f>'[1]неотложка с коэф'!BJ$70</f>
        <v>1387.9484665302364</v>
      </c>
      <c r="N257" s="16">
        <f>'[1]неотложка с коэф'!CD$70</f>
        <v>1331.1823224324178</v>
      </c>
      <c r="O257" s="16">
        <f>'[1]неотложка с коэф'!CX$70</f>
        <v>1049.3421054144205</v>
      </c>
      <c r="P257" s="16">
        <f>'[1]неотложка с коэф'!EG$70</f>
        <v>762.24038851661794</v>
      </c>
    </row>
    <row r="258" spans="2:16" s="10" customFormat="1" ht="29.25" customHeight="1" x14ac:dyDescent="0.25">
      <c r="B258" s="47"/>
      <c r="C258" s="5" t="s">
        <v>16</v>
      </c>
      <c r="D258" s="11" t="s">
        <v>17</v>
      </c>
      <c r="E258" s="22">
        <f>[1]ДНХБ!V$190</f>
        <v>3591</v>
      </c>
      <c r="F258" s="16">
        <f>[1]ДНХБ!DZ$190</f>
        <v>997.83453800000007</v>
      </c>
      <c r="G258" s="17">
        <f t="shared" ref="G258:G268" si="48">H258+I258+J258+K258</f>
        <v>3591</v>
      </c>
      <c r="H258" s="18">
        <f>[1]ДНХБ!F$190</f>
        <v>1084</v>
      </c>
      <c r="I258" s="18">
        <f>[1]ДНХБ!J$190</f>
        <v>979</v>
      </c>
      <c r="J258" s="18">
        <f>[1]ДНХБ!N$190</f>
        <v>899</v>
      </c>
      <c r="K258" s="18">
        <f>[1]ДНХБ!U$190</f>
        <v>629</v>
      </c>
      <c r="L258" s="16">
        <f t="shared" ref="L258:L268" si="49">M258+N258+O258+P258</f>
        <v>997.83453799999995</v>
      </c>
      <c r="M258" s="16">
        <f>[1]ДНХБ!AX$190</f>
        <v>291.765174</v>
      </c>
      <c r="N258" s="16">
        <f>[1]ДНХБ!BR$190</f>
        <v>271.58970799999997</v>
      </c>
      <c r="O258" s="16">
        <f>[1]ДНХБ!CL$190</f>
        <v>247.66827799999999</v>
      </c>
      <c r="P258" s="16">
        <f>[1]ДНХБ!DU$190</f>
        <v>186.81137799999999</v>
      </c>
    </row>
    <row r="259" spans="2:16" s="10" customFormat="1" ht="29.25" customHeight="1" x14ac:dyDescent="0.25">
      <c r="B259" s="47"/>
      <c r="C259" s="5" t="s">
        <v>18</v>
      </c>
      <c r="D259" s="11" t="s">
        <v>17</v>
      </c>
      <c r="E259" s="22">
        <f>[1]ФАП!V$79</f>
        <v>2183</v>
      </c>
      <c r="F259" s="16">
        <f>[1]ФАП!EK$79</f>
        <v>723.4</v>
      </c>
      <c r="G259" s="17">
        <f t="shared" si="48"/>
        <v>2183</v>
      </c>
      <c r="H259" s="18">
        <f>[1]ФАП!F$79</f>
        <v>546</v>
      </c>
      <c r="I259" s="18">
        <f>[1]ФАП!J$79</f>
        <v>545</v>
      </c>
      <c r="J259" s="18">
        <f>[1]ФАП!N$79</f>
        <v>546</v>
      </c>
      <c r="K259" s="18">
        <f>[1]ФАП!U$79</f>
        <v>546</v>
      </c>
      <c r="L259" s="16">
        <f t="shared" si="49"/>
        <v>723.4</v>
      </c>
      <c r="M259" s="16">
        <f>[1]ФАП!BI$79</f>
        <v>168.12162723589137</v>
      </c>
      <c r="N259" s="16">
        <f>[1]ФАП!CC$79</f>
        <v>185.09279092136953</v>
      </c>
      <c r="O259" s="16">
        <f>[1]ФАП!CW$79</f>
        <v>185.09279092136953</v>
      </c>
      <c r="P259" s="16">
        <f>[1]ФАП!EF$79</f>
        <v>185.09279092136953</v>
      </c>
    </row>
    <row r="260" spans="2:16" s="10" customFormat="1" ht="29.25" customHeight="1" x14ac:dyDescent="0.25">
      <c r="B260" s="47"/>
      <c r="C260" s="5" t="s">
        <v>19</v>
      </c>
      <c r="D260" s="11" t="s">
        <v>17</v>
      </c>
      <c r="E260" s="22">
        <f>'[1]разовые без стом'!V$191</f>
        <v>3696</v>
      </c>
      <c r="F260" s="16">
        <f>'[1]разовые без стом'!EM$191</f>
        <v>993.56956400000001</v>
      </c>
      <c r="G260" s="17">
        <f t="shared" si="48"/>
        <v>3696</v>
      </c>
      <c r="H260" s="18">
        <f>'[1]разовые без стом'!F$191</f>
        <v>1033</v>
      </c>
      <c r="I260" s="18">
        <f>'[1]разовые без стом'!J$191</f>
        <v>1113</v>
      </c>
      <c r="J260" s="18">
        <f>'[1]разовые без стом'!N$191</f>
        <v>943</v>
      </c>
      <c r="K260" s="18">
        <f>'[1]разовые без стом'!U$191</f>
        <v>607</v>
      </c>
      <c r="L260" s="16">
        <f t="shared" si="49"/>
        <v>993.56956400000013</v>
      </c>
      <c r="M260" s="16">
        <f>'[1]разовые без стом'!BG$191</f>
        <v>265.52968000000004</v>
      </c>
      <c r="N260" s="16">
        <f>'[1]разовые без стом'!CC$191</f>
        <v>302.71893599999999</v>
      </c>
      <c r="O260" s="16">
        <f>'[1]разовые без стом'!CY$191</f>
        <v>262.14991400000002</v>
      </c>
      <c r="P260" s="16">
        <f>'[1]разовые без стом'!EH$191</f>
        <v>163.17103400000002</v>
      </c>
    </row>
    <row r="261" spans="2:16" s="10" customFormat="1" ht="29.25" customHeight="1" x14ac:dyDescent="0.25">
      <c r="B261" s="47"/>
      <c r="C261" s="5" t="s">
        <v>20</v>
      </c>
      <c r="D261" s="11" t="s">
        <v>17</v>
      </c>
      <c r="E261" s="22">
        <f>[1]иные!V$174</f>
        <v>1648</v>
      </c>
      <c r="F261" s="16">
        <f>[1]иные!EB$174</f>
        <v>176.84481600000001</v>
      </c>
      <c r="G261" s="17">
        <f t="shared" si="48"/>
        <v>1648</v>
      </c>
      <c r="H261" s="18">
        <f>[1]иные!F$174</f>
        <v>314</v>
      </c>
      <c r="I261" s="18">
        <f>[1]иные!J$174</f>
        <v>331</v>
      </c>
      <c r="J261" s="18">
        <f>[1]иные!N$174</f>
        <v>720</v>
      </c>
      <c r="K261" s="18">
        <f>[1]иные!U$174</f>
        <v>283</v>
      </c>
      <c r="L261" s="16">
        <f t="shared" si="49"/>
        <v>176.84481600000001</v>
      </c>
      <c r="M261" s="16">
        <f>[1]иные!AZ$174</f>
        <v>34.018631999999997</v>
      </c>
      <c r="N261" s="16">
        <f>[1]иные!BT$174</f>
        <v>36.244818000000009</v>
      </c>
      <c r="O261" s="16">
        <f>[1]иные!CN$174</f>
        <v>75.158478000000002</v>
      </c>
      <c r="P261" s="16">
        <f>[1]иные!DW$174</f>
        <v>31.422888</v>
      </c>
    </row>
    <row r="262" spans="2:16" s="10" customFormat="1" ht="29.25" customHeight="1" x14ac:dyDescent="0.25">
      <c r="B262" s="47"/>
      <c r="C262" s="5" t="s">
        <v>21</v>
      </c>
      <c r="D262" s="11" t="s">
        <v>17</v>
      </c>
      <c r="E262" s="22">
        <f>'[1]проф.пос. по стом. '!V$57</f>
        <v>1874</v>
      </c>
      <c r="F262" s="16">
        <f>'[1]проф.пос. по стом. '!EV$57</f>
        <v>994.8718080000001</v>
      </c>
      <c r="G262" s="17">
        <f t="shared" si="48"/>
        <v>1874</v>
      </c>
      <c r="H262" s="18">
        <f>'[1]проф.пос. по стом. '!F$57</f>
        <v>428</v>
      </c>
      <c r="I262" s="18">
        <f>'[1]проф.пос. по стом. '!J$57</f>
        <v>440</v>
      </c>
      <c r="J262" s="18">
        <f>'[1]проф.пос. по стом. '!N$57</f>
        <v>468</v>
      </c>
      <c r="K262" s="18">
        <f>'[1]проф.пос. по стом. '!U$57</f>
        <v>538</v>
      </c>
      <c r="L262" s="16">
        <f t="shared" si="49"/>
        <v>994.87180799999987</v>
      </c>
      <c r="M262" s="16">
        <f>'[1]проф.пос. по стом. '!BT$57</f>
        <v>229.97399039999999</v>
      </c>
      <c r="N262" s="16">
        <f>'[1]проф.пос. по стом. '!CN$57</f>
        <v>237.18320639999999</v>
      </c>
      <c r="O262" s="16">
        <f>'[1]проф.пос. по стом. '!DH$57</f>
        <v>247.99703039999997</v>
      </c>
      <c r="P262" s="16">
        <f>'[1]проф.пос. по стом. '!EQ$57</f>
        <v>279.71758079999995</v>
      </c>
    </row>
    <row r="263" spans="2:16" s="10" customFormat="1" ht="29.25" customHeight="1" x14ac:dyDescent="0.25">
      <c r="B263" s="47"/>
      <c r="C263" s="5" t="s">
        <v>22</v>
      </c>
      <c r="D263" s="11" t="s">
        <v>17</v>
      </c>
      <c r="E263" s="22">
        <f>'[2]ПМО взр'!BF$1338</f>
        <v>469</v>
      </c>
      <c r="F263" s="16">
        <f>'[2]ПМО взр'!NG$1338</f>
        <v>1116.4000000000001</v>
      </c>
      <c r="G263" s="17">
        <f t="shared" si="48"/>
        <v>469</v>
      </c>
      <c r="H263" s="18">
        <f>'[2]ПМО взр'!M$1338</f>
        <v>20</v>
      </c>
      <c r="I263" s="18">
        <f>'[2]ПМО взр'!Y$1338</f>
        <v>14</v>
      </c>
      <c r="J263" s="18">
        <f>'[2]ПМО взр'!AK$1338</f>
        <v>232</v>
      </c>
      <c r="K263" s="18">
        <f>'[2]ПМО взр'!BC$1338</f>
        <v>203</v>
      </c>
      <c r="L263" s="16">
        <f t="shared" si="49"/>
        <v>1116.4000000000001</v>
      </c>
      <c r="M263" s="16">
        <f>'[2]ПМО взр'!EP$1338</f>
        <v>46.800000000000004</v>
      </c>
      <c r="N263" s="16">
        <f>'[2]ПМО взр'!GX$1338</f>
        <v>36.549999999999997</v>
      </c>
      <c r="O263" s="16">
        <f>'[2]ПМО взр'!JF$1338</f>
        <v>546.09999999999991</v>
      </c>
      <c r="P263" s="16">
        <f>'[2]ПМО взр'!MR$1338</f>
        <v>486.95000000000005</v>
      </c>
    </row>
    <row r="264" spans="2:16" s="10" customFormat="1" ht="29.25" customHeight="1" x14ac:dyDescent="0.25">
      <c r="B264" s="47"/>
      <c r="C264" s="5" t="s">
        <v>23</v>
      </c>
      <c r="D264" s="11" t="s">
        <v>17</v>
      </c>
      <c r="E264" s="22">
        <f>'[2]Проф.МО дети  '!U$523</f>
        <v>1230</v>
      </c>
      <c r="F264" s="16">
        <f>'[2]Проф.МО дети  '!DW$523</f>
        <v>4428.8917539302483</v>
      </c>
      <c r="G264" s="17">
        <f t="shared" si="48"/>
        <v>1230</v>
      </c>
      <c r="H264" s="18">
        <f>'[2]Проф.МО дети  '!F$523</f>
        <v>29</v>
      </c>
      <c r="I264" s="18">
        <f>'[2]Проф.МО дети  '!J$523</f>
        <v>0</v>
      </c>
      <c r="J264" s="18">
        <f>'[2]Проф.МО дети  '!N$523</f>
        <v>655</v>
      </c>
      <c r="K264" s="18">
        <f>'[2]Проф.МО дети  '!T$523</f>
        <v>546</v>
      </c>
      <c r="L264" s="16">
        <f t="shared" si="49"/>
        <v>4428.8917539302483</v>
      </c>
      <c r="M264" s="16">
        <f>'[2]Проф.МО дети  '!AZ$523</f>
        <v>93.013128228143998</v>
      </c>
      <c r="N264" s="16">
        <f>'[2]Проф.МО дети  '!BT$523</f>
        <v>0</v>
      </c>
      <c r="O264" s="16">
        <f>'[2]Проф.МО дети  '!CN$523</f>
        <v>2405.603929798991</v>
      </c>
      <c r="P264" s="16">
        <f>'[2]Проф.МО дети  '!DR$523</f>
        <v>1930.2746959031131</v>
      </c>
    </row>
    <row r="265" spans="2:16" s="10" customFormat="1" ht="29.25" customHeight="1" x14ac:dyDescent="0.25">
      <c r="B265" s="47"/>
      <c r="C265" s="5" t="s">
        <v>24</v>
      </c>
      <c r="D265" s="11" t="s">
        <v>17</v>
      </c>
      <c r="E265" s="22">
        <f>'[2]ДДС ТЖС'!U$113</f>
        <v>79</v>
      </c>
      <c r="F265" s="16">
        <f>'[2]ДДС ТЖС'!DY$113</f>
        <v>769.06794000000014</v>
      </c>
      <c r="G265" s="17">
        <f t="shared" si="48"/>
        <v>79</v>
      </c>
      <c r="H265" s="18">
        <f>'[2]ДДС ТЖС'!F$113</f>
        <v>0</v>
      </c>
      <c r="I265" s="18">
        <f>'[2]ДДС ТЖС'!J$113</f>
        <v>0</v>
      </c>
      <c r="J265" s="18">
        <f>'[2]ДДС ТЖС'!N$113</f>
        <v>55</v>
      </c>
      <c r="K265" s="18">
        <f>'[2]ДДС ТЖС'!T$113</f>
        <v>24</v>
      </c>
      <c r="L265" s="16">
        <f t="shared" si="49"/>
        <v>769.06794000000014</v>
      </c>
      <c r="M265" s="16">
        <f>'[2]ДДС ТЖС'!BB$113</f>
        <v>0</v>
      </c>
      <c r="N265" s="16">
        <f>'[2]ДДС ТЖС'!BV$113</f>
        <v>0</v>
      </c>
      <c r="O265" s="16">
        <f>'[2]ДДС ТЖС'!CP$113</f>
        <v>530.39730000000009</v>
      </c>
      <c r="P265" s="16">
        <f>'[2]ДДС ТЖС'!DT$113</f>
        <v>238.67064000000005</v>
      </c>
    </row>
    <row r="266" spans="2:16" s="10" customFormat="1" ht="29.25" customHeight="1" x14ac:dyDescent="0.25">
      <c r="B266" s="47"/>
      <c r="C266" s="5" t="s">
        <v>25</v>
      </c>
      <c r="D266" s="11" t="s">
        <v>17</v>
      </c>
      <c r="E266" s="22">
        <f>'[2]ДДС опека'!U$119</f>
        <v>86</v>
      </c>
      <c r="F266" s="16">
        <f>'[2]ДДС опека'!EA$119</f>
        <v>863.42396000000008</v>
      </c>
      <c r="G266" s="17">
        <f t="shared" si="48"/>
        <v>86</v>
      </c>
      <c r="H266" s="18">
        <f>'[2]ДДС опека'!F$119</f>
        <v>0</v>
      </c>
      <c r="I266" s="18">
        <f>'[2]ДДС опека'!J$119</f>
        <v>0</v>
      </c>
      <c r="J266" s="18">
        <f>'[2]ДДС опека'!N$119</f>
        <v>64</v>
      </c>
      <c r="K266" s="18">
        <f>'[2]ДДС опека'!T$119</f>
        <v>22</v>
      </c>
      <c r="L266" s="16">
        <f t="shared" si="49"/>
        <v>863.42396000000008</v>
      </c>
      <c r="M266" s="16">
        <f>'[2]ДДС опека'!BB$119</f>
        <v>0</v>
      </c>
      <c r="N266" s="16">
        <f>'[2]ДДС опека'!BV$119</f>
        <v>0</v>
      </c>
      <c r="O266" s="16">
        <f>'[2]ДДС опека'!CP$119</f>
        <v>638.4050400000001</v>
      </c>
      <c r="P266" s="16">
        <f>'[2]ДДС опека'!DT$119</f>
        <v>225.01892000000004</v>
      </c>
    </row>
    <row r="267" spans="2:16" s="10" customFormat="1" ht="29.25" customHeight="1" x14ac:dyDescent="0.25">
      <c r="B267" s="47"/>
      <c r="C267" s="5" t="s">
        <v>26</v>
      </c>
      <c r="D267" s="11" t="s">
        <v>17</v>
      </c>
      <c r="E267" s="22">
        <f>'[2]ДВН1Этап новый '!BF$1109</f>
        <v>1535</v>
      </c>
      <c r="F267" s="16">
        <f>'[2]ДВН1Этап новый '!NI$1109</f>
        <v>4013.8536799999993</v>
      </c>
      <c r="G267" s="17">
        <f t="shared" si="48"/>
        <v>1535</v>
      </c>
      <c r="H267" s="18">
        <f>'[2]ДВН1Этап новый '!M$1109</f>
        <v>235</v>
      </c>
      <c r="I267" s="18">
        <f>'[2]ДВН1Этап новый '!Y$1109</f>
        <v>9</v>
      </c>
      <c r="J267" s="18">
        <f>'[2]ДВН1Этап новый '!AK$1109</f>
        <v>484</v>
      </c>
      <c r="K267" s="18">
        <f>'[2]ДВН1Этап новый '!BC$1109</f>
        <v>807</v>
      </c>
      <c r="L267" s="16">
        <f t="shared" si="49"/>
        <v>4013.8536800000011</v>
      </c>
      <c r="M267" s="16">
        <f>'[2]ДВН1Этап новый '!ER$1109</f>
        <v>791.63256000000013</v>
      </c>
      <c r="N267" s="16">
        <f>'[2]ДВН1Этап новый '!GZ$1109</f>
        <v>30.913999999999998</v>
      </c>
      <c r="O267" s="16">
        <f>'[2]ДВН1Этап новый '!JH$1109</f>
        <v>1151.2482399999999</v>
      </c>
      <c r="P267" s="16">
        <f>'[2]ДВН1Этап новый '!MT$1109</f>
        <v>2040.0588800000007</v>
      </c>
    </row>
    <row r="268" spans="2:16" s="10" customFormat="1" ht="29.25" customHeight="1" x14ac:dyDescent="0.25">
      <c r="B268" s="47"/>
      <c r="C268" s="5" t="s">
        <v>27</v>
      </c>
      <c r="D268" s="11" t="s">
        <v>17</v>
      </c>
      <c r="E268" s="22">
        <f>'[2]ДВН2 этап'!BF$1113</f>
        <v>73</v>
      </c>
      <c r="F268" s="16">
        <f>'[2]ДВН2 этап'!MW$1113</f>
        <v>258.12900000000002</v>
      </c>
      <c r="G268" s="17">
        <f t="shared" si="48"/>
        <v>73</v>
      </c>
      <c r="H268" s="18">
        <f>'[2]ДВН2 этап'!M$1113</f>
        <v>1</v>
      </c>
      <c r="I268" s="18">
        <f>'[2]ДВН2 этап'!Y$1113</f>
        <v>0</v>
      </c>
      <c r="J268" s="18">
        <f>'[2]ДВН2 этап'!AK$1113</f>
        <v>24</v>
      </c>
      <c r="K268" s="18">
        <f>'[2]ДВН2 этап'!BC$1113</f>
        <v>48</v>
      </c>
      <c r="L268" s="16">
        <f t="shared" si="49"/>
        <v>258.12900000000002</v>
      </c>
      <c r="M268" s="16">
        <f>'[2]ДВН2 этап'!EF$1113</f>
        <v>3.3730000000000002</v>
      </c>
      <c r="N268" s="16">
        <f>'[2]ДВН2 этап'!GN$1113</f>
        <v>0</v>
      </c>
      <c r="O268" s="16">
        <f>'[2]ДВН2 этап'!IV$1113</f>
        <v>84.152000000000001</v>
      </c>
      <c r="P268" s="16">
        <f>'[2]ДВН2 этап'!MH$1113</f>
        <v>170.60400000000001</v>
      </c>
    </row>
    <row r="269" spans="2:16" s="10" customFormat="1" ht="29.25" customHeight="1" x14ac:dyDescent="0.25">
      <c r="B269" s="47"/>
      <c r="C269" s="48" t="s">
        <v>6</v>
      </c>
      <c r="D269" s="48"/>
      <c r="E269" s="19">
        <f>SUM(E255:E268)</f>
        <v>38031</v>
      </c>
      <c r="F269" s="20">
        <f t="shared" ref="F269:P269" si="50">SUM(F255:F268)</f>
        <v>63999.961473863936</v>
      </c>
      <c r="G269" s="21">
        <f t="shared" si="50"/>
        <v>38031</v>
      </c>
      <c r="H269" s="21">
        <f t="shared" si="50"/>
        <v>9824</v>
      </c>
      <c r="I269" s="21">
        <f t="shared" si="50"/>
        <v>10725</v>
      </c>
      <c r="J269" s="21">
        <f t="shared" si="50"/>
        <v>9777</v>
      </c>
      <c r="K269" s="21">
        <f t="shared" si="50"/>
        <v>7705</v>
      </c>
      <c r="L269" s="20">
        <f t="shared" si="50"/>
        <v>63999.961473863936</v>
      </c>
      <c r="M269" s="20">
        <f t="shared" si="50"/>
        <v>15973.609295514269</v>
      </c>
      <c r="N269" s="20">
        <f t="shared" si="50"/>
        <v>18101.047590873783</v>
      </c>
      <c r="O269" s="20">
        <f t="shared" si="50"/>
        <v>16502.946009254774</v>
      </c>
      <c r="P269" s="20">
        <f t="shared" si="50"/>
        <v>13422.358578221101</v>
      </c>
    </row>
    <row r="270" spans="2:16" s="10" customFormat="1" ht="29.25" customHeight="1" x14ac:dyDescent="0.25">
      <c r="B270" s="47" t="s">
        <v>48</v>
      </c>
      <c r="C270" s="5" t="s">
        <v>12</v>
      </c>
      <c r="D270" s="11" t="s">
        <v>13</v>
      </c>
      <c r="E270" s="25">
        <f>[1]заб.без.стом.!V$217</f>
        <v>41541</v>
      </c>
      <c r="F270" s="26">
        <f>[1]заб.без.стом.!EL$217</f>
        <v>87566.403435839995</v>
      </c>
      <c r="G270" s="27">
        <f>H270+I270+J270+K270</f>
        <v>41541</v>
      </c>
      <c r="H270" s="27">
        <f>[1]заб.без.стом.!F$217</f>
        <v>9735</v>
      </c>
      <c r="I270" s="27">
        <f>[1]заб.без.стом.!J$217</f>
        <v>19679</v>
      </c>
      <c r="J270" s="27">
        <f>[1]заб.без.стом.!N$217</f>
        <v>5914</v>
      </c>
      <c r="K270" s="27">
        <f>[1]заб.без.стом.!U$217</f>
        <v>6213</v>
      </c>
      <c r="L270" s="26">
        <f>M270+N270+O270+P270</f>
        <v>87566.40343583998</v>
      </c>
      <c r="M270" s="26">
        <f>[1]заб.без.стом.!BJ$217</f>
        <v>20749.387122719992</v>
      </c>
      <c r="N270" s="26">
        <f>[1]заб.без.стом.!CD$217</f>
        <v>40951.384067999992</v>
      </c>
      <c r="O270" s="26">
        <f>[1]заб.без.стом.!CX$217</f>
        <v>12625.800263519997</v>
      </c>
      <c r="P270" s="26">
        <f>[1]заб.без.стом.!EG$217</f>
        <v>13239.831981599998</v>
      </c>
    </row>
    <row r="271" spans="2:16" s="10" customFormat="1" ht="29.25" customHeight="1" x14ac:dyDescent="0.25">
      <c r="B271" s="47"/>
      <c r="C271" s="28" t="s">
        <v>29</v>
      </c>
      <c r="D271" s="11" t="s">
        <v>30</v>
      </c>
      <c r="E271" s="25">
        <f>'[1]КТиМРТ(обращение)'!X$72</f>
        <v>1255</v>
      </c>
      <c r="F271" s="26">
        <f>'[1]КТиМРТ(обращение)'!ED$72</f>
        <v>1386.5992999999996</v>
      </c>
      <c r="G271" s="27">
        <f>H271+I271+J271+K271</f>
        <v>1255</v>
      </c>
      <c r="H271" s="27">
        <f>'[1]КТиМРТ(обращение)'!G$72</f>
        <v>0</v>
      </c>
      <c r="I271" s="27">
        <f>'[1]КТиМРТ(обращение)'!K$72</f>
        <v>177</v>
      </c>
      <c r="J271" s="27">
        <f>'[1]КТиМРТ(обращение)'!P$72</f>
        <v>448</v>
      </c>
      <c r="K271" s="27">
        <f>'[1]КТиМРТ(обращение)'!W$72</f>
        <v>630</v>
      </c>
      <c r="L271" s="26">
        <f>M271+N271+O271+P271</f>
        <v>1386.5992999999999</v>
      </c>
      <c r="M271" s="26">
        <f>'[1]КТиМРТ(обращение)'!BB$72</f>
        <v>0</v>
      </c>
      <c r="N271" s="26">
        <f>'[1]КТиМРТ(обращение)'!BV$72</f>
        <v>195.56021999999999</v>
      </c>
      <c r="O271" s="26">
        <f>'[1]КТиМРТ(обращение)'!CP$72</f>
        <v>494.97727999999995</v>
      </c>
      <c r="P271" s="26">
        <f>'[1]КТиМРТ(обращение)'!DY$72</f>
        <v>696.06179999999995</v>
      </c>
    </row>
    <row r="272" spans="2:16" s="10" customFormat="1" ht="29.25" customHeight="1" x14ac:dyDescent="0.25">
      <c r="B272" s="47"/>
      <c r="C272" s="29" t="s">
        <v>31</v>
      </c>
      <c r="D272" s="30" t="s">
        <v>30</v>
      </c>
      <c r="E272" s="25">
        <f>'[1]КТиМРТ(обращение)'!X$87</f>
        <v>1302</v>
      </c>
      <c r="F272" s="26">
        <f>'[1]КТиМРТ(обращение)'!ED$87</f>
        <v>1977.7900799999998</v>
      </c>
      <c r="G272" s="27">
        <f>H272+I272+J272+K272</f>
        <v>1302</v>
      </c>
      <c r="H272" s="27">
        <f>'[1]КТиМРТ(обращение)'!G$87</f>
        <v>174</v>
      </c>
      <c r="I272" s="27">
        <f>'[1]КТиМРТ(обращение)'!K$87</f>
        <v>432</v>
      </c>
      <c r="J272" s="27">
        <f>'[1]КТиМРТ(обращение)'!P$87</f>
        <v>348</v>
      </c>
      <c r="K272" s="27">
        <f>'[1]КТиМРТ(обращение)'!W$87</f>
        <v>348</v>
      </c>
      <c r="L272" s="26">
        <f>M272+N272+O272+P272</f>
        <v>1977.7900799999998</v>
      </c>
      <c r="M272" s="26">
        <f>'[1]КТиМРТ(обращение)'!BB$87</f>
        <v>264.31295999999998</v>
      </c>
      <c r="N272" s="26">
        <f>'[1]КТиМРТ(обращение)'!BV$87</f>
        <v>656.22528</v>
      </c>
      <c r="O272" s="26">
        <f>'[1]КТиМРТ(обращение)'!CP$87</f>
        <v>528.62591999999995</v>
      </c>
      <c r="P272" s="26">
        <f>'[1]КТиМРТ(обращение)'!DY$87</f>
        <v>528.62591999999995</v>
      </c>
    </row>
    <row r="273" spans="2:16" s="10" customFormat="1" ht="29.25" customHeight="1" x14ac:dyDescent="0.25">
      <c r="B273" s="47"/>
      <c r="C273" s="5" t="s">
        <v>15</v>
      </c>
      <c r="D273" s="11" t="s">
        <v>13</v>
      </c>
      <c r="E273" s="25">
        <f>'[1]неотложка с коэф'!V$83</f>
        <v>18757</v>
      </c>
      <c r="F273" s="26">
        <f>'[1]неотложка с коэф'!EL$83</f>
        <v>17053.556302243305</v>
      </c>
      <c r="G273" s="27">
        <f>H273+I273+J273+K273</f>
        <v>18757</v>
      </c>
      <c r="H273" s="31">
        <f>'[1]неотложка с коэф'!F$83</f>
        <v>4713</v>
      </c>
      <c r="I273" s="31">
        <f>'[1]неотложка с коэф'!J$83</f>
        <v>10570</v>
      </c>
      <c r="J273" s="31">
        <f>'[1]неотложка с коэф'!N$83</f>
        <v>1767</v>
      </c>
      <c r="K273" s="31">
        <f>'[1]неотложка с коэф'!U$83</f>
        <v>1707</v>
      </c>
      <c r="L273" s="26">
        <f>M273+N273+O273+P273</f>
        <v>17053.556302243302</v>
      </c>
      <c r="M273" s="26">
        <f>'[1]неотложка с коэф'!BJ$83</f>
        <v>4239.3884027961558</v>
      </c>
      <c r="N273" s="26">
        <f>'[1]неотложка с коэф'!CD$83</f>
        <v>9673.6754732112931</v>
      </c>
      <c r="O273" s="26">
        <f>'[1]неотложка с коэф'!CX$83</f>
        <v>1597.6749693700631</v>
      </c>
      <c r="P273" s="26">
        <f>'[1]неотложка с коэф'!EG$83</f>
        <v>1542.8174568657898</v>
      </c>
    </row>
    <row r="274" spans="2:16" s="10" customFormat="1" ht="29.25" customHeight="1" x14ac:dyDescent="0.25">
      <c r="B274" s="47"/>
      <c r="C274" s="5" t="s">
        <v>16</v>
      </c>
      <c r="D274" s="11" t="s">
        <v>17</v>
      </c>
      <c r="E274" s="25">
        <f>[1]ДНХБ!V$200</f>
        <v>6805</v>
      </c>
      <c r="F274" s="26">
        <f>[1]ДНХБ!DZ$200</f>
        <v>1598.9893739999998</v>
      </c>
      <c r="G274" s="27">
        <f t="shared" ref="G274:G279" si="51">H274+I274+J274+K274</f>
        <v>6805</v>
      </c>
      <c r="H274" s="31">
        <f>[1]ДНХБ!F$200</f>
        <v>1660</v>
      </c>
      <c r="I274" s="31">
        <f>[1]ДНХБ!J$200</f>
        <v>1729</v>
      </c>
      <c r="J274" s="31">
        <f>[1]ДНХБ!N$200</f>
        <v>1656</v>
      </c>
      <c r="K274" s="31">
        <f>[1]ДНХБ!U$200</f>
        <v>1760</v>
      </c>
      <c r="L274" s="26">
        <f t="shared" ref="L274:L279" si="52">M274+N274+O274+P274</f>
        <v>1598.9893740000002</v>
      </c>
      <c r="M274" s="26">
        <f>[1]ДНХБ!AX$200</f>
        <v>395.51439999999997</v>
      </c>
      <c r="N274" s="26">
        <f>[1]ДНХБ!BR$200</f>
        <v>403.17875000000015</v>
      </c>
      <c r="O274" s="26">
        <f>[1]ДНХБ!CL$200</f>
        <v>385.3111080000001</v>
      </c>
      <c r="P274" s="26">
        <f>[1]ДНХБ!DU$200</f>
        <v>414.98511600000012</v>
      </c>
    </row>
    <row r="275" spans="2:16" s="10" customFormat="1" ht="29.25" customHeight="1" x14ac:dyDescent="0.25">
      <c r="B275" s="47"/>
      <c r="C275" s="5" t="s">
        <v>19</v>
      </c>
      <c r="D275" s="11" t="s">
        <v>17</v>
      </c>
      <c r="E275" s="25">
        <f>'[1]разовые без стом'!V$201</f>
        <v>43109</v>
      </c>
      <c r="F275" s="26">
        <f>'[1]разовые без стом'!EM$201</f>
        <v>10070.524593999999</v>
      </c>
      <c r="G275" s="27">
        <f t="shared" si="51"/>
        <v>43109</v>
      </c>
      <c r="H275" s="27">
        <f>'[1]разовые без стом'!F$201</f>
        <v>9975</v>
      </c>
      <c r="I275" s="27">
        <f>'[1]разовые без стом'!J$201</f>
        <v>11063</v>
      </c>
      <c r="J275" s="27">
        <f>'[1]разовые без стом'!N$201</f>
        <v>11104</v>
      </c>
      <c r="K275" s="27">
        <f>'[1]разовые без стом'!U$201</f>
        <v>10967</v>
      </c>
      <c r="L275" s="26">
        <f t="shared" si="52"/>
        <v>10070.524594</v>
      </c>
      <c r="M275" s="26">
        <f>'[1]разовые без стом'!BG$201</f>
        <v>2307.3911119999998</v>
      </c>
      <c r="N275" s="26">
        <f>'[1]разовые без стом'!CC$201</f>
        <v>2592.4275259999999</v>
      </c>
      <c r="O275" s="26">
        <f>'[1]разовые без стом'!CY$201</f>
        <v>2604.2537560000005</v>
      </c>
      <c r="P275" s="26">
        <f>'[1]разовые без стом'!EH$201</f>
        <v>2566.4521999999997</v>
      </c>
    </row>
    <row r="276" spans="2:16" s="10" customFormat="1" ht="29.25" customHeight="1" x14ac:dyDescent="0.25">
      <c r="B276" s="47"/>
      <c r="C276" s="5" t="s">
        <v>20</v>
      </c>
      <c r="D276" s="11" t="s">
        <v>17</v>
      </c>
      <c r="E276" s="25">
        <f>[1]иные!V$248</f>
        <v>4548</v>
      </c>
      <c r="F276" s="26">
        <f>[1]иные!EB$248</f>
        <v>355.29688799999997</v>
      </c>
      <c r="G276" s="27">
        <f t="shared" si="51"/>
        <v>4548</v>
      </c>
      <c r="H276" s="31">
        <f>[1]иные!F$248</f>
        <v>1174</v>
      </c>
      <c r="I276" s="31">
        <f>[1]иные!J$248</f>
        <v>1152</v>
      </c>
      <c r="J276" s="31">
        <f>[1]иные!$N$248</f>
        <v>1133</v>
      </c>
      <c r="K276" s="31">
        <f>[1]иные!U$248</f>
        <v>1089</v>
      </c>
      <c r="L276" s="26">
        <f t="shared" si="52"/>
        <v>355.29688800000002</v>
      </c>
      <c r="M276" s="26">
        <f>[1]иные!AZ$248</f>
        <v>91.67270400000001</v>
      </c>
      <c r="N276" s="26">
        <f>[1]иные!BT$248</f>
        <v>89.979012000000012</v>
      </c>
      <c r="O276" s="26">
        <f>[1]иные!CN$248</f>
        <v>88.516278</v>
      </c>
      <c r="P276" s="26">
        <f>[1]иные!DW$248</f>
        <v>85.128894000000017</v>
      </c>
    </row>
    <row r="277" spans="2:16" s="10" customFormat="1" ht="29.25" customHeight="1" x14ac:dyDescent="0.25">
      <c r="B277" s="47"/>
      <c r="C277" s="5" t="s">
        <v>22</v>
      </c>
      <c r="D277" s="11" t="s">
        <v>17</v>
      </c>
      <c r="E277" s="25">
        <f>'[2]ПМО взр'!BF$1421</f>
        <v>6444</v>
      </c>
      <c r="F277" s="26">
        <f>'[2]ПМО взр'!NG$1421</f>
        <v>15388.3</v>
      </c>
      <c r="G277" s="27">
        <f t="shared" si="51"/>
        <v>6444</v>
      </c>
      <c r="H277" s="32">
        <f>'[2]ПМО взр'!M$1421</f>
        <v>888</v>
      </c>
      <c r="I277" s="32">
        <f>'[2]ПМО взр'!Y$1421</f>
        <v>71</v>
      </c>
      <c r="J277" s="32">
        <f>'[2]ПМО взр'!AK$1421</f>
        <v>2723</v>
      </c>
      <c r="K277" s="32">
        <f>'[2]ПМО взр'!BC$1421</f>
        <v>2762</v>
      </c>
      <c r="L277" s="26">
        <f t="shared" si="52"/>
        <v>15388.300000000001</v>
      </c>
      <c r="M277" s="26">
        <f>'[2]ПМО взр'!EP$1421</f>
        <v>2047.95</v>
      </c>
      <c r="N277" s="26">
        <f>'[2]ПМО взр'!GX$1421</f>
        <v>186.45</v>
      </c>
      <c r="O277" s="26">
        <f>'[2]ПМО взр'!JF$1421</f>
        <v>6462.5000000000009</v>
      </c>
      <c r="P277" s="26">
        <f>'[2]ПМО взр'!MR$1421</f>
        <v>6691.4</v>
      </c>
    </row>
    <row r="278" spans="2:16" s="10" customFormat="1" ht="29.25" customHeight="1" x14ac:dyDescent="0.25">
      <c r="B278" s="47"/>
      <c r="C278" s="5" t="s">
        <v>26</v>
      </c>
      <c r="D278" s="11" t="s">
        <v>17</v>
      </c>
      <c r="E278" s="25">
        <f>'[2]ДВН1Этап новый '!BF$1178</f>
        <v>11738</v>
      </c>
      <c r="F278" s="26">
        <f>'[2]ДВН1Этап новый '!NI$1178</f>
        <v>29038.699440000008</v>
      </c>
      <c r="G278" s="27">
        <f t="shared" si="51"/>
        <v>11738</v>
      </c>
      <c r="H278" s="31">
        <f>'[2]ДВН1Этап новый '!M$1178</f>
        <v>1386</v>
      </c>
      <c r="I278" s="31">
        <f>'[2]ДВН1Этап новый '!Y$1178</f>
        <v>90</v>
      </c>
      <c r="J278" s="31">
        <f>'[2]ДВН1Этап новый '!AK$1178</f>
        <v>1577</v>
      </c>
      <c r="K278" s="31">
        <f>'[2]ДВН1Этап новый '!BC$1178</f>
        <v>8685</v>
      </c>
      <c r="L278" s="26">
        <f t="shared" si="52"/>
        <v>29038.699439999993</v>
      </c>
      <c r="M278" s="26">
        <f>'[2]ДВН1Этап новый '!ER$1178</f>
        <v>3824.3283200000005</v>
      </c>
      <c r="N278" s="26">
        <f>'[2]ДВН1Этап новый '!GZ$1178</f>
        <v>319.92080000000004</v>
      </c>
      <c r="O278" s="26">
        <f>'[2]ДВН1Этап новый '!JH$1178</f>
        <v>3689.9500000000003</v>
      </c>
      <c r="P278" s="26">
        <f>'[2]ДВН1Этап новый '!MT$1178</f>
        <v>21204.500319999992</v>
      </c>
    </row>
    <row r="279" spans="2:16" s="10" customFormat="1" ht="29.25" customHeight="1" x14ac:dyDescent="0.25">
      <c r="B279" s="47"/>
      <c r="C279" s="5" t="s">
        <v>27</v>
      </c>
      <c r="D279" s="11" t="s">
        <v>17</v>
      </c>
      <c r="E279" s="25">
        <f>'[2]ДВН2 этап'!BF$1180</f>
        <v>425</v>
      </c>
      <c r="F279" s="26">
        <f>'[2]ДВН2 этап'!MW$1180</f>
        <v>1532.325</v>
      </c>
      <c r="G279" s="27">
        <f t="shared" si="51"/>
        <v>425</v>
      </c>
      <c r="H279" s="31">
        <f>'[2]ДВН2 этап'!M$1180</f>
        <v>27</v>
      </c>
      <c r="I279" s="31">
        <f>'[2]ДВН2 этап'!Y$1180</f>
        <v>5</v>
      </c>
      <c r="J279" s="31">
        <f>'[2]ДВН2 этап'!AK$1180</f>
        <v>85</v>
      </c>
      <c r="K279" s="31">
        <f>'[2]ДВН2 этап'!BC$1180</f>
        <v>308</v>
      </c>
      <c r="L279" s="26">
        <f t="shared" si="52"/>
        <v>1532.3249999999996</v>
      </c>
      <c r="M279" s="26">
        <f>'[2]ДВН2 этап'!EF$1180</f>
        <v>60.020999999999994</v>
      </c>
      <c r="N279" s="26">
        <f>'[2]ДВН2 этап'!GN$1180</f>
        <v>20.765000000000001</v>
      </c>
      <c r="O279" s="26">
        <f>'[2]ДВН2 этап'!IV$1180</f>
        <v>348.3549999999999</v>
      </c>
      <c r="P279" s="26">
        <f>'[2]ДВН2 этап'!MH$1180</f>
        <v>1103.1839999999997</v>
      </c>
    </row>
    <row r="280" spans="2:16" s="10" customFormat="1" ht="29.25" customHeight="1" x14ac:dyDescent="0.25">
      <c r="B280" s="47"/>
      <c r="C280" s="48" t="s">
        <v>6</v>
      </c>
      <c r="D280" s="48"/>
      <c r="E280" s="19">
        <f>SUM(E270:E279)</f>
        <v>135924</v>
      </c>
      <c r="F280" s="20">
        <f t="shared" ref="F280:P280" si="53">SUM(F270:F279)</f>
        <v>165968.4844140833</v>
      </c>
      <c r="G280" s="21">
        <f t="shared" si="53"/>
        <v>135924</v>
      </c>
      <c r="H280" s="21">
        <f t="shared" si="53"/>
        <v>29732</v>
      </c>
      <c r="I280" s="21">
        <f t="shared" si="53"/>
        <v>44968</v>
      </c>
      <c r="J280" s="21">
        <f t="shared" si="53"/>
        <v>26755</v>
      </c>
      <c r="K280" s="21">
        <f t="shared" si="53"/>
        <v>34469</v>
      </c>
      <c r="L280" s="20">
        <f t="shared" si="53"/>
        <v>165968.4844140833</v>
      </c>
      <c r="M280" s="20">
        <f t="shared" si="53"/>
        <v>33979.966021516149</v>
      </c>
      <c r="N280" s="20">
        <f t="shared" si="53"/>
        <v>55089.566129211285</v>
      </c>
      <c r="O280" s="20">
        <f t="shared" si="53"/>
        <v>28825.964574890058</v>
      </c>
      <c r="P280" s="20">
        <f t="shared" si="53"/>
        <v>48072.987688465786</v>
      </c>
    </row>
    <row r="281" spans="2:16" s="10" customFormat="1" ht="29.25" customHeight="1" x14ac:dyDescent="0.25">
      <c r="B281" s="47" t="s">
        <v>49</v>
      </c>
      <c r="C281" s="5" t="s">
        <v>12</v>
      </c>
      <c r="D281" s="11" t="s">
        <v>13</v>
      </c>
      <c r="E281" s="22">
        <f>[1]заб.без.стом.!V$247</f>
        <v>37061</v>
      </c>
      <c r="F281" s="16">
        <f>[1]заб.без.стом.!EL$247</f>
        <v>82470.184364872068</v>
      </c>
      <c r="G281" s="17">
        <f t="shared" ref="G281:G294" si="54">H281+I281+J281+K281</f>
        <v>37061</v>
      </c>
      <c r="H281" s="18">
        <f>[1]заб.без.стом.!F$247</f>
        <v>7622</v>
      </c>
      <c r="I281" s="18">
        <f>[1]заб.без.стом.!J$247</f>
        <v>14456</v>
      </c>
      <c r="J281" s="18">
        <f>[1]заб.без.стом.!N$247</f>
        <v>7216</v>
      </c>
      <c r="K281" s="18">
        <f>[1]заб.без.стом.!U$247</f>
        <v>7767</v>
      </c>
      <c r="L281" s="16">
        <f>M281+N281+O281+P281</f>
        <v>82470.184364872053</v>
      </c>
      <c r="M281" s="16">
        <f>[1]заб.без.стом.!BJ$247</f>
        <v>17464.858451119708</v>
      </c>
      <c r="N281" s="16">
        <f>[1]заб.без.стом.!CD$247</f>
        <v>31494.069468372181</v>
      </c>
      <c r="O281" s="16">
        <f>[1]заб.без.стом.!CX$247</f>
        <v>16127.14600994262</v>
      </c>
      <c r="P281" s="16">
        <f>[1]заб.без.стом.!EG$247</f>
        <v>17384.110435437542</v>
      </c>
    </row>
    <row r="282" spans="2:16" s="10" customFormat="1" ht="29.25" customHeight="1" x14ac:dyDescent="0.25">
      <c r="B282" s="47"/>
      <c r="C282" s="5" t="s">
        <v>14</v>
      </c>
      <c r="D282" s="11" t="s">
        <v>13</v>
      </c>
      <c r="E282" s="22">
        <f>'[1]стом обр.'!V$44</f>
        <v>275</v>
      </c>
      <c r="F282" s="16">
        <f>'[1]стом обр.'!EZ$44</f>
        <v>452.39040180490611</v>
      </c>
      <c r="G282" s="17">
        <f t="shared" si="54"/>
        <v>275</v>
      </c>
      <c r="H282" s="18">
        <f>'[1]стом обр.'!F$44</f>
        <v>74</v>
      </c>
      <c r="I282" s="18">
        <f>'[1]стом обр.'!J$44</f>
        <v>76</v>
      </c>
      <c r="J282" s="18">
        <f>'[1]стом обр.'!N$44</f>
        <v>70</v>
      </c>
      <c r="K282" s="18">
        <f>'[1]стом обр.'!U$44</f>
        <v>55</v>
      </c>
      <c r="L282" s="16">
        <f>M282+N282+O282+P282</f>
        <v>452.39040180490605</v>
      </c>
      <c r="M282" s="16">
        <f>'[1]стом обр.'!BX$44</f>
        <v>121.73414448568381</v>
      </c>
      <c r="N282" s="16">
        <f>'[1]стом обр.'!CR$44</f>
        <v>125.02425649881039</v>
      </c>
      <c r="O282" s="16">
        <f>'[1]стом обр.'!DL$44</f>
        <v>115.15392045943064</v>
      </c>
      <c r="P282" s="16">
        <f>'[1]стом обр.'!EU$44</f>
        <v>90.47808036098121</v>
      </c>
    </row>
    <row r="283" spans="2:16" s="10" customFormat="1" ht="29.25" customHeight="1" x14ac:dyDescent="0.25">
      <c r="B283" s="47"/>
      <c r="C283" s="28" t="s">
        <v>50</v>
      </c>
      <c r="D283" s="11" t="s">
        <v>30</v>
      </c>
      <c r="E283" s="22">
        <f>'[1]КТиМРТ(обращение)'!X$5</f>
        <v>11063</v>
      </c>
      <c r="F283" s="16">
        <f>'[1]КТиМРТ(обращение)'!ED$5</f>
        <v>53943.75432</v>
      </c>
      <c r="G283" s="17">
        <f t="shared" si="54"/>
        <v>11063</v>
      </c>
      <c r="H283" s="18">
        <f>'[1]КТиМРТ(обращение)'!G$5</f>
        <v>1265</v>
      </c>
      <c r="I283" s="18">
        <f>'[1]КТиМРТ(обращение)'!K$5</f>
        <v>1662</v>
      </c>
      <c r="J283" s="18">
        <f>'[1]КТиМРТ(обращение)'!P$5</f>
        <v>4379</v>
      </c>
      <c r="K283" s="18">
        <f>'[1]КТиМРТ(обращение)'!W$5</f>
        <v>3757</v>
      </c>
      <c r="L283" s="16">
        <f t="shared" ref="L283:L294" si="55">M283+N283+O283+P283</f>
        <v>53943.754320000007</v>
      </c>
      <c r="M283" s="16">
        <f>'[1]КТиМРТ(обращение)'!BB$5</f>
        <v>6607.6864679999999</v>
      </c>
      <c r="N283" s="16">
        <f>'[1]КТиМРТ(обращение)'!BV$5</f>
        <v>8568.3119922000005</v>
      </c>
      <c r="O283" s="16">
        <f>'[1]КТиМРТ(обращение)'!CP$5</f>
        <v>20918.6316004</v>
      </c>
      <c r="P283" s="16">
        <f>'[1]КТиМРТ(обращение)'!DY$5</f>
        <v>17849.124259400003</v>
      </c>
    </row>
    <row r="284" spans="2:16" s="10" customFormat="1" ht="29.25" customHeight="1" x14ac:dyDescent="0.25">
      <c r="B284" s="47"/>
      <c r="C284" s="28" t="s">
        <v>29</v>
      </c>
      <c r="D284" s="11" t="s">
        <v>30</v>
      </c>
      <c r="E284" s="22">
        <f>'[1]КТиМРТ(обращение)'!X$69</f>
        <v>4834</v>
      </c>
      <c r="F284" s="16">
        <f>'[1]КТиМРТ(обращение)'!ED$69</f>
        <v>5340.8932399999994</v>
      </c>
      <c r="G284" s="17">
        <f t="shared" si="54"/>
        <v>4834</v>
      </c>
      <c r="H284" s="17">
        <f>'[1]КТиМРТ(обращение)'!G$69</f>
        <v>0</v>
      </c>
      <c r="I284" s="17">
        <f>'[1]КТиМРТ(обращение)'!K$69</f>
        <v>690</v>
      </c>
      <c r="J284" s="17">
        <f>'[1]КТиМРТ(обращение)'!P$69</f>
        <v>2070</v>
      </c>
      <c r="K284" s="17">
        <f>'[1]КТиМРТ(обращение)'!W$69</f>
        <v>2074</v>
      </c>
      <c r="L284" s="16">
        <f>M284+N284+O284+P284</f>
        <v>5340.8932399999994</v>
      </c>
      <c r="M284" s="16">
        <f>'[1]КТиМРТ(обращение)'!BB$69</f>
        <v>0</v>
      </c>
      <c r="N284" s="16">
        <f>'[1]КТиМРТ(обращение)'!BV$69</f>
        <v>762.35339999999985</v>
      </c>
      <c r="O284" s="16">
        <f>'[1]КТиМРТ(обращение)'!CP$69</f>
        <v>2287.0601999999999</v>
      </c>
      <c r="P284" s="16">
        <f>'[1]КТиМРТ(обращение)'!DY$69</f>
        <v>2291.47964</v>
      </c>
    </row>
    <row r="285" spans="2:16" s="10" customFormat="1" ht="29.25" customHeight="1" x14ac:dyDescent="0.25">
      <c r="B285" s="47"/>
      <c r="C285" s="28" t="s">
        <v>31</v>
      </c>
      <c r="D285" s="11" t="s">
        <v>30</v>
      </c>
      <c r="E285" s="22">
        <f>'[1]КТиМРТ(обращение)'!X$81</f>
        <v>2897</v>
      </c>
      <c r="F285" s="16">
        <f>'[1]КТиМРТ(обращение)'!ED$81</f>
        <v>4400.658879999999</v>
      </c>
      <c r="G285" s="17">
        <f t="shared" si="54"/>
        <v>2897</v>
      </c>
      <c r="H285" s="18">
        <f>'[1]КТиМРТ(обращение)'!G$81</f>
        <v>492</v>
      </c>
      <c r="I285" s="18">
        <f>'[1]КТиМРТ(обращение)'!K$81</f>
        <v>801</v>
      </c>
      <c r="J285" s="18">
        <f>'[1]КТиМРТ(обращение)'!P$81</f>
        <v>803</v>
      </c>
      <c r="K285" s="18">
        <f>'[1]КТиМРТ(обращение)'!W$81</f>
        <v>801</v>
      </c>
      <c r="L285" s="16">
        <f t="shared" si="55"/>
        <v>4400.658879999999</v>
      </c>
      <c r="M285" s="16">
        <f>'[1]КТиМРТ(обращение)'!BB$81</f>
        <v>747.36767999999984</v>
      </c>
      <c r="N285" s="16">
        <f>'[1]КТиМРТ(обращение)'!BV$81</f>
        <v>1216.7510399999996</v>
      </c>
      <c r="O285" s="16">
        <f>'[1]КТиМРТ(обращение)'!CP$81</f>
        <v>1219.7891199999999</v>
      </c>
      <c r="P285" s="16">
        <f>'[1]КТиМРТ(обращение)'!DY$81</f>
        <v>1216.7510399999996</v>
      </c>
    </row>
    <row r="286" spans="2:16" s="10" customFormat="1" ht="29.25" customHeight="1" x14ac:dyDescent="0.25">
      <c r="B286" s="47"/>
      <c r="C286" s="28" t="s">
        <v>51</v>
      </c>
      <c r="D286" s="11" t="s">
        <v>30</v>
      </c>
      <c r="E286" s="22">
        <f>'[1]КТиМРТ(обращение)'!X$91</f>
        <v>8010</v>
      </c>
      <c r="F286" s="16">
        <f>'[1]КТиМРТ(обращение)'!ED$91</f>
        <v>7946.3204999999998</v>
      </c>
      <c r="G286" s="17">
        <f t="shared" si="54"/>
        <v>8010</v>
      </c>
      <c r="H286" s="18">
        <f>'[1]КТиМРТ(обращение)'!G$91</f>
        <v>1456</v>
      </c>
      <c r="I286" s="18">
        <f>'[1]КТиМРТ(обращение)'!K$91</f>
        <v>2184</v>
      </c>
      <c r="J286" s="18">
        <f>'[1]КТиМРТ(обращение)'!P$91</f>
        <v>2186</v>
      </c>
      <c r="K286" s="18">
        <f>'[1]КТиМРТ(обращение)'!W$91</f>
        <v>2184</v>
      </c>
      <c r="L286" s="16">
        <f t="shared" si="55"/>
        <v>7946.320499999998</v>
      </c>
      <c r="M286" s="16">
        <f>'[1]КТиМРТ(обращение)'!BB$91</f>
        <v>1444.4247999999998</v>
      </c>
      <c r="N286" s="16">
        <f>'[1]КТиМРТ(обращение)'!BV$91</f>
        <v>2166.6371999999997</v>
      </c>
      <c r="O286" s="16">
        <f>'[1]КТиМРТ(обращение)'!CP$91</f>
        <v>2168.6212999999998</v>
      </c>
      <c r="P286" s="16">
        <f>'[1]КТиМРТ(обращение)'!DY$91</f>
        <v>2166.6371999999997</v>
      </c>
    </row>
    <row r="287" spans="2:16" s="10" customFormat="1" ht="29.25" customHeight="1" x14ac:dyDescent="0.25">
      <c r="B287" s="47"/>
      <c r="C287" s="5" t="s">
        <v>15</v>
      </c>
      <c r="D287" s="11" t="s">
        <v>13</v>
      </c>
      <c r="E287" s="22">
        <f>'[1]неотложка с коэф'!V$77</f>
        <v>22528</v>
      </c>
      <c r="F287" s="16">
        <f>'[1]неотложка с коэф'!EL$77</f>
        <v>20887.597551178882</v>
      </c>
      <c r="G287" s="17">
        <f t="shared" si="54"/>
        <v>22528</v>
      </c>
      <c r="H287" s="18">
        <f>'[1]неотложка с коэф'!F$77</f>
        <v>2309</v>
      </c>
      <c r="I287" s="18">
        <f>'[1]неотложка с коэф'!J$77</f>
        <v>13397</v>
      </c>
      <c r="J287" s="18">
        <f>'[1]неотложка с коэф'!N$77</f>
        <v>3408</v>
      </c>
      <c r="K287" s="18">
        <f>'[1]неотложка с коэф'!U$77</f>
        <v>3414</v>
      </c>
      <c r="L287" s="16">
        <f t="shared" si="55"/>
        <v>20887.597551178878</v>
      </c>
      <c r="M287" s="16">
        <f>'[1]неотложка с коэф'!BJ$77</f>
        <v>2148.7408570460152</v>
      </c>
      <c r="N287" s="16">
        <f>'[1]неотложка с коэф'!CD$77</f>
        <v>12438.657689080481</v>
      </c>
      <c r="O287" s="16">
        <f>'[1]неотложка с коэф'!CX$77</f>
        <v>3147.2090490381352</v>
      </c>
      <c r="P287" s="16">
        <f>'[1]неотложка с коэф'!EG$77</f>
        <v>3152.9899560142489</v>
      </c>
    </row>
    <row r="288" spans="2:16" s="10" customFormat="1" ht="29.25" customHeight="1" x14ac:dyDescent="0.25">
      <c r="B288" s="47"/>
      <c r="C288" s="5" t="s">
        <v>16</v>
      </c>
      <c r="D288" s="11" t="s">
        <v>17</v>
      </c>
      <c r="E288" s="22">
        <f>[1]ДНХБ!V$242</f>
        <v>9128</v>
      </c>
      <c r="F288" s="16">
        <f>[1]ДНХБ!DZ$242</f>
        <v>2109.0902600000009</v>
      </c>
      <c r="G288" s="17">
        <f t="shared" si="54"/>
        <v>9128</v>
      </c>
      <c r="H288" s="18">
        <f>[1]ДНХБ!F$242</f>
        <v>2472</v>
      </c>
      <c r="I288" s="18">
        <f>[1]ДНХБ!J$242</f>
        <v>2337</v>
      </c>
      <c r="J288" s="18">
        <f>[1]ДНХБ!N$242</f>
        <v>2333</v>
      </c>
      <c r="K288" s="18">
        <f>[1]ДНХБ!U$242</f>
        <v>1986</v>
      </c>
      <c r="L288" s="16">
        <f t="shared" si="55"/>
        <v>2109.0902600000004</v>
      </c>
      <c r="M288" s="16">
        <f>[1]ДНХБ!AX$242</f>
        <v>575.72125400000027</v>
      </c>
      <c r="N288" s="16">
        <f>[1]ДНХБ!BR$242</f>
        <v>537.76629400000002</v>
      </c>
      <c r="O288" s="16">
        <f>[1]ДНХБ!CL$242</f>
        <v>537.14354200000002</v>
      </c>
      <c r="P288" s="16">
        <f>[1]ДНХБ!DU$242</f>
        <v>458.45917000000003</v>
      </c>
    </row>
    <row r="289" spans="2:16" s="10" customFormat="1" ht="29.25" customHeight="1" x14ac:dyDescent="0.25">
      <c r="B289" s="47"/>
      <c r="C289" s="5" t="s">
        <v>52</v>
      </c>
      <c r="D289" s="11" t="s">
        <v>17</v>
      </c>
      <c r="E289" s="22">
        <f>[1]ЦАОП!V$8</f>
        <v>4206</v>
      </c>
      <c r="F289" s="16">
        <f>[1]ЦАОП!EM$8</f>
        <v>720.59042639999996</v>
      </c>
      <c r="G289" s="17">
        <f t="shared" si="54"/>
        <v>4206</v>
      </c>
      <c r="H289" s="18">
        <f>[1]ЦАОП!F$8</f>
        <v>822</v>
      </c>
      <c r="I289" s="18">
        <f>[1]ЦАОП!J$8</f>
        <v>1080</v>
      </c>
      <c r="J289" s="18">
        <f>[1]ЦАОП!N$8</f>
        <v>1134</v>
      </c>
      <c r="K289" s="18">
        <f>[1]ЦАОП!U$8</f>
        <v>1170</v>
      </c>
      <c r="L289" s="16">
        <f t="shared" si="55"/>
        <v>720.59042639999984</v>
      </c>
      <c r="M289" s="16">
        <f>[1]ЦАОП!BG$8</f>
        <v>140.82865679999998</v>
      </c>
      <c r="N289" s="16">
        <f>[1]ЦАОП!CC$8</f>
        <v>185.03035200000002</v>
      </c>
      <c r="O289" s="16">
        <f>[1]ЦАОП!CY$8</f>
        <v>194.28186959999996</v>
      </c>
      <c r="P289" s="16">
        <f>[1]ЦАОП!EH$8</f>
        <v>200.44954799999999</v>
      </c>
    </row>
    <row r="290" spans="2:16" s="10" customFormat="1" ht="29.25" customHeight="1" x14ac:dyDescent="0.25">
      <c r="B290" s="47"/>
      <c r="C290" s="5" t="s">
        <v>19</v>
      </c>
      <c r="D290" s="11" t="s">
        <v>17</v>
      </c>
      <c r="E290" s="22">
        <f>'[1]разовые без стом'!V$227</f>
        <v>72725</v>
      </c>
      <c r="F290" s="16">
        <f>'[1]разовые без стом'!EM$227</f>
        <v>17766.534474</v>
      </c>
      <c r="G290" s="17">
        <f t="shared" si="54"/>
        <v>72725</v>
      </c>
      <c r="H290" s="18">
        <f>'[1]разовые без стом'!F$227</f>
        <v>16172</v>
      </c>
      <c r="I290" s="18">
        <f>'[1]разовые без стом'!J$227</f>
        <v>19731</v>
      </c>
      <c r="J290" s="18">
        <f>'[1]разовые без стом'!N$227</f>
        <v>17696</v>
      </c>
      <c r="K290" s="18">
        <f>'[1]разовые без стом'!U$227</f>
        <v>19126</v>
      </c>
      <c r="L290" s="16">
        <f t="shared" si="55"/>
        <v>17766.534474</v>
      </c>
      <c r="M290" s="16">
        <f>'[1]разовые без стом'!BG$227</f>
        <v>3948.1563679999999</v>
      </c>
      <c r="N290" s="16">
        <f>'[1]разовые без стом'!CC$227</f>
        <v>4806.9507720000001</v>
      </c>
      <c r="O290" s="16">
        <f>'[1]разовые без стом'!CY$227</f>
        <v>4333.5486219999993</v>
      </c>
      <c r="P290" s="16">
        <f>'[1]разовые без стом'!EH$227</f>
        <v>4677.8787119999997</v>
      </c>
    </row>
    <row r="291" spans="2:16" s="10" customFormat="1" ht="29.25" customHeight="1" x14ac:dyDescent="0.25">
      <c r="B291" s="47"/>
      <c r="C291" s="5" t="s">
        <v>20</v>
      </c>
      <c r="D291" s="11" t="s">
        <v>17</v>
      </c>
      <c r="E291" s="22">
        <f>[1]иные!V$199</f>
        <v>19016</v>
      </c>
      <c r="F291" s="16">
        <f>[1]иные!EB$199</f>
        <v>1551.1257090000004</v>
      </c>
      <c r="G291" s="17">
        <f t="shared" si="54"/>
        <v>19016</v>
      </c>
      <c r="H291" s="18">
        <f>[1]иные!F$199</f>
        <v>4059</v>
      </c>
      <c r="I291" s="18">
        <f>[1]иные!J$199</f>
        <v>5064</v>
      </c>
      <c r="J291" s="18">
        <f>[1]иные!N$199</f>
        <v>4898</v>
      </c>
      <c r="K291" s="18">
        <f>[1]иные!U$199</f>
        <v>4995</v>
      </c>
      <c r="L291" s="16">
        <f t="shared" si="55"/>
        <v>1551.1257089999999</v>
      </c>
      <c r="M291" s="16">
        <f>[1]иные!AZ$199</f>
        <v>340.76144699999998</v>
      </c>
      <c r="N291" s="16">
        <f>[1]иные!BT$199</f>
        <v>409.21061399999996</v>
      </c>
      <c r="O291" s="16">
        <f>[1]иные!CN$199</f>
        <v>398.86126200000001</v>
      </c>
      <c r="P291" s="16">
        <f>[1]иные!DW$199</f>
        <v>402.29238600000008</v>
      </c>
    </row>
    <row r="292" spans="2:16" s="10" customFormat="1" ht="29.25" customHeight="1" x14ac:dyDescent="0.25">
      <c r="B292" s="47"/>
      <c r="C292" s="5" t="s">
        <v>22</v>
      </c>
      <c r="D292" s="11" t="s">
        <v>17</v>
      </c>
      <c r="E292" s="22">
        <f>'[2]ПМО взр'!BF$1504</f>
        <v>2108</v>
      </c>
      <c r="F292" s="16">
        <f>'[2]ПМО взр'!NG$1504</f>
        <v>4991.2298000000001</v>
      </c>
      <c r="G292" s="17">
        <f t="shared" si="54"/>
        <v>2108</v>
      </c>
      <c r="H292" s="18">
        <f>'[2]ПМО взр'!M$1504</f>
        <v>401</v>
      </c>
      <c r="I292" s="18">
        <f>'[2]ПМО взр'!Y$1504</f>
        <v>19</v>
      </c>
      <c r="J292" s="18">
        <f>'[2]ПМО взр'!AK$1504</f>
        <v>792</v>
      </c>
      <c r="K292" s="18">
        <f>'[2]ПМО взр'!BC$1504</f>
        <v>896</v>
      </c>
      <c r="L292" s="16">
        <f t="shared" si="55"/>
        <v>4991.229800000001</v>
      </c>
      <c r="M292" s="16">
        <f>'[2]ПМО взр'!EP$1504</f>
        <v>850.72980000000018</v>
      </c>
      <c r="N292" s="16">
        <f>'[2]ПМО взр'!GX$1504</f>
        <v>45</v>
      </c>
      <c r="O292" s="16">
        <f>'[2]ПМО взр'!JF$1504</f>
        <v>1869.9000000000003</v>
      </c>
      <c r="P292" s="16">
        <f>'[2]ПМО взр'!MR$1504</f>
        <v>2225.6000000000004</v>
      </c>
    </row>
    <row r="293" spans="2:16" s="10" customFormat="1" ht="29.25" customHeight="1" x14ac:dyDescent="0.25">
      <c r="B293" s="47"/>
      <c r="C293" s="5" t="s">
        <v>26</v>
      </c>
      <c r="D293" s="11" t="s">
        <v>17</v>
      </c>
      <c r="E293" s="22">
        <f>'[2]ДВН1Этап новый '!BF$1247</f>
        <v>5798</v>
      </c>
      <c r="F293" s="16">
        <f>'[2]ДВН1Этап новый '!NI$1247</f>
        <v>13303.293839999997</v>
      </c>
      <c r="G293" s="17">
        <f t="shared" si="54"/>
        <v>5798</v>
      </c>
      <c r="H293" s="18">
        <f>'[2]ДВН1Этап новый '!M$1247</f>
        <v>1549</v>
      </c>
      <c r="I293" s="18">
        <f>'[2]ДВН1Этап новый '!Y$1247</f>
        <v>49</v>
      </c>
      <c r="J293" s="18">
        <f>'[2]ДВН1Этап новый '!AK$1247</f>
        <v>2071</v>
      </c>
      <c r="K293" s="18">
        <f>'[2]ДВН1Этап новый '!BC$1247</f>
        <v>2129</v>
      </c>
      <c r="L293" s="16">
        <f t="shared" si="55"/>
        <v>13303.293840000002</v>
      </c>
      <c r="M293" s="16">
        <f>'[2]ДВН1Этап новый '!ER$1247</f>
        <v>3522.2763999999997</v>
      </c>
      <c r="N293" s="16">
        <f>'[2]ДВН1Этап новый '!GZ$1247</f>
        <v>172.58880000000002</v>
      </c>
      <c r="O293" s="16">
        <f>'[2]ДВН1Этап новый '!JH$1247</f>
        <v>4610.0236000000014</v>
      </c>
      <c r="P293" s="16">
        <f>'[2]ДВН1Этап новый '!MT$1247</f>
        <v>4998.4050400000015</v>
      </c>
    </row>
    <row r="294" spans="2:16" s="10" customFormat="1" ht="29.25" customHeight="1" x14ac:dyDescent="0.25">
      <c r="B294" s="47"/>
      <c r="C294" s="5" t="s">
        <v>27</v>
      </c>
      <c r="D294" s="11" t="s">
        <v>17</v>
      </c>
      <c r="E294" s="22">
        <f>'[2]ДВН2 этап'!BF$1249</f>
        <v>154</v>
      </c>
      <c r="F294" s="16">
        <f>'[2]ДВН2 этап'!MW$1249</f>
        <v>739.52499999999998</v>
      </c>
      <c r="G294" s="17">
        <f t="shared" si="54"/>
        <v>154</v>
      </c>
      <c r="H294" s="18">
        <f>'[2]ДВН2 этап'!M$1249</f>
        <v>19</v>
      </c>
      <c r="I294" s="18">
        <f>'[2]ДВН2 этап'!Y$1249</f>
        <v>0</v>
      </c>
      <c r="J294" s="18">
        <f>'[2]ДВН2 этап'!AK$1249</f>
        <v>11</v>
      </c>
      <c r="K294" s="18">
        <f>'[2]ДВН2 этап'!BC$1249</f>
        <v>124</v>
      </c>
      <c r="L294" s="16">
        <f t="shared" si="55"/>
        <v>739.52499999999998</v>
      </c>
      <c r="M294" s="16">
        <f>'[2]ДВН2 этап'!EF$1249</f>
        <v>79.843999999999994</v>
      </c>
      <c r="N294" s="16">
        <f>'[2]ДВН2 этап'!GN$1249</f>
        <v>0</v>
      </c>
      <c r="O294" s="16">
        <f>'[2]ДВН2 этап'!IV$1249</f>
        <v>51.723999999999997</v>
      </c>
      <c r="P294" s="16">
        <f>'[2]ДВН2 этап'!MH$1249</f>
        <v>607.95699999999999</v>
      </c>
    </row>
    <row r="295" spans="2:16" s="10" customFormat="1" ht="29.25" customHeight="1" x14ac:dyDescent="0.25">
      <c r="B295" s="47"/>
      <c r="C295" s="48" t="s">
        <v>6</v>
      </c>
      <c r="D295" s="48"/>
      <c r="E295" s="19">
        <f t="shared" ref="E295:P295" si="56">SUM(E281:E294)</f>
        <v>199803</v>
      </c>
      <c r="F295" s="20">
        <f t="shared" si="56"/>
        <v>216623.1887672559</v>
      </c>
      <c r="G295" s="21">
        <f t="shared" si="56"/>
        <v>199803</v>
      </c>
      <c r="H295" s="21">
        <f t="shared" si="56"/>
        <v>38712</v>
      </c>
      <c r="I295" s="21">
        <f t="shared" si="56"/>
        <v>61546</v>
      </c>
      <c r="J295" s="21">
        <f t="shared" si="56"/>
        <v>49067</v>
      </c>
      <c r="K295" s="21">
        <f t="shared" si="56"/>
        <v>50478</v>
      </c>
      <c r="L295" s="20">
        <f t="shared" si="56"/>
        <v>216623.18876725587</v>
      </c>
      <c r="M295" s="20">
        <f t="shared" si="56"/>
        <v>37993.130326451399</v>
      </c>
      <c r="N295" s="20">
        <f t="shared" si="56"/>
        <v>62928.351878151479</v>
      </c>
      <c r="O295" s="20">
        <f t="shared" si="56"/>
        <v>57979.094095440196</v>
      </c>
      <c r="P295" s="20">
        <f t="shared" si="56"/>
        <v>57722.61246721277</v>
      </c>
    </row>
    <row r="296" spans="2:16" s="10" customFormat="1" ht="29.25" customHeight="1" x14ac:dyDescent="0.25">
      <c r="B296" s="47" t="s">
        <v>53</v>
      </c>
      <c r="C296" s="5" t="s">
        <v>12</v>
      </c>
      <c r="D296" s="11" t="s">
        <v>13</v>
      </c>
      <c r="E296" s="22">
        <f>[1]заб.без.стом.!V$271</f>
        <v>9949</v>
      </c>
      <c r="F296" s="16">
        <f>[1]заб.без.стом.!EL$271</f>
        <v>26036.795326080002</v>
      </c>
      <c r="G296" s="17">
        <f t="shared" ref="G296:G305" si="57">H296+I296+J296+K296</f>
        <v>9949</v>
      </c>
      <c r="H296" s="18">
        <f>[1]заб.без.стом.!F$271</f>
        <v>2054</v>
      </c>
      <c r="I296" s="18">
        <f>[1]заб.без.стом.!J$271</f>
        <v>1924</v>
      </c>
      <c r="J296" s="18">
        <f>[1]заб.без.стом.!N$271</f>
        <v>2366</v>
      </c>
      <c r="K296" s="18">
        <f>[1]заб.без.стом.!U$271</f>
        <v>3605</v>
      </c>
      <c r="L296" s="16">
        <f t="shared" ref="L296:L305" si="58">M296+N296+O296+P296</f>
        <v>26036.795326080006</v>
      </c>
      <c r="M296" s="16">
        <f>[1]заб.без.стом.!BJ$271</f>
        <v>5445.4925078400011</v>
      </c>
      <c r="N296" s="16">
        <f>[1]заб.без.стом.!CD$271</f>
        <v>5032.6902595199999</v>
      </c>
      <c r="O296" s="16">
        <f>[1]заб.без.стом.!CX$271</f>
        <v>6335.3982384000001</v>
      </c>
      <c r="P296" s="16">
        <f>[1]заб.без.стом.!EG$271</f>
        <v>9223.2143203200012</v>
      </c>
    </row>
    <row r="297" spans="2:16" s="10" customFormat="1" ht="29.25" customHeight="1" x14ac:dyDescent="0.25">
      <c r="B297" s="47"/>
      <c r="C297" s="5" t="s">
        <v>14</v>
      </c>
      <c r="D297" s="11" t="s">
        <v>13</v>
      </c>
      <c r="E297" s="22">
        <f>'[1]стом обр.'!V$46</f>
        <v>933</v>
      </c>
      <c r="F297" s="16">
        <f>'[1]стом обр.'!EZ$46</f>
        <v>1534.8372479999998</v>
      </c>
      <c r="G297" s="17">
        <f t="shared" si="57"/>
        <v>933</v>
      </c>
      <c r="H297" s="18">
        <f>'[1]стом обр.'!F$46</f>
        <v>248</v>
      </c>
      <c r="I297" s="18">
        <f>'[1]стом обр.'!J$46</f>
        <v>190</v>
      </c>
      <c r="J297" s="18">
        <f>'[1]стом обр.'!N$46</f>
        <v>218</v>
      </c>
      <c r="K297" s="18">
        <f>'[1]стом обр.'!U$46</f>
        <v>277</v>
      </c>
      <c r="L297" s="16">
        <f t="shared" si="58"/>
        <v>1534.8372479999998</v>
      </c>
      <c r="M297" s="16">
        <f>'[1]стом обр.'!BX$46</f>
        <v>407.97388799999999</v>
      </c>
      <c r="N297" s="16">
        <f>'[1]стом обр.'!CR$46</f>
        <v>312.56063999999992</v>
      </c>
      <c r="O297" s="16">
        <f>'[1]стом обр.'!DL$46</f>
        <v>358.622208</v>
      </c>
      <c r="P297" s="16">
        <f>'[1]стом обр.'!EU$46</f>
        <v>455.68051199999996</v>
      </c>
    </row>
    <row r="298" spans="2:16" s="10" customFormat="1" ht="29.25" customHeight="1" x14ac:dyDescent="0.25">
      <c r="B298" s="47"/>
      <c r="C298" s="28" t="s">
        <v>50</v>
      </c>
      <c r="D298" s="11" t="s">
        <v>30</v>
      </c>
      <c r="E298" s="22">
        <f>'[1]КТиМРТ(обращение)'!X$21</f>
        <v>1500</v>
      </c>
      <c r="F298" s="16">
        <f>'[1]КТиМРТ(обращение)'!ED$21</f>
        <v>7152.0715727999996</v>
      </c>
      <c r="G298" s="17">
        <f t="shared" si="57"/>
        <v>1500</v>
      </c>
      <c r="H298" s="18">
        <f>'[1]КТиМРТ(обращение)'!G$21</f>
        <v>141</v>
      </c>
      <c r="I298" s="18">
        <f>'[1]КТиМРТ(обращение)'!K$21</f>
        <v>177</v>
      </c>
      <c r="J298" s="18">
        <f>'[1]КТиМРТ(обращение)'!P$21</f>
        <v>975</v>
      </c>
      <c r="K298" s="18">
        <f>'[1]КТиМРТ(обращение)'!W$21</f>
        <v>207</v>
      </c>
      <c r="L298" s="16">
        <f t="shared" si="58"/>
        <v>7152.0715728000005</v>
      </c>
      <c r="M298" s="16">
        <f>'[1]КТиМРТ(обращение)'!BB$21</f>
        <v>676.92295439999987</v>
      </c>
      <c r="N298" s="16">
        <f>'[1]КТиМРТ(обращение)'!BV$21</f>
        <v>850.67399339999997</v>
      </c>
      <c r="O298" s="16">
        <f>'[1]КТиМРТ(обращение)'!CP$21</f>
        <v>4616.2627434000005</v>
      </c>
      <c r="P298" s="16">
        <f>'[1]КТиМРТ(обращение)'!DY$21</f>
        <v>1008.2118815999999</v>
      </c>
    </row>
    <row r="299" spans="2:16" s="10" customFormat="1" ht="29.25" customHeight="1" x14ac:dyDescent="0.25">
      <c r="B299" s="47"/>
      <c r="C299" s="28" t="s">
        <v>29</v>
      </c>
      <c r="D299" s="11" t="s">
        <v>30</v>
      </c>
      <c r="E299" s="22">
        <f>'[1]КТиМРТ(обращение)'!X$70</f>
        <v>721</v>
      </c>
      <c r="F299" s="16">
        <f>'[1]КТиМРТ(обращение)'!ED$70</f>
        <v>796.60406</v>
      </c>
      <c r="G299" s="17">
        <f t="shared" si="57"/>
        <v>721</v>
      </c>
      <c r="H299" s="18">
        <f>'[1]КТиМРТ(обращение)'!G$70</f>
        <v>0</v>
      </c>
      <c r="I299" s="18">
        <f>'[1]КТиМРТ(обращение)'!K$70</f>
        <v>103</v>
      </c>
      <c r="J299" s="18">
        <f>'[1]КТиМРТ(обращение)'!P$70</f>
        <v>309</v>
      </c>
      <c r="K299" s="18">
        <f>'[1]КТиМРТ(обращение)'!W$70</f>
        <v>309</v>
      </c>
      <c r="L299" s="16">
        <f t="shared" si="58"/>
        <v>796.60406</v>
      </c>
      <c r="M299" s="16">
        <f>'[1]КТиМРТ(обращение)'!BB$70</f>
        <v>0</v>
      </c>
      <c r="N299" s="16">
        <f>'[1]КТиМРТ(обращение)'!BV$70</f>
        <v>113.80058</v>
      </c>
      <c r="O299" s="16">
        <f>'[1]КТиМРТ(обращение)'!CP$70</f>
        <v>341.40174000000002</v>
      </c>
      <c r="P299" s="16">
        <f>'[1]КТиМРТ(обращение)'!DY$70</f>
        <v>341.40174000000002</v>
      </c>
    </row>
    <row r="300" spans="2:16" s="10" customFormat="1" ht="29.25" customHeight="1" x14ac:dyDescent="0.25">
      <c r="B300" s="47"/>
      <c r="C300" s="28" t="s">
        <v>31</v>
      </c>
      <c r="D300" s="11" t="s">
        <v>30</v>
      </c>
      <c r="E300" s="22">
        <f>'[1]КТиМРТ(обращение)'!X$82</f>
        <v>118</v>
      </c>
      <c r="F300" s="16">
        <f>'[1]КТиМРТ(обращение)'!ED$82</f>
        <v>179.24671999999995</v>
      </c>
      <c r="G300" s="17">
        <f t="shared" si="57"/>
        <v>118</v>
      </c>
      <c r="H300" s="18">
        <f>'[1]КТиМРТ(обращение)'!G$82</f>
        <v>17</v>
      </c>
      <c r="I300" s="18">
        <f>'[1]КТиМРТ(обращение)'!K$82</f>
        <v>33</v>
      </c>
      <c r="J300" s="18">
        <f>'[1]КТиМРТ(обращение)'!P$82</f>
        <v>35</v>
      </c>
      <c r="K300" s="18">
        <f>'[1]КТиМРТ(обращение)'!W$82</f>
        <v>33</v>
      </c>
      <c r="L300" s="16">
        <f t="shared" si="58"/>
        <v>179.24671999999998</v>
      </c>
      <c r="M300" s="16">
        <f>'[1]КТиМРТ(обращение)'!BB$82</f>
        <v>25.823679999999996</v>
      </c>
      <c r="N300" s="16">
        <f>'[1]КТиМРТ(обращение)'!BV$82</f>
        <v>50.128319999999988</v>
      </c>
      <c r="O300" s="16">
        <f>'[1]КТиМРТ(обращение)'!CP$82</f>
        <v>53.166399999999996</v>
      </c>
      <c r="P300" s="16">
        <f>'[1]КТиМРТ(обращение)'!DY$82</f>
        <v>50.128319999999988</v>
      </c>
    </row>
    <row r="301" spans="2:16" s="10" customFormat="1" ht="29.25" customHeight="1" x14ac:dyDescent="0.25">
      <c r="B301" s="47"/>
      <c r="C301" s="5" t="s">
        <v>15</v>
      </c>
      <c r="D301" s="11" t="s">
        <v>13</v>
      </c>
      <c r="E301" s="22">
        <f>'[1]неотложка с коэф'!V$80</f>
        <v>276</v>
      </c>
      <c r="F301" s="16">
        <f>'[1]неотложка с коэф'!EL$80</f>
        <v>262.10019557588043</v>
      </c>
      <c r="G301" s="17">
        <f t="shared" si="57"/>
        <v>276</v>
      </c>
      <c r="H301" s="18">
        <f>'[1]неотложка с коэф'!F$80</f>
        <v>63</v>
      </c>
      <c r="I301" s="18">
        <f>'[1]неотложка с коэф'!J$80</f>
        <v>67</v>
      </c>
      <c r="J301" s="18">
        <f>'[1]неотложка с коэф'!N$80</f>
        <v>66</v>
      </c>
      <c r="K301" s="18">
        <f>'[1]неотложка с коэф'!U$80</f>
        <v>80</v>
      </c>
      <c r="L301" s="16">
        <f t="shared" si="58"/>
        <v>262.10019557588043</v>
      </c>
      <c r="M301" s="16">
        <f>'[1]неотложка с коэф'!BJ$80</f>
        <v>58.776065548800602</v>
      </c>
      <c r="N301" s="16">
        <f>'[1]неотложка с коэф'!CD$80</f>
        <v>63.051531120108436</v>
      </c>
      <c r="O301" s="16">
        <f>'[1]неотложка с коэф'!CX$80</f>
        <v>62.486342209593118</v>
      </c>
      <c r="P301" s="16">
        <f>'[1]неотложка с коэф'!EG$80</f>
        <v>77.78625669737832</v>
      </c>
    </row>
    <row r="302" spans="2:16" s="10" customFormat="1" ht="29.25" customHeight="1" x14ac:dyDescent="0.25">
      <c r="B302" s="47"/>
      <c r="C302" s="5" t="s">
        <v>16</v>
      </c>
      <c r="D302" s="11" t="s">
        <v>17</v>
      </c>
      <c r="E302" s="22">
        <f>[1]ДНХБ!V$259</f>
        <v>198</v>
      </c>
      <c r="F302" s="16">
        <f>[1]ДНХБ!DZ$259</f>
        <v>44.824937411699359</v>
      </c>
      <c r="G302" s="17">
        <f t="shared" si="57"/>
        <v>198</v>
      </c>
      <c r="H302" s="18">
        <f>[1]ДНХБ!F$259</f>
        <v>43</v>
      </c>
      <c r="I302" s="18">
        <f>[1]ДНХБ!J$259</f>
        <v>47</v>
      </c>
      <c r="J302" s="18">
        <f>[1]ДНХБ!N$259</f>
        <v>47</v>
      </c>
      <c r="K302" s="18">
        <f>[1]ДНХБ!U$259</f>
        <v>61</v>
      </c>
      <c r="L302" s="16">
        <f t="shared" si="58"/>
        <v>44.824937411699366</v>
      </c>
      <c r="M302" s="16">
        <f>[1]ДНХБ!AX$259</f>
        <v>9.9767994116993677</v>
      </c>
      <c r="N302" s="16">
        <f>[1]ДНХБ!BR$259</f>
        <v>10.716602000000002</v>
      </c>
      <c r="O302" s="16">
        <f>[1]ДНХБ!CL$259</f>
        <v>10.691226</v>
      </c>
      <c r="P302" s="16">
        <f>[1]ДНХБ!DU$259</f>
        <v>13.44031</v>
      </c>
    </row>
    <row r="303" spans="2:16" s="10" customFormat="1" ht="29.25" customHeight="1" x14ac:dyDescent="0.25">
      <c r="B303" s="47"/>
      <c r="C303" s="5" t="s">
        <v>19</v>
      </c>
      <c r="D303" s="11" t="s">
        <v>17</v>
      </c>
      <c r="E303" s="22">
        <f>'[1]разовые без стом'!V$251</f>
        <v>2062</v>
      </c>
      <c r="F303" s="16">
        <f>'[1]разовые без стом'!EM$251</f>
        <v>516.65806400000008</v>
      </c>
      <c r="G303" s="17">
        <f t="shared" si="57"/>
        <v>2062</v>
      </c>
      <c r="H303" s="18">
        <f>'[1]разовые без стом'!F$251</f>
        <v>315</v>
      </c>
      <c r="I303" s="18">
        <f>'[1]разовые без стом'!J$251</f>
        <v>369</v>
      </c>
      <c r="J303" s="18">
        <f>'[1]разовые без стом'!N$251</f>
        <v>734</v>
      </c>
      <c r="K303" s="18">
        <f>'[1]разовые без стом'!U$251</f>
        <v>644</v>
      </c>
      <c r="L303" s="16">
        <f t="shared" si="58"/>
        <v>516.65806399999997</v>
      </c>
      <c r="M303" s="16">
        <f>'[1]разовые без стом'!BG$251</f>
        <v>79.670162000000005</v>
      </c>
      <c r="N303" s="16">
        <f>'[1]разовые без стом'!CC$251</f>
        <v>94.809779999999989</v>
      </c>
      <c r="O303" s="16">
        <f>'[1]разовые без стом'!CY$251</f>
        <v>185.25397799999999</v>
      </c>
      <c r="P303" s="16">
        <f>'[1]разовые без стом'!EH$251</f>
        <v>156.92414399999998</v>
      </c>
    </row>
    <row r="304" spans="2:16" s="10" customFormat="1" ht="29.25" customHeight="1" x14ac:dyDescent="0.25">
      <c r="B304" s="47"/>
      <c r="C304" s="5" t="s">
        <v>20</v>
      </c>
      <c r="D304" s="11" t="s">
        <v>17</v>
      </c>
      <c r="E304" s="22">
        <f>[1]иные!V$220</f>
        <v>180</v>
      </c>
      <c r="F304" s="16">
        <f>[1]иные!EB$220</f>
        <v>14.404608</v>
      </c>
      <c r="G304" s="17">
        <f t="shared" si="57"/>
        <v>180</v>
      </c>
      <c r="H304" s="18">
        <f>[1]иные!F$220</f>
        <v>36</v>
      </c>
      <c r="I304" s="18">
        <f>[1]иные!J$220</f>
        <v>39</v>
      </c>
      <c r="J304" s="18">
        <f>[1]иные!N$220</f>
        <v>48</v>
      </c>
      <c r="K304" s="18">
        <f>[1]иные!U$220</f>
        <v>57</v>
      </c>
      <c r="L304" s="16">
        <f t="shared" si="58"/>
        <v>14.404608</v>
      </c>
      <c r="M304" s="16">
        <f>[1]иные!AZ$220</f>
        <v>2.9866859999999997</v>
      </c>
      <c r="N304" s="16">
        <f>[1]иные!BT$220</f>
        <v>3.1392359999999995</v>
      </c>
      <c r="O304" s="16">
        <f>[1]иные!CN$220</f>
        <v>3.7916280000000002</v>
      </c>
      <c r="P304" s="16">
        <f>[1]иные!DW$220</f>
        <v>4.4870580000000002</v>
      </c>
    </row>
    <row r="305" spans="2:16" s="10" customFormat="1" ht="29.25" customHeight="1" x14ac:dyDescent="0.25">
      <c r="B305" s="47"/>
      <c r="C305" s="5" t="s">
        <v>21</v>
      </c>
      <c r="D305" s="11" t="s">
        <v>17</v>
      </c>
      <c r="E305" s="22">
        <f>'[1]проф.пос. по стом. '!V$60</f>
        <v>224</v>
      </c>
      <c r="F305" s="16">
        <f>'[1]проф.пос. по стом. '!EV$60</f>
        <v>161.48643840000003</v>
      </c>
      <c r="G305" s="17">
        <f t="shared" si="57"/>
        <v>224</v>
      </c>
      <c r="H305" s="18">
        <f>'[1]проф.пос. по стом. '!F$60</f>
        <v>55</v>
      </c>
      <c r="I305" s="18">
        <f>'[1]проф.пос. по стом. '!J$60</f>
        <v>45</v>
      </c>
      <c r="J305" s="18">
        <f>'[1]проф.пос. по стом. '!N$60</f>
        <v>60</v>
      </c>
      <c r="K305" s="18">
        <f>'[1]проф.пос. по стом. '!U$60</f>
        <v>64</v>
      </c>
      <c r="L305" s="16">
        <f t="shared" si="58"/>
        <v>161.4864384</v>
      </c>
      <c r="M305" s="16">
        <f>'[1]проф.пос. по стом. '!BT$60</f>
        <v>39.650687999999995</v>
      </c>
      <c r="N305" s="16">
        <f>'[1]проф.пос. по стом. '!CN$60</f>
        <v>32.441472000000005</v>
      </c>
      <c r="O305" s="16">
        <f>'[1]проф.пос. по стом. '!DH$60</f>
        <v>43.255296000000001</v>
      </c>
      <c r="P305" s="16">
        <f>'[1]проф.пос. по стом. '!EQ$60</f>
        <v>46.138982400000003</v>
      </c>
    </row>
    <row r="306" spans="2:16" s="10" customFormat="1" ht="29.25" customHeight="1" x14ac:dyDescent="0.25">
      <c r="B306" s="47"/>
      <c r="C306" s="48" t="s">
        <v>6</v>
      </c>
      <c r="D306" s="48"/>
      <c r="E306" s="19">
        <f t="shared" ref="E306:P306" si="59">SUM(E296:E305)</f>
        <v>16161</v>
      </c>
      <c r="F306" s="20">
        <f t="shared" si="59"/>
        <v>36699.02917026759</v>
      </c>
      <c r="G306" s="21">
        <f t="shared" si="59"/>
        <v>16161</v>
      </c>
      <c r="H306" s="21">
        <f t="shared" si="59"/>
        <v>2972</v>
      </c>
      <c r="I306" s="21">
        <f t="shared" si="59"/>
        <v>2994</v>
      </c>
      <c r="J306" s="21">
        <f t="shared" si="59"/>
        <v>4858</v>
      </c>
      <c r="K306" s="21">
        <f t="shared" si="59"/>
        <v>5337</v>
      </c>
      <c r="L306" s="20">
        <f t="shared" si="59"/>
        <v>36699.029170267597</v>
      </c>
      <c r="M306" s="20">
        <f t="shared" si="59"/>
        <v>6747.2734312005023</v>
      </c>
      <c r="N306" s="20">
        <f t="shared" si="59"/>
        <v>6564.0124140401085</v>
      </c>
      <c r="O306" s="20">
        <f t="shared" si="59"/>
        <v>12010.329800009595</v>
      </c>
      <c r="P306" s="20">
        <f t="shared" si="59"/>
        <v>11377.41352501738</v>
      </c>
    </row>
    <row r="307" spans="2:16" s="10" customFormat="1" ht="29.25" customHeight="1" x14ac:dyDescent="0.25">
      <c r="B307" s="47" t="s">
        <v>54</v>
      </c>
      <c r="C307" s="5" t="s">
        <v>12</v>
      </c>
      <c r="D307" s="11" t="s">
        <v>13</v>
      </c>
      <c r="E307" s="22">
        <f>[1]заб.без.стом.!V$280</f>
        <v>34188</v>
      </c>
      <c r="F307" s="16">
        <f>[1]заб.без.стом.!EL$280</f>
        <v>95415.748588800037</v>
      </c>
      <c r="G307" s="17">
        <f>H307+I307+J307+K307</f>
        <v>34188</v>
      </c>
      <c r="H307" s="18">
        <f>[1]заб.без.стом.!F$280</f>
        <v>7483</v>
      </c>
      <c r="I307" s="18">
        <f>[1]заб.без.стом.!J$280</f>
        <v>15116</v>
      </c>
      <c r="J307" s="18">
        <f>[1]заб.без.стом.!N$280</f>
        <v>5721</v>
      </c>
      <c r="K307" s="18">
        <f>[1]заб.без.стом.!U$280</f>
        <v>5868</v>
      </c>
      <c r="L307" s="16">
        <f>M307+N307+O307+P307</f>
        <v>95415.748588799994</v>
      </c>
      <c r="M307" s="16">
        <f>[1]заб.без.стом.!BJ$280</f>
        <v>21221.740800000003</v>
      </c>
      <c r="N307" s="16">
        <f>[1]заб.без.стом.!CD$280</f>
        <v>43575.470207999992</v>
      </c>
      <c r="O307" s="16">
        <f>[1]заб.без.стом.!CX$280</f>
        <v>15285.647116800003</v>
      </c>
      <c r="P307" s="16">
        <f>[1]заб.без.стом.!EG$280</f>
        <v>15332.890464000002</v>
      </c>
    </row>
    <row r="308" spans="2:16" s="10" customFormat="1" ht="29.25" customHeight="1" x14ac:dyDescent="0.25">
      <c r="B308" s="47"/>
      <c r="C308" s="28" t="s">
        <v>29</v>
      </c>
      <c r="D308" s="11" t="s">
        <v>30</v>
      </c>
      <c r="E308" s="22">
        <f>'[1]КТиМРТ(обращение)'!X$71</f>
        <v>2100</v>
      </c>
      <c r="F308" s="16">
        <f>'[1]КТиМРТ(обращение)'!ED$71</f>
        <v>2320.2060000000001</v>
      </c>
      <c r="G308" s="17">
        <f>H308+I308+J308+K308</f>
        <v>2100</v>
      </c>
      <c r="H308" s="17">
        <f>'[1]КТиМРТ(обращение)'!G$71</f>
        <v>0</v>
      </c>
      <c r="I308" s="17">
        <f>'[1]КТиМРТ(обращение)'!K$71</f>
        <v>300</v>
      </c>
      <c r="J308" s="17">
        <f>'[1]КТиМРТ(обращение)'!P$71</f>
        <v>900</v>
      </c>
      <c r="K308" s="18">
        <f>'[1]КТиМРТ(обращение)'!W$71</f>
        <v>900</v>
      </c>
      <c r="L308" s="16">
        <f>M308+N308+O308+P308</f>
        <v>2320.2059999999997</v>
      </c>
      <c r="M308" s="16">
        <f>'[1]КТиМРТ(обращение)'!BB$71</f>
        <v>0</v>
      </c>
      <c r="N308" s="16">
        <f>'[1]КТиМРТ(обращение)'!BV$71</f>
        <v>331.45799999999997</v>
      </c>
      <c r="O308" s="16">
        <f>'[1]КТиМРТ(обращение)'!CP$71</f>
        <v>994.37399999999991</v>
      </c>
      <c r="P308" s="16">
        <f>'[1]КТиМРТ(обращение)'!DY$71</f>
        <v>994.37399999999991</v>
      </c>
    </row>
    <row r="309" spans="2:16" s="10" customFormat="1" ht="29.25" customHeight="1" x14ac:dyDescent="0.25">
      <c r="B309" s="47"/>
      <c r="C309" s="28" t="s">
        <v>31</v>
      </c>
      <c r="D309" s="11" t="s">
        <v>30</v>
      </c>
      <c r="E309" s="22">
        <f>'[1]КТиМРТ(обращение)'!X$80</f>
        <v>1069</v>
      </c>
      <c r="F309" s="16">
        <f>'[1]КТиМРТ(обращение)'!ED$80</f>
        <v>1623.8537599999995</v>
      </c>
      <c r="G309" s="17">
        <f>H309+I309+J309+K309</f>
        <v>1069</v>
      </c>
      <c r="H309" s="17">
        <f>'[1]КТиМРТ(обращение)'!G$80</f>
        <v>194</v>
      </c>
      <c r="I309" s="17">
        <f>'[1]КТиМРТ(обращение)'!K$80</f>
        <v>291</v>
      </c>
      <c r="J309" s="17">
        <f>'[1]КТиМРТ(обращение)'!P$80</f>
        <v>293</v>
      </c>
      <c r="K309" s="18">
        <f>'[1]КТиМРТ(обращение)'!W$80</f>
        <v>291</v>
      </c>
      <c r="L309" s="16">
        <f>M309+N309+O309+P309</f>
        <v>1623.8537599999997</v>
      </c>
      <c r="M309" s="16">
        <f>'[1]КТиМРТ(обращение)'!BB$80</f>
        <v>294.69375999999994</v>
      </c>
      <c r="N309" s="16">
        <f>'[1]КТиМРТ(обращение)'!BV$80</f>
        <v>442.04063999999988</v>
      </c>
      <c r="O309" s="16">
        <f>'[1]КТиМРТ(обращение)'!CP$80</f>
        <v>445.07871999999992</v>
      </c>
      <c r="P309" s="16">
        <f>'[1]КТиМРТ(обращение)'!DY$80</f>
        <v>442.04063999999988</v>
      </c>
    </row>
    <row r="310" spans="2:16" s="10" customFormat="1" ht="29.25" customHeight="1" x14ac:dyDescent="0.25">
      <c r="B310" s="47"/>
      <c r="C310" s="5" t="s">
        <v>15</v>
      </c>
      <c r="D310" s="11" t="s">
        <v>13</v>
      </c>
      <c r="E310" s="22">
        <f>'[1]неотложка с коэф'!V$88</f>
        <v>17453</v>
      </c>
      <c r="F310" s="16">
        <f>'[1]неотложка с коэф'!EL$88</f>
        <v>23758.758083433437</v>
      </c>
      <c r="G310" s="17">
        <f>H310+I310+J310+K310</f>
        <v>17453</v>
      </c>
      <c r="H310" s="18">
        <f>'[1]неотложка с коэф'!F$88</f>
        <v>4833</v>
      </c>
      <c r="I310" s="18">
        <f>'[1]неотложка с коэф'!J$88</f>
        <v>7198</v>
      </c>
      <c r="J310" s="18">
        <f>'[1]неотложка с коэф'!N$88</f>
        <v>3014</v>
      </c>
      <c r="K310" s="18">
        <f>'[1]неотложка с коэф'!U$88</f>
        <v>2408</v>
      </c>
      <c r="L310" s="16">
        <f>M310+N310+O310+P310</f>
        <v>23758.75808343344</v>
      </c>
      <c r="M310" s="16">
        <f>'[1]неотложка с коэф'!BJ$88</f>
        <v>6579.1599047289183</v>
      </c>
      <c r="N310" s="16">
        <f>'[1]неотложка с коэф'!CD$88</f>
        <v>9798.6329390107094</v>
      </c>
      <c r="O310" s="16">
        <f>'[1]неотложка с коэф'!CX$88</f>
        <v>4102.9563320614443</v>
      </c>
      <c r="P310" s="16">
        <f>'[1]неотложка с коэф'!EG$88</f>
        <v>3278.0089076323684</v>
      </c>
    </row>
    <row r="311" spans="2:16" s="10" customFormat="1" ht="29.25" customHeight="1" x14ac:dyDescent="0.25">
      <c r="B311" s="47"/>
      <c r="C311" s="5" t="s">
        <v>16</v>
      </c>
      <c r="D311" s="11" t="s">
        <v>17</v>
      </c>
      <c r="E311" s="22">
        <f>[1]ДНХБ!V$221</f>
        <v>15200</v>
      </c>
      <c r="F311" s="16">
        <f>[1]ДНХБ!DZ$221</f>
        <v>4376.1942939999999</v>
      </c>
      <c r="G311" s="17">
        <f>H311+I311+J311+K311</f>
        <v>15200</v>
      </c>
      <c r="H311" s="18">
        <f>[1]ДНХБ!F$221</f>
        <v>3549</v>
      </c>
      <c r="I311" s="18">
        <f>[1]ДНХБ!J$221</f>
        <v>3975</v>
      </c>
      <c r="J311" s="18">
        <f>[1]ДНХБ!N$221</f>
        <v>3631</v>
      </c>
      <c r="K311" s="18">
        <f>[1]ДНХБ!U$221</f>
        <v>4045</v>
      </c>
      <c r="L311" s="16">
        <f>M311+N311+O311+P311</f>
        <v>4376.1942939999999</v>
      </c>
      <c r="M311" s="16">
        <f>[1]ДНХБ!AX$221</f>
        <v>1050.8198</v>
      </c>
      <c r="N311" s="16">
        <f>[1]ДНХБ!BR$221</f>
        <v>1142.6639380000001</v>
      </c>
      <c r="O311" s="16">
        <f>[1]ДНХБ!CL$221</f>
        <v>1043.7376300000001</v>
      </c>
      <c r="P311" s="16">
        <f>[1]ДНХБ!DU$221</f>
        <v>1138.9729260000001</v>
      </c>
    </row>
    <row r="312" spans="2:16" s="10" customFormat="1" ht="29.25" customHeight="1" x14ac:dyDescent="0.25">
      <c r="B312" s="47"/>
      <c r="C312" s="5" t="s">
        <v>19</v>
      </c>
      <c r="D312" s="11" t="s">
        <v>17</v>
      </c>
      <c r="E312" s="22">
        <f>'[1]разовые без стом'!V$263</f>
        <v>36607</v>
      </c>
      <c r="F312" s="16">
        <f>'[1]разовые без стом'!EM$263</f>
        <v>10744.906328000003</v>
      </c>
      <c r="G312" s="17">
        <f t="shared" ref="G312:G316" si="60">H312+I312+J312+K312</f>
        <v>36607</v>
      </c>
      <c r="H312" s="18">
        <f>'[1]разовые без стом'!F$263</f>
        <v>8802</v>
      </c>
      <c r="I312" s="18">
        <f>'[1]разовые без стом'!J$263</f>
        <v>8347</v>
      </c>
      <c r="J312" s="18">
        <f>'[1]разовые без стом'!N$263</f>
        <v>10258</v>
      </c>
      <c r="K312" s="18">
        <f>'[1]разовые без стом'!U$263</f>
        <v>9200</v>
      </c>
      <c r="L312" s="16">
        <f t="shared" ref="L312:L316" si="61">M312+N312+O312+P312</f>
        <v>10744.906328000001</v>
      </c>
      <c r="M312" s="16">
        <f>'[1]разовые без стом'!BG$263</f>
        <v>2653.4980679999999</v>
      </c>
      <c r="N312" s="16">
        <f>'[1]разовые без стом'!CC$263</f>
        <v>2493.1501400000002</v>
      </c>
      <c r="O312" s="16">
        <f>'[1]разовые без стом'!CY$263</f>
        <v>2911.166154</v>
      </c>
      <c r="P312" s="16">
        <f>'[1]разовые без стом'!EH$263</f>
        <v>2687.091966</v>
      </c>
    </row>
    <row r="313" spans="2:16" s="10" customFormat="1" ht="29.25" customHeight="1" x14ac:dyDescent="0.25">
      <c r="B313" s="47"/>
      <c r="C313" s="5" t="s">
        <v>20</v>
      </c>
      <c r="D313" s="11" t="s">
        <v>17</v>
      </c>
      <c r="E313" s="22">
        <f>[1]иные!V$224</f>
        <v>11233</v>
      </c>
      <c r="F313" s="16">
        <f>[1]иные!EB$224</f>
        <v>993.66674399999999</v>
      </c>
      <c r="G313" s="17">
        <f t="shared" si="60"/>
        <v>11233</v>
      </c>
      <c r="H313" s="18">
        <f>[1]иные!F$224</f>
        <v>2103</v>
      </c>
      <c r="I313" s="18">
        <f>[1]иные!J$224</f>
        <v>3342</v>
      </c>
      <c r="J313" s="18">
        <f>[1]иные!N$224</f>
        <v>3342</v>
      </c>
      <c r="K313" s="18">
        <f>[1]иные!U$224</f>
        <v>2446</v>
      </c>
      <c r="L313" s="16">
        <f t="shared" si="61"/>
        <v>993.66674399999999</v>
      </c>
      <c r="M313" s="16">
        <f>[1]иные!AZ$224</f>
        <v>189.42162299999998</v>
      </c>
      <c r="N313" s="16">
        <f>[1]иные!BT$224</f>
        <v>298.44166500000006</v>
      </c>
      <c r="O313" s="16">
        <f>[1]иные!CN$224</f>
        <v>284.735772</v>
      </c>
      <c r="P313" s="16">
        <f>[1]иные!DW$224</f>
        <v>221.06768400000001</v>
      </c>
    </row>
    <row r="314" spans="2:16" s="10" customFormat="1" ht="29.25" customHeight="1" x14ac:dyDescent="0.25">
      <c r="B314" s="47"/>
      <c r="C314" s="5" t="s">
        <v>23</v>
      </c>
      <c r="D314" s="11" t="s">
        <v>17</v>
      </c>
      <c r="E314" s="22">
        <f>'[2]Проф.МО дети  '!U$555</f>
        <v>21390</v>
      </c>
      <c r="F314" s="16">
        <f>'[2]Проф.МО дети  '!DW$555</f>
        <v>78492.573609799612</v>
      </c>
      <c r="G314" s="17">
        <f t="shared" si="60"/>
        <v>21390</v>
      </c>
      <c r="H314" s="18">
        <f>'[2]Проф.МО дети  '!F$555</f>
        <v>8213</v>
      </c>
      <c r="I314" s="18">
        <f>'[2]Проф.МО дети  '!J$555</f>
        <v>229</v>
      </c>
      <c r="J314" s="18">
        <f>'[2]Проф.МО дети  '!N$555</f>
        <v>5260</v>
      </c>
      <c r="K314" s="18">
        <f>'[2]Проф.МО дети  '!T$555</f>
        <v>7688</v>
      </c>
      <c r="L314" s="16">
        <f t="shared" si="61"/>
        <v>78492.573609799612</v>
      </c>
      <c r="M314" s="16">
        <f>'[2]Проф.МО дети  '!AZ$555</f>
        <v>25516.155788625638</v>
      </c>
      <c r="N314" s="16">
        <f>'[2]Проф.МО дети  '!BT$555</f>
        <v>576.76203908583295</v>
      </c>
      <c r="O314" s="16">
        <f>'[2]Проф.МО дети  '!CN$555</f>
        <v>21327.754463494479</v>
      </c>
      <c r="P314" s="16">
        <f>'[2]Проф.МО дети  '!DR$555</f>
        <v>31071.90131859366</v>
      </c>
    </row>
    <row r="315" spans="2:16" s="10" customFormat="1" ht="29.25" customHeight="1" x14ac:dyDescent="0.25">
      <c r="B315" s="47"/>
      <c r="C315" s="5" t="s">
        <v>24</v>
      </c>
      <c r="D315" s="11" t="s">
        <v>17</v>
      </c>
      <c r="E315" s="22">
        <f>'[2]ДДС ТЖС'!U$120</f>
        <v>470</v>
      </c>
      <c r="F315" s="16">
        <f>'[2]ДДС ТЖС'!DY$120</f>
        <v>4640.454200000001</v>
      </c>
      <c r="G315" s="17">
        <f t="shared" si="60"/>
        <v>470</v>
      </c>
      <c r="H315" s="18">
        <f>'[2]ДДС ТЖС'!F$120</f>
        <v>86</v>
      </c>
      <c r="I315" s="18">
        <f>'[2]ДДС ТЖС'!J$120</f>
        <v>24</v>
      </c>
      <c r="J315" s="18">
        <f>'[2]ДДС ТЖС'!N$120</f>
        <v>100</v>
      </c>
      <c r="K315" s="18">
        <f>'[2]ДДС ТЖС'!T$120</f>
        <v>260</v>
      </c>
      <c r="L315" s="16">
        <f t="shared" si="61"/>
        <v>4640.4542000000001</v>
      </c>
      <c r="M315" s="16">
        <f>'[2]ДДС ТЖС'!BB$120</f>
        <v>794.22396000000003</v>
      </c>
      <c r="N315" s="16">
        <f>'[2]ДДС ТЖС'!BV$120</f>
        <v>247.32064</v>
      </c>
      <c r="O315" s="16">
        <f>'[2]ДДС ТЖС'!CP$120</f>
        <v>981.08600000000001</v>
      </c>
      <c r="P315" s="16">
        <f>'[2]ДДС ТЖС'!DT$120</f>
        <v>2617.8236000000006</v>
      </c>
    </row>
    <row r="316" spans="2:16" s="10" customFormat="1" ht="29.25" customHeight="1" x14ac:dyDescent="0.25">
      <c r="B316" s="47"/>
      <c r="C316" s="5" t="s">
        <v>25</v>
      </c>
      <c r="D316" s="11" t="s">
        <v>17</v>
      </c>
      <c r="E316" s="22">
        <f>'[2]ДДС опека'!U$126</f>
        <v>677</v>
      </c>
      <c r="F316" s="16">
        <f>'[2]ДДС опека'!EA$126</f>
        <v>6823.5022200000003</v>
      </c>
      <c r="G316" s="17">
        <f t="shared" si="60"/>
        <v>677</v>
      </c>
      <c r="H316" s="18">
        <f>'[2]ДДС опека'!F$126</f>
        <v>55</v>
      </c>
      <c r="I316" s="18">
        <f>'[2]ДДС опека'!J$126</f>
        <v>74</v>
      </c>
      <c r="J316" s="18">
        <f>'[2]ДДС опека'!N$126</f>
        <v>191</v>
      </c>
      <c r="K316" s="18">
        <f>'[2]ДДС опека'!T$126</f>
        <v>357</v>
      </c>
      <c r="L316" s="16">
        <f t="shared" si="61"/>
        <v>6823.5022200000003</v>
      </c>
      <c r="M316" s="16">
        <f>'[2]ДДС опека'!BB$126</f>
        <v>569.14730000000009</v>
      </c>
      <c r="N316" s="16">
        <f>'[2]ДДС опека'!BV$126</f>
        <v>695.13364000000001</v>
      </c>
      <c r="O316" s="16">
        <f>'[2]ДДС опека'!CP$126</f>
        <v>1996.1142600000003</v>
      </c>
      <c r="P316" s="16">
        <f>'[2]ДДС опека'!DT$126</f>
        <v>3563.1070200000004</v>
      </c>
    </row>
    <row r="317" spans="2:16" s="10" customFormat="1" ht="29.25" customHeight="1" x14ac:dyDescent="0.25">
      <c r="B317" s="47"/>
      <c r="C317" s="48" t="s">
        <v>6</v>
      </c>
      <c r="D317" s="48"/>
      <c r="E317" s="19">
        <f t="shared" ref="E317:P317" si="62">SUM(E307:E316)</f>
        <v>140387</v>
      </c>
      <c r="F317" s="20">
        <f t="shared" si="62"/>
        <v>229189.86382803309</v>
      </c>
      <c r="G317" s="21">
        <f t="shared" si="62"/>
        <v>140387</v>
      </c>
      <c r="H317" s="21">
        <f t="shared" si="62"/>
        <v>35318</v>
      </c>
      <c r="I317" s="21">
        <f t="shared" si="62"/>
        <v>38896</v>
      </c>
      <c r="J317" s="21">
        <f t="shared" si="62"/>
        <v>32710</v>
      </c>
      <c r="K317" s="21">
        <f t="shared" si="62"/>
        <v>33463</v>
      </c>
      <c r="L317" s="20">
        <f t="shared" si="62"/>
        <v>229189.86382803303</v>
      </c>
      <c r="M317" s="20">
        <f t="shared" si="62"/>
        <v>58868.861004354563</v>
      </c>
      <c r="N317" s="20">
        <f t="shared" si="62"/>
        <v>59601.07384909653</v>
      </c>
      <c r="O317" s="20">
        <f t="shared" si="62"/>
        <v>49372.650448355933</v>
      </c>
      <c r="P317" s="20">
        <f t="shared" si="62"/>
        <v>61347.278526226037</v>
      </c>
    </row>
    <row r="318" spans="2:16" s="10" customFormat="1" ht="29.25" customHeight="1" x14ac:dyDescent="0.25">
      <c r="B318" s="47" t="s">
        <v>55</v>
      </c>
      <c r="C318" s="5" t="s">
        <v>12</v>
      </c>
      <c r="D318" s="11" t="s">
        <v>13</v>
      </c>
      <c r="E318" s="22">
        <f>[1]заб.без.стом.!V$242</f>
        <v>1860</v>
      </c>
      <c r="F318" s="16">
        <f>[1]заб.без.стом.!EL$242</f>
        <v>4754.0394719999995</v>
      </c>
      <c r="G318" s="18">
        <f>H318+I318+J318+K318</f>
        <v>1860</v>
      </c>
      <c r="H318" s="18">
        <f>[1]заб.без.стом.!F$242</f>
        <v>408</v>
      </c>
      <c r="I318" s="18">
        <f>[1]заб.без.стом.!J$242</f>
        <v>362</v>
      </c>
      <c r="J318" s="18">
        <f>[1]заб.без.стом.!N$242</f>
        <v>408</v>
      </c>
      <c r="K318" s="18">
        <f>[1]заб.без.стом.!U$242</f>
        <v>682</v>
      </c>
      <c r="L318" s="16">
        <f>M318+N318+O318+P318</f>
        <v>4754.0394719999995</v>
      </c>
      <c r="M318" s="16">
        <f>[1]заб.без.стом.!BJ$242</f>
        <v>1042.8215616</v>
      </c>
      <c r="N318" s="16">
        <f>[1]заб.без.стом.!CD$242</f>
        <v>925.24854240000002</v>
      </c>
      <c r="O318" s="16">
        <f>[1]заб.без.стом.!CX$242</f>
        <v>1042.8215616</v>
      </c>
      <c r="P318" s="16">
        <f>[1]заб.без.стом.!EG$242</f>
        <v>1743.1478063999996</v>
      </c>
    </row>
    <row r="319" spans="2:16" s="10" customFormat="1" ht="29.25" customHeight="1" x14ac:dyDescent="0.25">
      <c r="B319" s="47"/>
      <c r="C319" s="5" t="s">
        <v>16</v>
      </c>
      <c r="D319" s="11" t="s">
        <v>17</v>
      </c>
      <c r="E319" s="22">
        <f>[1]ДНХБ!V$266</f>
        <v>1450</v>
      </c>
      <c r="F319" s="16">
        <f>[1]ДНХБ!DZ$266</f>
        <v>486.71179999999998</v>
      </c>
      <c r="G319" s="18">
        <f>H319+I319+J319+K319</f>
        <v>1450</v>
      </c>
      <c r="H319" s="18">
        <f>[1]ДНХБ!F$266</f>
        <v>410</v>
      </c>
      <c r="I319" s="18">
        <f>[1]ДНХБ!J$266</f>
        <v>279</v>
      </c>
      <c r="J319" s="18">
        <f>[1]ДНХБ!N$266</f>
        <v>259</v>
      </c>
      <c r="K319" s="18">
        <f>[1]ДНХБ!U$266</f>
        <v>502</v>
      </c>
      <c r="L319" s="16">
        <f>M319+N319+O319+P319</f>
        <v>486.71179999999993</v>
      </c>
      <c r="M319" s="16">
        <f>[1]ДНХБ!AX$266</f>
        <v>139.46412000000001</v>
      </c>
      <c r="N319" s="16">
        <f>[1]ДНХБ!BR$266</f>
        <v>93.155867999999984</v>
      </c>
      <c r="O319" s="16">
        <f>[1]ДНХБ!CL$266</f>
        <v>86.478027999999981</v>
      </c>
      <c r="P319" s="16">
        <f>[1]ДНХБ!DU$266</f>
        <v>167.61378399999998</v>
      </c>
    </row>
    <row r="320" spans="2:16" s="10" customFormat="1" ht="29.25" customHeight="1" x14ac:dyDescent="0.25">
      <c r="B320" s="47"/>
      <c r="C320" s="5" t="s">
        <v>20</v>
      </c>
      <c r="D320" s="11" t="s">
        <v>17</v>
      </c>
      <c r="E320" s="22">
        <f>[1]иные!V$271</f>
        <v>609</v>
      </c>
      <c r="F320" s="16">
        <f>[1]иные!EB$271</f>
        <v>70.387001999999995</v>
      </c>
      <c r="G320" s="18">
        <f>H320+I320+J320+K320</f>
        <v>609</v>
      </c>
      <c r="H320" s="18">
        <f>[1]иные!F$271</f>
        <v>151</v>
      </c>
      <c r="I320" s="18">
        <f>[1]иные!J$271</f>
        <v>115</v>
      </c>
      <c r="J320" s="18">
        <f>[1]иные!N$271</f>
        <v>129</v>
      </c>
      <c r="K320" s="18">
        <f>[1]иные!U$271</f>
        <v>214</v>
      </c>
      <c r="L320" s="16">
        <f>M320+N320+O320+P320</f>
        <v>70.38700200000001</v>
      </c>
      <c r="M320" s="16">
        <f>[1]иные!AZ$271</f>
        <v>17.452278</v>
      </c>
      <c r="N320" s="16">
        <f>[1]иные!BT$271</f>
        <v>13.291470000000002</v>
      </c>
      <c r="O320" s="16">
        <f>[1]иные!CN$271</f>
        <v>14.909561999999999</v>
      </c>
      <c r="P320" s="16">
        <f>[1]иные!DW$271</f>
        <v>24.733692000000001</v>
      </c>
    </row>
    <row r="321" spans="2:16" s="10" customFormat="1" ht="29.25" customHeight="1" x14ac:dyDescent="0.25">
      <c r="B321" s="47"/>
      <c r="C321" s="48" t="s">
        <v>6</v>
      </c>
      <c r="D321" s="48"/>
      <c r="E321" s="19">
        <f t="shared" ref="E321:P321" si="63">SUM(E318:E320)</f>
        <v>3919</v>
      </c>
      <c r="F321" s="20">
        <f t="shared" si="63"/>
        <v>5311.1382739999999</v>
      </c>
      <c r="G321" s="21">
        <f t="shared" si="63"/>
        <v>3919</v>
      </c>
      <c r="H321" s="21">
        <f t="shared" si="63"/>
        <v>969</v>
      </c>
      <c r="I321" s="21">
        <f t="shared" si="63"/>
        <v>756</v>
      </c>
      <c r="J321" s="21">
        <f t="shared" si="63"/>
        <v>796</v>
      </c>
      <c r="K321" s="21">
        <f t="shared" si="63"/>
        <v>1398</v>
      </c>
      <c r="L321" s="20">
        <f t="shared" si="63"/>
        <v>5311.1382739999999</v>
      </c>
      <c r="M321" s="20">
        <f t="shared" si="63"/>
        <v>1199.7379596000001</v>
      </c>
      <c r="N321" s="20">
        <f t="shared" si="63"/>
        <v>1031.6958803999999</v>
      </c>
      <c r="O321" s="20">
        <f t="shared" si="63"/>
        <v>1144.2091516</v>
      </c>
      <c r="P321" s="20">
        <f t="shared" si="63"/>
        <v>1935.4952823999995</v>
      </c>
    </row>
    <row r="322" spans="2:16" s="10" customFormat="1" ht="29.25" customHeight="1" x14ac:dyDescent="0.25">
      <c r="B322" s="47" t="s">
        <v>56</v>
      </c>
      <c r="C322" s="5" t="s">
        <v>12</v>
      </c>
      <c r="D322" s="11" t="s">
        <v>13</v>
      </c>
      <c r="E322" s="22">
        <f>[1]заб.без.стом.!V$300</f>
        <v>8199</v>
      </c>
      <c r="F322" s="16">
        <f>[1]заб.без.стом.!EL$300</f>
        <v>21136.087969919998</v>
      </c>
      <c r="G322" s="17">
        <f>H322+I322+J322+K322</f>
        <v>8199</v>
      </c>
      <c r="H322" s="18">
        <f>[1]заб.без.стом.!F$300</f>
        <v>1976</v>
      </c>
      <c r="I322" s="18">
        <f>[1]заб.без.стом.!J$300</f>
        <v>1792</v>
      </c>
      <c r="J322" s="18">
        <f>[1]заб.без.стом.!N$300</f>
        <v>2165</v>
      </c>
      <c r="K322" s="18">
        <f>[1]заб.без.стом.!U$300</f>
        <v>2266</v>
      </c>
      <c r="L322" s="16">
        <f>M322+N322+O322+P322</f>
        <v>21136.087969920001</v>
      </c>
      <c r="M322" s="16">
        <f>[1]заб.без.стом.!BJ$300</f>
        <v>5093.9028940799999</v>
      </c>
      <c r="N322" s="16">
        <f>[1]заб.без.стом.!CD$300</f>
        <v>4619.57185536</v>
      </c>
      <c r="O322" s="16">
        <f>[1]заб.без.стом.!CX$300</f>
        <v>5581.1233631999994</v>
      </c>
      <c r="P322" s="16">
        <f>[1]заб.без.стом.!EG$300</f>
        <v>5841.4898572799993</v>
      </c>
    </row>
    <row r="323" spans="2:16" s="10" customFormat="1" ht="29.25" customHeight="1" x14ac:dyDescent="0.25">
      <c r="B323" s="47"/>
      <c r="C323" s="5" t="s">
        <v>19</v>
      </c>
      <c r="D323" s="11" t="s">
        <v>17</v>
      </c>
      <c r="E323" s="22">
        <f>'[1]разовые без стом'!V$286</f>
        <v>5625</v>
      </c>
      <c r="F323" s="16">
        <f>'[1]разовые без стом'!EM$286</f>
        <v>1074.645</v>
      </c>
      <c r="G323" s="17">
        <f>H323+I323+J323+K323</f>
        <v>5625</v>
      </c>
      <c r="H323" s="18">
        <f>'[1]разовые без стом'!F$286</f>
        <v>1125</v>
      </c>
      <c r="I323" s="18">
        <f>'[1]разовые без стом'!J$286</f>
        <v>826</v>
      </c>
      <c r="J323" s="18">
        <f>'[1]разовые без стом'!N$286</f>
        <v>2250</v>
      </c>
      <c r="K323" s="18">
        <f>'[1]разовые без стом'!U$286</f>
        <v>1424</v>
      </c>
      <c r="L323" s="16">
        <f>M323+N323+O323+P323</f>
        <v>1074.645</v>
      </c>
      <c r="M323" s="16">
        <f>'[1]разовые без стом'!BG$286</f>
        <v>214.92899999999997</v>
      </c>
      <c r="N323" s="16">
        <f>'[1]разовые без стом'!CC$286</f>
        <v>157.80564799999999</v>
      </c>
      <c r="O323" s="16">
        <f>'[1]разовые без стом'!CY$286</f>
        <v>429.85799999999995</v>
      </c>
      <c r="P323" s="16">
        <f>'[1]разовые без стом'!EH$286</f>
        <v>272.05235199999998</v>
      </c>
    </row>
    <row r="324" spans="2:16" s="10" customFormat="1" ht="29.25" customHeight="1" x14ac:dyDescent="0.25">
      <c r="B324" s="47"/>
      <c r="C324" s="5" t="s">
        <v>20</v>
      </c>
      <c r="D324" s="11" t="s">
        <v>17</v>
      </c>
      <c r="E324" s="22">
        <f>[1]иные!V$243</f>
        <v>756</v>
      </c>
      <c r="F324" s="16">
        <f>[1]иные!EB$243</f>
        <v>49.995792000000002</v>
      </c>
      <c r="G324" s="17">
        <f>H324+I324+J324+K324</f>
        <v>756</v>
      </c>
      <c r="H324" s="18">
        <f>[1]иные!F$243</f>
        <v>188</v>
      </c>
      <c r="I324" s="18">
        <f>[1]иные!J$243</f>
        <v>202</v>
      </c>
      <c r="J324" s="18">
        <f>[1]иные!N$243</f>
        <v>189</v>
      </c>
      <c r="K324" s="18">
        <f>[1]иные!U$243</f>
        <v>177</v>
      </c>
      <c r="L324" s="16">
        <f>M324+N324+O324+P324</f>
        <v>49.995792000000002</v>
      </c>
      <c r="M324" s="16">
        <f>[1]иные!AZ$243</f>
        <v>12.432816000000001</v>
      </c>
      <c r="N324" s="16">
        <f>[1]иные!BT$243</f>
        <v>13.358664000000001</v>
      </c>
      <c r="O324" s="16">
        <f>[1]иные!CN$243</f>
        <v>12.498948</v>
      </c>
      <c r="P324" s="16">
        <f>[1]иные!DW$243</f>
        <v>11.705364000000001</v>
      </c>
    </row>
    <row r="325" spans="2:16" s="10" customFormat="1" ht="29.25" customHeight="1" x14ac:dyDescent="0.25">
      <c r="B325" s="47"/>
      <c r="C325" s="48" t="s">
        <v>6</v>
      </c>
      <c r="D325" s="48"/>
      <c r="E325" s="19">
        <f>SUM(E322:E324)</f>
        <v>14580</v>
      </c>
      <c r="F325" s="20">
        <f t="shared" ref="F325:P325" si="64">SUM(F322:F324)</f>
        <v>22260.72876192</v>
      </c>
      <c r="G325" s="21">
        <f t="shared" si="64"/>
        <v>14580</v>
      </c>
      <c r="H325" s="21">
        <f t="shared" si="64"/>
        <v>3289</v>
      </c>
      <c r="I325" s="21">
        <f t="shared" si="64"/>
        <v>2820</v>
      </c>
      <c r="J325" s="21">
        <f t="shared" si="64"/>
        <v>4604</v>
      </c>
      <c r="K325" s="21">
        <f t="shared" si="64"/>
        <v>3867</v>
      </c>
      <c r="L325" s="20">
        <f t="shared" si="64"/>
        <v>22260.728761920003</v>
      </c>
      <c r="M325" s="20">
        <f t="shared" si="64"/>
        <v>5321.2647100799995</v>
      </c>
      <c r="N325" s="20">
        <f t="shared" si="64"/>
        <v>4790.7361673599999</v>
      </c>
      <c r="O325" s="20">
        <f t="shared" si="64"/>
        <v>6023.4803112</v>
      </c>
      <c r="P325" s="20">
        <f t="shared" si="64"/>
        <v>6125.2475732799994</v>
      </c>
    </row>
    <row r="326" spans="2:16" s="10" customFormat="1" ht="29.25" customHeight="1" x14ac:dyDescent="0.25">
      <c r="B326" s="47" t="s">
        <v>57</v>
      </c>
      <c r="C326" s="5" t="s">
        <v>12</v>
      </c>
      <c r="D326" s="11" t="s">
        <v>13</v>
      </c>
      <c r="E326" s="22">
        <f>[1]заб.без.стом.!V$244</f>
        <v>10563</v>
      </c>
      <c r="F326" s="16">
        <f>[1]заб.без.стом.!EL$244</f>
        <v>39289.938722880004</v>
      </c>
      <c r="G326" s="17">
        <f>H326+I326+J326+K326</f>
        <v>10563</v>
      </c>
      <c r="H326" s="18">
        <f>[1]заб.без.стом.!F$244</f>
        <v>2534</v>
      </c>
      <c r="I326" s="18">
        <f>[1]заб.без.стом.!J$244</f>
        <v>2062</v>
      </c>
      <c r="J326" s="18">
        <f>[1]заб.без.стом.!N$244</f>
        <v>3190</v>
      </c>
      <c r="K326" s="18">
        <f>[1]заб.без.стом.!U$244</f>
        <v>2777</v>
      </c>
      <c r="L326" s="16">
        <f>M326+N326+O326+P326</f>
        <v>39289.938722880004</v>
      </c>
      <c r="M326" s="16">
        <f>[1]заб.без.стом.!BJ$244</f>
        <v>9515.2309152000016</v>
      </c>
      <c r="N326" s="16">
        <f>[1]заб.без.стом.!CD$244</f>
        <v>7734.8201702400011</v>
      </c>
      <c r="O326" s="16">
        <f>[1]заб.без.стом.!CX$244</f>
        <v>11926.784551680001</v>
      </c>
      <c r="P326" s="16">
        <f>[1]заб.без.стом.!EG$244</f>
        <v>10113.103085760002</v>
      </c>
    </row>
    <row r="327" spans="2:16" s="10" customFormat="1" ht="29.25" customHeight="1" x14ac:dyDescent="0.25">
      <c r="B327" s="47"/>
      <c r="C327" s="5" t="s">
        <v>14</v>
      </c>
      <c r="D327" s="11" t="s">
        <v>13</v>
      </c>
      <c r="E327" s="22">
        <f>'[1]стом обр.'!V$48</f>
        <v>388</v>
      </c>
      <c r="F327" s="16">
        <f>'[1]стом обр.'!EZ$48</f>
        <v>638.28172799999982</v>
      </c>
      <c r="G327" s="17">
        <f>H327+I327+J327+K327</f>
        <v>388</v>
      </c>
      <c r="H327" s="18">
        <f>'[1]стом обр.'!F$48</f>
        <v>95</v>
      </c>
      <c r="I327" s="18">
        <f>'[1]стом обр.'!J$48</f>
        <v>72</v>
      </c>
      <c r="J327" s="18">
        <f>'[1]стом обр.'!N$48</f>
        <v>101</v>
      </c>
      <c r="K327" s="18">
        <f>'[1]стом обр.'!U$48</f>
        <v>120</v>
      </c>
      <c r="L327" s="16">
        <f>M327+N327+O327+P327</f>
        <v>638.28172799999993</v>
      </c>
      <c r="M327" s="16">
        <f>'[1]стом обр.'!BX$48</f>
        <v>156.28031999999996</v>
      </c>
      <c r="N327" s="16">
        <f>'[1]стом обр.'!CR$48</f>
        <v>118.44403199999999</v>
      </c>
      <c r="O327" s="16">
        <f>'[1]стом обр.'!DL$48</f>
        <v>166.15065599999997</v>
      </c>
      <c r="P327" s="16">
        <f>'[1]стом обр.'!EU$48</f>
        <v>197.40671999999995</v>
      </c>
    </row>
    <row r="328" spans="2:16" s="10" customFormat="1" ht="29.25" customHeight="1" x14ac:dyDescent="0.25">
      <c r="B328" s="47"/>
      <c r="C328" s="5" t="s">
        <v>15</v>
      </c>
      <c r="D328" s="11" t="s">
        <v>13</v>
      </c>
      <c r="E328" s="22">
        <f>'[1]неотложка с коэф'!V$93</f>
        <v>216</v>
      </c>
      <c r="F328" s="16">
        <f>'[1]неотложка с коэф'!EL$93</f>
        <v>272.69539858048176</v>
      </c>
      <c r="G328" s="17">
        <f>H328+I328+J328+K328</f>
        <v>216</v>
      </c>
      <c r="H328" s="18">
        <f>'[1]неотложка с коэф'!F$93</f>
        <v>0</v>
      </c>
      <c r="I328" s="18">
        <f>'[1]неотложка с коэф'!J$93</f>
        <v>0</v>
      </c>
      <c r="J328" s="18">
        <f>'[1]неотложка с коэф'!N$93</f>
        <v>216</v>
      </c>
      <c r="K328" s="18">
        <f>'[1]неотложка с коэф'!U$93</f>
        <v>0</v>
      </c>
      <c r="L328" s="16">
        <f>M328+N328+O328+P328</f>
        <v>272.69539858048176</v>
      </c>
      <c r="M328" s="16">
        <f>'[1]неотложка с коэф'!BJ$93</f>
        <v>0</v>
      </c>
      <c r="N328" s="16">
        <f>'[1]неотложка с коэф'!CD$93</f>
        <v>0</v>
      </c>
      <c r="O328" s="16">
        <f>'[1]неотложка с коэф'!CX$93</f>
        <v>272.69539858048176</v>
      </c>
      <c r="P328" s="16">
        <f>'[1]неотложка с коэф'!EG$93</f>
        <v>0</v>
      </c>
    </row>
    <row r="329" spans="2:16" s="10" customFormat="1" ht="29.25" customHeight="1" x14ac:dyDescent="0.25">
      <c r="B329" s="47"/>
      <c r="C329" s="5" t="s">
        <v>16</v>
      </c>
      <c r="D329" s="11" t="s">
        <v>17</v>
      </c>
      <c r="E329" s="22">
        <f>[1]ДНХБ!V$240</f>
        <v>1430</v>
      </c>
      <c r="F329" s="16">
        <f>[1]ДНХБ!DZ$240</f>
        <v>446.40234399999997</v>
      </c>
      <c r="G329" s="17">
        <f>H329+I329+J329+K329</f>
        <v>1430</v>
      </c>
      <c r="H329" s="18">
        <f>[1]ДНХБ!F$240</f>
        <v>344</v>
      </c>
      <c r="I329" s="18">
        <f>[1]ДНХБ!J$240</f>
        <v>185</v>
      </c>
      <c r="J329" s="18">
        <f>[1]ДНХБ!N$240</f>
        <v>379</v>
      </c>
      <c r="K329" s="18">
        <f>[1]ДНХБ!U$240</f>
        <v>522</v>
      </c>
      <c r="L329" s="16">
        <f>M329+N329+O329+P329</f>
        <v>446.40234400000003</v>
      </c>
      <c r="M329" s="16">
        <f>[1]ДНХБ!AX$240</f>
        <v>109.236268</v>
      </c>
      <c r="N329" s="16">
        <f>[1]ДНХБ!BR$240</f>
        <v>57.436209999999996</v>
      </c>
      <c r="O329" s="16">
        <f>[1]ДНХБ!CL$240</f>
        <v>117.66661400000001</v>
      </c>
      <c r="P329" s="16">
        <f>[1]ДНХБ!DU$240</f>
        <v>162.06325200000003</v>
      </c>
    </row>
    <row r="330" spans="2:16" s="10" customFormat="1" ht="29.25" customHeight="1" x14ac:dyDescent="0.25">
      <c r="B330" s="47"/>
      <c r="C330" s="5" t="s">
        <v>19</v>
      </c>
      <c r="D330" s="11" t="s">
        <v>17</v>
      </c>
      <c r="E330" s="22">
        <f>'[1]разовые без стом'!V$260</f>
        <v>23047</v>
      </c>
      <c r="F330" s="16">
        <f>'[1]разовые без стом'!EM$260</f>
        <v>7109.8699100000003</v>
      </c>
      <c r="G330" s="17">
        <f t="shared" ref="G330:G332" si="65">H330+I330+J330+K330</f>
        <v>23047</v>
      </c>
      <c r="H330" s="18">
        <f>'[1]разовые без стом'!F$260</f>
        <v>5940</v>
      </c>
      <c r="I330" s="18">
        <f>'[1]разовые без стом'!J$260</f>
        <v>4594</v>
      </c>
      <c r="J330" s="18">
        <f>'[1]разовые без стом'!N$260</f>
        <v>7532</v>
      </c>
      <c r="K330" s="18">
        <f>'[1]разовые без стом'!U$260</f>
        <v>4981</v>
      </c>
      <c r="L330" s="16">
        <f t="shared" ref="L330:L332" si="66">M330+N330+O330+P330</f>
        <v>7109.8699100000013</v>
      </c>
      <c r="M330" s="16">
        <f>'[1]разовые без стом'!BG$260</f>
        <v>1835.36184</v>
      </c>
      <c r="N330" s="16">
        <f>'[1]разовые без стом'!CC$260</f>
        <v>1425.7524320000002</v>
      </c>
      <c r="O330" s="16">
        <f>'[1]разовые без стом'!CY$260</f>
        <v>2328.1266580000006</v>
      </c>
      <c r="P330" s="16">
        <f>'[1]разовые без стом'!EH$260</f>
        <v>1520.62898</v>
      </c>
    </row>
    <row r="331" spans="2:16" s="10" customFormat="1" ht="29.25" customHeight="1" x14ac:dyDescent="0.25">
      <c r="B331" s="47"/>
      <c r="C331" s="5" t="s">
        <v>20</v>
      </c>
      <c r="D331" s="11" t="s">
        <v>17</v>
      </c>
      <c r="E331" s="22">
        <f>[1]иные!V$245</f>
        <v>2988</v>
      </c>
      <c r="F331" s="16">
        <f>[1]иные!EB$245</f>
        <v>294.23136600000004</v>
      </c>
      <c r="G331" s="17">
        <f t="shared" si="65"/>
        <v>2988</v>
      </c>
      <c r="H331" s="18">
        <f>[1]иные!F$245</f>
        <v>660</v>
      </c>
      <c r="I331" s="18">
        <f>[1]иные!J$245</f>
        <v>521</v>
      </c>
      <c r="J331" s="18">
        <f>[1]иные!N$245</f>
        <v>734</v>
      </c>
      <c r="K331" s="18">
        <f>[1]иные!U$245</f>
        <v>1073</v>
      </c>
      <c r="L331" s="16">
        <f t="shared" si="66"/>
        <v>294.23136599999998</v>
      </c>
      <c r="M331" s="16">
        <f>[1]иные!AZ$245</f>
        <v>68.582348999999994</v>
      </c>
      <c r="N331" s="16">
        <f>[1]иные!BT$245</f>
        <v>53.156429999999993</v>
      </c>
      <c r="O331" s="16">
        <f>[1]иные!CN$245</f>
        <v>73.181924999999993</v>
      </c>
      <c r="P331" s="16">
        <f>[1]иные!DW$245</f>
        <v>99.310661999999994</v>
      </c>
    </row>
    <row r="332" spans="2:16" s="10" customFormat="1" ht="29.25" customHeight="1" x14ac:dyDescent="0.25">
      <c r="B332" s="47"/>
      <c r="C332" s="5" t="s">
        <v>21</v>
      </c>
      <c r="D332" s="11" t="s">
        <v>17</v>
      </c>
      <c r="E332" s="22">
        <f>'[1]проф.пос. по стом. '!V$62</f>
        <v>3300</v>
      </c>
      <c r="F332" s="16">
        <f>'[1]проф.пос. по стом. '!EV$62</f>
        <v>1636.4920320000001</v>
      </c>
      <c r="G332" s="17">
        <f t="shared" si="65"/>
        <v>3300</v>
      </c>
      <c r="H332" s="18">
        <f>'[1]проф.пос. по стом. '!F$62</f>
        <v>614</v>
      </c>
      <c r="I332" s="18">
        <f>'[1]проф.пос. по стом. '!J$62</f>
        <v>422</v>
      </c>
      <c r="J332" s="18">
        <f>'[1]проф.пос. по стом. '!N$62</f>
        <v>653</v>
      </c>
      <c r="K332" s="18">
        <f>'[1]проф.пос. по стом. '!U$62</f>
        <v>1611</v>
      </c>
      <c r="L332" s="16">
        <f t="shared" si="66"/>
        <v>1636.4920320000001</v>
      </c>
      <c r="M332" s="16">
        <f>'[1]проф.пос. по стом. '!BT$62</f>
        <v>311.07767039999999</v>
      </c>
      <c r="N332" s="16">
        <f>'[1]проф.пос. по стом. '!CN$62</f>
        <v>209.06726400000002</v>
      </c>
      <c r="O332" s="16">
        <f>'[1]проф.пос. по стом. '!DH$62</f>
        <v>362.9840256</v>
      </c>
      <c r="P332" s="16">
        <f>'[1]проф.пос. по стом. '!EQ$62</f>
        <v>753.36307199999999</v>
      </c>
    </row>
    <row r="333" spans="2:16" s="10" customFormat="1" ht="29.25" customHeight="1" x14ac:dyDescent="0.25">
      <c r="B333" s="47"/>
      <c r="C333" s="48" t="s">
        <v>6</v>
      </c>
      <c r="D333" s="48"/>
      <c r="E333" s="19">
        <f t="shared" ref="E333:P333" si="67">SUM(E326:E332)</f>
        <v>41932</v>
      </c>
      <c r="F333" s="20">
        <f t="shared" si="67"/>
        <v>49687.91150146049</v>
      </c>
      <c r="G333" s="21">
        <f t="shared" si="67"/>
        <v>41932</v>
      </c>
      <c r="H333" s="21">
        <f t="shared" si="67"/>
        <v>10187</v>
      </c>
      <c r="I333" s="21">
        <f t="shared" si="67"/>
        <v>7856</v>
      </c>
      <c r="J333" s="21">
        <f t="shared" si="67"/>
        <v>12805</v>
      </c>
      <c r="K333" s="21">
        <f t="shared" si="67"/>
        <v>11084</v>
      </c>
      <c r="L333" s="20">
        <f t="shared" si="67"/>
        <v>49687.91150146049</v>
      </c>
      <c r="M333" s="20">
        <f t="shared" si="67"/>
        <v>11995.769362600002</v>
      </c>
      <c r="N333" s="20">
        <f t="shared" si="67"/>
        <v>9598.676538239999</v>
      </c>
      <c r="O333" s="20">
        <f t="shared" si="67"/>
        <v>15247.589828860484</v>
      </c>
      <c r="P333" s="20">
        <f t="shared" si="67"/>
        <v>12845.87577176</v>
      </c>
    </row>
    <row r="334" spans="2:16" s="10" customFormat="1" ht="29.25" customHeight="1" x14ac:dyDescent="0.25">
      <c r="B334" s="47" t="s">
        <v>58</v>
      </c>
      <c r="C334" s="5" t="s">
        <v>12</v>
      </c>
      <c r="D334" s="11" t="s">
        <v>13</v>
      </c>
      <c r="E334" s="22">
        <f>[1]заб.без.стом.!V$302</f>
        <v>7900</v>
      </c>
      <c r="F334" s="16">
        <f>[1]заб.без.стом.!EL$302</f>
        <v>20917.180800000002</v>
      </c>
      <c r="G334" s="18">
        <f>H334+I334+J334+K334</f>
        <v>7900</v>
      </c>
      <c r="H334" s="18">
        <f>[1]заб.без.стом.!F$302</f>
        <v>1882</v>
      </c>
      <c r="I334" s="18">
        <f>[1]заб.без.стом.!J$302</f>
        <v>1638</v>
      </c>
      <c r="J334" s="18">
        <f>[1]заб.без.стом.!N$302</f>
        <v>1786</v>
      </c>
      <c r="K334" s="18">
        <f>[1]заб.без.стом.!U$302</f>
        <v>2594</v>
      </c>
      <c r="L334" s="16">
        <f t="shared" ref="L334:L337" si="68">M334+N334+O334+P334</f>
        <v>20917.180800000002</v>
      </c>
      <c r="M334" s="16">
        <f>[1]заб.без.стом.!BJ$302</f>
        <v>4964.2792704000003</v>
      </c>
      <c r="N334" s="16">
        <f>[1]заб.без.стом.!CD$302</f>
        <v>4265.7404544000001</v>
      </c>
      <c r="O334" s="16">
        <f>[1]заб.без.стом.!CX$302</f>
        <v>4747.3838207999997</v>
      </c>
      <c r="P334" s="16">
        <f>[1]заб.без.стом.!EG$302</f>
        <v>6939.7772543999999</v>
      </c>
    </row>
    <row r="335" spans="2:16" s="10" customFormat="1" ht="29.25" customHeight="1" x14ac:dyDescent="0.25">
      <c r="B335" s="47"/>
      <c r="C335" s="5" t="s">
        <v>19</v>
      </c>
      <c r="D335" s="11" t="s">
        <v>17</v>
      </c>
      <c r="E335" s="22">
        <f>'[1]разовые без стом'!V$283</f>
        <v>3275</v>
      </c>
      <c r="F335" s="16">
        <f>'[1]разовые без стом'!EM$283</f>
        <v>818.98582999999996</v>
      </c>
      <c r="G335" s="18">
        <f>H335+I335+J335+K335</f>
        <v>3275</v>
      </c>
      <c r="H335" s="18">
        <f>'[1]разовые без стом'!F$283</f>
        <v>1236</v>
      </c>
      <c r="I335" s="18">
        <f>'[1]разовые без стом'!J$283</f>
        <v>612</v>
      </c>
      <c r="J335" s="18">
        <f>'[1]разовые без стом'!N$283</f>
        <v>874</v>
      </c>
      <c r="K335" s="18">
        <f>'[1]разовые без стом'!U$283</f>
        <v>553</v>
      </c>
      <c r="L335" s="16">
        <f t="shared" si="68"/>
        <v>818.98582999999985</v>
      </c>
      <c r="M335" s="16">
        <f>'[1]разовые без стом'!BG$283</f>
        <v>300.42875199999997</v>
      </c>
      <c r="N335" s="16">
        <f>'[1]разовые без стом'!CC$283</f>
        <v>152.28532799999996</v>
      </c>
      <c r="O335" s="16">
        <f>'[1]разовые без стом'!CY$283</f>
        <v>224.87758799999997</v>
      </c>
      <c r="P335" s="16">
        <f>'[1]разовые без стом'!EH$283</f>
        <v>141.39416199999999</v>
      </c>
    </row>
    <row r="336" spans="2:16" s="10" customFormat="1" ht="29.25" customHeight="1" x14ac:dyDescent="0.25">
      <c r="B336" s="47"/>
      <c r="C336" s="28" t="s">
        <v>31</v>
      </c>
      <c r="D336" s="11" t="s">
        <v>30</v>
      </c>
      <c r="E336" s="22">
        <f>'[1]КТиМРТ(обращение)'!X$84</f>
        <v>1055</v>
      </c>
      <c r="F336" s="16">
        <f>'[1]КТиМРТ(обращение)'!ED$84</f>
        <v>1602.5871999999999</v>
      </c>
      <c r="G336" s="17">
        <f>H336+I336+J336+K336</f>
        <v>1055</v>
      </c>
      <c r="H336" s="18">
        <f>'[1]КТиМРТ(обращение)'!G$84</f>
        <v>155</v>
      </c>
      <c r="I336" s="18">
        <f>'[1]КТиМРТ(обращение)'!K$84</f>
        <v>300</v>
      </c>
      <c r="J336" s="18">
        <f>'[1]КТиМРТ(обращение)'!P$84</f>
        <v>300</v>
      </c>
      <c r="K336" s="18">
        <f>'[1]КТиМРТ(обращение)'!W$84</f>
        <v>300</v>
      </c>
      <c r="L336" s="16">
        <f t="shared" si="68"/>
        <v>1602.5871999999999</v>
      </c>
      <c r="M336" s="16">
        <f>'[1]КТиМРТ(обращение)'!BB$84</f>
        <v>235.45119999999997</v>
      </c>
      <c r="N336" s="16">
        <f>'[1]КТиМРТ(обращение)'!BV$84</f>
        <v>455.71199999999999</v>
      </c>
      <c r="O336" s="16">
        <f>'[1]КТиМРТ(обращение)'!CP$84</f>
        <v>455.71199999999999</v>
      </c>
      <c r="P336" s="16">
        <f>'[1]КТиМРТ(обращение)'!DY$84</f>
        <v>455.71199999999999</v>
      </c>
    </row>
    <row r="337" spans="2:16" s="10" customFormat="1" ht="29.25" customHeight="1" x14ac:dyDescent="0.25">
      <c r="B337" s="47"/>
      <c r="C337" s="28" t="s">
        <v>59</v>
      </c>
      <c r="D337" s="11" t="s">
        <v>30</v>
      </c>
      <c r="E337" s="22">
        <f>'[1]КТиМРТ(обращение)'!X$90</f>
        <v>220</v>
      </c>
      <c r="F337" s="16">
        <f>'[1]КТиМРТ(обращение)'!ED$90</f>
        <v>5692.4999999999991</v>
      </c>
      <c r="G337" s="17">
        <f>H337+I337+J337+K337</f>
        <v>220</v>
      </c>
      <c r="H337" s="18">
        <f>'[1]КТиМРТ(обращение)'!G$90</f>
        <v>40</v>
      </c>
      <c r="I337" s="18">
        <f>'[1]КТиМРТ(обращение)'!K$90</f>
        <v>60</v>
      </c>
      <c r="J337" s="18">
        <f>'[1]КТиМРТ(обращение)'!P$90</f>
        <v>60</v>
      </c>
      <c r="K337" s="18">
        <f>'[1]КТиМРТ(обращение)'!W$90</f>
        <v>60</v>
      </c>
      <c r="L337" s="16">
        <f t="shared" si="68"/>
        <v>5692.5</v>
      </c>
      <c r="M337" s="16">
        <f>'[1]КТиМРТ(обращение)'!BB$90</f>
        <v>1035</v>
      </c>
      <c r="N337" s="16">
        <f>'[1]КТиМРТ(обращение)'!BV$90</f>
        <v>1552.5</v>
      </c>
      <c r="O337" s="16">
        <f>'[1]КТиМРТ(обращение)'!CP$90</f>
        <v>1552.5</v>
      </c>
      <c r="P337" s="16">
        <f>'[1]КТиМРТ(обращение)'!DY$90</f>
        <v>1552.5</v>
      </c>
    </row>
    <row r="338" spans="2:16" s="10" customFormat="1" ht="29.25" customHeight="1" x14ac:dyDescent="0.25">
      <c r="B338" s="47"/>
      <c r="C338" s="48" t="s">
        <v>6</v>
      </c>
      <c r="D338" s="48"/>
      <c r="E338" s="24">
        <f t="shared" ref="E338:P338" si="69">SUM(E334:E337)</f>
        <v>12450</v>
      </c>
      <c r="F338" s="20">
        <f t="shared" si="69"/>
        <v>29031.253830000001</v>
      </c>
      <c r="G338" s="21">
        <f t="shared" si="69"/>
        <v>12450</v>
      </c>
      <c r="H338" s="21">
        <f t="shared" si="69"/>
        <v>3313</v>
      </c>
      <c r="I338" s="21">
        <f t="shared" si="69"/>
        <v>2610</v>
      </c>
      <c r="J338" s="21">
        <f t="shared" si="69"/>
        <v>3020</v>
      </c>
      <c r="K338" s="21">
        <f t="shared" si="69"/>
        <v>3507</v>
      </c>
      <c r="L338" s="20">
        <f t="shared" si="69"/>
        <v>29031.253830000001</v>
      </c>
      <c r="M338" s="20">
        <f t="shared" si="69"/>
        <v>6535.1592223999996</v>
      </c>
      <c r="N338" s="20">
        <f t="shared" si="69"/>
        <v>6426.2377823999996</v>
      </c>
      <c r="O338" s="20">
        <f t="shared" si="69"/>
        <v>6980.4734088000005</v>
      </c>
      <c r="P338" s="20">
        <f t="shared" si="69"/>
        <v>9089.3834164</v>
      </c>
    </row>
    <row r="339" spans="2:16" s="10" customFormat="1" ht="29.25" customHeight="1" x14ac:dyDescent="0.25">
      <c r="B339" s="47" t="s">
        <v>60</v>
      </c>
      <c r="C339" s="5" t="s">
        <v>12</v>
      </c>
      <c r="D339" s="11" t="s">
        <v>13</v>
      </c>
      <c r="E339" s="22">
        <f>[1]заб.без.стом.!V$341</f>
        <v>1764</v>
      </c>
      <c r="F339" s="16">
        <f>[1]заб.без.стом.!EL$341</f>
        <v>4764.2044665599988</v>
      </c>
      <c r="G339" s="17">
        <f>H339+I339+J339+K339</f>
        <v>1764</v>
      </c>
      <c r="H339" s="18">
        <f>[1]заб.без.стом.!F$341</f>
        <v>432</v>
      </c>
      <c r="I339" s="18">
        <f>[1]заб.без.стом.!J$341</f>
        <v>313</v>
      </c>
      <c r="J339" s="18">
        <f>[1]заб.без.стом.!N$341</f>
        <v>499</v>
      </c>
      <c r="K339" s="18">
        <f>[1]заб.без.стом.!U$341</f>
        <v>520</v>
      </c>
      <c r="L339" s="16">
        <f>M339+N339+O339+P339</f>
        <v>4764.2044665599997</v>
      </c>
      <c r="M339" s="16">
        <f>[1]заб.без.стом.!BJ$341</f>
        <v>1163.1405839999998</v>
      </c>
      <c r="N339" s="16">
        <f>[1]заб.без.стом.!CD$341</f>
        <v>842.4962515200001</v>
      </c>
      <c r="O339" s="16">
        <f>[1]заб.без.стом.!CX$341</f>
        <v>1337.8174300800001</v>
      </c>
      <c r="P339" s="16">
        <f>[1]заб.без.стом.!EG$341</f>
        <v>1420.75020096</v>
      </c>
    </row>
    <row r="340" spans="2:16" s="10" customFormat="1" ht="29.25" customHeight="1" x14ac:dyDescent="0.25">
      <c r="B340" s="47"/>
      <c r="C340" s="5" t="s">
        <v>19</v>
      </c>
      <c r="D340" s="11" t="s">
        <v>17</v>
      </c>
      <c r="E340" s="22">
        <f>'[1]разовые без стом'!V$313</f>
        <v>2595</v>
      </c>
      <c r="F340" s="16">
        <f>'[1]разовые без стом'!EM$313</f>
        <v>732.60291000000007</v>
      </c>
      <c r="G340" s="17">
        <f>H340+I340+J340+K340</f>
        <v>2595</v>
      </c>
      <c r="H340" s="18">
        <f>'[1]разовые без стом'!F$313</f>
        <v>516</v>
      </c>
      <c r="I340" s="18">
        <f>'[1]разовые без стом'!J$313</f>
        <v>346</v>
      </c>
      <c r="J340" s="18">
        <f>'[1]разовые без стом'!N$313</f>
        <v>1004</v>
      </c>
      <c r="K340" s="18">
        <f>'[1]разовые без стом'!U$313</f>
        <v>729</v>
      </c>
      <c r="L340" s="16">
        <f>M340+N340+O340+P340</f>
        <v>732.60290999999995</v>
      </c>
      <c r="M340" s="16">
        <f>'[1]разовые без стом'!BG$313</f>
        <v>145.79913400000001</v>
      </c>
      <c r="N340" s="16">
        <f>'[1]разовые без стом'!CC$313</f>
        <v>97.680387999999994</v>
      </c>
      <c r="O340" s="16">
        <f>'[1]разовые без стом'!CY$313</f>
        <v>283.57133999999996</v>
      </c>
      <c r="P340" s="16">
        <f>'[1]разовые без стом'!EH$313</f>
        <v>205.55204799999998</v>
      </c>
    </row>
    <row r="341" spans="2:16" s="10" customFormat="1" ht="29.25" customHeight="1" x14ac:dyDescent="0.25">
      <c r="B341" s="47"/>
      <c r="C341" s="48" t="s">
        <v>6</v>
      </c>
      <c r="D341" s="48"/>
      <c r="E341" s="19">
        <f>SUM(E339:E340)</f>
        <v>4359</v>
      </c>
      <c r="F341" s="20">
        <f t="shared" ref="F341:P341" si="70">SUM(F339:F340)</f>
        <v>5496.8073765599984</v>
      </c>
      <c r="G341" s="21">
        <f t="shared" si="70"/>
        <v>4359</v>
      </c>
      <c r="H341" s="21">
        <f t="shared" si="70"/>
        <v>948</v>
      </c>
      <c r="I341" s="21">
        <f t="shared" si="70"/>
        <v>659</v>
      </c>
      <c r="J341" s="21">
        <f t="shared" si="70"/>
        <v>1503</v>
      </c>
      <c r="K341" s="21">
        <f t="shared" si="70"/>
        <v>1249</v>
      </c>
      <c r="L341" s="20">
        <f t="shared" si="70"/>
        <v>5496.8073765599993</v>
      </c>
      <c r="M341" s="20">
        <f t="shared" si="70"/>
        <v>1308.9397179999999</v>
      </c>
      <c r="N341" s="20">
        <f t="shared" si="70"/>
        <v>940.17663952000009</v>
      </c>
      <c r="O341" s="20">
        <f t="shared" si="70"/>
        <v>1621.3887700800001</v>
      </c>
      <c r="P341" s="20">
        <f t="shared" si="70"/>
        <v>1626.30224896</v>
      </c>
    </row>
    <row r="342" spans="2:16" s="10" customFormat="1" ht="29.25" customHeight="1" x14ac:dyDescent="0.25">
      <c r="B342" s="47" t="s">
        <v>61</v>
      </c>
      <c r="C342" s="5" t="s">
        <v>12</v>
      </c>
      <c r="D342" s="11" t="s">
        <v>13</v>
      </c>
      <c r="E342" s="22">
        <f>[1]заб.без.стом.!V$332</f>
        <v>1210</v>
      </c>
      <c r="F342" s="16">
        <f>[1]заб.без.стом.!EL$332</f>
        <v>3142.5834789705286</v>
      </c>
      <c r="G342" s="17">
        <f>H342+I342+J342+K342</f>
        <v>1210</v>
      </c>
      <c r="H342" s="18">
        <f>[1]заб.без.стом.!F$332</f>
        <v>273</v>
      </c>
      <c r="I342" s="18">
        <f>[1]заб.без.стом.!J$332</f>
        <v>223</v>
      </c>
      <c r="J342" s="18">
        <f>[1]заб.без.стом.!N$332</f>
        <v>261</v>
      </c>
      <c r="K342" s="18">
        <f>[1]заб.без.стом.!U$332</f>
        <v>453</v>
      </c>
      <c r="L342" s="16">
        <f>M342+N342+O342+P342</f>
        <v>3142.5834789705282</v>
      </c>
      <c r="M342" s="16">
        <f>[1]заб.без.стом.!BJ$332</f>
        <v>713.90213144613813</v>
      </c>
      <c r="N342" s="16">
        <f>[1]заб.без.стом.!CD$332</f>
        <v>576.52541606949717</v>
      </c>
      <c r="O342" s="16">
        <f>[1]заб.без.стом.!CX$332</f>
        <v>677.16467236416406</v>
      </c>
      <c r="P342" s="16">
        <f>[1]заб.без.стом.!EG$332</f>
        <v>1174.9912590907288</v>
      </c>
    </row>
    <row r="343" spans="2:16" s="10" customFormat="1" ht="29.25" customHeight="1" x14ac:dyDescent="0.25">
      <c r="B343" s="47"/>
      <c r="C343" s="5" t="s">
        <v>14</v>
      </c>
      <c r="D343" s="11" t="s">
        <v>13</v>
      </c>
      <c r="E343" s="22">
        <f>'[1]стом обр.'!V$56</f>
        <v>972</v>
      </c>
      <c r="F343" s="16">
        <f>'[1]стом обр.'!EZ$56</f>
        <v>1598.9944319999997</v>
      </c>
      <c r="G343" s="17">
        <f>H343+I343+J343+K343</f>
        <v>972</v>
      </c>
      <c r="H343" s="18">
        <f>'[1]стом обр.'!F$56</f>
        <v>210</v>
      </c>
      <c r="I343" s="18">
        <f>'[1]стом обр.'!J$56</f>
        <v>230</v>
      </c>
      <c r="J343" s="18">
        <f>'[1]стом обр.'!N$56</f>
        <v>198</v>
      </c>
      <c r="K343" s="18">
        <f>'[1]стом обр.'!U$56</f>
        <v>334</v>
      </c>
      <c r="L343" s="16">
        <f>M343+N343+O343+P343</f>
        <v>1598.994432</v>
      </c>
      <c r="M343" s="16">
        <f>'[1]стом обр.'!BX$56</f>
        <v>345.46175999999991</v>
      </c>
      <c r="N343" s="16">
        <f>'[1]стом обр.'!CR$56</f>
        <v>378.36287999999996</v>
      </c>
      <c r="O343" s="16">
        <f>'[1]стом обр.'!DL$56</f>
        <v>325.72108799999995</v>
      </c>
      <c r="P343" s="16">
        <f>'[1]стом обр.'!EU$56</f>
        <v>549.44870400000002</v>
      </c>
    </row>
    <row r="344" spans="2:16" s="10" customFormat="1" ht="29.25" customHeight="1" x14ac:dyDescent="0.25">
      <c r="B344" s="47"/>
      <c r="C344" s="5" t="s">
        <v>19</v>
      </c>
      <c r="D344" s="11" t="s">
        <v>17</v>
      </c>
      <c r="E344" s="22">
        <f>'[1]разовые без стом'!V$300</f>
        <v>20757</v>
      </c>
      <c r="F344" s="16">
        <f>'[1]разовые без стом'!EM$300</f>
        <v>5571.1052860319996</v>
      </c>
      <c r="G344" s="17">
        <f>H344+I344+J344+K344</f>
        <v>20757</v>
      </c>
      <c r="H344" s="18">
        <f>'[1]разовые без стом'!F$300</f>
        <v>3941</v>
      </c>
      <c r="I344" s="18">
        <f>'[1]разовые без стом'!J$300</f>
        <v>3983</v>
      </c>
      <c r="J344" s="18">
        <f>'[1]разовые без стом'!N$300</f>
        <v>4989</v>
      </c>
      <c r="K344" s="18">
        <f>'[1]разовые без стом'!U$300</f>
        <v>7844</v>
      </c>
      <c r="L344" s="16">
        <f>M344+N344+O344+P344</f>
        <v>5571.1052860319996</v>
      </c>
      <c r="M344" s="16">
        <f>'[1]разовые без стом'!BG$300</f>
        <v>1059.1646551199999</v>
      </c>
      <c r="N344" s="16">
        <f>'[1]разовые без стом'!CC$300</f>
        <v>1082.6411511239999</v>
      </c>
      <c r="O344" s="16">
        <f>'[1]разовые без стом'!CY$300</f>
        <v>1340.4279582720001</v>
      </c>
      <c r="P344" s="16">
        <f>'[1]разовые без стом'!EH$300</f>
        <v>2088.871521516</v>
      </c>
    </row>
    <row r="345" spans="2:16" s="10" customFormat="1" ht="29.25" customHeight="1" x14ac:dyDescent="0.25">
      <c r="B345" s="47"/>
      <c r="C345" s="5" t="s">
        <v>21</v>
      </c>
      <c r="D345" s="11" t="s">
        <v>17</v>
      </c>
      <c r="E345" s="22">
        <f>'[1]проф.пос. по стом. '!V$65</f>
        <v>2754</v>
      </c>
      <c r="F345" s="16">
        <f>'[1]проф.пос. по стом. '!EV$65</f>
        <v>1695.3622659840457</v>
      </c>
      <c r="G345" s="17">
        <f t="shared" ref="G345:G347" si="71">H345+I345+J345+K345</f>
        <v>2754</v>
      </c>
      <c r="H345" s="18">
        <f>'[1]проф.пос. по стом. '!F$65</f>
        <v>670</v>
      </c>
      <c r="I345" s="18">
        <f>'[1]проф.пос. по стом. '!J$65</f>
        <v>740</v>
      </c>
      <c r="J345" s="18">
        <f>'[1]проф.пос. по стом. '!N$65</f>
        <v>498</v>
      </c>
      <c r="K345" s="18">
        <f>'[1]проф.пос. по стом. '!U$65</f>
        <v>846</v>
      </c>
      <c r="L345" s="16">
        <f t="shared" ref="L345:L347" si="72">M345+N345+O345+P345</f>
        <v>1695.362265984046</v>
      </c>
      <c r="M345" s="16">
        <f>'[1]проф.пос. по стом. '!BT$65</f>
        <v>417.71882509377519</v>
      </c>
      <c r="N345" s="16">
        <f>'[1]проф.пос. по стом. '!CN$65</f>
        <v>468.13316605336871</v>
      </c>
      <c r="O345" s="16">
        <f>'[1]проф.пос. по стом. '!DH$65</f>
        <v>288.80215321138587</v>
      </c>
      <c r="P345" s="16">
        <f>'[1]проф.пос. по стом. '!EQ$65</f>
        <v>520.70812162551624</v>
      </c>
    </row>
    <row r="346" spans="2:16" s="10" customFormat="1" ht="29.25" customHeight="1" x14ac:dyDescent="0.25">
      <c r="B346" s="47"/>
      <c r="C346" s="5" t="s">
        <v>62</v>
      </c>
      <c r="D346" s="11" t="s">
        <v>17</v>
      </c>
      <c r="E346" s="22">
        <f>'[1]моб.бригады с коэф'!V$22</f>
        <v>11436</v>
      </c>
      <c r="F346" s="16">
        <f>'[1]моб.бригады с коэф'!EB$22</f>
        <v>7000.3941558569004</v>
      </c>
      <c r="G346" s="17">
        <f t="shared" si="71"/>
        <v>11436</v>
      </c>
      <c r="H346" s="18">
        <f>'[1]моб.бригады с коэф'!F$22</f>
        <v>1634</v>
      </c>
      <c r="I346" s="18">
        <f>'[1]моб.бригады с коэф'!J$22</f>
        <v>2998</v>
      </c>
      <c r="J346" s="18">
        <f>'[1]моб.бригады с коэф'!N$22</f>
        <v>2344</v>
      </c>
      <c r="K346" s="18">
        <f>'[1]моб.бригады с коэф'!U$22</f>
        <v>4460</v>
      </c>
      <c r="L346" s="16">
        <f t="shared" si="72"/>
        <v>7000.3941558568986</v>
      </c>
      <c r="M346" s="16">
        <f>'[1]моб.бригады с коэф'!AZ$22</f>
        <v>1069.6042976804702</v>
      </c>
      <c r="N346" s="16">
        <f>'[1]моб.бригады с коэф'!BT$22</f>
        <v>1895.6406483001533</v>
      </c>
      <c r="O346" s="16">
        <f>'[1]моб.бригады с коэф'!CN$22</f>
        <v>1366.8440977707648</v>
      </c>
      <c r="P346" s="16">
        <f>'[1]моб.бригады с коэф'!DW$22</f>
        <v>2668.3051121055109</v>
      </c>
    </row>
    <row r="347" spans="2:16" s="10" customFormat="1" ht="29.25" customHeight="1" x14ac:dyDescent="0.25">
      <c r="B347" s="47"/>
      <c r="C347" s="5" t="s">
        <v>63</v>
      </c>
      <c r="D347" s="11" t="s">
        <v>30</v>
      </c>
      <c r="E347" s="22">
        <f>'[1]центры здоровья'!V$13</f>
        <v>6612</v>
      </c>
      <c r="F347" s="16">
        <f>'[1]центры здоровья'!EA$13</f>
        <v>10091.154220020511</v>
      </c>
      <c r="G347" s="17">
        <f t="shared" si="71"/>
        <v>6612</v>
      </c>
      <c r="H347" s="18">
        <f>'[1]центры здоровья'!F$13</f>
        <v>1840</v>
      </c>
      <c r="I347" s="18">
        <f>'[1]центры здоровья'!J$13</f>
        <v>1357</v>
      </c>
      <c r="J347" s="18">
        <f>'[1]центры здоровья'!N$13</f>
        <v>876</v>
      </c>
      <c r="K347" s="18">
        <f>'[1]центры здоровья'!U$13</f>
        <v>2539</v>
      </c>
      <c r="L347" s="16">
        <f t="shared" si="72"/>
        <v>10091.154220020509</v>
      </c>
      <c r="M347" s="16">
        <f>'[1]центры здоровья'!AY$13</f>
        <v>2808.7485152779</v>
      </c>
      <c r="N347" s="16">
        <f>'[1]центры здоровья'!$BS$13</f>
        <v>2077.3164443498349</v>
      </c>
      <c r="O347" s="16">
        <f>'[1]центры здоровья'!CM$13</f>
        <v>1336.15406131038</v>
      </c>
      <c r="P347" s="16">
        <f>'[1]центры здоровья'!DV$13</f>
        <v>3868.9351990823948</v>
      </c>
    </row>
    <row r="348" spans="2:16" s="10" customFormat="1" ht="29.25" customHeight="1" x14ac:dyDescent="0.25">
      <c r="B348" s="47"/>
      <c r="C348" s="48" t="s">
        <v>6</v>
      </c>
      <c r="D348" s="48"/>
      <c r="E348" s="19">
        <f>SUM(E342:E347)</f>
        <v>43741</v>
      </c>
      <c r="F348" s="20">
        <f t="shared" ref="F348:P348" si="73">SUM(F342:F347)</f>
        <v>29099.593838863984</v>
      </c>
      <c r="G348" s="21">
        <f t="shared" si="73"/>
        <v>43741</v>
      </c>
      <c r="H348" s="21">
        <f t="shared" si="73"/>
        <v>8568</v>
      </c>
      <c r="I348" s="21">
        <f t="shared" si="73"/>
        <v>9531</v>
      </c>
      <c r="J348" s="21">
        <f t="shared" si="73"/>
        <v>9166</v>
      </c>
      <c r="K348" s="21">
        <f t="shared" si="73"/>
        <v>16476</v>
      </c>
      <c r="L348" s="20">
        <f t="shared" si="73"/>
        <v>29099.593838863977</v>
      </c>
      <c r="M348" s="20">
        <f t="shared" si="73"/>
        <v>6414.6001846182835</v>
      </c>
      <c r="N348" s="20">
        <f t="shared" si="73"/>
        <v>6478.6197058968537</v>
      </c>
      <c r="O348" s="20">
        <f t="shared" si="73"/>
        <v>5335.1140309286948</v>
      </c>
      <c r="P348" s="20">
        <f t="shared" si="73"/>
        <v>10871.25991742015</v>
      </c>
    </row>
    <row r="349" spans="2:16" s="10" customFormat="1" ht="29.25" customHeight="1" x14ac:dyDescent="0.25">
      <c r="B349" s="47" t="s">
        <v>64</v>
      </c>
      <c r="C349" s="5" t="s">
        <v>12</v>
      </c>
      <c r="D349" s="11" t="s">
        <v>13</v>
      </c>
      <c r="E349" s="25">
        <f>[1]заб.без.стом.!V$305</f>
        <v>532</v>
      </c>
      <c r="F349" s="26">
        <f>[1]заб.без.стом.!EL$305</f>
        <v>1256.35548096</v>
      </c>
      <c r="G349" s="31">
        <f>H349+I349+J349+K349</f>
        <v>532</v>
      </c>
      <c r="H349" s="31">
        <f>[1]заб.без.стом.!F$305</f>
        <v>86</v>
      </c>
      <c r="I349" s="31">
        <f>[1]заб.без.стом.!J$305</f>
        <v>109</v>
      </c>
      <c r="J349" s="31">
        <f>[1]заб.без.стом.!N$305</f>
        <v>146</v>
      </c>
      <c r="K349" s="31">
        <f>[1]заб.без.стом.!U$305</f>
        <v>191</v>
      </c>
      <c r="L349" s="26">
        <f>M349+N349+O349+P349</f>
        <v>1256.35548096</v>
      </c>
      <c r="M349" s="26">
        <f>[1]заб.без.стом.!BJ$305</f>
        <v>183.73482143999999</v>
      </c>
      <c r="N349" s="26">
        <f>[1]заб.без.стом.!CD$305</f>
        <v>242.43666336000004</v>
      </c>
      <c r="O349" s="26">
        <f>[1]заб.без.стом.!CX$305</f>
        <v>345.21348095999997</v>
      </c>
      <c r="P349" s="26">
        <f>[1]заб.без.стом.!EG$305</f>
        <v>484.97051519999997</v>
      </c>
    </row>
    <row r="350" spans="2:16" s="10" customFormat="1" ht="29.25" customHeight="1" x14ac:dyDescent="0.25">
      <c r="B350" s="47"/>
      <c r="C350" s="5" t="s">
        <v>14</v>
      </c>
      <c r="D350" s="11" t="s">
        <v>13</v>
      </c>
      <c r="E350" s="25">
        <f>'[1]стом обр.'!V$50</f>
        <v>73</v>
      </c>
      <c r="F350" s="26">
        <f>'[1]стом обр.'!EZ$50</f>
        <v>120.089088</v>
      </c>
      <c r="G350" s="31">
        <f>H350+I350+J350+K350</f>
        <v>73</v>
      </c>
      <c r="H350" s="31">
        <f>'[1]стом обр.'!F$50</f>
        <v>7</v>
      </c>
      <c r="I350" s="31">
        <f>'[1]стом обр.'!J$50</f>
        <v>15</v>
      </c>
      <c r="J350" s="31">
        <f>'[1]стом обр.'!N$50</f>
        <v>14</v>
      </c>
      <c r="K350" s="31">
        <f>'[1]стом обр.'!U$50</f>
        <v>37</v>
      </c>
      <c r="L350" s="26">
        <f>M350+N350+O350+P350</f>
        <v>120.089088</v>
      </c>
      <c r="M350" s="26">
        <f>'[1]стом обр.'!BX$50</f>
        <v>11.515391999999999</v>
      </c>
      <c r="N350" s="26">
        <f>'[1]стом обр.'!CR$50</f>
        <v>24.675839999999997</v>
      </c>
      <c r="O350" s="26">
        <f>'[1]стом обр.'!DL$50</f>
        <v>23.030784000000004</v>
      </c>
      <c r="P350" s="26">
        <f>'[1]стом обр.'!EU$50</f>
        <v>60.867072</v>
      </c>
    </row>
    <row r="351" spans="2:16" s="10" customFormat="1" ht="29.25" customHeight="1" x14ac:dyDescent="0.25">
      <c r="B351" s="47"/>
      <c r="C351" s="5" t="s">
        <v>19</v>
      </c>
      <c r="D351" s="11" t="s">
        <v>17</v>
      </c>
      <c r="E351" s="25">
        <f>'[1]разовые без стом'!V$288</f>
        <v>1118</v>
      </c>
      <c r="F351" s="26">
        <f>'[1]разовые без стом'!EM$288</f>
        <v>267.11646000000002</v>
      </c>
      <c r="G351" s="31">
        <f>H351+I351+J351+K351</f>
        <v>1118</v>
      </c>
      <c r="H351" s="31">
        <f>'[1]разовые без стом'!F$288</f>
        <v>142</v>
      </c>
      <c r="I351" s="31">
        <f>'[1]разовые без стом'!J$288</f>
        <v>167</v>
      </c>
      <c r="J351" s="31">
        <f>'[1]разовые без стом'!N$288</f>
        <v>301</v>
      </c>
      <c r="K351" s="31">
        <f>'[1]разовые без стом'!U$288</f>
        <v>508</v>
      </c>
      <c r="L351" s="26">
        <f>M351+N351+O351+P351</f>
        <v>267.11646000000002</v>
      </c>
      <c r="M351" s="26">
        <f>'[1]разовые без стом'!BG$288</f>
        <v>34.283418000000005</v>
      </c>
      <c r="N351" s="26">
        <f>'[1]разовые без стом'!CC$288</f>
        <v>41.090114</v>
      </c>
      <c r="O351" s="26">
        <f>'[1]разовые без стом'!CY$288</f>
        <v>70.444608000000017</v>
      </c>
      <c r="P351" s="26">
        <f>'[1]разовые без стом'!EH$288</f>
        <v>121.29832</v>
      </c>
    </row>
    <row r="352" spans="2:16" s="10" customFormat="1" ht="29.25" customHeight="1" x14ac:dyDescent="0.25">
      <c r="B352" s="47"/>
      <c r="C352" s="5" t="s">
        <v>20</v>
      </c>
      <c r="D352" s="11" t="s">
        <v>17</v>
      </c>
      <c r="E352" s="25">
        <f>[1]иные!V$255</f>
        <v>1469</v>
      </c>
      <c r="F352" s="26">
        <f>[1]иные!EB$255</f>
        <v>122.28108300000001</v>
      </c>
      <c r="G352" s="31">
        <f>H352+I352+J352+K352</f>
        <v>1469</v>
      </c>
      <c r="H352" s="31">
        <f>[1]иные!F$255</f>
        <v>186</v>
      </c>
      <c r="I352" s="31">
        <f>[1]иные!J$255</f>
        <v>95</v>
      </c>
      <c r="J352" s="31">
        <f>[1]иные!N$255</f>
        <v>418</v>
      </c>
      <c r="K352" s="31">
        <f>[1]иные!U$255</f>
        <v>770</v>
      </c>
      <c r="L352" s="26">
        <f>M352+N352+O352+P352</f>
        <v>122.28108300000001</v>
      </c>
      <c r="M352" s="26">
        <f>[1]иные!AZ$255</f>
        <v>15.370911</v>
      </c>
      <c r="N352" s="26">
        <f>[1]иные!BT$255</f>
        <v>7.5815280000000005</v>
      </c>
      <c r="O352" s="26">
        <f>[1]иные!CN$255</f>
        <v>35.117361000000002</v>
      </c>
      <c r="P352" s="26">
        <f>[1]иные!DW$255</f>
        <v>64.211283000000009</v>
      </c>
    </row>
    <row r="353" spans="2:16" s="10" customFormat="1" ht="29.25" customHeight="1" x14ac:dyDescent="0.25">
      <c r="B353" s="47"/>
      <c r="C353" s="5" t="s">
        <v>21</v>
      </c>
      <c r="D353" s="11" t="s">
        <v>17</v>
      </c>
      <c r="E353" s="25">
        <f>'[1]проф.пос. по стом. '!V$68</f>
        <v>112</v>
      </c>
      <c r="F353" s="26">
        <f>'[1]проф.пос. по стом. '!EV$68</f>
        <v>80.743219199999999</v>
      </c>
      <c r="G353" s="31">
        <f>H353+I353+J353+K353</f>
        <v>112</v>
      </c>
      <c r="H353" s="31">
        <f>'[1]проф.пос. по стом. '!$F$68</f>
        <v>30</v>
      </c>
      <c r="I353" s="31">
        <f>'[1]проф.пос. по стом. '!J$68</f>
        <v>0</v>
      </c>
      <c r="J353" s="31">
        <f>'[1]проф.пос. по стом. '!N$68</f>
        <v>22</v>
      </c>
      <c r="K353" s="31">
        <f>'[1]проф.пос. по стом. '!U$68</f>
        <v>60</v>
      </c>
      <c r="L353" s="26">
        <f>M353+N353+O353+P353</f>
        <v>80.743219199999999</v>
      </c>
      <c r="M353" s="26">
        <f>'[1]проф.пос. по стом. '!BT$68</f>
        <v>21.627648000000001</v>
      </c>
      <c r="N353" s="26">
        <f>'[1]проф.пос. по стом. '!CN$68</f>
        <v>0</v>
      </c>
      <c r="O353" s="26">
        <f>'[1]проф.пос. по стом. '!DH$68</f>
        <v>15.8602752</v>
      </c>
      <c r="P353" s="26">
        <f>'[1]проф.пос. по стом. '!EQ$68</f>
        <v>43.255296000000001</v>
      </c>
    </row>
    <row r="354" spans="2:16" s="10" customFormat="1" ht="29.25" customHeight="1" x14ac:dyDescent="0.25">
      <c r="B354" s="47"/>
      <c r="C354" s="48" t="s">
        <v>6</v>
      </c>
      <c r="D354" s="48"/>
      <c r="E354" s="19">
        <f>SUM(E349:E353)</f>
        <v>3304</v>
      </c>
      <c r="F354" s="20">
        <f t="shared" ref="F354:P354" si="74">SUM(F349:F353)</f>
        <v>1846.5853311599999</v>
      </c>
      <c r="G354" s="21">
        <f t="shared" si="74"/>
        <v>3304</v>
      </c>
      <c r="H354" s="21">
        <f t="shared" si="74"/>
        <v>451</v>
      </c>
      <c r="I354" s="21">
        <f t="shared" si="74"/>
        <v>386</v>
      </c>
      <c r="J354" s="21">
        <f t="shared" si="74"/>
        <v>901</v>
      </c>
      <c r="K354" s="21">
        <f t="shared" si="74"/>
        <v>1566</v>
      </c>
      <c r="L354" s="20">
        <f t="shared" si="74"/>
        <v>1846.5853311599999</v>
      </c>
      <c r="M354" s="20">
        <f t="shared" si="74"/>
        <v>266.53219044000002</v>
      </c>
      <c r="N354" s="20">
        <f t="shared" si="74"/>
        <v>315.78414536000008</v>
      </c>
      <c r="O354" s="20">
        <f t="shared" si="74"/>
        <v>489.66650915999998</v>
      </c>
      <c r="P354" s="20">
        <f t="shared" si="74"/>
        <v>774.60248619999993</v>
      </c>
    </row>
    <row r="355" spans="2:16" s="10" customFormat="1" ht="29.25" customHeight="1" x14ac:dyDescent="0.25">
      <c r="B355" s="47" t="s">
        <v>65</v>
      </c>
      <c r="C355" s="5" t="s">
        <v>12</v>
      </c>
      <c r="D355" s="11" t="s">
        <v>13</v>
      </c>
      <c r="E355" s="22">
        <f>[1]заб.без.стом.!V$317</f>
        <v>3384</v>
      </c>
      <c r="F355" s="16">
        <f>[1]заб.без.стом.!EL$317</f>
        <v>8779.0596955200017</v>
      </c>
      <c r="G355" s="17">
        <f>H355+I355+J355+K355</f>
        <v>3384</v>
      </c>
      <c r="H355" s="17">
        <f>[1]заб.без.стом.!F$317</f>
        <v>639</v>
      </c>
      <c r="I355" s="17">
        <f>[1]заб.без.стом.!J$317</f>
        <v>641</v>
      </c>
      <c r="J355" s="17">
        <f>[1]заб.без.стом.!N$317</f>
        <v>771</v>
      </c>
      <c r="K355" s="17">
        <f>[1]заб.без.стом.!U$317</f>
        <v>1333</v>
      </c>
      <c r="L355" s="16">
        <f>M355+N355+O355+P355</f>
        <v>8779.0596955199999</v>
      </c>
      <c r="M355" s="16">
        <f>[1]заб.без.стом.!BJ$317</f>
        <v>1727.98687728</v>
      </c>
      <c r="N355" s="16">
        <f>[1]заб.без.стом.!CD$317</f>
        <v>1689.8646959999999</v>
      </c>
      <c r="O355" s="16">
        <f>[1]заб.без.стом.!CX$317</f>
        <v>1992.2423544000003</v>
      </c>
      <c r="P355" s="16">
        <f>[1]заб.без.стом.!EG$317</f>
        <v>3368.9657678399999</v>
      </c>
    </row>
    <row r="356" spans="2:16" s="10" customFormat="1" ht="29.25" customHeight="1" x14ac:dyDescent="0.25">
      <c r="B356" s="47"/>
      <c r="C356" s="5" t="s">
        <v>31</v>
      </c>
      <c r="D356" s="11" t="s">
        <v>30</v>
      </c>
      <c r="E356" s="22">
        <f>'[1]КТиМРТ(обращение)'!X$85</f>
        <v>57</v>
      </c>
      <c r="F356" s="16">
        <f>'[1]КТиМРТ(обращение)'!ED$85</f>
        <v>86.585279999999983</v>
      </c>
      <c r="G356" s="17">
        <f>H356+I356+J356+K356</f>
        <v>57</v>
      </c>
      <c r="H356" s="17">
        <f>'[1]КТиМРТ(обращение)'!G$85</f>
        <v>0</v>
      </c>
      <c r="I356" s="17">
        <f>'[1]КТиМРТ(обращение)'!K$85</f>
        <v>0</v>
      </c>
      <c r="J356" s="17">
        <f>'[1]КТиМРТ(обращение)'!P$85</f>
        <v>13</v>
      </c>
      <c r="K356" s="17">
        <f>'[1]КТиМРТ(обращение)'!W$85</f>
        <v>44</v>
      </c>
      <c r="L356" s="16">
        <f>M356+N356+O356+P356</f>
        <v>86.585279999999983</v>
      </c>
      <c r="M356" s="16">
        <f>'[1]КТиМРТ(обращение)'!BB$85</f>
        <v>0</v>
      </c>
      <c r="N356" s="16">
        <f>'[1]КТиМРТ(обращение)'!BV$85</f>
        <v>0</v>
      </c>
      <c r="O356" s="16">
        <f>'[1]КТиМРТ(обращение)'!CP$85</f>
        <v>19.747519999999998</v>
      </c>
      <c r="P356" s="16">
        <f>'[1]КТиМРТ(обращение)'!DY$85</f>
        <v>66.837759999999989</v>
      </c>
    </row>
    <row r="357" spans="2:16" s="10" customFormat="1" ht="29.25" customHeight="1" x14ac:dyDescent="0.25">
      <c r="B357" s="47"/>
      <c r="C357" s="5" t="s">
        <v>19</v>
      </c>
      <c r="D357" s="11" t="s">
        <v>17</v>
      </c>
      <c r="E357" s="22">
        <f>'[1]разовые без стом'!V$306</f>
        <v>9601</v>
      </c>
      <c r="F357" s="16">
        <f>'[1]разовые без стом'!EM$306</f>
        <v>2444.243074</v>
      </c>
      <c r="G357" s="17">
        <f>H357+I357+J357+K357</f>
        <v>9601</v>
      </c>
      <c r="H357" s="17">
        <f>'[1]разовые без стом'!F$306</f>
        <v>1962</v>
      </c>
      <c r="I357" s="17">
        <f>'[1]разовые без стом'!J$306</f>
        <v>1805</v>
      </c>
      <c r="J357" s="17">
        <f>'[1]разовые без стом'!N$306</f>
        <v>2139</v>
      </c>
      <c r="K357" s="17">
        <f>'[1]разовые без стом'!U$306</f>
        <v>3695</v>
      </c>
      <c r="L357" s="16">
        <f>M357+N357+O357+P357</f>
        <v>2444.243074</v>
      </c>
      <c r="M357" s="16">
        <f>'[1]разовые без стом'!BG$306</f>
        <v>506.93830200000002</v>
      </c>
      <c r="N357" s="16">
        <f>'[1]разовые без стом'!CC$306</f>
        <v>464.49626599999993</v>
      </c>
      <c r="O357" s="16">
        <f>'[1]разовые без стом'!CY$306</f>
        <v>543.27938599999993</v>
      </c>
      <c r="P357" s="16">
        <f>'[1]разовые без стом'!EH$306</f>
        <v>929.52912000000015</v>
      </c>
    </row>
    <row r="358" spans="2:16" s="10" customFormat="1" ht="29.25" customHeight="1" x14ac:dyDescent="0.25">
      <c r="B358" s="47"/>
      <c r="C358" s="5" t="s">
        <v>62</v>
      </c>
      <c r="D358" s="11" t="s">
        <v>17</v>
      </c>
      <c r="E358" s="22">
        <f>'[1]моб.бригады с коэф'!V$9</f>
        <v>11538</v>
      </c>
      <c r="F358" s="16">
        <f>'[1]моб.бригады с коэф'!EB$9</f>
        <v>6900.8006278936127</v>
      </c>
      <c r="G358" s="17">
        <f>H358+I358+J358+K358</f>
        <v>11538</v>
      </c>
      <c r="H358" s="17">
        <f>'[1]моб.бригады с коэф'!F$9</f>
        <v>1064</v>
      </c>
      <c r="I358" s="17">
        <f>'[1]моб.бригады с коэф'!J$9</f>
        <v>2321</v>
      </c>
      <c r="J358" s="17">
        <f>'[1]моб.бригады с коэф'!N$9</f>
        <v>3153</v>
      </c>
      <c r="K358" s="17">
        <f>'[1]моб.бригады с коэф'!U$9</f>
        <v>5000</v>
      </c>
      <c r="L358" s="16">
        <f>M358+N358+O358+P358</f>
        <v>6900.8006278936127</v>
      </c>
      <c r="M358" s="16">
        <f>'[1]моб.бригады с коэф'!AZ$9</f>
        <v>599.45111100519591</v>
      </c>
      <c r="N358" s="16">
        <f>'[1]моб.бригады с коэф'!BT$9</f>
        <v>1411.5310106296033</v>
      </c>
      <c r="O358" s="16">
        <f>'[1]моб.бригады с коэф'!CN$9</f>
        <v>1872.6574304194992</v>
      </c>
      <c r="P358" s="16">
        <f>'[1]моб.бригады с коэф'!DW$9</f>
        <v>3017.1610758393144</v>
      </c>
    </row>
    <row r="359" spans="2:16" s="10" customFormat="1" ht="29.25" customHeight="1" x14ac:dyDescent="0.25">
      <c r="B359" s="47"/>
      <c r="C359" s="5" t="s">
        <v>63</v>
      </c>
      <c r="D359" s="11" t="s">
        <v>30</v>
      </c>
      <c r="E359" s="22">
        <f>'[1]центры здоровья'!V$9</f>
        <v>5736</v>
      </c>
      <c r="F359" s="16">
        <f>'[1]центры здоровья'!EA$9</f>
        <v>13200.68987473145</v>
      </c>
      <c r="G359" s="17">
        <f>H359+I359+J359+K359</f>
        <v>5736</v>
      </c>
      <c r="H359" s="17">
        <f>'[1]центры здоровья'!F$9</f>
        <v>1308</v>
      </c>
      <c r="I359" s="17">
        <f>'[1]центры здоровья'!J$9</f>
        <v>1021</v>
      </c>
      <c r="J359" s="17">
        <f>'[1]центры здоровья'!N$9</f>
        <v>1207</v>
      </c>
      <c r="K359" s="17">
        <f>'[1]центры здоровья'!U$9</f>
        <v>2200</v>
      </c>
      <c r="L359" s="16">
        <f>M359+N359+O359+P359</f>
        <v>13200.68987473145</v>
      </c>
      <c r="M359" s="16">
        <f>'[1]центры здоровья'!AY$9</f>
        <v>3126.5497740996998</v>
      </c>
      <c r="N359" s="16">
        <f>'[1]центры здоровья'!BS$9</f>
        <v>2350.2017209774999</v>
      </c>
      <c r="O359" s="16">
        <f>'[1]центры здоровья'!CM$9</f>
        <v>2770.6122532211498</v>
      </c>
      <c r="P359" s="16">
        <f>'[1]центры здоровья'!DV$9</f>
        <v>4953.3261264330995</v>
      </c>
    </row>
    <row r="360" spans="2:16" s="10" customFormat="1" ht="29.25" customHeight="1" x14ac:dyDescent="0.25">
      <c r="B360" s="47"/>
      <c r="C360" s="48" t="s">
        <v>6</v>
      </c>
      <c r="D360" s="48"/>
      <c r="E360" s="19">
        <f>SUM(E355:E359)</f>
        <v>30316</v>
      </c>
      <c r="F360" s="20">
        <f t="shared" ref="F360:P360" si="75">SUM(F355:F359)</f>
        <v>31411.378552145063</v>
      </c>
      <c r="G360" s="21">
        <f t="shared" si="75"/>
        <v>30316</v>
      </c>
      <c r="H360" s="21">
        <f t="shared" si="75"/>
        <v>4973</v>
      </c>
      <c r="I360" s="21">
        <f t="shared" si="75"/>
        <v>5788</v>
      </c>
      <c r="J360" s="21">
        <f t="shared" si="75"/>
        <v>7283</v>
      </c>
      <c r="K360" s="21">
        <f t="shared" si="75"/>
        <v>12272</v>
      </c>
      <c r="L360" s="20">
        <f t="shared" si="75"/>
        <v>31411.378552145063</v>
      </c>
      <c r="M360" s="20">
        <f t="shared" si="75"/>
        <v>5960.9260643848957</v>
      </c>
      <c r="N360" s="20">
        <f t="shared" si="75"/>
        <v>5916.093693607103</v>
      </c>
      <c r="O360" s="20">
        <f t="shared" si="75"/>
        <v>7198.5389440406489</v>
      </c>
      <c r="P360" s="20">
        <f t="shared" si="75"/>
        <v>12335.819850112413</v>
      </c>
    </row>
    <row r="361" spans="2:16" s="10" customFormat="1" ht="29.25" customHeight="1" x14ac:dyDescent="0.25">
      <c r="B361" s="47" t="s">
        <v>66</v>
      </c>
      <c r="C361" s="5" t="s">
        <v>14</v>
      </c>
      <c r="D361" s="11" t="s">
        <v>13</v>
      </c>
      <c r="E361" s="22">
        <f>'[1]стом обр.'!V$52</f>
        <v>28802</v>
      </c>
      <c r="F361" s="16">
        <f>'[1]стом обр.'!EZ$52</f>
        <v>47380.90291199999</v>
      </c>
      <c r="G361" s="17">
        <f>H361+I361+J361+K361</f>
        <v>28802</v>
      </c>
      <c r="H361" s="18">
        <f>'[1]стом обр.'!F$52</f>
        <v>7172</v>
      </c>
      <c r="I361" s="18">
        <f>'[1]стом обр.'!J$52</f>
        <v>2243</v>
      </c>
      <c r="J361" s="18">
        <f>'[1]стом обр.'!N$52</f>
        <v>7097</v>
      </c>
      <c r="K361" s="18">
        <f>'[1]стом обр.'!U$52</f>
        <v>12290</v>
      </c>
      <c r="L361" s="16">
        <f>M361+N361+O361+P361</f>
        <v>47380.90291199999</v>
      </c>
      <c r="M361" s="16">
        <f>'[1]стом обр.'!BX$52</f>
        <v>11798.341632</v>
      </c>
      <c r="N361" s="16">
        <f>'[1]стом обр.'!CR$52</f>
        <v>3689.8606079999995</v>
      </c>
      <c r="O361" s="16">
        <f>'[1]стом обр.'!DL$52</f>
        <v>11674.962432</v>
      </c>
      <c r="P361" s="16">
        <f>'[1]стом обр.'!EU$52</f>
        <v>20217.738239999991</v>
      </c>
    </row>
    <row r="362" spans="2:16" s="10" customFormat="1" ht="29.25" customHeight="1" x14ac:dyDescent="0.25">
      <c r="B362" s="47"/>
      <c r="C362" s="5" t="s">
        <v>21</v>
      </c>
      <c r="D362" s="11" t="s">
        <v>17</v>
      </c>
      <c r="E362" s="22">
        <f>'[1]проф.пос. по стом. '!V$70</f>
        <v>56700</v>
      </c>
      <c r="F362" s="16">
        <f>'[1]проф.пос. по стом. '!EV$70</f>
        <v>31792.309403249488</v>
      </c>
      <c r="G362" s="17">
        <f>H362+I362+J362+K362</f>
        <v>56700</v>
      </c>
      <c r="H362" s="18">
        <f>'[1]проф.пос. по стом. '!F$70</f>
        <v>14100</v>
      </c>
      <c r="I362" s="18">
        <f>'[1]проф.пос. по стом. '!J$70</f>
        <v>6652</v>
      </c>
      <c r="J362" s="18">
        <f>'[1]проф.пос. по стом. '!N$70</f>
        <v>13103</v>
      </c>
      <c r="K362" s="18">
        <f>'[1]проф.пос. по стом. '!U$70</f>
        <v>22845</v>
      </c>
      <c r="L362" s="16">
        <f>M362+N362+O362+P362</f>
        <v>31792.309403249492</v>
      </c>
      <c r="M362" s="16">
        <f>'[1]проф.пос. по стом. '!BT$70</f>
        <v>7821.9173928629698</v>
      </c>
      <c r="N362" s="16">
        <f>'[1]проф.пос. по стом. '!CN$70</f>
        <v>4704.6850604445854</v>
      </c>
      <c r="O362" s="16">
        <f>'[1]проф.пос. по стом. '!DH$70</f>
        <v>7288.801456271065</v>
      </c>
      <c r="P362" s="16">
        <f>'[1]проф.пос. по стом. '!EQ$70</f>
        <v>11976.905493670871</v>
      </c>
    </row>
    <row r="363" spans="2:16" s="10" customFormat="1" ht="29.25" customHeight="1" x14ac:dyDescent="0.25">
      <c r="B363" s="47"/>
      <c r="C363" s="48" t="s">
        <v>6</v>
      </c>
      <c r="D363" s="48"/>
      <c r="E363" s="19">
        <f t="shared" ref="E363:P363" si="76">SUM(E361:E362)</f>
        <v>85502</v>
      </c>
      <c r="F363" s="20">
        <f t="shared" si="76"/>
        <v>79173.212315249475</v>
      </c>
      <c r="G363" s="21">
        <f t="shared" si="76"/>
        <v>85502</v>
      </c>
      <c r="H363" s="21">
        <f t="shared" si="76"/>
        <v>21272</v>
      </c>
      <c r="I363" s="21">
        <f t="shared" si="76"/>
        <v>8895</v>
      </c>
      <c r="J363" s="21">
        <f t="shared" si="76"/>
        <v>20200</v>
      </c>
      <c r="K363" s="21">
        <f t="shared" si="76"/>
        <v>35135</v>
      </c>
      <c r="L363" s="20">
        <f t="shared" si="76"/>
        <v>79173.21231524949</v>
      </c>
      <c r="M363" s="20">
        <f t="shared" si="76"/>
        <v>19620.259024862971</v>
      </c>
      <c r="N363" s="20">
        <f t="shared" si="76"/>
        <v>8394.5456684445853</v>
      </c>
      <c r="O363" s="20">
        <f t="shared" si="76"/>
        <v>18963.763888271067</v>
      </c>
      <c r="P363" s="20">
        <f t="shared" si="76"/>
        <v>32194.643733670862</v>
      </c>
    </row>
    <row r="364" spans="2:16" s="10" customFormat="1" ht="29.25" customHeight="1" x14ac:dyDescent="0.25">
      <c r="B364" s="47" t="s">
        <v>67</v>
      </c>
      <c r="C364" s="5" t="s">
        <v>12</v>
      </c>
      <c r="D364" s="11" t="s">
        <v>13</v>
      </c>
      <c r="E364" s="22">
        <f>[1]заб.без.стом.!V$330</f>
        <v>295</v>
      </c>
      <c r="F364" s="16">
        <f>[1]заб.без.стом.!EL$330</f>
        <v>580.57968239999991</v>
      </c>
      <c r="G364" s="17">
        <f>H364+I364+J364+K364</f>
        <v>295</v>
      </c>
      <c r="H364" s="17">
        <f>[1]заб.без.стом.!F$330</f>
        <v>75</v>
      </c>
      <c r="I364" s="17">
        <f>[1]заб.без.стом.!J$330</f>
        <v>25</v>
      </c>
      <c r="J364" s="17">
        <f>[1]заб.без.стом.!N$330</f>
        <v>50</v>
      </c>
      <c r="K364" s="17">
        <f>[1]заб.без.стом.!U$330</f>
        <v>145</v>
      </c>
      <c r="L364" s="16">
        <f>M364+N364+O364+P364</f>
        <v>580.57968239999991</v>
      </c>
      <c r="M364" s="16">
        <f>[1]заб.без.стом.!BJ$330</f>
        <v>147.60500400000001</v>
      </c>
      <c r="N364" s="16">
        <f>[1]заб.без.стом.!CD$330</f>
        <v>49.201667999999998</v>
      </c>
      <c r="O364" s="16">
        <f>[1]заб.без.стом.!CX$330</f>
        <v>98.403335999999996</v>
      </c>
      <c r="P364" s="16">
        <f>[1]заб.без.стом.!EG$330</f>
        <v>285.36967439999995</v>
      </c>
    </row>
    <row r="365" spans="2:16" s="10" customFormat="1" ht="29.25" customHeight="1" x14ac:dyDescent="0.25">
      <c r="B365" s="47"/>
      <c r="C365" s="5" t="s">
        <v>19</v>
      </c>
      <c r="D365" s="11" t="s">
        <v>17</v>
      </c>
      <c r="E365" s="22">
        <f>'[1]разовые без стом'!V$324</f>
        <v>150</v>
      </c>
      <c r="F365" s="16">
        <f>'[1]разовые без стом'!EM$324</f>
        <v>33.360599999999998</v>
      </c>
      <c r="G365" s="17">
        <f>H365+I365+J365+K365</f>
        <v>150</v>
      </c>
      <c r="H365" s="17">
        <f>'[1]разовые без стом'!F$324</f>
        <v>30</v>
      </c>
      <c r="I365" s="17">
        <f>'[1]разовые без стом'!J$324</f>
        <v>10</v>
      </c>
      <c r="J365" s="17">
        <f>'[1]разовые без стом'!N$324</f>
        <v>30</v>
      </c>
      <c r="K365" s="17">
        <f>'[1]разовые без стом'!U$324</f>
        <v>80</v>
      </c>
      <c r="L365" s="16">
        <f>M365+N365+O365+P365</f>
        <v>33.360600000000005</v>
      </c>
      <c r="M365" s="16">
        <f>'[1]разовые без стом'!BG$324</f>
        <v>6.6721199999999996</v>
      </c>
      <c r="N365" s="16">
        <f>'[1]разовые без стом'!CC$324</f>
        <v>2.22404</v>
      </c>
      <c r="O365" s="16">
        <f>'[1]разовые без стом'!CY$324</f>
        <v>6.6721200000000005</v>
      </c>
      <c r="P365" s="16">
        <f>'[1]разовые без стом'!EH$324</f>
        <v>17.79232</v>
      </c>
    </row>
    <row r="366" spans="2:16" s="10" customFormat="1" ht="29.25" customHeight="1" x14ac:dyDescent="0.25">
      <c r="B366" s="47"/>
      <c r="C366" s="5" t="s">
        <v>68</v>
      </c>
      <c r="D366" s="11" t="s">
        <v>69</v>
      </c>
      <c r="E366" s="22">
        <f>[1]гемодиализ!V$14</f>
        <v>18212</v>
      </c>
      <c r="F366" s="16">
        <f>[1]гемодиализ!ES$14</f>
        <v>140491.01039999997</v>
      </c>
      <c r="G366" s="17">
        <f>H366+I366+J366+K366</f>
        <v>18212</v>
      </c>
      <c r="H366" s="17">
        <f>[1]гемодиализ!F$14</f>
        <v>4695</v>
      </c>
      <c r="I366" s="17">
        <f>[1]гемодиализ!J$14</f>
        <v>4829</v>
      </c>
      <c r="J366" s="17">
        <f>[1]гемодиализ!N$14</f>
        <v>4538</v>
      </c>
      <c r="K366" s="17">
        <f>[1]гемодиализ!U$14</f>
        <v>4150</v>
      </c>
      <c r="L366" s="16">
        <f>M366+N366+O366+P366</f>
        <v>140491.01039999997</v>
      </c>
      <c r="M366" s="16">
        <f>[1]гемодиализ!BQ$14</f>
        <v>36218.168999999994</v>
      </c>
      <c r="N366" s="16">
        <f>[1]гемодиализ!CK$14</f>
        <v>37251.871799999994</v>
      </c>
      <c r="O366" s="16">
        <f>[1]гемодиализ!DE$14</f>
        <v>35007.039599999996</v>
      </c>
      <c r="P366" s="16">
        <f>[1]гемодиализ!EN$14</f>
        <v>32013.93</v>
      </c>
    </row>
    <row r="367" spans="2:16" s="10" customFormat="1" ht="29.25" customHeight="1" x14ac:dyDescent="0.25">
      <c r="B367" s="47"/>
      <c r="C367" s="48" t="s">
        <v>6</v>
      </c>
      <c r="D367" s="48"/>
      <c r="E367" s="19">
        <f>SUM(E364:E366)</f>
        <v>18657</v>
      </c>
      <c r="F367" s="20">
        <f t="shared" ref="F367:P367" si="77">SUM(F364:F366)</f>
        <v>141104.95068239997</v>
      </c>
      <c r="G367" s="21">
        <f t="shared" si="77"/>
        <v>18657</v>
      </c>
      <c r="H367" s="21">
        <f t="shared" si="77"/>
        <v>4800</v>
      </c>
      <c r="I367" s="21">
        <f t="shared" si="77"/>
        <v>4864</v>
      </c>
      <c r="J367" s="21">
        <f t="shared" si="77"/>
        <v>4618</v>
      </c>
      <c r="K367" s="21">
        <f t="shared" si="77"/>
        <v>4375</v>
      </c>
      <c r="L367" s="20">
        <f t="shared" si="77"/>
        <v>141104.95068239997</v>
      </c>
      <c r="M367" s="20">
        <f t="shared" si="77"/>
        <v>36372.446123999995</v>
      </c>
      <c r="N367" s="20">
        <f t="shared" si="77"/>
        <v>37303.297507999996</v>
      </c>
      <c r="O367" s="20">
        <f t="shared" si="77"/>
        <v>35112.115055999995</v>
      </c>
      <c r="P367" s="20">
        <f t="shared" si="77"/>
        <v>32317.091994400002</v>
      </c>
    </row>
    <row r="368" spans="2:16" s="10" customFormat="1" ht="29.25" customHeight="1" x14ac:dyDescent="0.25">
      <c r="B368" s="47" t="s">
        <v>70</v>
      </c>
      <c r="C368" s="5" t="s">
        <v>12</v>
      </c>
      <c r="D368" s="11" t="s">
        <v>13</v>
      </c>
      <c r="E368" s="22">
        <f>[1]заб.без.стом.!V$324</f>
        <v>208</v>
      </c>
      <c r="F368" s="16">
        <f>[1]заб.без.стом.!EL$324</f>
        <v>531.94618800000001</v>
      </c>
      <c r="G368" s="17">
        <f>H368+I368+J368+K368</f>
        <v>208</v>
      </c>
      <c r="H368" s="17">
        <f>[1]заб.без.стом.!F$324</f>
        <v>46</v>
      </c>
      <c r="I368" s="17">
        <f>[1]заб.без.стом.!J$324</f>
        <v>1</v>
      </c>
      <c r="J368" s="17">
        <f>[1]заб.без.стом.!N$324</f>
        <v>79</v>
      </c>
      <c r="K368" s="17">
        <f>[1]заб.без.стом.!U$324</f>
        <v>82</v>
      </c>
      <c r="L368" s="16">
        <f>M368+N368+O368+P368</f>
        <v>531.94618799999989</v>
      </c>
      <c r="M368" s="16">
        <f>[1]заб.без.стом.!BJ$324</f>
        <v>121.37329631999999</v>
      </c>
      <c r="N368" s="16">
        <f>[1]заб.без.стом.!CD$324</f>
        <v>3.0258599999999998</v>
      </c>
      <c r="O368" s="16">
        <f>[1]заб.без.стом.!CX$324</f>
        <v>200.62662144000001</v>
      </c>
      <c r="P368" s="16">
        <f>[1]заб.без.стом.!EG$324</f>
        <v>206.92041023999997</v>
      </c>
    </row>
    <row r="369" spans="2:16" s="10" customFormat="1" ht="29.25" customHeight="1" x14ac:dyDescent="0.25">
      <c r="B369" s="47"/>
      <c r="C369" s="48" t="s">
        <v>6</v>
      </c>
      <c r="D369" s="48"/>
      <c r="E369" s="19">
        <f>E368</f>
        <v>208</v>
      </c>
      <c r="F369" s="20">
        <f t="shared" ref="F369:P369" si="78">F368</f>
        <v>531.94618800000001</v>
      </c>
      <c r="G369" s="33">
        <f t="shared" si="78"/>
        <v>208</v>
      </c>
      <c r="H369" s="33">
        <f t="shared" si="78"/>
        <v>46</v>
      </c>
      <c r="I369" s="33">
        <f t="shared" si="78"/>
        <v>1</v>
      </c>
      <c r="J369" s="33">
        <f t="shared" si="78"/>
        <v>79</v>
      </c>
      <c r="K369" s="33">
        <f t="shared" si="78"/>
        <v>82</v>
      </c>
      <c r="L369" s="20">
        <f t="shared" si="78"/>
        <v>531.94618799999989</v>
      </c>
      <c r="M369" s="20">
        <f t="shared" si="78"/>
        <v>121.37329631999999</v>
      </c>
      <c r="N369" s="20">
        <f t="shared" si="78"/>
        <v>3.0258599999999998</v>
      </c>
      <c r="O369" s="20">
        <f t="shared" si="78"/>
        <v>200.62662144000001</v>
      </c>
      <c r="P369" s="20">
        <f t="shared" si="78"/>
        <v>206.92041023999997</v>
      </c>
    </row>
    <row r="370" spans="2:16" s="10" customFormat="1" ht="29.25" customHeight="1" x14ac:dyDescent="0.25">
      <c r="B370" s="47" t="s">
        <v>71</v>
      </c>
      <c r="C370" s="5" t="s">
        <v>12</v>
      </c>
      <c r="D370" s="11" t="s">
        <v>13</v>
      </c>
      <c r="E370" s="22">
        <f>[1]заб.без.стом.!V$327</f>
        <v>258</v>
      </c>
      <c r="F370" s="16">
        <f>[1]заб.без.стом.!EL$327</f>
        <v>971.64182879999998</v>
      </c>
      <c r="G370" s="17">
        <f>H370+I370+J370+K370</f>
        <v>258</v>
      </c>
      <c r="H370" s="17">
        <f>[1]заб.без.стом.!F$327</f>
        <v>58</v>
      </c>
      <c r="I370" s="17">
        <f>[1]заб.без.стом.!J$327</f>
        <v>25</v>
      </c>
      <c r="J370" s="17">
        <f>[1]заб.без.стом.!N$327</f>
        <v>75</v>
      </c>
      <c r="K370" s="17">
        <f>[1]заб.без.стом.!U$327</f>
        <v>100</v>
      </c>
      <c r="L370" s="16">
        <f>M370+N370+O370+P370</f>
        <v>971.64182879999998</v>
      </c>
      <c r="M370" s="16">
        <f>[1]заб.без.стом.!BJ$327</f>
        <v>218.4311088</v>
      </c>
      <c r="N370" s="16">
        <f>[1]заб.без.стом.!CD$327</f>
        <v>94.15133999999999</v>
      </c>
      <c r="O370" s="16">
        <f>[1]заб.без.стом.!CX$327</f>
        <v>282.45401999999996</v>
      </c>
      <c r="P370" s="16">
        <f>[1]заб.без.стом.!EG$327</f>
        <v>376.60535999999996</v>
      </c>
    </row>
    <row r="371" spans="2:16" s="10" customFormat="1" ht="29.25" customHeight="1" x14ac:dyDescent="0.25">
      <c r="B371" s="47"/>
      <c r="C371" s="5" t="s">
        <v>19</v>
      </c>
      <c r="D371" s="11" t="s">
        <v>17</v>
      </c>
      <c r="E371" s="22">
        <f>'[1]разовые без стом'!$V331</f>
        <v>240</v>
      </c>
      <c r="F371" s="16">
        <f>'[1]разовые без стом'!EM$331</f>
        <v>74.511839999999992</v>
      </c>
      <c r="G371" s="17">
        <f>H371+I371+J371+K371</f>
        <v>240</v>
      </c>
      <c r="H371" s="17">
        <f>'[1]разовые без стом'!F$331</f>
        <v>60</v>
      </c>
      <c r="I371" s="17">
        <f>'[1]разовые без стом'!J$331</f>
        <v>20</v>
      </c>
      <c r="J371" s="17">
        <f>'[1]разовые без стом'!N$331</f>
        <v>60</v>
      </c>
      <c r="K371" s="17">
        <f>'[1]разовые без стом'!U$331</f>
        <v>100</v>
      </c>
      <c r="L371" s="16">
        <f>M371+N371+O371+P371</f>
        <v>74.511839999999992</v>
      </c>
      <c r="M371" s="16">
        <f>'[1]разовые без стом'!BG$331</f>
        <v>18.627960000000002</v>
      </c>
      <c r="N371" s="16">
        <f>'[1]разовые без стом'!CC$331</f>
        <v>6.20932</v>
      </c>
      <c r="O371" s="16">
        <f>'[1]разовые без стом'!CY$331</f>
        <v>18.627959999999998</v>
      </c>
      <c r="P371" s="16">
        <f>'[1]разовые без стом'!EH$331</f>
        <v>31.046600000000002</v>
      </c>
    </row>
    <row r="372" spans="2:16" s="10" customFormat="1" ht="29.25" customHeight="1" x14ac:dyDescent="0.25">
      <c r="B372" s="47"/>
      <c r="C372" s="48" t="s">
        <v>6</v>
      </c>
      <c r="D372" s="48"/>
      <c r="E372" s="19">
        <f>E370+E371</f>
        <v>498</v>
      </c>
      <c r="F372" s="20">
        <f t="shared" ref="F372:P372" si="79">F370+F371</f>
        <v>1046.1536687999999</v>
      </c>
      <c r="G372" s="33">
        <f t="shared" si="79"/>
        <v>498</v>
      </c>
      <c r="H372" s="33">
        <f t="shared" si="79"/>
        <v>118</v>
      </c>
      <c r="I372" s="33">
        <f t="shared" si="79"/>
        <v>45</v>
      </c>
      <c r="J372" s="33">
        <f t="shared" si="79"/>
        <v>135</v>
      </c>
      <c r="K372" s="33">
        <f t="shared" si="79"/>
        <v>200</v>
      </c>
      <c r="L372" s="20">
        <f t="shared" si="79"/>
        <v>1046.1536687999999</v>
      </c>
      <c r="M372" s="20">
        <f t="shared" si="79"/>
        <v>237.05906880000001</v>
      </c>
      <c r="N372" s="20">
        <f t="shared" si="79"/>
        <v>100.36066</v>
      </c>
      <c r="O372" s="20">
        <f t="shared" si="79"/>
        <v>301.08197999999993</v>
      </c>
      <c r="P372" s="20">
        <f t="shared" si="79"/>
        <v>407.65195999999997</v>
      </c>
    </row>
    <row r="373" spans="2:16" s="10" customFormat="1" ht="29.25" customHeight="1" x14ac:dyDescent="0.25">
      <c r="B373" s="47" t="s">
        <v>72</v>
      </c>
      <c r="C373" s="5" t="s">
        <v>12</v>
      </c>
      <c r="D373" s="11" t="s">
        <v>13</v>
      </c>
      <c r="E373" s="22">
        <f>[1]заб.без.стом.!V$338</f>
        <v>409</v>
      </c>
      <c r="F373" s="16">
        <f>[1]заб.без.стом.!EL$338</f>
        <v>1253.0691431999999</v>
      </c>
      <c r="G373" s="17">
        <f>H373+I373+J373+K373</f>
        <v>409</v>
      </c>
      <c r="H373" s="17">
        <f>[1]заб.без.стом.!F$338</f>
        <v>141</v>
      </c>
      <c r="I373" s="17">
        <f>[1]заб.без.стом.!J$338</f>
        <v>0</v>
      </c>
      <c r="J373" s="17">
        <f>[1]заб.без.стом.!N$338</f>
        <v>106</v>
      </c>
      <c r="K373" s="17">
        <f>[1]заб.без.стом.!U$338</f>
        <v>162</v>
      </c>
      <c r="L373" s="16">
        <f>M373+N373+O373+P373</f>
        <v>1253.0691431999999</v>
      </c>
      <c r="M373" s="16">
        <f>[1]заб.без.стом.!BJ$338</f>
        <v>432.45591119999995</v>
      </c>
      <c r="N373" s="16">
        <f>[1]заб.без.стом.!CD$338</f>
        <v>0</v>
      </c>
      <c r="O373" s="16">
        <f>[1]заб.без.стом.!CX$338</f>
        <v>324.61426079999995</v>
      </c>
      <c r="P373" s="16">
        <f>[1]заб.без.стом.!EG$338</f>
        <v>495.99897119999986</v>
      </c>
    </row>
    <row r="374" spans="2:16" s="10" customFormat="1" ht="29.25" customHeight="1" x14ac:dyDescent="0.25">
      <c r="B374" s="47"/>
      <c r="C374" s="5" t="s">
        <v>19</v>
      </c>
      <c r="D374" s="11" t="s">
        <v>17</v>
      </c>
      <c r="E374" s="22">
        <f>'[1]разовые без стом'!V$328</f>
        <v>91</v>
      </c>
      <c r="F374" s="16">
        <f>'[1]разовые без стом'!EM$328</f>
        <v>33.186036000000001</v>
      </c>
      <c r="G374" s="17">
        <f>H374+I374+J374+K374</f>
        <v>91</v>
      </c>
      <c r="H374" s="17">
        <f>'[1]разовые без стом'!F$328</f>
        <v>22</v>
      </c>
      <c r="I374" s="17">
        <f>'[1]разовые без стом'!J$328</f>
        <v>0</v>
      </c>
      <c r="J374" s="17">
        <f>'[1]разовые без стом'!N$328</f>
        <v>33</v>
      </c>
      <c r="K374" s="17">
        <f>'[1]разовые без стом'!U$328</f>
        <v>36</v>
      </c>
      <c r="L374" s="16">
        <f>M374+N374+O374+P374</f>
        <v>33.186036000000001</v>
      </c>
      <c r="M374" s="16">
        <f>'[1]разовые без стом'!BG$328</f>
        <v>7.9804920000000008</v>
      </c>
      <c r="N374" s="16">
        <f>'[1]разовые без стом'!CC$328</f>
        <v>0</v>
      </c>
      <c r="O374" s="16">
        <f>'[1]разовые без стом'!CY$328</f>
        <v>12.099672000000002</v>
      </c>
      <c r="P374" s="16">
        <f>'[1]разовые без стом'!EH$328</f>
        <v>13.105872</v>
      </c>
    </row>
    <row r="375" spans="2:16" s="10" customFormat="1" ht="29.25" customHeight="1" x14ac:dyDescent="0.25">
      <c r="B375" s="47"/>
      <c r="C375" s="48" t="s">
        <v>6</v>
      </c>
      <c r="D375" s="48"/>
      <c r="E375" s="19">
        <f>E373+E374</f>
        <v>500</v>
      </c>
      <c r="F375" s="20">
        <f t="shared" ref="F375:P375" si="80">F373+F374</f>
        <v>1286.2551791999999</v>
      </c>
      <c r="G375" s="34">
        <f t="shared" si="80"/>
        <v>500</v>
      </c>
      <c r="H375" s="34">
        <f t="shared" si="80"/>
        <v>163</v>
      </c>
      <c r="I375" s="34">
        <f t="shared" si="80"/>
        <v>0</v>
      </c>
      <c r="J375" s="34">
        <f t="shared" si="80"/>
        <v>139</v>
      </c>
      <c r="K375" s="34">
        <f t="shared" si="80"/>
        <v>198</v>
      </c>
      <c r="L375" s="20">
        <f t="shared" si="80"/>
        <v>1286.2551791999999</v>
      </c>
      <c r="M375" s="20">
        <f t="shared" si="80"/>
        <v>440.43640319999997</v>
      </c>
      <c r="N375" s="20">
        <f t="shared" si="80"/>
        <v>0</v>
      </c>
      <c r="O375" s="20">
        <f t="shared" si="80"/>
        <v>336.71393279999995</v>
      </c>
      <c r="P375" s="20">
        <f t="shared" si="80"/>
        <v>509.10484319999983</v>
      </c>
    </row>
    <row r="376" spans="2:16" s="10" customFormat="1" ht="29.25" customHeight="1" x14ac:dyDescent="0.25">
      <c r="B376" s="47" t="s">
        <v>73</v>
      </c>
      <c r="C376" s="5" t="s">
        <v>12</v>
      </c>
      <c r="D376" s="11" t="s">
        <v>13</v>
      </c>
      <c r="E376" s="22">
        <f>[1]заб.без.стом.!V$352</f>
        <v>242</v>
      </c>
      <c r="F376" s="16">
        <f>[1]заб.без.стом.!EL$352</f>
        <v>523.18329743999993</v>
      </c>
      <c r="G376" s="17">
        <f>H376+I376+J376+K376</f>
        <v>242</v>
      </c>
      <c r="H376" s="18">
        <f>[1]заб.без.стом.!F$352</f>
        <v>100</v>
      </c>
      <c r="I376" s="18">
        <f>[1]заб.без.стом.!J$352</f>
        <v>0</v>
      </c>
      <c r="J376" s="18">
        <f>[1]заб.без.стом.!N$352</f>
        <v>142</v>
      </c>
      <c r="K376" s="18">
        <f>[1]заб.без.стом.!U$352</f>
        <v>0</v>
      </c>
      <c r="L376" s="16">
        <f>M376+N376+O376+P376</f>
        <v>523.18329744000005</v>
      </c>
      <c r="M376" s="16">
        <f>[1]заб.без.стом.!BJ$352</f>
        <v>206.79937584000001</v>
      </c>
      <c r="N376" s="16">
        <f>[1]заб.без.стом.!CD$352</f>
        <v>0</v>
      </c>
      <c r="O376" s="16">
        <f>[1]заб.без.стом.!CX$352</f>
        <v>316.38392160000001</v>
      </c>
      <c r="P376" s="16">
        <f>[1]заб.без.стом.!EG$352</f>
        <v>0</v>
      </c>
    </row>
    <row r="377" spans="2:16" s="10" customFormat="1" ht="29.25" customHeight="1" x14ac:dyDescent="0.25">
      <c r="B377" s="47"/>
      <c r="C377" s="5" t="s">
        <v>19</v>
      </c>
      <c r="D377" s="11" t="s">
        <v>17</v>
      </c>
      <c r="E377" s="22">
        <f>'[1]разовые без стом'!V$334</f>
        <v>335</v>
      </c>
      <c r="F377" s="16">
        <f>'[1]разовые без стом'!EM$334</f>
        <v>81.676140000000004</v>
      </c>
      <c r="G377" s="17">
        <f>H377+I377+J377+K377</f>
        <v>335</v>
      </c>
      <c r="H377" s="18">
        <f>'[1]разовые без стом'!F$334</f>
        <v>129</v>
      </c>
      <c r="I377" s="18">
        <f>'[1]разовые без стом'!J$334</f>
        <v>0</v>
      </c>
      <c r="J377" s="18">
        <f>'[1]разовые без стом'!N$334</f>
        <v>125</v>
      </c>
      <c r="K377" s="18">
        <f>'[1]разовые без стом'!U$334</f>
        <v>81</v>
      </c>
      <c r="L377" s="16">
        <f>M377+N377+O377+P377</f>
        <v>81.676140000000004</v>
      </c>
      <c r="M377" s="16">
        <f>'[1]разовые без стом'!BG$334</f>
        <v>31.506228</v>
      </c>
      <c r="N377" s="16">
        <f>'[1]разовые без стом'!CC$334</f>
        <v>0</v>
      </c>
      <c r="O377" s="16">
        <f>'[1]разовые без стом'!CY$334</f>
        <v>30.520802000000007</v>
      </c>
      <c r="P377" s="16">
        <f>'[1]разовые без стом'!EH$334</f>
        <v>19.649109999999997</v>
      </c>
    </row>
    <row r="378" spans="2:16" s="10" customFormat="1" ht="29.25" customHeight="1" x14ac:dyDescent="0.25">
      <c r="B378" s="47"/>
      <c r="C378" s="48" t="s">
        <v>6</v>
      </c>
      <c r="D378" s="48"/>
      <c r="E378" s="19">
        <f>E376+E377</f>
        <v>577</v>
      </c>
      <c r="F378" s="20">
        <f t="shared" ref="F378:P378" si="81">F376+F377</f>
        <v>604.85943743999997</v>
      </c>
      <c r="G378" s="33">
        <f t="shared" si="81"/>
        <v>577</v>
      </c>
      <c r="H378" s="33">
        <f t="shared" si="81"/>
        <v>229</v>
      </c>
      <c r="I378" s="33">
        <f t="shared" si="81"/>
        <v>0</v>
      </c>
      <c r="J378" s="33">
        <f t="shared" si="81"/>
        <v>267</v>
      </c>
      <c r="K378" s="33">
        <f t="shared" si="81"/>
        <v>81</v>
      </c>
      <c r="L378" s="20">
        <f t="shared" si="81"/>
        <v>604.85943744000008</v>
      </c>
      <c r="M378" s="20">
        <f t="shared" si="81"/>
        <v>238.30560384</v>
      </c>
      <c r="N378" s="20">
        <f t="shared" si="81"/>
        <v>0</v>
      </c>
      <c r="O378" s="20">
        <f t="shared" si="81"/>
        <v>346.90472360000001</v>
      </c>
      <c r="P378" s="20">
        <f t="shared" si="81"/>
        <v>19.649109999999997</v>
      </c>
    </row>
    <row r="379" spans="2:16" s="10" customFormat="1" ht="29.25" customHeight="1" x14ac:dyDescent="0.25">
      <c r="B379" s="47" t="s">
        <v>74</v>
      </c>
      <c r="C379" s="5" t="s">
        <v>12</v>
      </c>
      <c r="D379" s="11" t="s">
        <v>13</v>
      </c>
      <c r="E379" s="22">
        <f>[1]заб.без.стом.!V$359</f>
        <v>280</v>
      </c>
      <c r="F379" s="16">
        <f>[1]заб.без.стом.!EL$359</f>
        <v>693.76918080000007</v>
      </c>
      <c r="G379" s="17">
        <f>H379+I379+J379+K379</f>
        <v>280</v>
      </c>
      <c r="H379" s="18">
        <f>[1]заб.без.стом.!F$359</f>
        <v>40</v>
      </c>
      <c r="I379" s="18">
        <f>[1]заб.без.стом.!J$359</f>
        <v>0</v>
      </c>
      <c r="J379" s="18">
        <f>[1]заб.без.стом.!N$359</f>
        <v>93</v>
      </c>
      <c r="K379" s="18">
        <f>[1]заб.без.стом.!U$359</f>
        <v>147</v>
      </c>
      <c r="L379" s="16">
        <f>M379+N379+O379+P379</f>
        <v>693.76918079999996</v>
      </c>
      <c r="M379" s="16">
        <f>[1]заб.без.стом.!BJ$359</f>
        <v>89.565455999999998</v>
      </c>
      <c r="N379" s="16">
        <f>[1]заб.без.стом.!CD$359</f>
        <v>0</v>
      </c>
      <c r="O379" s="16">
        <f>[1]заб.без.стом.!CX$359</f>
        <v>234.12894335999999</v>
      </c>
      <c r="P379" s="16">
        <f>[1]заб.без.стом.!EG$359</f>
        <v>370.07478144000004</v>
      </c>
    </row>
    <row r="380" spans="2:16" s="10" customFormat="1" ht="29.25" customHeight="1" x14ac:dyDescent="0.25">
      <c r="B380" s="47"/>
      <c r="C380" s="5" t="s">
        <v>19</v>
      </c>
      <c r="D380" s="11" t="s">
        <v>17</v>
      </c>
      <c r="E380" s="22">
        <f>'[1]разовые без стом'!V$341</f>
        <v>382</v>
      </c>
      <c r="F380" s="16">
        <f>'[1]разовые без стом'!EM$341</f>
        <v>95.96678</v>
      </c>
      <c r="G380" s="17">
        <f>H380+I380+J380+K380</f>
        <v>382</v>
      </c>
      <c r="H380" s="18">
        <f>'[1]разовые без стом'!F$341</f>
        <v>50</v>
      </c>
      <c r="I380" s="18">
        <f>'[1]разовые без стом'!J$341</f>
        <v>0</v>
      </c>
      <c r="J380" s="18">
        <f>'[1]разовые без стом'!N$341</f>
        <v>126</v>
      </c>
      <c r="K380" s="18">
        <f>'[1]разовые без стом'!U$341</f>
        <v>206</v>
      </c>
      <c r="L380" s="16">
        <f>M380+N380+O380+P380</f>
        <v>95.96678</v>
      </c>
      <c r="M380" s="16">
        <f>'[1]разовые без стом'!BG$341</f>
        <v>11.891100000000002</v>
      </c>
      <c r="N380" s="16">
        <f>'[1]разовые без стом'!CC$341</f>
        <v>0</v>
      </c>
      <c r="O380" s="16">
        <f>'[1]разовые без стом'!CY$341</f>
        <v>31.908239999999999</v>
      </c>
      <c r="P380" s="16">
        <f>'[1]разовые без стом'!EH$341</f>
        <v>52.167439999999992</v>
      </c>
    </row>
    <row r="381" spans="2:16" s="10" customFormat="1" ht="29.25" customHeight="1" x14ac:dyDescent="0.25">
      <c r="B381" s="47"/>
      <c r="C381" s="48" t="s">
        <v>6</v>
      </c>
      <c r="D381" s="48"/>
      <c r="E381" s="19">
        <f>E379+E380</f>
        <v>662</v>
      </c>
      <c r="F381" s="20">
        <f t="shared" ref="F381:P381" si="82">F379+F380</f>
        <v>789.73596080000004</v>
      </c>
      <c r="G381" s="21">
        <f t="shared" si="82"/>
        <v>662</v>
      </c>
      <c r="H381" s="21">
        <f t="shared" si="82"/>
        <v>90</v>
      </c>
      <c r="I381" s="21">
        <f t="shared" si="82"/>
        <v>0</v>
      </c>
      <c r="J381" s="21">
        <f t="shared" si="82"/>
        <v>219</v>
      </c>
      <c r="K381" s="21">
        <f t="shared" si="82"/>
        <v>353</v>
      </c>
      <c r="L381" s="20">
        <f t="shared" si="82"/>
        <v>789.73596079999993</v>
      </c>
      <c r="M381" s="20">
        <f t="shared" si="82"/>
        <v>101.45655600000001</v>
      </c>
      <c r="N381" s="20">
        <f t="shared" si="82"/>
        <v>0</v>
      </c>
      <c r="O381" s="20">
        <f t="shared" si="82"/>
        <v>266.03718335999997</v>
      </c>
      <c r="P381" s="20">
        <f t="shared" si="82"/>
        <v>422.24222144000004</v>
      </c>
    </row>
    <row r="382" spans="2:16" s="10" customFormat="1" ht="29.25" customHeight="1" x14ac:dyDescent="0.25">
      <c r="B382" s="47" t="s">
        <v>75</v>
      </c>
      <c r="C382" s="5" t="s">
        <v>14</v>
      </c>
      <c r="D382" s="11" t="s">
        <v>13</v>
      </c>
      <c r="E382" s="22">
        <f>'[1]стом обр.'!V$54</f>
        <v>165</v>
      </c>
      <c r="F382" s="16">
        <f>'[1]стом обр.'!EZ$54</f>
        <v>271.43423999999999</v>
      </c>
      <c r="G382" s="17">
        <f>H382+I382+J382+K382</f>
        <v>165</v>
      </c>
      <c r="H382" s="18">
        <f>'[1]стом обр.'!F$54</f>
        <v>62</v>
      </c>
      <c r="I382" s="18">
        <f>'[1]стом обр.'!J$54</f>
        <v>6</v>
      </c>
      <c r="J382" s="18">
        <f>'[1]стом обр.'!N$54</f>
        <v>50</v>
      </c>
      <c r="K382" s="18">
        <f>'[1]стом обр.'!U$54</f>
        <v>47</v>
      </c>
      <c r="L382" s="16">
        <f>M382+N382+O382+P382</f>
        <v>271.43423999999999</v>
      </c>
      <c r="M382" s="16">
        <f>'[1]стом обр.'!BX$54</f>
        <v>101.99347199999998</v>
      </c>
      <c r="N382" s="16">
        <f>'[1]стом обр.'!CR$54</f>
        <v>9.870336</v>
      </c>
      <c r="O382" s="16">
        <f>'[1]стом обр.'!DL$54</f>
        <v>82.252800000000008</v>
      </c>
      <c r="P382" s="16">
        <f>'[1]стом обр.'!EU$54</f>
        <v>77.317631999999989</v>
      </c>
    </row>
    <row r="383" spans="2:16" s="10" customFormat="1" ht="29.25" customHeight="1" x14ac:dyDescent="0.25">
      <c r="B383" s="47"/>
      <c r="C383" s="48" t="s">
        <v>6</v>
      </c>
      <c r="D383" s="48"/>
      <c r="E383" s="19">
        <f>E382</f>
        <v>165</v>
      </c>
      <c r="F383" s="20">
        <f t="shared" ref="F383:P383" si="83">F382</f>
        <v>271.43423999999999</v>
      </c>
      <c r="G383" s="33">
        <f t="shared" si="83"/>
        <v>165</v>
      </c>
      <c r="H383" s="33">
        <f t="shared" si="83"/>
        <v>62</v>
      </c>
      <c r="I383" s="33">
        <f t="shared" si="83"/>
        <v>6</v>
      </c>
      <c r="J383" s="33">
        <f t="shared" si="83"/>
        <v>50</v>
      </c>
      <c r="K383" s="33">
        <f t="shared" si="83"/>
        <v>47</v>
      </c>
      <c r="L383" s="20">
        <f t="shared" si="83"/>
        <v>271.43423999999999</v>
      </c>
      <c r="M383" s="20">
        <f t="shared" si="83"/>
        <v>101.99347199999998</v>
      </c>
      <c r="N383" s="20">
        <f t="shared" si="83"/>
        <v>9.870336</v>
      </c>
      <c r="O383" s="20">
        <f t="shared" si="83"/>
        <v>82.252800000000008</v>
      </c>
      <c r="P383" s="20">
        <f t="shared" si="83"/>
        <v>77.317631999999989</v>
      </c>
    </row>
    <row r="384" spans="2:16" s="10" customFormat="1" ht="29.25" customHeight="1" x14ac:dyDescent="0.25">
      <c r="B384" s="47" t="s">
        <v>76</v>
      </c>
      <c r="C384" s="5" t="s">
        <v>14</v>
      </c>
      <c r="D384" s="11" t="s">
        <v>13</v>
      </c>
      <c r="E384" s="22">
        <f>'[1]стом обр.'!V$58</f>
        <v>227</v>
      </c>
      <c r="F384" s="16">
        <f>'[1]стом обр.'!EZ$58</f>
        <v>373.42771199999993</v>
      </c>
      <c r="G384" s="17">
        <f>H384+I384+J384+K384</f>
        <v>227</v>
      </c>
      <c r="H384" s="18">
        <f>'[1]стом обр.'!F$58</f>
        <v>90</v>
      </c>
      <c r="I384" s="18">
        <f>'[1]стом обр.'!J$58</f>
        <v>0</v>
      </c>
      <c r="J384" s="18">
        <f>'[1]стом обр.'!N$58</f>
        <v>68</v>
      </c>
      <c r="K384" s="18">
        <f>'[1]стом обр.'!U$58</f>
        <v>69</v>
      </c>
      <c r="L384" s="16">
        <f>M384+N384+O384+P384</f>
        <v>373.42771199999987</v>
      </c>
      <c r="M384" s="16">
        <f>'[1]стом обр.'!BX$58</f>
        <v>148.05503999999996</v>
      </c>
      <c r="N384" s="16">
        <f>'[1]стом обр.'!CR$58</f>
        <v>0</v>
      </c>
      <c r="O384" s="16">
        <f>'[1]стом обр.'!DL$58</f>
        <v>111.86380799999998</v>
      </c>
      <c r="P384" s="16">
        <f>'[1]стом обр.'!EU$58</f>
        <v>113.50886399999997</v>
      </c>
    </row>
    <row r="385" spans="2:16" s="10" customFormat="1" ht="29.25" customHeight="1" x14ac:dyDescent="0.25">
      <c r="B385" s="47"/>
      <c r="C385" s="5" t="s">
        <v>21</v>
      </c>
      <c r="D385" s="11" t="s">
        <v>17</v>
      </c>
      <c r="E385" s="22">
        <f>'[1]проф.пос. по стом. '!V$73</f>
        <v>208</v>
      </c>
      <c r="F385" s="16">
        <f>'[1]проф.пос. по стом. '!EV$73</f>
        <v>149.95169280000002</v>
      </c>
      <c r="G385" s="17">
        <f>H385+I385+J385+K385</f>
        <v>208</v>
      </c>
      <c r="H385" s="18">
        <f>'[1]проф.пос. по стом. '!F$73</f>
        <v>65</v>
      </c>
      <c r="I385" s="18">
        <f>'[1]проф.пос. по стом. '!J$73</f>
        <v>0</v>
      </c>
      <c r="J385" s="18">
        <f>'[1]проф.пос. по стом. '!N$73</f>
        <v>60</v>
      </c>
      <c r="K385" s="18">
        <f>'[1]проф.пос. по стом. '!U$73</f>
        <v>83</v>
      </c>
      <c r="L385" s="16">
        <f>M385+N385+O385+P385</f>
        <v>149.95169280000002</v>
      </c>
      <c r="M385" s="16">
        <f>'[1]проф.пос. по стом. '!BT$73</f>
        <v>46.859904</v>
      </c>
      <c r="N385" s="16">
        <f>'[1]проф.пос. по стом. '!CN$73</f>
        <v>0</v>
      </c>
      <c r="O385" s="16">
        <f>'[1]проф.пос. по стом. '!DH$73</f>
        <v>43.255296000000001</v>
      </c>
      <c r="P385" s="16">
        <f>'[1]проф.пос. по стом. '!EQ$73</f>
        <v>59.836492800000009</v>
      </c>
    </row>
    <row r="386" spans="2:16" s="10" customFormat="1" ht="29.25" customHeight="1" x14ac:dyDescent="0.25">
      <c r="B386" s="47"/>
      <c r="C386" s="48" t="s">
        <v>6</v>
      </c>
      <c r="D386" s="48"/>
      <c r="E386" s="19">
        <f>E384+E385</f>
        <v>435</v>
      </c>
      <c r="F386" s="20">
        <f t="shared" ref="F386:P386" si="84">F384+F385</f>
        <v>523.37940479999997</v>
      </c>
      <c r="G386" s="21">
        <f t="shared" si="84"/>
        <v>435</v>
      </c>
      <c r="H386" s="21">
        <f t="shared" si="84"/>
        <v>155</v>
      </c>
      <c r="I386" s="21">
        <f t="shared" si="84"/>
        <v>0</v>
      </c>
      <c r="J386" s="21">
        <f t="shared" si="84"/>
        <v>128</v>
      </c>
      <c r="K386" s="21">
        <f t="shared" si="84"/>
        <v>152</v>
      </c>
      <c r="L386" s="20">
        <f t="shared" si="84"/>
        <v>523.37940479999986</v>
      </c>
      <c r="M386" s="20">
        <f t="shared" si="84"/>
        <v>194.91494399999996</v>
      </c>
      <c r="N386" s="20">
        <f t="shared" si="84"/>
        <v>0</v>
      </c>
      <c r="O386" s="20">
        <f t="shared" si="84"/>
        <v>155.11910399999999</v>
      </c>
      <c r="P386" s="20">
        <f t="shared" si="84"/>
        <v>173.34535679999999</v>
      </c>
    </row>
    <row r="387" spans="2:16" s="10" customFormat="1" ht="29.25" customHeight="1" x14ac:dyDescent="0.25">
      <c r="B387" s="47" t="s">
        <v>77</v>
      </c>
      <c r="C387" s="5" t="s">
        <v>14</v>
      </c>
      <c r="D387" s="11" t="s">
        <v>13</v>
      </c>
      <c r="E387" s="22">
        <f>'[1]стом обр.'!V$60</f>
        <v>120</v>
      </c>
      <c r="F387" s="16">
        <f>'[1]стом обр.'!EZ$60</f>
        <v>197.40671999999995</v>
      </c>
      <c r="G387" s="17">
        <f>H387+I387+J387+K387</f>
        <v>120</v>
      </c>
      <c r="H387" s="18">
        <f>'[1]стом обр.'!F$60</f>
        <v>21</v>
      </c>
      <c r="I387" s="18">
        <f>'[1]стом обр.'!J$60</f>
        <v>0</v>
      </c>
      <c r="J387" s="18">
        <f>'[1]стом обр.'!N$60</f>
        <v>39</v>
      </c>
      <c r="K387" s="18">
        <f>'[1]стом обр.'!U$60</f>
        <v>60</v>
      </c>
      <c r="L387" s="16">
        <f>M387+N387+O387+P387</f>
        <v>197.40671999999995</v>
      </c>
      <c r="M387" s="16">
        <f>'[1]стом обр.'!BX$60</f>
        <v>34.546175999999996</v>
      </c>
      <c r="N387" s="16">
        <f>'[1]стом обр.'!CR$60</f>
        <v>0</v>
      </c>
      <c r="O387" s="16">
        <f>'[1]стом обр.'!DL$60</f>
        <v>64.157183999999987</v>
      </c>
      <c r="P387" s="16">
        <f>'[1]стом обр.'!EU$60</f>
        <v>98.703359999999975</v>
      </c>
    </row>
    <row r="388" spans="2:16" s="10" customFormat="1" ht="29.25" customHeight="1" x14ac:dyDescent="0.25">
      <c r="B388" s="47"/>
      <c r="C388" s="48" t="s">
        <v>6</v>
      </c>
      <c r="D388" s="48"/>
      <c r="E388" s="19">
        <f>E387</f>
        <v>120</v>
      </c>
      <c r="F388" s="20">
        <f t="shared" ref="F388:P388" si="85">F387</f>
        <v>197.40671999999995</v>
      </c>
      <c r="G388" s="33">
        <f t="shared" si="85"/>
        <v>120</v>
      </c>
      <c r="H388" s="33">
        <f t="shared" si="85"/>
        <v>21</v>
      </c>
      <c r="I388" s="33">
        <f t="shared" si="85"/>
        <v>0</v>
      </c>
      <c r="J388" s="33">
        <f t="shared" si="85"/>
        <v>39</v>
      </c>
      <c r="K388" s="33">
        <f t="shared" si="85"/>
        <v>60</v>
      </c>
      <c r="L388" s="20">
        <f t="shared" si="85"/>
        <v>197.40671999999995</v>
      </c>
      <c r="M388" s="20">
        <f t="shared" si="85"/>
        <v>34.546175999999996</v>
      </c>
      <c r="N388" s="20">
        <f t="shared" si="85"/>
        <v>0</v>
      </c>
      <c r="O388" s="20">
        <f t="shared" si="85"/>
        <v>64.157183999999987</v>
      </c>
      <c r="P388" s="20">
        <f t="shared" si="85"/>
        <v>98.703359999999975</v>
      </c>
    </row>
    <row r="389" spans="2:16" s="10" customFormat="1" ht="29.25" customHeight="1" x14ac:dyDescent="0.25">
      <c r="B389" s="54" t="s">
        <v>78</v>
      </c>
      <c r="C389" s="5" t="s">
        <v>50</v>
      </c>
      <c r="D389" s="11" t="s">
        <v>30</v>
      </c>
      <c r="E389" s="22">
        <f>'[1]КТиМРТ(обращение)'!X$31</f>
        <v>477</v>
      </c>
      <c r="F389" s="16">
        <f>'[1]КТиМРТ(обращение)'!ED$31</f>
        <v>2577.6917900000003</v>
      </c>
      <c r="G389" s="17">
        <f>H389+I389+J389+K389</f>
        <v>477</v>
      </c>
      <c r="H389" s="17">
        <f>'[1]КТиМРТ(обращение)'!G$31</f>
        <v>72</v>
      </c>
      <c r="I389" s="17">
        <f>'[1]КТиМРТ(обращение)'!K$31</f>
        <v>0</v>
      </c>
      <c r="J389" s="17">
        <f>'[1]КТиМРТ(обращение)'!P$31</f>
        <v>257</v>
      </c>
      <c r="K389" s="17">
        <f>'[1]КТиМРТ(обращение)'!W$31</f>
        <v>148</v>
      </c>
      <c r="L389" s="16">
        <f>M389+N389+O389+P389</f>
        <v>2577.6917900000008</v>
      </c>
      <c r="M389" s="16">
        <f>'[1]КТиМРТ(обращение)'!BB$31</f>
        <v>385.11192000000005</v>
      </c>
      <c r="N389" s="16">
        <f>'[1]КТиМРТ(обращение)'!BV$31</f>
        <v>0</v>
      </c>
      <c r="O389" s="16">
        <f>'[1]КТиМРТ(обращение)'!CP$31</f>
        <v>1389.9920400000005</v>
      </c>
      <c r="P389" s="16">
        <f>'[1]КТиМРТ(обращение)'!DY$31</f>
        <v>802.58783000000017</v>
      </c>
    </row>
    <row r="390" spans="2:16" s="10" customFormat="1" ht="29.25" customHeight="1" x14ac:dyDescent="0.25">
      <c r="B390" s="54"/>
      <c r="C390" s="48" t="s">
        <v>6</v>
      </c>
      <c r="D390" s="48"/>
      <c r="E390" s="19">
        <f>E389</f>
        <v>477</v>
      </c>
      <c r="F390" s="20">
        <f t="shared" ref="F390:P390" si="86">F389</f>
        <v>2577.6917900000003</v>
      </c>
      <c r="G390" s="34">
        <f t="shared" si="86"/>
        <v>477</v>
      </c>
      <c r="H390" s="34">
        <f t="shared" si="86"/>
        <v>72</v>
      </c>
      <c r="I390" s="34">
        <f t="shared" si="86"/>
        <v>0</v>
      </c>
      <c r="J390" s="34">
        <f t="shared" si="86"/>
        <v>257</v>
      </c>
      <c r="K390" s="34">
        <f t="shared" si="86"/>
        <v>148</v>
      </c>
      <c r="L390" s="20">
        <f t="shared" si="86"/>
        <v>2577.6917900000008</v>
      </c>
      <c r="M390" s="20">
        <f t="shared" si="86"/>
        <v>385.11192000000005</v>
      </c>
      <c r="N390" s="20">
        <f t="shared" si="86"/>
        <v>0</v>
      </c>
      <c r="O390" s="20">
        <f t="shared" si="86"/>
        <v>1389.9920400000005</v>
      </c>
      <c r="P390" s="20">
        <f t="shared" si="86"/>
        <v>802.58783000000017</v>
      </c>
    </row>
    <row r="391" spans="2:16" s="10" customFormat="1" ht="29.25" customHeight="1" x14ac:dyDescent="0.25">
      <c r="B391" s="54" t="s">
        <v>79</v>
      </c>
      <c r="C391" s="5" t="s">
        <v>50</v>
      </c>
      <c r="D391" s="11" t="s">
        <v>30</v>
      </c>
      <c r="E391" s="22">
        <f>'[1]КТиМРТ(обращение)'!X$92</f>
        <v>1000</v>
      </c>
      <c r="F391" s="16">
        <f>'[1]КТиМРТ(обращение)'!ED$92</f>
        <v>1593.9</v>
      </c>
      <c r="G391" s="17">
        <f t="shared" ref="G391" si="87">H391+I391+J391+K391</f>
        <v>1000</v>
      </c>
      <c r="H391" s="17">
        <f>'[1]КТиМРТ(обращение)'!G$92</f>
        <v>0</v>
      </c>
      <c r="I391" s="17">
        <f>'[1]КТиМРТ(обращение)'!K$92</f>
        <v>0</v>
      </c>
      <c r="J391" s="17">
        <f>'[1]КТиМРТ(обращение)'!P$92</f>
        <v>1000</v>
      </c>
      <c r="K391" s="17">
        <f>'[1]КТиМРТ(обращение)'!W$92</f>
        <v>0</v>
      </c>
      <c r="L391" s="16">
        <f t="shared" ref="L391" si="88">M391+N391+O391+P391</f>
        <v>1593.9</v>
      </c>
      <c r="M391" s="16">
        <f>'[1]КТиМРТ(обращение)'!BB$92</f>
        <v>0</v>
      </c>
      <c r="N391" s="16">
        <f>'[1]КТиМРТ(обращение)'!BV$92</f>
        <v>0</v>
      </c>
      <c r="O391" s="16">
        <f>'[1]КТиМРТ(обращение)'!CP$92</f>
        <v>1593.9</v>
      </c>
      <c r="P391" s="16">
        <f>'[1]КТиМРТ(обращение)'!DY$92</f>
        <v>0</v>
      </c>
    </row>
    <row r="392" spans="2:16" s="10" customFormat="1" ht="29.25" customHeight="1" x14ac:dyDescent="0.25">
      <c r="B392" s="54"/>
      <c r="C392" s="48" t="s">
        <v>6</v>
      </c>
      <c r="D392" s="48"/>
      <c r="E392" s="19">
        <f>E391</f>
        <v>1000</v>
      </c>
      <c r="F392" s="20">
        <f t="shared" ref="F392:P392" si="89">F391</f>
        <v>1593.9</v>
      </c>
      <c r="G392" s="34">
        <f t="shared" si="89"/>
        <v>1000</v>
      </c>
      <c r="H392" s="34">
        <f t="shared" si="89"/>
        <v>0</v>
      </c>
      <c r="I392" s="34">
        <f t="shared" si="89"/>
        <v>0</v>
      </c>
      <c r="J392" s="34">
        <f t="shared" si="89"/>
        <v>1000</v>
      </c>
      <c r="K392" s="34">
        <f t="shared" si="89"/>
        <v>0</v>
      </c>
      <c r="L392" s="20">
        <f t="shared" si="89"/>
        <v>1593.9</v>
      </c>
      <c r="M392" s="20">
        <f t="shared" si="89"/>
        <v>0</v>
      </c>
      <c r="N392" s="20">
        <f t="shared" si="89"/>
        <v>0</v>
      </c>
      <c r="O392" s="20">
        <f t="shared" si="89"/>
        <v>1593.9</v>
      </c>
      <c r="P392" s="20">
        <f t="shared" si="89"/>
        <v>0</v>
      </c>
    </row>
    <row r="393" spans="2:16" s="10" customFormat="1" ht="29.25" customHeight="1" x14ac:dyDescent="0.25">
      <c r="B393" s="54" t="s">
        <v>80</v>
      </c>
      <c r="C393" s="5" t="s">
        <v>15</v>
      </c>
      <c r="D393" s="11" t="s">
        <v>13</v>
      </c>
      <c r="E393" s="22">
        <f>'[1]неотложка с коэф'!V$90</f>
        <v>337</v>
      </c>
      <c r="F393" s="16">
        <f>'[1]неотложка с коэф'!EL$90</f>
        <v>374.17502699651152</v>
      </c>
      <c r="G393" s="35">
        <f>H393+I393+J393+K393</f>
        <v>337</v>
      </c>
      <c r="H393" s="18">
        <f>'[1]неотложка с коэф'!F$90</f>
        <v>116</v>
      </c>
      <c r="I393" s="18">
        <f>'[1]неотложка с коэф'!J$90</f>
        <v>43</v>
      </c>
      <c r="J393" s="18">
        <f>'[1]неотложка с коэф'!N$90</f>
        <v>72</v>
      </c>
      <c r="K393" s="18">
        <f>'[1]неотложка с коэф'!U$90</f>
        <v>106</v>
      </c>
      <c r="L393" s="16">
        <f>M393+N393+O393+P393</f>
        <v>374.17502699651152</v>
      </c>
      <c r="M393" s="16">
        <f>'[1]неотложка с коэф'!BJ$90</f>
        <v>129.07599436164369</v>
      </c>
      <c r="N393" s="16">
        <f>'[1]неотложка с коэф'!CD$90</f>
        <v>47.670398644030243</v>
      </c>
      <c r="O393" s="16">
        <f>'[1]неотложка с коэф'!CX$90</f>
        <v>80.053294539125446</v>
      </c>
      <c r="P393" s="16">
        <f>'[1]неотложка с коэф'!EG$90</f>
        <v>117.37533945171216</v>
      </c>
    </row>
    <row r="394" spans="2:16" s="10" customFormat="1" ht="29.25" customHeight="1" x14ac:dyDescent="0.25">
      <c r="B394" s="54"/>
      <c r="C394" s="48" t="s">
        <v>6</v>
      </c>
      <c r="D394" s="48"/>
      <c r="E394" s="19">
        <f>E393</f>
        <v>337</v>
      </c>
      <c r="F394" s="20">
        <f t="shared" ref="F394:P394" si="90">F393</f>
        <v>374.17502699651152</v>
      </c>
      <c r="G394" s="33">
        <f t="shared" si="90"/>
        <v>337</v>
      </c>
      <c r="H394" s="33">
        <f t="shared" si="90"/>
        <v>116</v>
      </c>
      <c r="I394" s="33">
        <f t="shared" si="90"/>
        <v>43</v>
      </c>
      <c r="J394" s="33">
        <f t="shared" si="90"/>
        <v>72</v>
      </c>
      <c r="K394" s="33">
        <f t="shared" si="90"/>
        <v>106</v>
      </c>
      <c r="L394" s="20">
        <f t="shared" si="90"/>
        <v>374.17502699651152</v>
      </c>
      <c r="M394" s="20">
        <f t="shared" si="90"/>
        <v>129.07599436164369</v>
      </c>
      <c r="N394" s="20">
        <f t="shared" si="90"/>
        <v>47.670398644030243</v>
      </c>
      <c r="O394" s="20">
        <f t="shared" si="90"/>
        <v>80.053294539125446</v>
      </c>
      <c r="P394" s="20">
        <f t="shared" si="90"/>
        <v>117.37533945171216</v>
      </c>
    </row>
    <row r="395" spans="2:16" ht="29.25" customHeight="1" x14ac:dyDescent="0.25">
      <c r="B395" s="52" t="s">
        <v>81</v>
      </c>
      <c r="C395" s="52"/>
      <c r="D395" s="52"/>
      <c r="E395" s="36">
        <f t="shared" ref="E395:P395" si="91">E23+E40+E57+E72+E88+E103+E118+E134+E149+E165+E177+E193+E208+E225+E240+E254+E269+E280+E295+E306+E317+E321+E325+E333+E338+E341+E348+E354+E360+E363+E367+E369+E372+E375+E378+E381+E383+E386+E388+E390+E392+E394</f>
        <v>1635645</v>
      </c>
      <c r="F395" s="37">
        <f t="shared" si="91"/>
        <v>2311929.0924734855</v>
      </c>
      <c r="G395" s="38">
        <f t="shared" si="91"/>
        <v>1635645</v>
      </c>
      <c r="H395" s="38">
        <f t="shared" si="91"/>
        <v>367763</v>
      </c>
      <c r="I395" s="38">
        <f t="shared" si="91"/>
        <v>452171</v>
      </c>
      <c r="J395" s="38">
        <f t="shared" si="91"/>
        <v>390771</v>
      </c>
      <c r="K395" s="38">
        <f t="shared" si="91"/>
        <v>424940</v>
      </c>
      <c r="L395" s="37">
        <f t="shared" si="91"/>
        <v>2311929.092473485</v>
      </c>
      <c r="M395" s="37">
        <f t="shared" si="91"/>
        <v>529305.49612995517</v>
      </c>
      <c r="N395" s="37">
        <f t="shared" si="91"/>
        <v>640444.96573887719</v>
      </c>
      <c r="O395" s="37">
        <f t="shared" si="91"/>
        <v>528485.62431752356</v>
      </c>
      <c r="P395" s="37">
        <f t="shared" si="91"/>
        <v>613693.00628712983</v>
      </c>
    </row>
    <row r="403" spans="3:16" x14ac:dyDescent="0.25">
      <c r="C403" s="53" t="s">
        <v>82</v>
      </c>
      <c r="D403" s="53"/>
      <c r="E403" s="40">
        <f>SUBTOTAL(9,E404:E426)</f>
        <v>1635645</v>
      </c>
      <c r="F403" s="41">
        <f t="shared" ref="F403:P403" si="92">SUBTOTAL(9,F404:F426)</f>
        <v>2311929.0924734855</v>
      </c>
      <c r="G403" s="40">
        <f t="shared" si="92"/>
        <v>1635645</v>
      </c>
      <c r="H403" s="40">
        <f t="shared" si="92"/>
        <v>367763</v>
      </c>
      <c r="I403" s="40">
        <f t="shared" si="92"/>
        <v>452171</v>
      </c>
      <c r="J403" s="40">
        <f t="shared" si="92"/>
        <v>390771</v>
      </c>
      <c r="K403" s="40">
        <f t="shared" si="92"/>
        <v>424940</v>
      </c>
      <c r="L403" s="41">
        <f t="shared" si="92"/>
        <v>2311929.092473486</v>
      </c>
      <c r="M403" s="41">
        <f t="shared" si="92"/>
        <v>529305.49612995517</v>
      </c>
      <c r="N403" s="41">
        <f t="shared" si="92"/>
        <v>640444.96573887742</v>
      </c>
      <c r="O403" s="41">
        <f t="shared" si="92"/>
        <v>528485.62431752321</v>
      </c>
      <c r="P403" s="41">
        <f t="shared" si="92"/>
        <v>613693.00628712983</v>
      </c>
    </row>
    <row r="404" spans="3:16" ht="45" x14ac:dyDescent="0.25">
      <c r="C404" s="5" t="s">
        <v>12</v>
      </c>
      <c r="D404" s="11" t="s">
        <v>13</v>
      </c>
      <c r="E404" s="42">
        <f>E9+E24+E41+E58+E73+E89+E104+E119+E135+E150+E166+E178+E194+E209+E226+E241+E255+E270+E281+E296+E307+E318+E322+E326+E334+E339+E342+E349+E355+E364+E368+E370+E373+E376+E379</f>
        <v>445868</v>
      </c>
      <c r="F404" s="42">
        <f t="shared" ref="F404:P404" si="93">F9+F24+F41+F58+F73+F89+F104+F119+F135+F150+F166+F178+F194+F209+F226+F241+F255+F270+F281+F296+F307+F318+F322+F326+F334+F339+F342+F349+F355+F364+F368+F370+F373+F376+F379</f>
        <v>1125873.6176609907</v>
      </c>
      <c r="G404" s="42">
        <f t="shared" si="93"/>
        <v>445868</v>
      </c>
      <c r="H404" s="42">
        <f t="shared" si="93"/>
        <v>110584</v>
      </c>
      <c r="I404" s="42">
        <f t="shared" si="93"/>
        <v>166828</v>
      </c>
      <c r="J404" s="42">
        <f t="shared" si="93"/>
        <v>82368</v>
      </c>
      <c r="K404" s="42">
        <f t="shared" si="93"/>
        <v>86088</v>
      </c>
      <c r="L404" s="42">
        <f t="shared" si="93"/>
        <v>1125873.6176609907</v>
      </c>
      <c r="M404" s="42">
        <f t="shared" si="93"/>
        <v>288989.0006639543</v>
      </c>
      <c r="N404" s="42">
        <f t="shared" si="93"/>
        <v>422465.78784599283</v>
      </c>
      <c r="O404" s="42">
        <f t="shared" si="93"/>
        <v>203478.24855496478</v>
      </c>
      <c r="P404" s="42">
        <f t="shared" si="93"/>
        <v>210940.58059607848</v>
      </c>
    </row>
    <row r="405" spans="3:16" ht="30" x14ac:dyDescent="0.25">
      <c r="C405" s="5" t="s">
        <v>14</v>
      </c>
      <c r="D405" s="11" t="s">
        <v>13</v>
      </c>
      <c r="E405" s="42">
        <f>E10+E25+E42+E59+E74+E90+E105+E120+E136+E151+E179+E195+E210+E227+E242+E256+E282+E297+E327+E343+E350+E361+E382+E384+E387</f>
        <v>53007</v>
      </c>
      <c r="F405" s="42">
        <f t="shared" ref="F405:P405" si="94">F10+F25+F42+F59+F74+F90+F105+F120+F136+F151+F179+F195+F210+F227+F242+F256+F282+F297+F327+F343+F350+F361+F382+F384+F387</f>
        <v>87199.483008188967</v>
      </c>
      <c r="G405" s="42">
        <f t="shared" si="94"/>
        <v>53007</v>
      </c>
      <c r="H405" s="42">
        <f t="shared" si="94"/>
        <v>13418</v>
      </c>
      <c r="I405" s="42">
        <f t="shared" si="94"/>
        <v>8795</v>
      </c>
      <c r="J405" s="42">
        <f t="shared" si="94"/>
        <v>13721</v>
      </c>
      <c r="K405" s="42">
        <f t="shared" si="94"/>
        <v>17073</v>
      </c>
      <c r="L405" s="42">
        <f t="shared" si="94"/>
        <v>87199.483008188967</v>
      </c>
      <c r="M405" s="42">
        <f t="shared" si="94"/>
        <v>22073.361303933976</v>
      </c>
      <c r="N405" s="42">
        <f t="shared" si="94"/>
        <v>14468.267396790025</v>
      </c>
      <c r="O405" s="42">
        <f t="shared" si="94"/>
        <v>22571.813261308063</v>
      </c>
      <c r="P405" s="42">
        <f t="shared" si="94"/>
        <v>28086.041046156886</v>
      </c>
    </row>
    <row r="406" spans="3:16" ht="30" x14ac:dyDescent="0.25">
      <c r="C406" s="5" t="s">
        <v>15</v>
      </c>
      <c r="D406" s="11" t="s">
        <v>13</v>
      </c>
      <c r="E406" s="42">
        <f>E11+E28+E45+E60+E76+E91+E106+E122+E137+E153+E167+E181+E196+E213+E228+E243+E257+E273+E287+E301+E310+E328+E393</f>
        <v>171956</v>
      </c>
      <c r="F406" s="42">
        <f t="shared" ref="F406:P406" si="95">F11+F28+F45+F60+F76+F91+F106+F122+F137+F153+F167+F181+F196+F213+F228+F243+F257+F273+F287+F301+F310+F328+F393</f>
        <v>186972.54592822268</v>
      </c>
      <c r="G406" s="42">
        <f t="shared" si="95"/>
        <v>171956</v>
      </c>
      <c r="H406" s="42">
        <f t="shared" si="95"/>
        <v>40330</v>
      </c>
      <c r="I406" s="42">
        <f t="shared" si="95"/>
        <v>82482</v>
      </c>
      <c r="J406" s="42">
        <f t="shared" si="95"/>
        <v>25438</v>
      </c>
      <c r="K406" s="42">
        <f t="shared" si="95"/>
        <v>23706</v>
      </c>
      <c r="L406" s="42">
        <f t="shared" si="95"/>
        <v>186972.54592822265</v>
      </c>
      <c r="M406" s="42">
        <f t="shared" si="95"/>
        <v>44601.907087911619</v>
      </c>
      <c r="N406" s="42">
        <f t="shared" si="95"/>
        <v>86432.465038212307</v>
      </c>
      <c r="O406" s="42">
        <f t="shared" si="95"/>
        <v>29088.346964710006</v>
      </c>
      <c r="P406" s="42">
        <f t="shared" si="95"/>
        <v>26849.826837388737</v>
      </c>
    </row>
    <row r="407" spans="3:16" x14ac:dyDescent="0.25">
      <c r="C407" s="28" t="s">
        <v>50</v>
      </c>
      <c r="D407" s="11" t="s">
        <v>30</v>
      </c>
      <c r="E407" s="42">
        <f>E283+E298+E389+E391</f>
        <v>14040</v>
      </c>
      <c r="F407" s="42">
        <f t="shared" ref="F407:P407" si="96">F283+F298+F389+F391</f>
        <v>65267.417682799998</v>
      </c>
      <c r="G407" s="42">
        <f t="shared" si="96"/>
        <v>14040</v>
      </c>
      <c r="H407" s="42">
        <f t="shared" si="96"/>
        <v>1478</v>
      </c>
      <c r="I407" s="42">
        <f t="shared" si="96"/>
        <v>1839</v>
      </c>
      <c r="J407" s="42">
        <f t="shared" si="96"/>
        <v>6611</v>
      </c>
      <c r="K407" s="42">
        <f t="shared" si="96"/>
        <v>4112</v>
      </c>
      <c r="L407" s="42">
        <f t="shared" si="96"/>
        <v>65267.417682800013</v>
      </c>
      <c r="M407" s="42">
        <f t="shared" si="96"/>
        <v>7669.7213424000001</v>
      </c>
      <c r="N407" s="42">
        <f t="shared" si="96"/>
        <v>9418.9859856000003</v>
      </c>
      <c r="O407" s="42">
        <f t="shared" si="96"/>
        <v>28518.786383800001</v>
      </c>
      <c r="P407" s="42">
        <f t="shared" si="96"/>
        <v>19659.923971000004</v>
      </c>
    </row>
    <row r="408" spans="3:16" x14ac:dyDescent="0.25">
      <c r="C408" s="28" t="s">
        <v>29</v>
      </c>
      <c r="D408" s="11" t="s">
        <v>30</v>
      </c>
      <c r="E408" s="42">
        <f>E26+E43+E211+E271+E284+E299+E308</f>
        <v>13200</v>
      </c>
      <c r="F408" s="42">
        <f t="shared" ref="F408:P408" si="97">F26+F43+F211+F271+F284+F299+F308</f>
        <v>14584.151999999998</v>
      </c>
      <c r="G408" s="42">
        <f t="shared" si="97"/>
        <v>13200</v>
      </c>
      <c r="H408" s="42">
        <f t="shared" si="97"/>
        <v>0</v>
      </c>
      <c r="I408" s="42">
        <f t="shared" si="97"/>
        <v>1775</v>
      </c>
      <c r="J408" s="42">
        <f t="shared" si="97"/>
        <v>5623</v>
      </c>
      <c r="K408" s="42">
        <f t="shared" si="97"/>
        <v>5802</v>
      </c>
      <c r="L408" s="42">
        <f t="shared" si="97"/>
        <v>14584.151999999998</v>
      </c>
      <c r="M408" s="42">
        <f t="shared" si="97"/>
        <v>0</v>
      </c>
      <c r="N408" s="42">
        <f t="shared" si="97"/>
        <v>1961.1264999999999</v>
      </c>
      <c r="O408" s="42">
        <f t="shared" si="97"/>
        <v>6212.6277799999998</v>
      </c>
      <c r="P408" s="42">
        <f t="shared" si="97"/>
        <v>6410.3977199999999</v>
      </c>
    </row>
    <row r="409" spans="3:16" x14ac:dyDescent="0.25">
      <c r="C409" s="28" t="s">
        <v>31</v>
      </c>
      <c r="D409" s="11" t="s">
        <v>30</v>
      </c>
      <c r="E409" s="42">
        <f>E27+E44+E75+E121+E152+E180+E212+E272+E285+E300+E309+E336+E356</f>
        <v>9650</v>
      </c>
      <c r="F409" s="42">
        <f t="shared" ref="F409:P409" si="98">F27+F44+F75+F121+F152+F180+F212+F272+F285+F300+F309+F336+F356</f>
        <v>14658.735999999997</v>
      </c>
      <c r="G409" s="42">
        <f t="shared" si="98"/>
        <v>9650</v>
      </c>
      <c r="H409" s="42">
        <f t="shared" si="98"/>
        <v>1341</v>
      </c>
      <c r="I409" s="42">
        <f t="shared" si="98"/>
        <v>2605</v>
      </c>
      <c r="J409" s="42">
        <f t="shared" si="98"/>
        <v>2845</v>
      </c>
      <c r="K409" s="42">
        <f t="shared" si="98"/>
        <v>2859</v>
      </c>
      <c r="L409" s="42">
        <f t="shared" si="98"/>
        <v>14658.735999999997</v>
      </c>
      <c r="M409" s="42">
        <f t="shared" si="98"/>
        <v>2037.0326399999997</v>
      </c>
      <c r="N409" s="42">
        <f t="shared" si="98"/>
        <v>3957.0991999999992</v>
      </c>
      <c r="O409" s="42">
        <f t="shared" si="98"/>
        <v>4321.6687999999995</v>
      </c>
      <c r="P409" s="42">
        <f t="shared" si="98"/>
        <v>4342.9353599999995</v>
      </c>
    </row>
    <row r="410" spans="3:16" x14ac:dyDescent="0.25">
      <c r="C410" s="28" t="s">
        <v>51</v>
      </c>
      <c r="D410" s="11" t="s">
        <v>30</v>
      </c>
      <c r="E410" s="42">
        <f>E286</f>
        <v>8010</v>
      </c>
      <c r="F410" s="42">
        <f t="shared" ref="F410:P410" si="99">F286</f>
        <v>7946.3204999999998</v>
      </c>
      <c r="G410" s="42">
        <f t="shared" si="99"/>
        <v>8010</v>
      </c>
      <c r="H410" s="42">
        <f t="shared" si="99"/>
        <v>1456</v>
      </c>
      <c r="I410" s="42">
        <f t="shared" si="99"/>
        <v>2184</v>
      </c>
      <c r="J410" s="42">
        <f t="shared" si="99"/>
        <v>2186</v>
      </c>
      <c r="K410" s="42">
        <f t="shared" si="99"/>
        <v>2184</v>
      </c>
      <c r="L410" s="42">
        <f t="shared" si="99"/>
        <v>7946.320499999998</v>
      </c>
      <c r="M410" s="42">
        <f t="shared" si="99"/>
        <v>1444.4247999999998</v>
      </c>
      <c r="N410" s="42">
        <f t="shared" si="99"/>
        <v>2166.6371999999997</v>
      </c>
      <c r="O410" s="42">
        <f t="shared" si="99"/>
        <v>2168.6212999999998</v>
      </c>
      <c r="P410" s="42">
        <f t="shared" si="99"/>
        <v>2166.6371999999997</v>
      </c>
    </row>
    <row r="411" spans="3:16" x14ac:dyDescent="0.25">
      <c r="C411" s="28" t="s">
        <v>59</v>
      </c>
      <c r="D411" s="11" t="s">
        <v>30</v>
      </c>
      <c r="E411" s="42">
        <f>E337</f>
        <v>220</v>
      </c>
      <c r="F411" s="42">
        <f t="shared" ref="F411:P411" si="100">F337</f>
        <v>5692.4999999999991</v>
      </c>
      <c r="G411" s="42">
        <f t="shared" si="100"/>
        <v>220</v>
      </c>
      <c r="H411" s="42">
        <f t="shared" si="100"/>
        <v>40</v>
      </c>
      <c r="I411" s="42">
        <f t="shared" si="100"/>
        <v>60</v>
      </c>
      <c r="J411" s="42">
        <f t="shared" si="100"/>
        <v>60</v>
      </c>
      <c r="K411" s="42">
        <f t="shared" si="100"/>
        <v>60</v>
      </c>
      <c r="L411" s="42">
        <f t="shared" si="100"/>
        <v>5692.5</v>
      </c>
      <c r="M411" s="42">
        <f t="shared" si="100"/>
        <v>1035</v>
      </c>
      <c r="N411" s="42">
        <f t="shared" si="100"/>
        <v>1552.5</v>
      </c>
      <c r="O411" s="42">
        <f t="shared" si="100"/>
        <v>1552.5</v>
      </c>
      <c r="P411" s="42">
        <f t="shared" si="100"/>
        <v>1552.5</v>
      </c>
    </row>
    <row r="412" spans="3:16" x14ac:dyDescent="0.25">
      <c r="C412" s="5" t="s">
        <v>16</v>
      </c>
      <c r="D412" s="11" t="s">
        <v>17</v>
      </c>
      <c r="E412" s="42">
        <f>E12+E29+E46+E61+E77+E92+E107+E123+E138+E154+E168+E182+E197+E214+E229+E244+E258+E274+E288+E302+E311+E319+E329</f>
        <v>113993</v>
      </c>
      <c r="F412" s="42">
        <f t="shared" ref="F412:P412" si="101">F12+F29+F46+F61+F77+F92+F107+F123+F138+F154+F168+F182+F197+F214+F229+F244+F258+F274+F288+F302+F311+F319+F329</f>
        <v>29604.477005401746</v>
      </c>
      <c r="G412" s="42">
        <f t="shared" si="101"/>
        <v>113993</v>
      </c>
      <c r="H412" s="42">
        <f t="shared" si="101"/>
        <v>27028</v>
      </c>
      <c r="I412" s="42">
        <f t="shared" si="101"/>
        <v>28378</v>
      </c>
      <c r="J412" s="42">
        <f t="shared" si="101"/>
        <v>28005</v>
      </c>
      <c r="K412" s="42">
        <f t="shared" si="101"/>
        <v>30582</v>
      </c>
      <c r="L412" s="42">
        <f t="shared" si="101"/>
        <v>29604.477005401743</v>
      </c>
      <c r="M412" s="42">
        <f t="shared" si="101"/>
        <v>7127.1340762311411</v>
      </c>
      <c r="N412" s="42">
        <f t="shared" si="101"/>
        <v>7311.6982980105004</v>
      </c>
      <c r="O412" s="42">
        <f t="shared" si="101"/>
        <v>7226.0102989628031</v>
      </c>
      <c r="P412" s="42">
        <f t="shared" si="101"/>
        <v>7939.6343321972954</v>
      </c>
    </row>
    <row r="413" spans="3:16" x14ac:dyDescent="0.25">
      <c r="C413" s="5" t="s">
        <v>18</v>
      </c>
      <c r="D413" s="11" t="s">
        <v>17</v>
      </c>
      <c r="E413" s="42">
        <f>E13+E30+E47+E62+E78+E93+E108+E124+E139+E155+E183+E198+E215+E230+E245+E259</f>
        <v>81437</v>
      </c>
      <c r="F413" s="42">
        <f t="shared" ref="F413:P413" si="102">F13+F30+F47+F62+F78+F93+F108+F124+F139+F155+F183+F198+F215+F230+F245+F259</f>
        <v>20133.8</v>
      </c>
      <c r="G413" s="42">
        <f t="shared" si="102"/>
        <v>81437</v>
      </c>
      <c r="H413" s="42">
        <f t="shared" si="102"/>
        <v>20168</v>
      </c>
      <c r="I413" s="42">
        <f t="shared" si="102"/>
        <v>20544</v>
      </c>
      <c r="J413" s="42">
        <f t="shared" si="102"/>
        <v>20320</v>
      </c>
      <c r="K413" s="42">
        <f t="shared" si="102"/>
        <v>20405</v>
      </c>
      <c r="L413" s="42">
        <f t="shared" si="102"/>
        <v>20133.8</v>
      </c>
      <c r="M413" s="42">
        <f t="shared" si="102"/>
        <v>5021.6057276524198</v>
      </c>
      <c r="N413" s="42">
        <f t="shared" si="102"/>
        <v>5037.3980907825262</v>
      </c>
      <c r="O413" s="42">
        <f t="shared" si="102"/>
        <v>5037.3980907825262</v>
      </c>
      <c r="P413" s="42">
        <f t="shared" si="102"/>
        <v>5037.3980907825262</v>
      </c>
    </row>
    <row r="414" spans="3:16" x14ac:dyDescent="0.25">
      <c r="C414" s="5" t="s">
        <v>52</v>
      </c>
      <c r="D414" s="11" t="s">
        <v>17</v>
      </c>
      <c r="E414" s="42">
        <f>E289</f>
        <v>4206</v>
      </c>
      <c r="F414" s="42">
        <f t="shared" ref="F414:P414" si="103">F289</f>
        <v>720.59042639999996</v>
      </c>
      <c r="G414" s="42">
        <f t="shared" si="103"/>
        <v>4206</v>
      </c>
      <c r="H414" s="42">
        <f t="shared" si="103"/>
        <v>822</v>
      </c>
      <c r="I414" s="42">
        <f t="shared" si="103"/>
        <v>1080</v>
      </c>
      <c r="J414" s="42">
        <f t="shared" si="103"/>
        <v>1134</v>
      </c>
      <c r="K414" s="42">
        <f t="shared" si="103"/>
        <v>1170</v>
      </c>
      <c r="L414" s="42">
        <f t="shared" si="103"/>
        <v>720.59042639999984</v>
      </c>
      <c r="M414" s="42">
        <f t="shared" si="103"/>
        <v>140.82865679999998</v>
      </c>
      <c r="N414" s="42">
        <f t="shared" si="103"/>
        <v>185.03035200000002</v>
      </c>
      <c r="O414" s="42">
        <f t="shared" si="103"/>
        <v>194.28186959999996</v>
      </c>
      <c r="P414" s="42">
        <f t="shared" si="103"/>
        <v>200.44954799999999</v>
      </c>
    </row>
    <row r="415" spans="3:16" ht="60" x14ac:dyDescent="0.25">
      <c r="C415" s="5" t="s">
        <v>19</v>
      </c>
      <c r="D415" s="11" t="s">
        <v>17</v>
      </c>
      <c r="E415" s="42">
        <f>E14+E31+E48+E63+E79+E94+E109+E125+E140+E156+E169+E184+E199+E216+E231+E246+E260+E275+E290+E303+E312+E323+E330+E335+E340+E344+E351+E357+E365+E371+E374+E377+E380</f>
        <v>314059</v>
      </c>
      <c r="F415" s="42">
        <f t="shared" ref="F415:P415" si="104">F14+F31+F48+F63+F79+F94+F109+F125+F140+F156+F169+F184+F199+F216+F231+F246+F260+F275+F290+F303+F312+F323+F330+F335+F340+F344+F351+F357+F365+F371+F374+F377+F380</f>
        <v>82033.838859875177</v>
      </c>
      <c r="G415" s="42">
        <f t="shared" si="104"/>
        <v>314059</v>
      </c>
      <c r="H415" s="42">
        <f t="shared" si="104"/>
        <v>65633</v>
      </c>
      <c r="I415" s="42">
        <f t="shared" si="104"/>
        <v>77754</v>
      </c>
      <c r="J415" s="42">
        <f t="shared" si="104"/>
        <v>86947</v>
      </c>
      <c r="K415" s="42">
        <f t="shared" si="104"/>
        <v>83725</v>
      </c>
      <c r="L415" s="42">
        <f t="shared" si="104"/>
        <v>82033.838859875177</v>
      </c>
      <c r="M415" s="42">
        <f t="shared" si="104"/>
        <v>17199.526160433525</v>
      </c>
      <c r="N415" s="42">
        <f t="shared" si="104"/>
        <v>20212.71561512693</v>
      </c>
      <c r="O415" s="42">
        <f t="shared" si="104"/>
        <v>22762.292312444741</v>
      </c>
      <c r="P415" s="42">
        <f t="shared" si="104"/>
        <v>21859.30477186996</v>
      </c>
    </row>
    <row r="416" spans="3:16" x14ac:dyDescent="0.25">
      <c r="C416" s="5" t="s">
        <v>20</v>
      </c>
      <c r="D416" s="11" t="s">
        <v>17</v>
      </c>
      <c r="E416" s="42">
        <f>E15+E32+E49+E64+E80+E95+E110+E126+E141+E157+E170+E185+E200+E217+E232+E247+E261+E276+E291+E304+E313+E320+E324+E331+E352</f>
        <v>130189</v>
      </c>
      <c r="F416" s="42">
        <f t="shared" ref="F416:P416" si="105">F15+F32+F49+F64+F80+F95+F110+F126+F141+F157+F170+F185+F200+F217+F232+F247+F261+F276+F291+F304+F313+F320+F324+F331+F352</f>
        <v>11653.711624640471</v>
      </c>
      <c r="G416" s="42">
        <f t="shared" si="105"/>
        <v>130189</v>
      </c>
      <c r="H416" s="42">
        <f t="shared" si="105"/>
        <v>28141</v>
      </c>
      <c r="I416" s="42">
        <f t="shared" si="105"/>
        <v>30506</v>
      </c>
      <c r="J416" s="42">
        <f t="shared" si="105"/>
        <v>41261</v>
      </c>
      <c r="K416" s="42">
        <f t="shared" si="105"/>
        <v>30281</v>
      </c>
      <c r="L416" s="42">
        <f t="shared" si="105"/>
        <v>11653.711624640471</v>
      </c>
      <c r="M416" s="42">
        <f t="shared" si="105"/>
        <v>2555.2145830768018</v>
      </c>
      <c r="N416" s="42">
        <f t="shared" si="105"/>
        <v>2724.4858409703857</v>
      </c>
      <c r="O416" s="42">
        <f t="shared" si="105"/>
        <v>3683.5639857371893</v>
      </c>
      <c r="P416" s="42">
        <f t="shared" si="105"/>
        <v>2690.447214856094</v>
      </c>
    </row>
    <row r="417" spans="3:16" ht="30" x14ac:dyDescent="0.25">
      <c r="C417" s="5" t="s">
        <v>21</v>
      </c>
      <c r="D417" s="11" t="s">
        <v>17</v>
      </c>
      <c r="E417" s="42">
        <f>E16+E33+E50+E65+E81+E96+E111+E127+E142+E158+E186+E201+E218+E233+E248+E262+E305+E332+E345+E353+E362+E385</f>
        <v>81539</v>
      </c>
      <c r="F417" s="42">
        <f t="shared" ref="F417:P417" si="106">F16+F33+F50+F65+F81+F96+F111+F127+F142+F158+F186+F201+F218+F233+F248+F262+F305+F332+F345+F353+F362+F385</f>
        <v>46337.01773329953</v>
      </c>
      <c r="G417" s="42">
        <f t="shared" si="106"/>
        <v>81539</v>
      </c>
      <c r="H417" s="42">
        <f t="shared" si="106"/>
        <v>19598</v>
      </c>
      <c r="I417" s="42">
        <f t="shared" si="106"/>
        <v>12130</v>
      </c>
      <c r="J417" s="42">
        <f t="shared" si="106"/>
        <v>18722</v>
      </c>
      <c r="K417" s="42">
        <f t="shared" si="106"/>
        <v>31089</v>
      </c>
      <c r="L417" s="42">
        <f t="shared" si="106"/>
        <v>46337.01773329953</v>
      </c>
      <c r="M417" s="42">
        <f t="shared" si="106"/>
        <v>10988.510260373245</v>
      </c>
      <c r="N417" s="42">
        <f t="shared" si="106"/>
        <v>7913.7621313144527</v>
      </c>
      <c r="O417" s="42">
        <f t="shared" si="106"/>
        <v>10564.74224069895</v>
      </c>
      <c r="P417" s="42">
        <f t="shared" si="106"/>
        <v>16870.003100912887</v>
      </c>
    </row>
    <row r="418" spans="3:16" x14ac:dyDescent="0.25">
      <c r="C418" s="5" t="s">
        <v>68</v>
      </c>
      <c r="D418" s="11" t="s">
        <v>17</v>
      </c>
      <c r="E418" s="42">
        <f>E366</f>
        <v>18212</v>
      </c>
      <c r="F418" s="42">
        <f t="shared" ref="F418:P418" si="107">F366</f>
        <v>140491.01039999997</v>
      </c>
      <c r="G418" s="42">
        <f t="shared" si="107"/>
        <v>18212</v>
      </c>
      <c r="H418" s="42">
        <f t="shared" si="107"/>
        <v>4695</v>
      </c>
      <c r="I418" s="42">
        <f t="shared" si="107"/>
        <v>4829</v>
      </c>
      <c r="J418" s="42">
        <f t="shared" si="107"/>
        <v>4538</v>
      </c>
      <c r="K418" s="42">
        <f t="shared" si="107"/>
        <v>4150</v>
      </c>
      <c r="L418" s="42">
        <f t="shared" si="107"/>
        <v>140491.01039999997</v>
      </c>
      <c r="M418" s="42">
        <f t="shared" si="107"/>
        <v>36218.168999999994</v>
      </c>
      <c r="N418" s="42">
        <f t="shared" si="107"/>
        <v>37251.871799999994</v>
      </c>
      <c r="O418" s="42">
        <f t="shared" si="107"/>
        <v>35007.039599999996</v>
      </c>
      <c r="P418" s="42">
        <f t="shared" si="107"/>
        <v>32013.93</v>
      </c>
    </row>
    <row r="419" spans="3:16" ht="30" x14ac:dyDescent="0.25">
      <c r="C419" s="5" t="s">
        <v>62</v>
      </c>
      <c r="D419" s="11" t="s">
        <v>17</v>
      </c>
      <c r="E419" s="42">
        <f>E346+E358</f>
        <v>22974</v>
      </c>
      <c r="F419" s="42">
        <f t="shared" ref="F419:P420" si="108">F346+F358</f>
        <v>13901.194783750514</v>
      </c>
      <c r="G419" s="42">
        <f t="shared" si="108"/>
        <v>22974</v>
      </c>
      <c r="H419" s="42">
        <f t="shared" si="108"/>
        <v>2698</v>
      </c>
      <c r="I419" s="42">
        <f t="shared" si="108"/>
        <v>5319</v>
      </c>
      <c r="J419" s="42">
        <f t="shared" si="108"/>
        <v>5497</v>
      </c>
      <c r="K419" s="42">
        <f t="shared" si="108"/>
        <v>9460</v>
      </c>
      <c r="L419" s="42">
        <f t="shared" si="108"/>
        <v>13901.19478375051</v>
      </c>
      <c r="M419" s="42">
        <f t="shared" si="108"/>
        <v>1669.055408685666</v>
      </c>
      <c r="N419" s="42">
        <f t="shared" si="108"/>
        <v>3307.1716589297566</v>
      </c>
      <c r="O419" s="42">
        <f t="shared" si="108"/>
        <v>3239.5015281902643</v>
      </c>
      <c r="P419" s="42">
        <f t="shared" si="108"/>
        <v>5685.4661879448249</v>
      </c>
    </row>
    <row r="420" spans="3:16" ht="26.25" customHeight="1" x14ac:dyDescent="0.25">
      <c r="C420" s="5" t="s">
        <v>63</v>
      </c>
      <c r="D420" s="11" t="s">
        <v>17</v>
      </c>
      <c r="E420" s="42">
        <f>E347+E359</f>
        <v>12348</v>
      </c>
      <c r="F420" s="42">
        <f t="shared" si="108"/>
        <v>23291.844094751963</v>
      </c>
      <c r="G420" s="42">
        <f t="shared" si="108"/>
        <v>12348</v>
      </c>
      <c r="H420" s="42">
        <f t="shared" si="108"/>
        <v>3148</v>
      </c>
      <c r="I420" s="42">
        <f t="shared" si="108"/>
        <v>2378</v>
      </c>
      <c r="J420" s="42">
        <f t="shared" si="108"/>
        <v>2083</v>
      </c>
      <c r="K420" s="42">
        <f t="shared" si="108"/>
        <v>4739</v>
      </c>
      <c r="L420" s="42">
        <f t="shared" si="108"/>
        <v>23291.844094751959</v>
      </c>
      <c r="M420" s="42">
        <f t="shared" si="108"/>
        <v>5935.2982893775998</v>
      </c>
      <c r="N420" s="42">
        <f t="shared" si="108"/>
        <v>4427.5181653273348</v>
      </c>
      <c r="O420" s="42">
        <f t="shared" si="108"/>
        <v>4106.76631453153</v>
      </c>
      <c r="P420" s="42">
        <f t="shared" si="108"/>
        <v>8822.2613255154938</v>
      </c>
    </row>
    <row r="421" spans="3:16" x14ac:dyDescent="0.25">
      <c r="C421" s="5" t="s">
        <v>22</v>
      </c>
      <c r="D421" s="11" t="s">
        <v>17</v>
      </c>
      <c r="E421" s="42">
        <f>E17+E34+E51+E66+E82+E97+E112+E128+E143+E159+E171+E187+E202+E219+E234+E249+E263+E277+E292</f>
        <v>25541</v>
      </c>
      <c r="F421" s="42">
        <f t="shared" ref="F421:P421" si="109">F17+F34+F51+F66+F82+F97+F112+F128+F143+F159+F171+F187+F202+F219+F234+F249+F263+F277+F292</f>
        <v>60915.97320516</v>
      </c>
      <c r="G421" s="42">
        <f t="shared" si="109"/>
        <v>25541</v>
      </c>
      <c r="H421" s="42">
        <f t="shared" si="109"/>
        <v>2983</v>
      </c>
      <c r="I421" s="42">
        <f t="shared" si="109"/>
        <v>254</v>
      </c>
      <c r="J421" s="42">
        <f t="shared" si="109"/>
        <v>12095</v>
      </c>
      <c r="K421" s="42">
        <f t="shared" si="109"/>
        <v>10209</v>
      </c>
      <c r="L421" s="42">
        <f t="shared" si="109"/>
        <v>60915.973205160008</v>
      </c>
      <c r="M421" s="42">
        <f t="shared" si="109"/>
        <v>6851.32750743</v>
      </c>
      <c r="N421" s="42">
        <f t="shared" si="109"/>
        <v>640.40000000000009</v>
      </c>
      <c r="O421" s="42">
        <f t="shared" si="109"/>
        <v>28772.596008949997</v>
      </c>
      <c r="P421" s="42">
        <f t="shared" si="109"/>
        <v>24651.649688780002</v>
      </c>
    </row>
    <row r="422" spans="3:16" x14ac:dyDescent="0.25">
      <c r="C422" s="5" t="s">
        <v>23</v>
      </c>
      <c r="D422" s="11" t="s">
        <v>17</v>
      </c>
      <c r="E422" s="42">
        <f>E18+E35+E52+E67+E83+E98+E113+E129+E144+E160+E172+E188+E203+E220+E235+E250+E264+E314</f>
        <v>55520</v>
      </c>
      <c r="F422" s="42">
        <f t="shared" ref="F422:P422" si="110">F18+F35+F52+F67+F83+F98+F113+F129+F144+F160+F172+F188+F203+F220+F235+F250+F264+F314</f>
        <v>188290.85972000391</v>
      </c>
      <c r="G422" s="42">
        <f t="shared" si="110"/>
        <v>55520</v>
      </c>
      <c r="H422" s="42">
        <f t="shared" si="110"/>
        <v>13241</v>
      </c>
      <c r="I422" s="42">
        <f t="shared" si="110"/>
        <v>1608</v>
      </c>
      <c r="J422" s="42">
        <f t="shared" si="110"/>
        <v>17284</v>
      </c>
      <c r="K422" s="42">
        <f t="shared" si="110"/>
        <v>23387</v>
      </c>
      <c r="L422" s="42">
        <f t="shared" si="110"/>
        <v>188290.85972000391</v>
      </c>
      <c r="M422" s="42">
        <f t="shared" si="110"/>
        <v>38266.038121694874</v>
      </c>
      <c r="N422" s="42">
        <f t="shared" si="110"/>
        <v>4728.4801198199493</v>
      </c>
      <c r="O422" s="42">
        <f t="shared" si="110"/>
        <v>61130.991422842439</v>
      </c>
      <c r="P422" s="42">
        <f t="shared" si="110"/>
        <v>84165.350055646646</v>
      </c>
    </row>
    <row r="423" spans="3:16" x14ac:dyDescent="0.25">
      <c r="C423" s="5" t="s">
        <v>24</v>
      </c>
      <c r="D423" s="11" t="s">
        <v>17</v>
      </c>
      <c r="E423" s="42">
        <f>E19+E36+E53+E68+E84+E99+E114+E130+E145+E161+E173+E189+E204+E221+E236+E265+E315</f>
        <v>1728</v>
      </c>
      <c r="F423" s="42">
        <f t="shared" ref="F423:P423" si="111">F19+F36+F53+F68+F84+F99+F114+F130+F145+F161+F173+F189+F204+F221+F236+F265+F315</f>
        <v>16801.251080000002</v>
      </c>
      <c r="G423" s="42">
        <f t="shared" si="111"/>
        <v>1728</v>
      </c>
      <c r="H423" s="42">
        <f t="shared" si="111"/>
        <v>134</v>
      </c>
      <c r="I423" s="42">
        <f t="shared" si="111"/>
        <v>51</v>
      </c>
      <c r="J423" s="42">
        <f t="shared" si="111"/>
        <v>600</v>
      </c>
      <c r="K423" s="42">
        <f t="shared" si="111"/>
        <v>943</v>
      </c>
      <c r="L423" s="42">
        <f t="shared" si="111"/>
        <v>16801.251080000002</v>
      </c>
      <c r="M423" s="42">
        <f t="shared" si="111"/>
        <v>1255.8152399999999</v>
      </c>
      <c r="N423" s="42">
        <f t="shared" si="111"/>
        <v>492.84386000000001</v>
      </c>
      <c r="O423" s="42">
        <f t="shared" si="111"/>
        <v>5795.0459999999994</v>
      </c>
      <c r="P423" s="42">
        <f t="shared" si="111"/>
        <v>9257.5459800000008</v>
      </c>
    </row>
    <row r="424" spans="3:16" x14ac:dyDescent="0.25">
      <c r="C424" s="5" t="s">
        <v>25</v>
      </c>
      <c r="D424" s="11" t="s">
        <v>17</v>
      </c>
      <c r="E424" s="42">
        <f>E20+E37+E54+E69+E85+E100+E115+E131+E146+E162+E174+E190+E205+E222+E237+E251+E266+E316</f>
        <v>3084</v>
      </c>
      <c r="F424" s="42">
        <f t="shared" ref="F424:P424" si="112">F20+F37+F54+F69+F85+F100+F115+F131+F146+F162+F174+F190+F205+F222+F237+F251+F266+F316</f>
        <v>30765.99224</v>
      </c>
      <c r="G424" s="42">
        <f t="shared" si="112"/>
        <v>3084</v>
      </c>
      <c r="H424" s="42">
        <f t="shared" si="112"/>
        <v>55</v>
      </c>
      <c r="I424" s="42">
        <f t="shared" si="112"/>
        <v>186</v>
      </c>
      <c r="J424" s="42">
        <f t="shared" si="112"/>
        <v>1288</v>
      </c>
      <c r="K424" s="42">
        <f t="shared" si="112"/>
        <v>1555</v>
      </c>
      <c r="L424" s="42">
        <f t="shared" si="112"/>
        <v>30765.99224</v>
      </c>
      <c r="M424" s="42">
        <f t="shared" si="112"/>
        <v>569.14730000000009</v>
      </c>
      <c r="N424" s="42">
        <f t="shared" si="112"/>
        <v>1745.2099599999999</v>
      </c>
      <c r="O424" s="42">
        <f t="shared" si="112"/>
        <v>13049.407680000002</v>
      </c>
      <c r="P424" s="42">
        <f t="shared" si="112"/>
        <v>15402.227300000002</v>
      </c>
    </row>
    <row r="425" spans="3:16" x14ac:dyDescent="0.25">
      <c r="C425" s="5" t="s">
        <v>26</v>
      </c>
      <c r="D425" s="11" t="s">
        <v>17</v>
      </c>
      <c r="E425" s="42">
        <f>E21+E38+E55+E70+E86+E101+E116+E132+E147+E163+E175+E191+E206+E223+E238+E252+E267+E278+E293</f>
        <v>53066</v>
      </c>
      <c r="F425" s="42">
        <f t="shared" ref="F425:P426" si="113">F21+F38+F55+F70+F86+F101+F116+F132+F147+F163+F175+F191+F206+F223+F238+F252+F267+F278+F293</f>
        <v>132433.87951999999</v>
      </c>
      <c r="G425" s="42">
        <f t="shared" si="113"/>
        <v>53066</v>
      </c>
      <c r="H425" s="42">
        <f t="shared" si="113"/>
        <v>10685</v>
      </c>
      <c r="I425" s="42">
        <f t="shared" si="113"/>
        <v>581</v>
      </c>
      <c r="J425" s="42">
        <f t="shared" si="113"/>
        <v>11801</v>
      </c>
      <c r="K425" s="42">
        <f t="shared" si="113"/>
        <v>29999</v>
      </c>
      <c r="L425" s="42">
        <f t="shared" si="113"/>
        <v>132433.87951999999</v>
      </c>
      <c r="M425" s="42">
        <f t="shared" si="113"/>
        <v>27393.480960000004</v>
      </c>
      <c r="N425" s="42">
        <f t="shared" si="113"/>
        <v>2022.7456800000004</v>
      </c>
      <c r="O425" s="42">
        <f t="shared" si="113"/>
        <v>28621.54592</v>
      </c>
      <c r="P425" s="42">
        <f t="shared" si="113"/>
        <v>74396.10695999999</v>
      </c>
    </row>
    <row r="426" spans="3:16" x14ac:dyDescent="0.25">
      <c r="C426" s="5" t="s">
        <v>27</v>
      </c>
      <c r="D426" s="11" t="s">
        <v>17</v>
      </c>
      <c r="E426" s="42">
        <f>E22+E39+E56+E71+E87+E102+E117+E133+E148+E164+E176+E192+E207+E224+E239+E253+E268+E279+E294</f>
        <v>1798</v>
      </c>
      <c r="F426" s="42">
        <f t="shared" si="113"/>
        <v>6358.8789999999999</v>
      </c>
      <c r="G426" s="42">
        <f t="shared" si="113"/>
        <v>1798</v>
      </c>
      <c r="H426" s="42">
        <f t="shared" si="113"/>
        <v>87</v>
      </c>
      <c r="I426" s="42">
        <f t="shared" si="113"/>
        <v>5</v>
      </c>
      <c r="J426" s="42">
        <f t="shared" si="113"/>
        <v>344</v>
      </c>
      <c r="K426" s="42">
        <f t="shared" si="113"/>
        <v>1362</v>
      </c>
      <c r="L426" s="42">
        <f t="shared" si="113"/>
        <v>6358.878999999999</v>
      </c>
      <c r="M426" s="42">
        <f t="shared" si="113"/>
        <v>263.89699999999999</v>
      </c>
      <c r="N426" s="42">
        <f t="shared" si="113"/>
        <v>20.765000000000001</v>
      </c>
      <c r="O426" s="42">
        <f t="shared" si="113"/>
        <v>1381.8279999999997</v>
      </c>
      <c r="P426" s="42">
        <f t="shared" si="113"/>
        <v>4692.3889999999992</v>
      </c>
    </row>
  </sheetData>
  <autoFilter ref="B5:P395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96">
    <mergeCell ref="B395:D395"/>
    <mergeCell ref="C403:D403"/>
    <mergeCell ref="B389:B390"/>
    <mergeCell ref="C390:D390"/>
    <mergeCell ref="B391:B392"/>
    <mergeCell ref="C392:D392"/>
    <mergeCell ref="B393:B394"/>
    <mergeCell ref="C394:D394"/>
    <mergeCell ref="B382:B383"/>
    <mergeCell ref="C383:D383"/>
    <mergeCell ref="B384:B386"/>
    <mergeCell ref="C386:D386"/>
    <mergeCell ref="B387:B388"/>
    <mergeCell ref="C388:D388"/>
    <mergeCell ref="B373:B375"/>
    <mergeCell ref="C375:D375"/>
    <mergeCell ref="B376:B378"/>
    <mergeCell ref="C378:D378"/>
    <mergeCell ref="B379:B381"/>
    <mergeCell ref="C381:D381"/>
    <mergeCell ref="B364:B367"/>
    <mergeCell ref="C367:D367"/>
    <mergeCell ref="B368:B369"/>
    <mergeCell ref="C369:D369"/>
    <mergeCell ref="B370:B372"/>
    <mergeCell ref="C372:D372"/>
    <mergeCell ref="B349:B354"/>
    <mergeCell ref="C354:D354"/>
    <mergeCell ref="B355:B360"/>
    <mergeCell ref="C360:D360"/>
    <mergeCell ref="B361:B363"/>
    <mergeCell ref="C363:D363"/>
    <mergeCell ref="B334:B338"/>
    <mergeCell ref="C338:D338"/>
    <mergeCell ref="B339:B341"/>
    <mergeCell ref="C341:D341"/>
    <mergeCell ref="B342:B348"/>
    <mergeCell ref="C348:D348"/>
    <mergeCell ref="B318:B321"/>
    <mergeCell ref="C321:D321"/>
    <mergeCell ref="B322:B325"/>
    <mergeCell ref="C325:D325"/>
    <mergeCell ref="B326:B333"/>
    <mergeCell ref="C333:D333"/>
    <mergeCell ref="B281:B295"/>
    <mergeCell ref="C295:D295"/>
    <mergeCell ref="B296:B306"/>
    <mergeCell ref="C306:D306"/>
    <mergeCell ref="B307:B317"/>
    <mergeCell ref="C317:D317"/>
    <mergeCell ref="B241:B254"/>
    <mergeCell ref="C254:D254"/>
    <mergeCell ref="B255:B269"/>
    <mergeCell ref="C269:D269"/>
    <mergeCell ref="B270:B280"/>
    <mergeCell ref="C280:D280"/>
    <mergeCell ref="B194:B208"/>
    <mergeCell ref="C208:D208"/>
    <mergeCell ref="B209:B225"/>
    <mergeCell ref="C225:D225"/>
    <mergeCell ref="B226:B240"/>
    <mergeCell ref="C240:D240"/>
    <mergeCell ref="B150:B165"/>
    <mergeCell ref="C165:D165"/>
    <mergeCell ref="B166:B177"/>
    <mergeCell ref="C177:D177"/>
    <mergeCell ref="B178:B193"/>
    <mergeCell ref="C193:D193"/>
    <mergeCell ref="B104:B118"/>
    <mergeCell ref="C118:D118"/>
    <mergeCell ref="B119:B134"/>
    <mergeCell ref="C134:D134"/>
    <mergeCell ref="B135:B149"/>
    <mergeCell ref="C149:D149"/>
    <mergeCell ref="B58:B72"/>
    <mergeCell ref="C72:D72"/>
    <mergeCell ref="B73:B88"/>
    <mergeCell ref="C88:D88"/>
    <mergeCell ref="B89:B103"/>
    <mergeCell ref="C103:D103"/>
    <mergeCell ref="B41:B57"/>
    <mergeCell ref="C57:D57"/>
    <mergeCell ref="B5:B7"/>
    <mergeCell ref="C5:C7"/>
    <mergeCell ref="D5:D7"/>
    <mergeCell ref="B8:D8"/>
    <mergeCell ref="B9:B23"/>
    <mergeCell ref="C23:D23"/>
    <mergeCell ref="B24:B40"/>
    <mergeCell ref="C40:D40"/>
    <mergeCell ref="B4:P4"/>
    <mergeCell ref="E5:E7"/>
    <mergeCell ref="F5:F7"/>
    <mergeCell ref="G5:P5"/>
    <mergeCell ref="G6:K6"/>
    <mergeCell ref="L6:P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dcterms:created xsi:type="dcterms:W3CDTF">2020-09-30T12:54:13Z</dcterms:created>
  <dcterms:modified xsi:type="dcterms:W3CDTF">2020-10-08T10:43:37Z</dcterms:modified>
</cp:coreProperties>
</file>