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1840" windowHeight="13140"/>
  </bookViews>
  <sheets>
    <sheet name="2021" sheetId="11" r:id="rId1"/>
  </sheets>
  <definedNames>
    <definedName name="_xlnm._FilterDatabase" localSheetId="0" hidden="1">'2021'!$C$5:$N$88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11" l="1"/>
  <c r="F40" i="11" l="1"/>
  <c r="J35" i="11" l="1"/>
  <c r="N17" i="11" l="1"/>
  <c r="D48" i="11" l="1"/>
  <c r="D87" i="11" l="1"/>
  <c r="C87" i="11"/>
  <c r="D86" i="11"/>
  <c r="C86" i="11"/>
  <c r="N85" i="11"/>
  <c r="M85" i="11"/>
  <c r="L85" i="11"/>
  <c r="K85" i="11"/>
  <c r="J85" i="11"/>
  <c r="I85" i="11"/>
  <c r="H85" i="11"/>
  <c r="G85" i="11"/>
  <c r="F85" i="11"/>
  <c r="E85" i="11"/>
  <c r="D85" i="11"/>
  <c r="C85" i="11"/>
  <c r="D84" i="11"/>
  <c r="C84" i="11"/>
  <c r="N83" i="11"/>
  <c r="M83" i="11"/>
  <c r="L83" i="11"/>
  <c r="K83" i="11"/>
  <c r="J83" i="11"/>
  <c r="I83" i="11"/>
  <c r="H83" i="11"/>
  <c r="G83" i="11"/>
  <c r="F83" i="11"/>
  <c r="E83" i="11"/>
  <c r="D83" i="11"/>
  <c r="C83" i="11"/>
  <c r="N82" i="11"/>
  <c r="M82" i="11"/>
  <c r="L82" i="11"/>
  <c r="K82" i="11"/>
  <c r="J82" i="11"/>
  <c r="I82" i="11"/>
  <c r="H82" i="11"/>
  <c r="G82" i="11"/>
  <c r="F82" i="11"/>
  <c r="E82" i="11"/>
  <c r="D82" i="11"/>
  <c r="C82" i="11"/>
  <c r="D81" i="11"/>
  <c r="C81" i="11"/>
  <c r="N80" i="11"/>
  <c r="M80" i="11"/>
  <c r="L80" i="11"/>
  <c r="K80" i="11"/>
  <c r="J80" i="11"/>
  <c r="I80" i="11"/>
  <c r="H80" i="11"/>
  <c r="G80" i="11"/>
  <c r="F80" i="11"/>
  <c r="E80" i="11"/>
  <c r="D80" i="11"/>
  <c r="C80" i="11"/>
  <c r="D79" i="11"/>
  <c r="C79" i="11"/>
  <c r="N78" i="11"/>
  <c r="M78" i="11"/>
  <c r="L78" i="11"/>
  <c r="K78" i="11"/>
  <c r="J78" i="11"/>
  <c r="I78" i="11"/>
  <c r="H78" i="11"/>
  <c r="G78" i="11"/>
  <c r="F78" i="11"/>
  <c r="E78" i="11"/>
  <c r="D78" i="11"/>
  <c r="C78" i="11"/>
  <c r="D77" i="11"/>
  <c r="C77" i="11"/>
  <c r="D76" i="11"/>
  <c r="C76" i="11"/>
  <c r="D75" i="11"/>
  <c r="C75" i="11"/>
  <c r="D74" i="11"/>
  <c r="C74" i="11"/>
  <c r="D73" i="11"/>
  <c r="C73" i="11"/>
  <c r="N72" i="11"/>
  <c r="M72" i="11"/>
  <c r="L72" i="11"/>
  <c r="K72" i="11"/>
  <c r="J72" i="11"/>
  <c r="I72" i="11"/>
  <c r="H72" i="11"/>
  <c r="G72" i="11"/>
  <c r="F72" i="11"/>
  <c r="E72" i="11"/>
  <c r="D72" i="11"/>
  <c r="C72" i="11"/>
  <c r="D71" i="11"/>
  <c r="C71" i="11"/>
  <c r="D70" i="11"/>
  <c r="C70" i="11"/>
  <c r="D69" i="11"/>
  <c r="C69" i="11"/>
  <c r="N68" i="11"/>
  <c r="M68" i="11"/>
  <c r="L68" i="11"/>
  <c r="K68" i="11"/>
  <c r="J68" i="11"/>
  <c r="I68" i="11"/>
  <c r="H68" i="11"/>
  <c r="G68" i="11"/>
  <c r="F68" i="11"/>
  <c r="E68" i="11"/>
  <c r="D68" i="11"/>
  <c r="C68" i="11"/>
  <c r="C67" i="11"/>
  <c r="C66" i="11"/>
  <c r="C65" i="11"/>
  <c r="D64" i="11"/>
  <c r="C64" i="11"/>
  <c r="D63" i="11"/>
  <c r="C63" i="11"/>
  <c r="D62" i="11"/>
  <c r="C62" i="11"/>
  <c r="D61" i="11"/>
  <c r="C61" i="11"/>
  <c r="D60" i="11"/>
  <c r="C60" i="11"/>
  <c r="D59" i="11"/>
  <c r="C59" i="11"/>
  <c r="D58" i="11"/>
  <c r="C58" i="11"/>
  <c r="D57" i="11"/>
  <c r="C57" i="11"/>
  <c r="N56" i="11"/>
  <c r="M56" i="11"/>
  <c r="L56" i="11"/>
  <c r="K56" i="11"/>
  <c r="J56" i="11"/>
  <c r="I56" i="11"/>
  <c r="H56" i="11"/>
  <c r="G56" i="11"/>
  <c r="F56" i="11"/>
  <c r="E56" i="11"/>
  <c r="D56" i="11"/>
  <c r="C56" i="11"/>
  <c r="D55" i="11"/>
  <c r="C55" i="11"/>
  <c r="N54" i="11"/>
  <c r="M54" i="11"/>
  <c r="L54" i="11"/>
  <c r="K54" i="11"/>
  <c r="J54" i="11"/>
  <c r="I54" i="11"/>
  <c r="H54" i="11"/>
  <c r="C54" i="11" s="1"/>
  <c r="G54" i="11"/>
  <c r="F54" i="11"/>
  <c r="E54" i="11"/>
  <c r="D54" i="11"/>
  <c r="D53" i="11"/>
  <c r="C53" i="11"/>
  <c r="N52" i="11"/>
  <c r="M52" i="11"/>
  <c r="L52" i="11"/>
  <c r="K52" i="11"/>
  <c r="J52" i="11"/>
  <c r="I52" i="11"/>
  <c r="H52" i="11"/>
  <c r="G52" i="11"/>
  <c r="F52" i="11"/>
  <c r="E52" i="11"/>
  <c r="D52" i="11"/>
  <c r="C52" i="11"/>
  <c r="D51" i="11"/>
  <c r="C51" i="11"/>
  <c r="D50" i="11"/>
  <c r="C50" i="11"/>
  <c r="N49" i="11"/>
  <c r="M49" i="11"/>
  <c r="L49" i="11"/>
  <c r="K49" i="11"/>
  <c r="J49" i="11"/>
  <c r="I49" i="11"/>
  <c r="H49" i="11"/>
  <c r="G49" i="11"/>
  <c r="G7" i="11" s="1"/>
  <c r="G88" i="11" s="1"/>
  <c r="F49" i="11"/>
  <c r="E49" i="11"/>
  <c r="D49" i="11"/>
  <c r="C49" i="11"/>
  <c r="C48" i="11"/>
  <c r="D47" i="11"/>
  <c r="C47" i="11"/>
  <c r="D46" i="11"/>
  <c r="C46" i="11"/>
  <c r="C45" i="11" s="1"/>
  <c r="N45" i="11"/>
  <c r="M45" i="11"/>
  <c r="L45" i="11"/>
  <c r="L7" i="11" s="1"/>
  <c r="L88" i="11" s="1"/>
  <c r="K45" i="11"/>
  <c r="J45" i="11"/>
  <c r="I45" i="11"/>
  <c r="H45" i="11"/>
  <c r="G45" i="11"/>
  <c r="F45" i="11"/>
  <c r="E45" i="11"/>
  <c r="D44" i="11"/>
  <c r="C44"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C7" i="11" s="1"/>
  <c r="C8" i="11"/>
  <c r="N7" i="11"/>
  <c r="I7" i="11"/>
  <c r="I88" i="11" s="1"/>
  <c r="E7" i="11"/>
  <c r="E88" i="11" s="1"/>
  <c r="K7" i="11" l="1"/>
  <c r="K88" i="11" s="1"/>
  <c r="M7" i="11"/>
  <c r="M88" i="11" s="1"/>
  <c r="F7" i="11"/>
  <c r="F88" i="11" s="1"/>
  <c r="H7" i="11"/>
  <c r="H88" i="11" s="1"/>
  <c r="C88" i="11" s="1"/>
  <c r="D45" i="11"/>
  <c r="D7" i="11" s="1"/>
  <c r="D88" i="11" s="1"/>
  <c r="N88" i="11"/>
  <c r="J7" i="11"/>
  <c r="J88" i="11" s="1"/>
</calcChain>
</file>

<file path=xl/sharedStrings.xml><?xml version="1.0" encoding="utf-8"?>
<sst xmlns="http://schemas.openxmlformats.org/spreadsheetml/2006/main" count="254" uniqueCount="247">
  <si>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</si>
  <si>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</si>
  <si>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</si>
  <si>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</si>
  <si>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</si>
  <si>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</si>
  <si>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</si>
  <si>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</si>
  <si>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</si>
  <si>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</si>
  <si>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</si>
  <si>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</si>
  <si>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</si>
  <si>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</si>
  <si>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</si>
  <si>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</si>
  <si>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</si>
  <si>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</si>
  <si>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</si>
  <si>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</si>
  <si>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</si>
  <si>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</si>
  <si>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</si>
  <si>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</si>
  <si>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</si>
  <si>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Централизованные расходы на текущий ремонт и приобретение строительных материалов</t>
  </si>
  <si>
    <t>Совершенствование медицинской эвакуации</t>
  </si>
  <si>
    <t>Оказание медицинской помощи в дневном стационаре</t>
  </si>
  <si>
    <t>Оказание скорой медицинской помощи</t>
  </si>
  <si>
    <t>Заготовка, переработка, хранение и обеспечение безопасности донорской крови и её компонентов (Станция переливания крови)</t>
  </si>
  <si>
    <t>Санаторно-оздоровительная помощь (Санаторий "Балгазын")</t>
  </si>
  <si>
    <t>Субсидии бюджетным учреждениям на финансовое обеспечение государственного задания на оказание государственных услуг (Дом ребенка)</t>
  </si>
  <si>
    <t>Обеспечение деятельности подведомственных учреждений</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</si>
  <si>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</si>
  <si>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</si>
  <si>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</si>
  <si>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</si>
  <si>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</si>
  <si>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</si>
  <si>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Организация паллиативной медицинской помощи в условиях круглосуточного стационарного пребывания</t>
  </si>
  <si>
    <t>Развитие паллиативной медицинской помощи за счет средств резервного фонда Правительства Российской Федерации</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</si>
  <si>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</si>
  <si>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</si>
  <si>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Обеспечение лекарственными препаратами за счет средств республиканского бюджета (централизованные расходы)</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</si>
  <si>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</si>
  <si>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</si>
  <si>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</si>
  <si>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</si>
  <si>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</si>
  <si>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</si>
  <si>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</si>
  <si>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</si>
  <si>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</si>
  <si>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</si>
  <si>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</si>
  <si>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</si>
  <si>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</si>
  <si>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</si>
  <si>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</si>
  <si>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4</t>
  </si>
  <si>
    <t>Подпрограмма 4 «Медико-санитарное обеспечение отдельных категорий граждан»</t>
  </si>
  <si>
    <t>4.1</t>
  </si>
  <si>
    <t>Медицинское обеспечение спортивных сборных команд Республики Тыва</t>
  </si>
  <si>
    <t>5</t>
  </si>
  <si>
    <t>Подпрограмма 5 «Информационные технологии в здравоохранении»</t>
  </si>
  <si>
    <t>6</t>
  </si>
  <si>
    <t>Подпрограмма 6 «Организация обязательного медицинского страхования граждан Республики Тыва».</t>
  </si>
  <si>
    <t>6.1</t>
  </si>
  <si>
    <t>Медицинское страхование неработающего населения</t>
  </si>
  <si>
    <t>6.2</t>
  </si>
  <si>
    <t>Увеличение доли частных медицинских организаций в системе оказания медицинской помощи населению республики</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</si>
  <si>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</si>
  <si>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</si>
  <si>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1</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</si>
  <si>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</si>
  <si>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</si>
  <si>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Развитие среднего профессионального образования в сфере здравоохранения</t>
  </si>
  <si>
    <t>Подготовка кадров средних медицинских работников</t>
  </si>
  <si>
    <t>Создание и оснащение референс-центов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</si>
  <si>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t>
  </si>
  <si>
    <t>Обеспечение своевременности оказания экстренной медицинской помощи с использованием санитарной авиации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</si>
  <si>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</si>
  <si>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</si>
  <si>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Переоснащение оборудованием региональных сосудистых центов и первичных сосудистых отделений</t>
  </si>
  <si>
    <t>Иные межбюджетные трансферты на реализацию отдельных полномочий в области лекарственного обеспечения</t>
  </si>
  <si>
    <t>2.2</t>
  </si>
  <si>
    <t>3.5</t>
  </si>
  <si>
    <t>Создание и замена фельдшерских, фельдшерско-акушерских пунктов и врачебных амбулаторий для населенных пунктов с численность населения от 100 до 2000 человек</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</si>
  <si>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</si>
  <si>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</si>
  <si>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</si>
  <si>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</si>
  <si>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</si>
  <si>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</si>
  <si>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</si>
  <si>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</si>
  <si>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</si>
  <si>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</si>
  <si>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</si>
  <si>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</si>
  <si>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</si>
  <si>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</si>
  <si>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</si>
  <si>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</si>
  <si>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</si>
  <si>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</si>
  <si>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1.24.</t>
  </si>
  <si>
    <t>1.27.</t>
  </si>
  <si>
    <t>1.26.</t>
  </si>
  <si>
    <t>1.28.</t>
  </si>
  <si>
    <t>1.29.</t>
  </si>
  <si>
    <t>1.30.</t>
  </si>
  <si>
    <t>1.31.</t>
  </si>
  <si>
    <t>1.32.</t>
  </si>
  <si>
    <t>1.33.</t>
  </si>
  <si>
    <t>1.34.</t>
  </si>
  <si>
    <t>1.35.</t>
  </si>
  <si>
    <t>1.36.</t>
  </si>
  <si>
    <t>1.37.</t>
  </si>
  <si>
    <t>1.38.</t>
  </si>
  <si>
    <t>3.6.</t>
  </si>
  <si>
    <t>Региональный проект 2 "Обеспечение медицинских организаций системы здравоохранения Республики Тыва квалифицированными кадрами"</t>
  </si>
  <si>
    <t>Региональный проект 1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</si>
  <si>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Региональный проект 6 "Борьба с сердечно-сосудистыми заболеваниями"</t>
  </si>
  <si>
    <t>Региональный проект 3 "Борьба с онкологическими заболеваниями"</t>
  </si>
  <si>
    <t xml:space="preserve">Региональный проект 4 "Программа развития детского здравоохранения Республики Тыва, включая создание современной инфраструктуры оказания медицинской помощи детям"
</t>
  </si>
  <si>
    <t>Региональный проект 8 "Разработка и реализация программы системной поддержки и повышения качества жизни граждан старшего поколения" ("Старшее поколение")"</t>
  </si>
  <si>
    <t>Всего Программе</t>
  </si>
  <si>
    <t>3.1.</t>
  </si>
  <si>
    <t>1.15.</t>
  </si>
  <si>
    <t>1.16</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</si>
  <si>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</si>
  <si>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Случаев поствакцинальных осложенний не выявлено.</t>
  </si>
  <si>
    <t>Проектирование детского противотуберкулезного лечебно-оздоровительного комплекса "Сосновый бор" в с. Балгазын Тандинского района</t>
  </si>
  <si>
    <t>Приобретение медоборудования за счет резервного фонда Президента Российской  Федерации</t>
  </si>
  <si>
    <t>1.18.</t>
  </si>
  <si>
    <t>1.25</t>
  </si>
  <si>
    <t>1.39.</t>
  </si>
  <si>
    <t>1.40.</t>
  </si>
  <si>
    <t>1.41.</t>
  </si>
  <si>
    <t>1.41.1.</t>
  </si>
  <si>
    <t>1.41.2.</t>
  </si>
  <si>
    <t>1.42.</t>
  </si>
  <si>
    <t>1.42.1.</t>
  </si>
  <si>
    <t>1.42.2.</t>
  </si>
  <si>
    <t>1.43.</t>
  </si>
  <si>
    <t>1.43.1.</t>
  </si>
  <si>
    <t>1.44.</t>
  </si>
  <si>
    <t>1.44.1.</t>
  </si>
  <si>
    <t>1.45.</t>
  </si>
  <si>
    <t>1.45.1.</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</si>
  <si>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</si>
  <si>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1.59.</t>
  </si>
  <si>
    <t>Оказание медицинской помощи в круглосуточном стационаре</t>
  </si>
  <si>
    <t>Централизованные расходы на приобретение медицинского оборудования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</si>
  <si>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</si>
  <si>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2.3.</t>
  </si>
  <si>
    <t>1.60.</t>
  </si>
  <si>
    <t>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</si>
  <si>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1.61.</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</si>
  <si>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</si>
  <si>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1.64.</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</si>
  <si>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</si>
  <si>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1.65.</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</si>
  <si>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</si>
  <si>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1.66.</t>
  </si>
  <si>
    <t>1.67.</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</si>
  <si>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</si>
  <si>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утверждено на 2021 год законом Республики Тыва о республиканском бюджете</t>
  </si>
  <si>
    <t>1.41.3.</t>
  </si>
  <si>
    <t>1.41.3.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</si>
  <si>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факт*</t>
  </si>
  <si>
    <t>*</t>
  </si>
  <si>
    <t xml:space="preserve">В рамках реализации Индивидуальной программы ускоренного социально-экономического развития Республики Тыва на 2020-2024 годы, утвержденного распоряжением Правительства Российской Федерации от 10.04.2020 г. № 972-р пунктом 34 предусмотрено мероприятие проектирование объекта «Детский противотуберкулезный лечебно-оздоровительный комплекс «Сосновый бор» в с. Балгазын Тандынского района.
Реализация данного мероприятия предусмотрено на период 2020-2021 года.
Заказчиком ГКУ РТ «Госстройзаказ» заключен государственный контракт ООО «СИБПРОЕКТ» г. Новосибирск от 25.11.2020 г. № 172-20  на выполнение  инженерного изыскания, проектирование и экспертизу, в сумме 13 250,0 тыс. рублей, сроком исполнения 12 календарных месяцев, но не позднее 31.12.2021 года. 
По информации заказчика ГКУ РТ «Госстройзаказ» в настоящее время, в соответствие с календарным планом работ, выполнены инженерно-топографические и инженерно-геологические изыскания.
Ведется разработка проектной документации:
В настоящее время, в соответствие с календарным планом работ, выполнены инженерно-топографические и инженерно-геологические изыскания.
Ведется разработка проектной документации:
Раздел 2 ПЗУ «Схема планировочной организации земельного участка» выполнен на 80%;
Раздел 3 АР «Архитектурные решения» - 100%;
Раздел 4 КР «Конструктивные решения» - 45%;
Раздел 5 ИОС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- 35%;
Подраздел 1 «Система электроснабжения» - 50%;
Подраздел 2 «Система водоснабжения» - 35%;
Подраздел 3 «Система водоотведения» - 35%;
Подраздел 4 «Отопление, вентиляция и кондиционирование воздуха, тепловые сети» - 45%;
Подраздел 5 «Сети связи» - 40%;
Подраздел 7 «Технологические решения» - 80%;
Раздел 9 «Мероприятия по обеспечению пожарной безопасности» - 35%;
Раздел 10 (1) «Мероприятия по обеспечению соблюдения требований энергетической эффективности и требований оснащенности зданий, строений и сооружений приборами учета используемых энергетических ресурсов» - 65%.
Окончание работ в течение 12 календарных месяцев с момента заключения контракта, в соответствии с календарным планом выполнения работ до 31 декабря 2021 года (не позднее).
Также по указанному мероприятию всего кассовое исполнение составило 3 980,00 тыс. рублей, из которых средства федерального бюджета 3 940,00 тыс. рублей, средства республиканского бюджета 40,00 тыс. рублей. Полное освоение финансовых средств в IV квартале 2021 г. в соответствии с условиями госконтракта (срок действие контракта до 31 декабря 2021 г.).
</t>
  </si>
  <si>
    <t xml:space="preserve">Осуществление  реконструкции (ее завершение)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</si>
  <si>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1.68.</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</si>
  <si>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(поликлинники,поликлинические подразделения, амбулатории отделения (центры) врача общей практики, фельдершско-акушерские и фельдершские пункты), а также зданий (отдельных зданий, комплексов зданий) центральных районов и районных больниц </t>
  </si>
  <si>
    <t>1.69.</t>
  </si>
  <si>
    <t>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</si>
  <si>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1.70.</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</si>
  <si>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</si>
  <si>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На 2021 год запланирована приобретение 9 ед. автотранспорта. Минпромторгом РФ в конце 2020 года была закуплены все 9 ед. автотранспорта на сумму 5 511 500,00 рублей. Поставлены LADA 213100 – 5 ед. и LADA GRANTA 219010 – 4 ед.</t>
  </si>
  <si>
    <t>Произведена оплата за поставленное оборудование 2019 года на общую сумму 141 163 908,33 руб.</t>
  </si>
  <si>
    <t>Запланированы средства на сумму 659 846,7 тыс. руб. 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 освоено в полном объеме.</t>
  </si>
  <si>
    <t>В соответствии с заключенным Соглашением о предоставлении иного межбюджетного трансферта, имеющего целевое назначение, из федерального бюджета бюджету субъекта Российской Федерации от 10.02.2019 № 056-17-2019-018 (ред. от 25.12.2020 г. № 056-17-2019-018/2) запланирована приобретение вакцин для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Заключен 1 договор на поставку вакцины против пневмококковой инфекции на сумму 94,34 тыс. руб. Вакцины поставлены и произведена оплата полностью.</t>
  </si>
  <si>
    <t>В 2021 году запланирована оказание высокотехнологичной медицинской помощи, не включенной в базовую программу обязательного медицинского страхования 4 больным. Оказана высокотехнологичная медицинская помощь 3 больным на сумму 1 198 125,00 руб.</t>
  </si>
  <si>
    <t>На развитие среднего профессионального образования в 2021 году предусмотрена 7 725,2 тыс. рублей. Произведана оплата на сумму 1 725 166,00 руб.</t>
  </si>
  <si>
    <t>В течение отчетного периода на обеспечение мероприятия подготовка средних медицинских работников Медицинского колледжа профинансировано 943 989,00 рублей (заработная плата и начисления на выплаты по оплате труда).</t>
  </si>
  <si>
    <t>Запланировано оснащение (переоснащение)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на сумму 5 459,0 тыс. руб. Произведена оплата на сумму 3 992 280,00 руб.</t>
  </si>
  <si>
    <t>За счет средств резерного фонда Президента Российской  Федерации запланировано приобретение медицинского оборудования на сумму 48 947 тыс. руб. для нужды медицинских организаций. Произведена оплата на сумму 2 959 500,00 руб.</t>
  </si>
  <si>
    <r>
      <t>За отчетный период проведено в ГБУЗ РТ "Республиканский центр восстановительной медицины и реабилитации для детей" осмотров на сумму 6 041,3 тыс. руб. (3430 посещений) или 54</t>
    </r>
    <r>
      <rPr>
        <sz val="8"/>
        <color rgb="FFFF0000"/>
        <rFont val="Times New Roman"/>
        <family val="1"/>
        <charset val="204"/>
      </rPr>
      <t xml:space="preserve"> </t>
    </r>
    <r>
      <rPr>
        <sz val="8"/>
        <color theme="1"/>
        <rFont val="Times New Roman"/>
        <family val="1"/>
        <charset val="204"/>
      </rPr>
      <t>% исполнения от годового плана.</t>
    </r>
  </si>
  <si>
    <t>За счет республиканского бюджета на централизованные расходы на курсовые и сертификационные мероприятия запланирована 1 500,0 тыс. рублей. За отчетный период прошли курсы повышения квалификации 1 врач по теме "Хирургическое лечение опухолей поджелудочной железы" в объеме 72 часов, 6 врачей на симуляционной площадке на базе ПЦ "Первичная реанимация новорожденных в родильном зале" 36 часов, и прошли профессиональную переподготовку 1 врач по специальности "Радиотерапия". Всего заключены договора на сумму 611 780,00 руб. Кассовое исполнение 531 780,00 руб.</t>
  </si>
  <si>
    <t>В соответствии с заключенным Соглашением о предоставлении субсидии из федерального бюджета бюджету субъекта Российской Федерации от 23.06.2020 № 056-09-2020-457  (в ред. от 25.12.2020 г. № 056-09-2020-457/1) запланировано привлечение социально ориентированных некоммерческих организаций и волонтерских движений для реализации региональных программ по формированию приверженности здоровому образу жизни. Министерством здравоохранения Республики Тыва объявлен конкурс среди социально ориентированным некоммерческим организациям с 24.02.201 г. по 24.03.2021 г. Целью проведения конкурса является поддержка СО НКО, осуществляющих  социально значимую деятельность и реализующих социально ориентированные проекты, предусматривающие формирование приверженности здоровому образу жизни на территории РТ, включая здоровое питание и отказ от вредных привычек. Было подано 4 заявки от НКО и волондерских движений. И 29 марта 2021 г. проведена отборочная комиссия на уровне Республиканского центра общественного здоровья и медицинской профилактики, по решению которой все 4 заявки проходят на дальнейшее рассмотрение конкурсной комиссии, которое состоится 14 апреля 2021 г. Комиссия состоялось 14 апреля 2021 г. по подсчетам собранных баллов членов комиссии с 369 баллами вышли на 1 место Совет молодых врачей с проектом "Холодное сердце". В настоящее время подписано соглашений между НКО "Холодное сердце" и Минздравом РТ.</t>
  </si>
  <si>
    <t>"Развитие здравоохранения на 2018-2025 годы" за 8 мес. 2021г.</t>
  </si>
  <si>
    <t>данные за 7 месяцев 2021 г.</t>
  </si>
  <si>
    <t>Проведена диспансеризация определенных групп взрослого населения на сумму 27 193,9 тыс.рублей, в том числе: ГБУЗ РТ "Городская поликлиника" - 2650,0 тыс. руб. (2292 случая); ГБУЗ РТ "Республиканская больница № 1" - 3173,5 тыс. руб. (986 случаев); ГБУЗ РТ "Бай-Тайгинская ЦКБ" - 539,3 тыс. руб. (191 случая); ГБУЗ РТ "Барун-Хемчикский ММЦ" -5815,4 тыс. руб. (1861 случая); ГБУЗ РТ "Дзун-Хемчикский ММЦ" - 3136,6 тыс. руб. (946 случаев); ГБУЗ РТ "Каа-Хемская ЦКБ" - 2781,2 тыс. руб. (981 случая); ГБУЗ РТ "Кызылская ЦКБ" - 210,5 тыс. руб. (59 случаев); ГБУЗ РТ "Монгун-Тайгинская ЦКБ" - 31,6 тыс. руб. (11 случаев); ГБУЗ РТ "Овюрская ЦКБ" - 1632,1 тыс. руб. (622 случая); ГБУЗ РТ "Пий-Хемская ЦКБ" - 1003,1 тыс. руб. (1071 случая); ГБУЗ РТ "Сут-Хольская ЦКБ" - 1565,1 тыс. руб. (3302 случая); ГБУЗ РТ "Тандинская ЦКБ" - 995,3 тыс. руб. (381 случая); ГБУЗ РТ "Тере-Хольская ЦКБ" - 132,7 тыс. руб. (43 случая); ГБУЗ РТ "Тес-Хемская ЦКБ" - 1978,5 тыс. руб. (623 случая); ГБУЗ РТ "Тоджинская ЦКБ" - 0,0 тыс. руб. (0 случая); ГБУЗ РТ "Улуг-Хемский ММЦ" - 569,4 тыс. руб. (190 случаев); ГБУЗ РТ "Чаа-Хольская ЦКБ" - 0,0 тыс. руб. (0 случая); ГБУЗ РТ "Чеди-Хольская ЦКБ" - 0,0 тыс. руб. (0 случая); ГБУЗ РТ Эрзинская ЦКБ" - 979,6  тыс. руб.  (294 случая).</t>
  </si>
  <si>
    <t>Диспансеризация детей   проведена на сумму 4 045,2 тыс.рублей, в том числе: ГБУЗ РТ "Республиканская детская больница" - 1373,7 тыс. руб. (132 случая); ГБУЗ РТ "Бай-Тайгинская ЦКБ" - 0,0 тыс. руб. (0 случая); ГБУЗ РТ "Барун-Хемчикский ММЦ" - 0,0 тыс.руб., (0 случая),ГБУЗ РТ "Дзун-Хемчикский ММЦ" - 0,0 тыс. руб. (0 случая); ГБУЗ РТ "Каа-Хемская ЦКБ" - 210,4 тыс. руб. (20 случаев); ГБУЗ РТ "Кызылская ЦКБ" - 138,2 тыс. руб. (14 случая); ГБУЗ РТ "Монгун-Тайгинская ЦКБ" - 857,4 тыс. руб. (82 случая); ГБУЗ РТ "Овюрская ЦКБ" - 337,3 тыс. руб. (32 случая); ГБУЗ РТ "Пий-Хемская ЦКБ" - 0,0 тыс. руб. (0 случая); ГБУЗ РТ "Сут-Хольская ЦКБ" - 0,0  тыс. руб. (0 случая); ГБУЗ РТ "Тандинская ЦКБ" - 1128,2 тыс. руб. (111 случая); ГБУЗ РТ "Тес-Хемская ЦКБ" - 0 тыс. руб. (0 случая);ГБУЗ РТ "Тоджинская ЦКБ" - 0,0 тыс. руб. (0 случая); ГБУЗ РТ "Тере-Хольская ЦКБ" - 0 тыс. руб. (0 случая); ГБУЗ РТ "Улуг-Хемский ММЦ" - 0,0 тыс. руб. (0 случая);ГБУЗ РТ"Чаа-Хольская ЦКБ" - 0 тыс.рублей (0 случая), ГБУЗ РТ "Чеди-Хольская ЦКБ" - 0,0 тыс. руб. (0 случая); ГБУЗ РТ Эрзинская ЦКБ" - 0 тыс. руб. (0 случая).</t>
  </si>
  <si>
    <t>За отчетный период проведено ГБУЗ РТ "Республиканский Центр Общественного здоровья и медицинской профилактики"  осмотров на сумму 6 786,5 тыс. руб. (2913 посещений) или 48% исполнения от годового план.</t>
  </si>
  <si>
    <t>Профилактические осмотры  для взрослых проведена  на сумму 8 992,8 тыс.рублей (5 658 случаев) или 8 % исполнения от годового плана.</t>
  </si>
  <si>
    <t>Профилактические осмотры  для детей проведены на сумму 68 945,3 тыс.рублей (19068 случаев) или 43% исполнения от годового плана.</t>
  </si>
  <si>
    <t>По неотложной медицинской помощи за отчетный период  выполнено на сумму 99 410,1  тыс. руб. (84 451 случай) выполнение от годового плана 50% том числе: ГБУЗ РТ "Бай-Тайгинская ЦКБ" - 2219,6  тыс. руб. (1841 случая); ГБУЗ РТ "Барун-Хемчикский ММЦ" - 8152,2 тыс. руб. (7032 случая); ГБУЗ РТ "Дзун-Хемчикский ММЦ" - 6880,1 тыс. руб. (5712 случая); ГБУЗ РТ "Каа-Хемская ЦКБ" - 3614,6  тыс. руб. (3173 случая); ГБУЗ РТ "Кызылская ЦКБ" - 6039,5  тыс. руб. (5311 случая); ГБУЗ РТ "Монгун-Тайгинская ЦКБ" - 2317,9  тыс. руб. (1997 случаев); ГБУЗ РТ "Овюрская ЦКБ" - 2165,0 тыс. руб. (1874 случая); ГБУЗ РТ "Пий-Хемская ЦКБ" - 4849,2  тыс. руб. (4013 случая); ГБУЗ РТ "Сут-Хольская ЦКБ" - 2473,2  тыс. руб. (2110 случаев); ГБУЗ РТ "Тандинская ЦКБ" - 3786,2  тыс. руб. (3126 случаев); ГБУЗ РТ "Тес-Хемская ЦКБ" - 2957,7  тыс. руб. (2693 случая); ГБУЗ РТ "Тоджинская ЦКБ" - 2154,7  тыс. руб. (1864 случая); ГБУЗ РТ "Тере-Хольская ЦКБ" - 819,8  тыс. руб. (685 случаев);  ГБУЗ РТ "Улуг-Хемский ММЦ" - 9416,6  тыс. руб. (7784 случая); ГБУЗ РТ "Чаа-Хольская ЦКБ" - 3092,7  тыс. руб. (2624 случая); ГБУЗ РТ "Чеди-Хольская ЦКБ" - 761,7 тыс. руб. (670 случаев); ГБУЗ РТ Эрзинская ЦКБ" - 2996,1  тыс. руб. (2508 случаев), ГБУЗ РТ "Республиканская больница № 1" - 9495,6 тыс. руб. (8242 случая); ГБУЗ РТ "Республиканская больница № 2" - 176,2 тыс. руб. (166 случаев); ГБУЗ РТ "Республиканский онкологический диспансер" - 2,2 тыс. руб. (2 случая); ГБУЗ РТ "Республиканская детская больница" - 14731,9  тыс. руб. (10244 случая);  ГБУЗ РТ "Инфекционная больница" - 1,4 тыс.руб. (1 случай); ГБУЗ РТ "Городская поликлиника" - 10076,6  тыс. руб. (10563 случая); ГБУЗ РТ "Республиканский центр восстановительной медицины и реабилитации для детей" - 1,1 тыс.руб. (1 случай); ГАУЗ РТ СП "СЕРЕБРЯНКА" - 2,8 тыс.руб (2 случая); ООО "Семейный доктор" - 225,5 тыс.руб. (213 случая).</t>
  </si>
  <si>
    <r>
      <t>Обращение по заболеваниям выполнено за отчетный период на сумму - 829978,7 тыс. руб., (277019 случаев) выполнение от годового плана составляет -58</t>
    </r>
    <r>
      <rPr>
        <sz val="8"/>
        <color rgb="FFFF0000"/>
        <rFont val="Times New Roman"/>
        <family val="1"/>
        <charset val="204"/>
      </rPr>
      <t xml:space="preserve"> </t>
    </r>
    <r>
      <rPr>
        <sz val="8"/>
        <rFont val="Times New Roman"/>
        <family val="1"/>
        <charset val="204"/>
      </rPr>
      <t>%., в том числе: ГБУЗ РТ "Бай-Тайгинская ЦКБ" - 33277,5 тыс. руб. (7981 случая); ГБУЗ РТ "Барун-Хемчиская ММЦ" - 64067,4 тыс.руб. (19163 случая), ГБУЗ РТ "Дзун-Хемчикский ММЦ" - 55690,2 тыс. руб. (18867 случаев); ГБУЗ РТ "Каа-Хемская ЦКБ" - 30479,5 тыс. руб. (9601 случая); ГБУЗ РТ "Кызылская ЦКБ" - 61348,1 тыс. руб. 16157 случаев); ГБУЗ РТ "Монгун-Тайгинская ЦКБ" -21671,8 тыс. руб. (7045 случаев); ГБУЗ РТ "Овюрская ЦКБ" -22793,8 тыс. руб. (8079 случаев); ГБУЗ РТ "Пий-Хемская ЦКБ" - 26129,8 тыс. руб. (6805 случаев); ГБУЗ РТ "Сут-Хольская ЦКБ" - 16126,8 тыс. руб. (4597 случаев); ГБУЗ РТ "Тандинская ЦКБ" -30630,9 тыс. руб. (9047 случаев); ГБУЗ РТ "Тес-Хемская ЦКБ" -21723,6 тыс.руб. (7799 случаев), ГБУЗ РТ "Тоджинская ЦКБ" - 24429,2 тыс. руб. (6283 случая); ГБУЗ РТ "Тере-Хольская ЦКБ" - 5017,8 тыс.руб. (1013 случая),  РТ "Улуг-Хемский ММЦ" - 64914,2 тыс. руб. (22249 случаев);  ГБУЗ РТ "Чаа-Хольская ЦКБ" - 21139,8 тыс.руб. (6076 случаев), ГБУЗ РТ "Чеди-Хольская ЦКБ" - 19781,3 тыс. руб. (4464 случая); ГБУЗ РТ "Эрзинская ЦКБ" -28916,1  тыс. руб. (9753 случая), ГБУЗ РТ "Республиканская больница №1" - 38516,6 тыс.руб. (21608 случаев), ГБУЗ РТ "Республиканская больница № 2" - 7540,0 тыс.руб. (3378 случаев),   ГБУЗ РТ "Республиканский онкоологический диспансер" - 15941,5 тыс.руб. (5958 случаев), ГБУЗ РТ "Республиканский кожно-венерологический диспансер" - 11249,3 тыс.руб. (4814 случая), ГБУЗ РТ "Республиканская детская больница" - 59280,6 тыс.руб. (22592 случая), ГБУЗ РТ "Перинатальный центр" - 24578,8 тыс.руб. (7395 случаев), ГБУЗ РТ "Инфекционная больница" - 2308,2 тыс.руб. (922 случая), ГБУЗ РТ "Городская поликлиника" -75232,8 тыс.руб. (22516 случаев), ГБУЗ РТ "Стоматологическая поликлиника" -32232,6 тыс.руб. (16781 случая), ФКУЗ "МСЧ МВД России по РТ" - 664,8 тыс.руб. (326 случаев), ГБУЗ РТ "Республиканский центр общественного здоровья и медицинской профилактики" -5944,2 тыс.руб. (2161 случая), ГБУЗ РТ "Республиканский центр восстановительной медицины и реабилитации для детей" - 2307,7 тыс.руб. (1189 случаев), ИП Монгуш Р.К. -515,6 тыс.руб. (211 случая),  ГАУЗ РТ СП "Серебрянка" - 1999,7 тыс.руб. (827 случаев), МЧУ ДПО "Нефросовет" - 44,0 тыс.руб. (20 случая), ИП Саражакова Л.А. - 111,5 тыс.руб. (59 случаев), ООО "Алдан" - 1950,4 тыс.рублей (807 случаев), ООО "Байдо" - 883,2 тыс.руб. (318 случаев),  ООО "Санталь 17" - 539,4 тыс.руб. (158 случаев).</t>
    </r>
  </si>
  <si>
    <r>
      <t>По медицинской эвакуации (по наземному эвакуации) обслужено на сумму 3 375,8 тыс. руб., ( 203 вызова) или</t>
    </r>
    <r>
      <rPr>
        <sz val="8"/>
        <color rgb="FFFF0000"/>
        <rFont val="Times New Roman"/>
        <family val="1"/>
        <charset val="204"/>
      </rPr>
      <t xml:space="preserve"> </t>
    </r>
    <r>
      <rPr>
        <sz val="8"/>
        <rFont val="Times New Roman"/>
        <family val="1"/>
        <charset val="204"/>
      </rPr>
      <t>24,6 %  исполнения от годового плана, из них:ГБУЗ РТ «Бай-Тайгинская ЦКБ» - 2,4  тыс.рублей (2 вызова),  ГБУЗ РТ "Барун-Хечикский ММЦ" - 2,7 тыс.рублей (2 выза),   ГБУЗ РТ «Пий-Хемская ЦКБ» - 1,6 тыс. руб. (1 вызов), ГБУЗ РТ «Улуг-Хемский межкожуунный медицинский центр» -  2,0  тыс.руб. (1 вызов), ГБУЗ РТ Республиканская детская больница" - 35,9 тыс.рублей (25 вызовов), ГБУЗ РТ "Перинатальный центр" -881,7 тыс.рублей (41 вызова), ГБУЗ РТ "Республиканский центр скорой медицинской помощи и медицины катастроф" - 2449,5 тыс.рублей (131 вызов).</t>
    </r>
  </si>
  <si>
    <r>
      <t>За отчетный период обслужено на сумму246 517,2  тыс. рублей, 62,1</t>
    </r>
    <r>
      <rPr>
        <sz val="8"/>
        <color rgb="FFFF0000"/>
        <rFont val="Times New Roman"/>
        <family val="1"/>
        <charset val="204"/>
      </rPr>
      <t xml:space="preserve"> </t>
    </r>
    <r>
      <rPr>
        <sz val="8"/>
        <color theme="1"/>
        <rFont val="Times New Roman"/>
        <family val="1"/>
        <charset val="204"/>
      </rPr>
      <t>%, в том числе:ГБУЗ РТ «Бай-Тайгинская ЦКБ» - 7987,2  тыс.рублей (1421 вызова),  ГБУЗ РТ "Барун-Хемчикский межкожуунный медицинский центр" - 31163,2,1 тыс.руб. (4126 вызовов),  ГБУЗ РТ «Дзун-Хемчикская межкожунный медицинский центр» - 12121,7  тыс.рублей (2284 вызова), ГБУЗ РТ «Каа-Хемская ЦКБ» -4992,5 тыс.рублей (1181 вызова), ГБУЗ РТ «Монгун-Тайгинская ЦКБ» - 7291,0  тыс.руб. (1452 вызова), ГБУЗ РТ «Овюрская ЦКБ» -5634,8 тыс.руб. (1341 вызова), ГБУЗ РТ «Пий-Хемская ЦКБ» -13956,7 тыс. руб. (1822 вызова), ГБУЗ РТ «Сут-Хольская ЦКБ» - 7811,2 руб. (956 вызовов), ГБУЗ РТ «Тандинская ЦКБ» - 5332,5 тыс.руб. (1525 вызовов) , ГБУЗ РТ «Тес-Хемская ЦКБ» -16876,5 тыс.руб (1233 вызова)., ГБУЗ РТ «Тоджинская ЦКБ» -3981,9  тыс.руб. (1060 вызовов),  ГБУЗ РТ "Тере-Хольская ЦКБ" - 898,6 тыс.руб. (406 вызовов) , ГБУЗ РТ «Улуг-Хемский межкожуунный медицинский центр» -  9865,9  тыс.руб. (1821 вызова), ГБУЗ РТ «Чаа-Хольская ЦКБ» -1955,0  тыс. руб. (860 вызовов), ГБУЗ РТ «Чеди-Хольская ЦКБ» - 1752,1 тыс. руб.(888 вызовов), ГБУЗ РТ «Эрзинская ЦКБ» - 6036,1  тыс. руб.(1083 вызова), ГБУЗ РТ "Республиканский центр скорой медицинской помощи и медицины катастроф" - 108860,3 тыс.рублей (40746 вызовов).</t>
    </r>
  </si>
  <si>
    <r>
      <t>Оказано по высокотехнологической медицинской помощи по профилю "Неонатология" на сумму 29347,8 тыс. рублей (85 случаев) на базе ГБУЗ РТ "Перинатальный центр", выполнение от годового плана 72</t>
    </r>
    <r>
      <rPr>
        <sz val="8"/>
        <color rgb="FFFF0000"/>
        <rFont val="Times New Roman"/>
        <family val="1"/>
        <charset val="204"/>
      </rPr>
      <t xml:space="preserve"> </t>
    </r>
    <r>
      <rPr>
        <sz val="8"/>
        <rFont val="Times New Roman"/>
        <family val="1"/>
        <charset val="204"/>
      </rPr>
      <t>%.</t>
    </r>
  </si>
  <si>
    <t>Оказано по высокотехнологической медицинской помощи по профилю "Акушерство и гинекология" на сумму 6817,7  тыс. рублей (34 случая) на базе ГБУЗ РТ "Перинатальный центр", выполнение годового плана 67 %.</t>
  </si>
  <si>
    <t>Проведены  74 случая процедур на экстракорпоральное оплодотворение  на сумму 11532,2  тыс.рублей или 33 % исполнения от годового плана</t>
  </si>
  <si>
    <t>Оказано по высокотехнологической медицинской помощи на сумму 86811,9 тыс. рублей (466 случаев) на базе Республиканской больницы № 1, выполнение годового плана 66%.</t>
  </si>
  <si>
    <t>Медицинская реабилитация за отчетный период выполнено на сумму 67 350,1 тыс. рублей, в том числе   ГБУЗ РТ "Республиканская больница № 1" - 9225,2  тыс.рублей (152 случая),  ГБУЗ РТ "Инфекционная больница" - 7763,1 тыс.руб. (154 случая),  ГБУЗ РТ "Республиканский центр восстановительной медицины и реабилитации для детей" - 29310,6  тыс.руб. (361 случая)., ГАУЗ РТ СП "Серебрянка" - 21051,2 тыс.руб. (425 случаев).</t>
  </si>
  <si>
    <r>
      <t>Частными медицинскими организациями оказана медицинская помощь на сумму</t>
    </r>
    <r>
      <rPr>
        <sz val="8"/>
        <color rgb="FFFF0000"/>
        <rFont val="Times New Roman"/>
        <family val="1"/>
        <charset val="204"/>
      </rPr>
      <t xml:space="preserve"> </t>
    </r>
    <r>
      <rPr>
        <sz val="8"/>
        <rFont val="Times New Roman"/>
        <family val="1"/>
        <charset val="204"/>
      </rPr>
      <t xml:space="preserve">99398,1 </t>
    </r>
    <r>
      <rPr>
        <sz val="8"/>
        <color theme="1"/>
        <rFont val="Times New Roman"/>
        <family val="1"/>
        <charset val="204"/>
      </rPr>
      <t xml:space="preserve"> тыс. рублей  или 53,1</t>
    </r>
    <r>
      <rPr>
        <sz val="8"/>
        <color rgb="FFFF0000"/>
        <rFont val="Times New Roman"/>
        <family val="1"/>
        <charset val="204"/>
      </rPr>
      <t xml:space="preserve"> </t>
    </r>
    <r>
      <rPr>
        <sz val="8"/>
        <color theme="1"/>
        <rFont val="Times New Roman"/>
        <family val="1"/>
        <charset val="204"/>
      </rPr>
      <t>%, из них ИП Монгуш Р.К. - 515,9 тыс.руб. (212 случая), МЧУ ДПО "Нефросовет" - 83575,3  тыс.руб. (1042 случая), ИП Саражакова Л.А. - 132,0 тыс.руб.(80 случая), ООО "Алдан" - 1950,4 тыс.руб. (807 случаев), ООО "Байдо" - 905,1 тыс.руб.(390 случаев), ООО "Семейный доктор" - 226,0 тыс.руб. (215случаев), ООО "Санталь 17" - 12093,4 тыс.руб. (315 случаев).</t>
    </r>
  </si>
  <si>
    <t>В отчетном периоде в медицинские организации направлены финансовые средства на общую сумму 14 590 297,00 руб. за счет средств республиканского бюджета для приобретения расходных материалов, в том числе: Противотуберкулезный диспансер - 7 348 362,00 руб., Рескожвендиспансер - 3 808 670,00 руб., Реснаркодиспансер - 554 000,00 руб., Респсихдиспансер - 2 350 535,00 руб., Барун-Хем ММЦ - 219 070,00 руб., Дзун-Хем ММЦ - 309 660,00 руб.  За счет средств ОМС  оказана помощь на сумму 266555,6 тыс. рублей или 37,5 % исполнения от годового плана.  ГБУЗ РТ «Бай-Тайгинская ЦКБ» - 2497,0 тыс.рублей (160 случаев), ГБУЗ РТ "Барун-Хемчикский межкожуунный медицинский центр" - 12700,3 тыс.руб. (558 случаев), ГБУЗ РТ «Дзун-Хемчикская межкожунный медицинскитй центр» - 10481,1 тыс.рублей (449 случаев), ГБУЗ РТ «Каа-Хемская ЦКБ» -3141,2 тыс.рублей (163 случая), ГБУЗ РТ «Кызылская ЦКБ» - 6664,3 тыс.рублей (386 случаев),ГБУЗ РТ «Монгун-Тайгинская ЦКБ» - 2503,2 тыс.руб. (142 случая), ГБУЗ РТ «Овюрская ЦКБ» -3484,7 тыс.руб. (206 случаев), ГБУЗ РТ «Пий-Хемская ЦКБ» - 3537,4 тыс. руб. (192 случая), ГБУЗ РТ «Сут-Хольская ЦКБ» - 1033,9 руб. (60 случаев), ГБУЗ РТ «Тандинская ЦКБ» -7323,2 тыс.руб. (505 случаев), ГБУЗ РТ «Тес-Хемская ЦКБ» - 3977,8 тыс.руб (282 случая), ГБУЗ РТ «Тоджинская ЦКБ» - 740,8 тыс.руб. (45 случаев), ГБУЗ РТ "Тере-Хольская ЦКБ" - 865,1 тыс.руб. (55 случаев),  ГБУЗ РТ «Улуг-Хемский межкожуунный медицинский центр» - 11728,5 тыс.руб. (492 случая), ГБУЗ РТ «Чаа-Хольская ЦКБ» - 2609,3 тыс. руб.(162 случая), ГБУЗ РТ «Чеди-Хольская ЦКБ» - 1399,9 тыс. руб.(91 случая), ГБУЗ РТ «Эрзинская ЦКБ» - 2259,2 тыс. руб.(137 случаев), ГБУЗ РТ "Республиканская больница № 1" -15069,0 тыс.рублей (558 случаев), ГБУЗ РТ "Республиканская больница №2" - 4581,0 тыс.руб. (200 случаев), ГБУЗ РТ "Республиканский онкологический диспансер" - 106767,6 тыс.руб.  (563 случая), ГБУЗ РТ "Республиканский кожно-венерологический диспансер" -10441,3 тыс.руб. (282 случая), ГБУЗ РТ Республиканская детская больница" - 18766,4 тыс.руб.(395 случаев), ГБУЗ РТ "Перинатальный центр" - 15544,6 тыс.руб. (707 случаев), ГБУЗ РТ "Инфекционная больница" - 5172,4 тыс.руб. (109 случаев), ГБУЗ РТ "Городская поликлиника" - 12079,8 тыс.руб. (549 случаев), МЧУ ДПО "Нефросовет" - 1186,6 тыс.руб. (15 случаев).</t>
  </si>
  <si>
    <t xml:space="preserve">В отчетном периоде на содержание подведомственному учреждению Минздрава РТ санаторий "Балгазын" профинансирована 56 178 520,00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</si>
  <si>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ГБУЗ РТ "Станция переливания крови" профинансирована 35 040 904,92 рублей (на коммунальные услуги, материальные запасы, заработная плата, налоги и др. статьи). </t>
  </si>
  <si>
    <t xml:space="preserve">На содержание подведомственному учреждению Минздрава РТ ГБУЗ РТ "Дом ребенка" направлена финансирование 35 577 735,57 рублей (на коммунальные услуги, материальные запасы, заработная плата, налоги и др. статьи). </t>
  </si>
  <si>
    <t xml:space="preserve">В отчетном периоде на содержание подведомственных учреждений Минздрава РТ (прочие учреждения) направлены 304 064 810,13 руб., в том числе: ГБУЗ РТ «Бюро судебно-медицинской экспертизы» - 47 754 182,85 руб., ГБУЗ РТ «Республиканский Центр по профилактике и борьбе со СПИД и инфекционными заболеваниями»  - 41 383 545,47 руб.,  Патанатомия - 80 820,55 руб., ГБУЗ РТ «Республиканский центр восстановительной медицины и реабилитации для детей» - 14 818 367,81 руб., ГБУЗ РТ «Республиканский центр общественного здоровья и медицинской профилактики» - 22 051 456,44 руб., ГБУ РТ «Ресфармация» - 43 354 043,05 руб., ГБУЗ «Медицинский информационно-аналитический центр Республики Тыва» - 52 941 283,64 руб., ГБУ РТ «Учреждение по административно-хозяйственному обеспечению учреждений здравоохранения Республики Тыва» - 35 182 363,71 руб., ГБУ «Научно-исследовательский институт медико-социальных проблем и управления Республики Тыва» - 11 032 076,66 руб., ГБУЗ РТ «Республиканский центр скорой медицинской помощи и медицины катастроф» - 12 489 646,95 руб., ГБУЗ РТ «Санаторий-профилакторий «Серебрянка» - 22 977 023,00 руб. </t>
  </si>
  <si>
    <t>В отчетном периоде на содержание подведомственных учреждений Минздрава РТ (стационаров) направлены 684 819 758,31 руб., в том числе: ГБУЗ РТ «Республиканская психиатрическая больница» - 190 595 074,30 руб., ГБУЗ РТ «Инфекционная больница» - 9 797 693,07 руб., ГБУЗ РТ «Республиканский кожно-венерологический диспансер» - 54 033 600,00 руб., ГБУЗ РТ «Противотуберкулезный диспансер» - 287 830 435,93 руб., ГБУЗ РТ «Барун-Хемчикский межкожуунный медицинский центр" - 13 340 444,00 руб., ГБУЗ РТ «Бай-Тайгинская ЦКБ» - 5 846 235,00 руб., ГБУЗ РТ «Дзун-Хемчикская ЦКБ» - 14 966 038,00 руб., ГБУЗ РТ «Каа-Хемская ЦКБ» - 9 214 342,00 руб., ГБУЗ РТ «Кызылская ЦКБ» - 5 890 713,98 руб., ГБУЗ РТ «Монгун-Тайгинская ЦКБ» - 4 269 400,00 руб., ГБУЗ РТ «Овюрская ЦКБ» - 4 810 046,00 руб., ГБУЗ РТ «Пий-Хемская ЦКБ» - 12 370 330,00 руб., ГБУЗ РТ «Сут-Хольская ЦКБ» - 5 693 725,02 руб., ГБУЗ РТ «Тандинская ЦКБ» - 3 559 433,00 руб., ГБУЗ РТ «Тес-Хемская ЦКБ» - 6 923 628,01 руб.,  ГБУЗ РТ "Тере-Хольская ЦКБ" - 539 398,00 руб., ГБУЗ РТ «Тоджинская ЦКБ» - 11 413 430,00 руб., ГБУЗ РТ «Улуг-Хемский межкожуунный медицинский центр» - 27 006 717,00 руб., ГБУЗ РТ "Чаа-Хольская ЦКБ" - 4 032 933,00 руб., ГБУЗ РТ «Чеди-Хольская ЦКБ» - 4 927 832,00 руб., ГБУЗ РТ «Эрзинская ЦКБ» - 7 758 310,00 руб. За счет средств ОМС выполнено на сумму 1655905,7 тыс. рублей или 50,3 % исполнения от годового плана, в том числе: ГБУЗ РТ «Бай-Тайгинская ЦКБ» - 8058,7 тыс.рублей (357 случаев), ГБУЗ РТ "Барун-Хемчикский межкожуунный медицинский центр" - 94977,7 тыс.руб. (1980 случаев), ГБУЗ РТ «Дзун-Хемчикская межкожунный медицинскитй центр» - 31583,9 тыс.рублей (754 случая), ГБУЗ РТ «Каа-Хемская ЦКБ» - 17243,5  тыс.рублей (576 случаев), ГБУЗ РТ «Кызылская ЦКБ» - 27500,5  тыс.рублей (849 случаев), ГБУЗ РТ «Монгун-Тайгинская ЦКБ» - 17279,6 тыс.руб. (511 случая), ГБУЗ РТ «Овюрская ЦКБ» - 11096,6 тыс.руб. (406 случаев), ГБУЗ РТ «Пий-Хемская ЦКБ» - 18777,9 тыс. руб. (472 случая), ГБУЗ РТ «Сут-Хольская ЦКБ» - 11685,7 тыс.руб. (412 случая), ГБУЗ РТ «Тандинская ЦКБ» -13904,6 тыс.руб.(477 случаев) , ГБУЗ РТ «Тес-Хемская ЦКБ» - 11041,2 тыс.руб (367 случаев), ГБУЗ РТ «Тоджинская ЦКБ» - 7398,1 тыс.руб. (265 случаев), ГБУЗ РТ "Тере-Хольская ЦКБ" -3401,1 тыс.руб. (114 случая), ГБУЗ РТ «Улуг-Хемский межкожуунный медицинский центр» - 51813,0  тыс.руб. (1203 случая), ГБУЗ РТ «Чаа-Хольская ЦКБ» -7637,8  тыс. руб.(299 случаев), ГБУЗ РТ «Чеди-Хольская ЦКБ» - 5956,9 тыс. руб.(231 случая), ГБУЗ РТ «Эрзинская ЦКБ» - 11650,2 тыс. руб.(438 случаев), ГБУЗ РТ "Республиканская больница № 1" - 587094,9  тыс.рублей (7974 случая), ГБУЗ РТ "Республиканская больница №2" - 9767,7 тыс.руб. (291 случая), ГБУЗ РТ "Республиканский онкологический диспансер" - 109792,8 тыс.руб. (813 случая), ГБУЗ РТ "Республиканский кожно-венерологический диспансер" - 12235,9 тыс.руб. (241 случая), ГБУЗ РТ Республиканская детская больница" - 130561,1 тыс.руб. (1829 случаев), ГБУЗ РТ "Перинатальный центр" -297414,8 тыс.руб. (6960 случаев), ГБУЗ РТ "Инфекционная больница" - 141798,6 тыс.руб. (1810 случаев), МЧУ ДПО "Нефросовет" - 3008,3  тыс.руб. (45 случаев).</t>
  </si>
  <si>
    <t>За отчетный период направлены финансовые средства в медицинские организации на общую сумму 22 223 464,25 руб., в том числе: Ресонкодиспансер - 9 737 743,00 руб., Улуг-Хемский ММЦ - 7 420 729,58 руб., Противотуберкулезный диспансер - 1 455 918,00 руб. и Республиканская детская больница - 3 609 073,67 руб.</t>
  </si>
  <si>
    <t>Проведено первичное обследование 4493 детей на адреногенитальный синдром, муковисцидоз, галактоземию, фенилкетонурию, врожденный гипотиреоз. Повторно обследовано 18 детей на адреногенитальный синдром, 135 детей на муковисцидоз, 43 детей на галактоземию, 10 реб. на фенилкетонурию и 4 реб. на врожденный гипотиреоз.</t>
  </si>
  <si>
    <t>На 2021 год запланирована приобретение медицинского оборудования на сумму 26 543,8 тыс. рублей. Произведена оплата по исполнительным листам на сумму 5 963 520,10 руб., за долги прошлых лет на сумму 11 318 388,84 руб., также за оборудование на сумму 1 036 772,29 руб.</t>
  </si>
  <si>
    <t>По состоянию на 01.09.2021 г. произведена оплата за проезд к месту лечения по ВМП и обратно согласно 147 заявлениям 139 чел. на общую сумму 2 607 872,91 рублей.</t>
  </si>
  <si>
    <t>Заключены 10 государственных контрактов на поставку вакцин на сумму 35 671,8 тыс.руб. и 2 договора  на сумму 788,1 тыс.руб.  Поставлены вакцины на сумму 36 459,9 тыс. руб. Произведена оплата на сумму 33 575,4 тыс.руб.</t>
  </si>
  <si>
    <t>Заключены 138 гос.контрактов на сумму 136 111,5 тыс.руб., 22 договоров на сумму 2998,7 тыс.руб. Количество поставщиков 52. Поставлены медикаменты на сумму 135 502,2 тыс. руб. Произведена оплата на сумму 134 743,0 тыс.руб.</t>
  </si>
  <si>
    <t>Заключен 1 гос.контракт на оказание услуги связи на 2021 г. с ГБУ РТ "Ресфармация" на сумму 29 591,9 тыс. руб. на основании п.1 ч. 1 ст. 93 44-ФЗ. Заключено 2 договора на услугия связи на общую сумму 50,00 тыс.руб., 2 договора на услуги найма по автотранспорту с экипажем на сумму 349,6 тыс. руб., 1 контракт на поставку оргтехники на сумму 78,6 тыс. руб., 2 договора на заправку картриджей на сумму 15,0 тыс.руб.  На поставку лекарственных препаратов 10 гос.контрактов и 13 договоров на общую сумму 18 866,0 тыс. руб. Поставлены медикаменты на сумму 39 249,3 тыс. руб.  Произведена оплата всего на сумму 38 810,81 тыс. руб.</t>
  </si>
  <si>
    <t>Приказом Министерства здравоохранения Республики Тыва от 21.01.2021 г. № 56пр/21 утвержден Перечень медицинских оборудований, приобретаемых в рамках мероприятий по развитию системы паллиативной медицинской помощи в 2021 году. Запланировано приобретение 6 единиц оборудования для нужды ГБУЗ РТ "Республиканский онкологический диспансер", "Республиканская детская больница", "Противотуберкулезный диспансер". Заключены 3 ГК на общую сумму 2 898 735,43 руб. (аппарат ИВЛ портативный для взрослых - 1 ед. и для детей - 1 ед., инсуффлятор-экссуффлятор - 2 ед.) и 2 договора на сумму 506 000,00 руб. (кислородный концентратор - 2 ед.). Произведена оплата за поставленное оборудование на сумму 3 163 735,43 руб. Заключен 6 государственных контрактов на сумму 1 000 000,00 рублей на поставку лекарственных препаратов для паллиативных больных. Произведена оплата на сумму 960 355,00 руб. на поставку лекарственных препаратов.</t>
  </si>
  <si>
    <t>Заключен 5 контрактов на поставку аллергена туберкулезный рекомбинантный в стандартном разведении на сумму 855,36 тыс. руб., диагностических средств для выявления микобактерии туберкулеза на сумму 5 277,8 тыс. руб., на сумму 2 263,2 тыс. руб. диагностических реагентов (тест-систем) для ВИЧ инфицированных на сумму 54,7 тыс. руб., диагностических реагентов для ВИЧ инфицированных (ПЦР) на 2021 год на сумму 1 988,0 тыс.руб. Поставлено на сумму 8 425,56 тыс. руб. Произведена оплата на сумму 8 425,56 тыс. руб.</t>
  </si>
  <si>
    <t>Заключен государственный контаркт с ГБУ РТ "Ресфармация" на сумму 617 200,00 рублей 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2021 год. Произведена оплата за оказанные услуги на сумму 370 320,00 руб.</t>
  </si>
  <si>
    <t xml:space="preserve">Заключены 9 ГК на общую сумму 76 681 635,00 руб. (строительство ФАПов в с. Бижиктиг-Хая, Хонделен Барун-Хемчкиского района, с. Хондергей,Чыргакы Дзун-Хемчикского района, с. Тоолайлыг Монгун-Тайгинского района, с. Бурен-Хем Каа-Хемского района, ФАП с. Шамбалыг Кызылского района, ВА с. Чыраа-Бажы, Дзун-Хемчикского района и с. Бай-Тал Бай-Тайгинского района). На сегодняшний день по всем 9 объектам строительства получены от администрации кожуунов разрешение на строительство (с. Тоолайлыг, с. Бурен-Хем, с. Хондергей, с. Чыргакы, с. Бижиктиг-Хая, с. Хонделен, с. Шамбалыг, с. Чыраа-Бажы, с. Бай-Тал) и переданы заказчиком актом приёма-передачи на время строительства подрядным организациям. Представлены договора на технические условия подключения к электрическим сетям по всем 8 объектам (с. Шамбалыг, Бижиктиг-Хая, Хонделен, с. Бурен-Хем, с. Бай-Тал, с. Чыргакы, с. Чыраа-Бажы, с. Хондергей). По объекту с. Тоолайлыг Монгун-Тайгинского кожууна договор не требуется, так как обеспечивается электроэнергией от дизельной электростанции мощностью 30 кВт. На бурение скважины воды представлены договора по всем объектам. По состоянию на сегодняшний день, согласно заключенным договорам пробурены скважины по всем 9 объектам строительства (с. Бижиктиг-Хая, с. Хонделен, с. Тоолайлыг, с. Бай-Тал, с. Шамбалыг, с. Бурен-Хем, с. Чыргакы, с. Хондергей, с. Чыраа-Бажы). Выполнили работы по земляным работам, так же по устройству фундамента по следующим объектам:
- ФАП с. Бурен-Хем Каа-Хемского района - подрядная организация ООО «Сылдыс»; 
- ВА с. Бай-Тал Бай-Тайгинского района - подрядная организация ООО «Атриум»; 
- ФАП с. Шамбалыг Кызылский кожуун - подрядная организация ООО "ЮНОСТЬ".
Приступили к земляным работам и устройство фундамента по ФАП с. Бижиктиг-Хая, подрядная организация ООО  «Атроник-Сервис» и ВА в с. Чыраа-Бажы, подрядная организация ООО «Бодарал», ФАП с. Хонделен, с. Чыргакы, с. Хондергей, подрядная организация ООО «Атлант». Материалы закуплены, завоз материалов по устройство фундамента в ФАП с. Тоолайлыг, Монгун-Тайгинский район задерживается в связи с отсутствием грузовой машины, подрядная организация ООО «Атриум». 
Заготовка и приобретение материалов из клееного бруса.
На сегодняшний день заключили:
1. ООО «Атроник-Сервис» заключил договор поставки с ООО «ЛХК «Алтайлес» на ФАП с. Бижиктиг-Хая от 30.06.2021 г. № 117/21 ЛХК, произведен аванс в размере 57%.
2. ООО «Сылдыс» заключил договор поставки с ИП Черепанов В.Ю. (г. Иркутск) на ФАП с. Бурен-Хем от 21.06.2021 г.  № Д-21-06-21, произведен аванс в размере 57%.
3. ООО «Юность» заключил договор поставки с ИП Черепанов В.Ю. (г. Иркутск) на ФАП с. Шамбалыг, произведен аванс в размере 57%.
4. ООО «Атлант» заключил договор поставки с ООО «ЛХК «Алтай-лес» на 3 ФАП в с. Чыргакы, Хонделен, Хондергей от __ август 2021 г. № 139/21.ЛХК, произведен аванс в размере 57%.
На сегодняшний день, актуальная проблема состоит в сроках изготовления и в поставке материалов из клееного бруса. Срок изготовления комплекта материалов из клееного бруса на 1 ФАП примерно рассчитывается 4 недели. Возникает риск неисполнения возведения капитальных стен ВА, ФАПов в срок, который предусмотрен по госконтракту. 
В соответствии с заключенными договорами между подрядными организациями поставка комплект материала осуществляется при 100% оплате.
По данным поставщика клееного бруса ООО «Алтай-лес» по 4 оплаченным комплект материалам стен (клееный брус) отгрузка и поставка по 1 объекту ООО «Атроник-Сервис» ожидается к концу октября т.г., а по 3 объектам ООО «Атлант» ожидается к середине декабря т.г., а по данным поставщика клееного бруса ИП Черепанов В.Ю. (г. Иркутск) по 2 оплаченным комплект материалам стен (клееный брус) отгрузка и поставка ожидается к концу сентября т.г.
</t>
  </si>
  <si>
    <t xml:space="preserve">Освоение целевых средств по состоянию на 01.09.2021г. составляет – 128 211,5 тыс. рублей (85,5%), в том числе:
средства федерального бюджета – 126 929,3 тыс. рублей;
средства бюджета субъекта –  1 282,1 тыс. рублей.
</t>
  </si>
  <si>
    <t>В рамках заключенного Соглашения о предоставлении иного межбюджетного трансферта из федерального бюджета бюджету Республики Тыва в целях софинансирования расходных обязательств, в том числе в полном объеме, субъектов Российской Федерации, возникающих при оснащении медицинских организаций, подведомственных органам исполнительной власти субъектов Российской Федерации и органам местного самоуправления, передвижными медицинскими комплексами для оказания медицинской помощи жителям населенных пунктов с численностью населения до 100 человек от 24.12.2019 г. № 056-17-2020-330 (в ред. от 24.12.2020 г. № № 056-17-2020-330/1 ) запланировано в 2021 году приобретение 21 ед. передвижных мобильных комплексов. Обьявлены торги на закупку медицинских передвижных комплексов: флюорографический на базе КАМАЗ 4*4 - 1 ед., флюорографический на базе ГАЗон 4*2 - 1 ед., маммографический на базе ГАЗон 4*2 - 1 ед., ФАП на базе ГАЗель 4*2 - 16 ед., ФАП на базе ГАЗ Садко 4*4 - 2 ед. Контракт заключен на сумму 168 456 816,40 руб. Произведена оплата на сумму 80 077 600,08 руб.</t>
  </si>
  <si>
    <t xml:space="preserve">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от 21.12.2019 № 056-17-2020-076 (ред. 24.12.2020 г. № 056-17-2020-076/5). Объявлены торги на закупку 5 ед. оборудования. Заключен 4 контракта на поставку: Аппарат для роботизированной механотерапии верхней конечности - 1 ед. и Реабилитационный тренажер для СРМ-терапии (постоянной пассивной разработки) коленного и тазобедренного суставов - 1 ед. на сумму 2 350 000,00 руб.,  Комплекс для трансканиальной магнитной стимуляции - 1 ед. на сумму 2 500 000,00 руб. (оплачено полностью), Стабилоплатформы с биологической обратной связью - 1 ед. на сумму 1 177 500,00 руб. и Система ультразвуковой визуализации сердечно-сосудистой системы - 1 ед. на сумму 13 819 300,00 руб. (оплачено полностью). Всего заключено на сумму 19 846 800,00 руб. Поставлены все единицы оборудования для нужды ГБУЗ РТ "Республиканская больница № 1". </t>
  </si>
  <si>
    <t>Заключено 7 государственных контрактов на сумму 18 994 379,04 рублей, 3 договора на сумму 404 405,84 рублей с 7 поставщиками на медикаменты для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Поставлено медикаментов на сумму 19 398 784,88 рублей. Произведена оплата на сумму 19 398 784,88 рублей.</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</si>
  <si>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от 21.12.2019 № 056-17-2020-160 (в ред. от 23.12.2020 г. № 056-17-2020-160/5). План-график размещен, утвержден перечень оборудования. Заключен 2 контракта на сумму 47 598,4 тыс. руб. (маммограф и стереотаксическая пункционная приставка для доукомплектования цифровой маммографической системы Senographe Pristina, эндоскопическая система). Поставлена эндоскопическая система и произведена оплата на сумму 15 248 424,00 руб.</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</si>
  <si>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 на общую сумму 69 973 119,00 руб.</t>
  </si>
  <si>
    <t xml:space="preserve">Пристройка лифтового оборудования для Консультативно-диагностической поликлиники Республиканской больницы № 1 заменен объектом - капитальный ремонт поликлиники ГБУЗ РТ «Республиканская больница №1» по улице Ленина д. 44, путем внесения изменений в региональную программу «Модернизация первичного звена здравоохранения Республики Тыва на 2021-2025 годы». Капитальный ремонт поликлиники ГБУЗ РТ «Республиканская больница №1» по улице Ленина д. 44 на общую сумму 44 645300,00 тыс. рублей запланировано провести в два этапа 2021 и 2022 годах, в том числе в 2021 году на сумму  14 645 300,00  рублей, в 2022 году на сумму 30 000000,00 рублей. Сметная документация проектной организацией ООО «Авангард» на капитальный ремонт поликлиники ГБУЗ РТ «Республиканская больница №1» по улице Ленина д. 44 разработано, получено государственная экспертиза на достоверность сметной документации в ГАУ «Управление государственной строительной экспертизы Республики Тыва. 
По результатам проведенных торгов определена подрядная организация. На сегодняшний день, заключается государственный контракт с подрядной организацией ООО «Элита» на общую сумму 36 609 146,00 рублей.
</t>
  </si>
  <si>
    <t xml:space="preserve">По состоянию на 01.09.2021 г. на санаторно-курортное лечение направлено всего 1580 детей с хроническими заболеваниями, из них: дети-инвалиды – 120 чел., в том числе по путевкам «мать и дитя» - 103 чел.; дети-сироты и дети, оставшиеся без попечения родителей – 258 чел., в тои числе воспитанники ГБОУ РШИ "Туинский кадетский корпус" - 25 чел.; дети, состоящие на учете детского фтизиатра - 1 чел.; дети, проживающие в малоимущих, многодетных, неполных семьях - 937 чел.; дети из иных категорий семей – 264 чел. За оказанные услуги по санаторно-курортному лечению детей в КГАУ «Социально-оздоровительный центр «Тесь», ФГБУ «Детский санаторий «Озеро Шира» перечислены финансовые средства из республиканского бюджета на общую сумму в 11 329 225,55 рублей. </t>
  </si>
  <si>
    <t xml:space="preserve">В течение отчетного периода на обеспечение деятельности Медицинского колледжа профинансировано 37 569 594,00 рублей (на коммунальные услуги, материальные запасы, заработная плата, налоги и др. статьи). </t>
  </si>
  <si>
    <t xml:space="preserve">На 2021 год запланирована выплата стипендий студентам Республиканского медицинского колледжа на сумму 3 547,2 тыс. рублей. За отчетный период направлена стипендия 2 164 476,00 рублей. </t>
  </si>
  <si>
    <t>В соответствии с заключенным Соглашением о предоставлении субсидии из федерального бюджета бюджету Республики Тыва в целях софинансирования расходных обязательств Республики Тыва по осуществлению единовременных компенсационных выплат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на соответствующий финансовый год и плановый период от 24.12.2019 № 056-09-2020-346 (в ред. от 28.12.2020 г. № 056-09-2020-346/1) запланировано выплаты 12 врачам. В настоящее время составлен реестр из 7 врачей для единовременной компенсационной выплаты по 2 млн. руб. в следующие МО: ГБУЗ "Каа-Хемская ЦКБ" -  2 врача, ГБУЗ РТ "Тоджинская ЦКБ" - 1 врач, ГБУЗ РТ "Тере-Хольская ЦКБ" - 2 врача и ГБУЗ РТ "Тандинская ЦКБ" - 2 врача. Произведена выплата 7 врачам на общую сумму 14 000 000,00 руб.</t>
  </si>
  <si>
    <t>В соответствии с заключенным Соглашением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13.02.2019 № 056-08-2019-357 (в ред. от 26.12.2020 г. № 056-08-2019-357/3)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Всего заключено 13 государственных контрактов на общую сумму 67 239,8 тыс. руб. Поставлено оборудование на общую сумму 17 494,4 тыс. руб. Произведена оплата на сумму 12 277,3 тыс. руб.</t>
  </si>
  <si>
    <t>За отчетный период направлены средства в Территориальный фонд обязательного медицинского страхования по Республике Тыва на общую сумму 1 914 247 400,00 руб.</t>
  </si>
  <si>
    <t>Заключены 121 государственных контрактов на сумму 158 633,5 тыс.руб. и 450договоров на сумму 6 663,5 тыс.руб. на поставку медикаментов для льготных категорий граждан территориального регистра. Поставлено медикаментов на сумму 164 852,3 тыс. рублей. Произведена оплата на сумму 156 087,5 тыс. руб.</t>
  </si>
  <si>
    <t>На 2021 год для обеспечения в Республике Тыва полноценным питанием беременных женщин, корящих матерей, а также детей до 3 лет запланирована приобретение продуктов питания, молока на сумму 13 363,7 тыс. руб. Произведена оплата за продукты питания на сумму 9 200,2 тыс. руб.</t>
  </si>
  <si>
    <r>
      <t>Профилактические посещение за отчетный период выполнено на сумму 285 747,8</t>
    </r>
    <r>
      <rPr>
        <sz val="8"/>
        <color rgb="FFFF0000"/>
        <rFont val="Times New Roman"/>
        <family val="1"/>
        <charset val="204"/>
      </rPr>
      <t xml:space="preserve"> </t>
    </r>
    <r>
      <rPr>
        <sz val="8"/>
        <rFont val="Times New Roman"/>
        <family val="1"/>
        <charset val="204"/>
      </rPr>
      <t>тыс. рублей (536 762 посещений) или 73</t>
    </r>
    <r>
      <rPr>
        <sz val="8"/>
        <color rgb="FFFF0000"/>
        <rFont val="Times New Roman"/>
        <family val="1"/>
        <charset val="204"/>
      </rPr>
      <t xml:space="preserve"> </t>
    </r>
    <r>
      <rPr>
        <sz val="8"/>
        <rFont val="Times New Roman"/>
        <family val="1"/>
        <charset val="204"/>
      </rPr>
      <t>%  исполнения от годового плана, том числе: ГБУЗ РТ "Бай-Тайгинская ЦКБ" - 2866,3 тыс. руб. (7648  посещений); ГБУЗ РТ "Барун-Хемчикский ММЦ" - 6875,8  тыс. руб. (17530 посещений); ГБУЗ РТ "Дзун-Хемчикский ММЦ" - 8077,5  тыс. руб. (17541  посещений); ГБУЗ РТ "Каа-Хемская ЦКБ" - 4448,2 тыс. руб. (7744  посещений); ГБУЗ РТ "Кызылская ЦКБ" - 8222,6 тыс. руб. (17943 посещений); ГБУЗ РТ "Монгун-Тайгинская ЦКБ" - 1913,6  тыс. руб. (5276 посещений); ГБУЗ РТ "Овюрская ЦКБ" - 1509,4  тыс. руб. (3676  посещений); ГБУЗ РТ "Пий-Хемская ЦКБ" - 6552,8  тыс. руб. (14228  посещений); ГБУЗ РТ "Сут-Хольская ЦКБ" -4687,9  тыс. руб. (6139 посещений); ГБУЗ РТ "Тандинская ЦКБ" - 6771,6  тыс. руб. (12070 посещений); ГБУЗ РТ "Тес-Хемская ЦКБ" -3582,0 тыс. руб. (4805 посещений); ГБУЗ РТ "Тоджинская ЦКБ" - 996,6  тыс. руб. (2028 посещений); ГБУЗ РТ "Тере-Хольская ЦКБ" - 66,4  тыс. руб. (75 посещений); ГБУЗ РТ "Улуг-Хемский ММЦ" - 7402,7 тыс. руб. (25854  посещений); ГБУЗ РТ "Чаа-Хольская ЦКБ" - 2172,5 тыс. руб. (4799 посещений); ГБУЗ РТ "Чеди-Хольская ЦКБ" -3397,8  тыс. руб. (5135 посещений) ,ГБУЗ РТ Эрзинская ЦКБ" - 2000,8 тыс. руб. (5329 посещений), ГБУЗ РТ "Республиканская больница № 1" - 26544,2  тыс.руб. (47744 посещений),  ГБУЗ РТ "Республиканская больница № 2" -510,2  тыс.руб. (1222 посещений), ГБУЗ РТ "Республиканский онкологический диспансер" -34,7  тыс.руб. (98  посещений), ГБУЗ РТ "Республиканский кожно-венерологический диспансер" -593,5  тыс.руб. (3639 посещений), ГБУЗ РТ "Республиканская детская больница" - 21925,2  тыс.руб. (31169 посещений), ГБУЗ РТ "Перинатальный центр" - 4198,4  тыс.руб. (17225 посещений), ГБУЗ РТ "Инфекционная больница" - 2130,6 тыс.руб. (2979 посещений), ГБУЗ РТ "Городская поликлиника" -8345,6  тыс. руб. (25259 посещений); ГБУЗ РТ "Стоматологическая поликлиника - 24607,2  тыс. руб. (30677 посещений); .ФКУЗ "МСЧ МВД России по РТ" - 159,5 тыс.руб. (776 посещений), ГБУЗ РТ "Республиканский центр общественного здоровья и медицинской профилактики" -3057,4 тыс.руб. (6071 посещений), ГБУЗ РТ "Республиканский центр восстановительной медицины и реабилитации для детей" - 6338,6 тыс.руб. (15335 посещений), ИП "Монгуш Р.К." - 0,2 тыс.руб. (1 посещений), ГАУЗ РТ СП "Серебрянка" - 238,9 тыс.руб. (946 посещений), МЧУ ДПО "Нефросовет" - 79336,3 тыс.руб. (962 посещений),  ИП Саражакова Л.А. -20,5  тыс.руб. (21  посещений), ООО "Байдо" - 21,9 тыс.руб. (72 посещений),  ООО "Семейный доктор" - 0,5 тыс.руб (2 посещений),  ООО "Санталь 17" - 21,9 тыс.руб. (83 посещений), ООО РДЦ - 2875,8 тыс.руб. (435 услуг), ООО ЦКДЛ - 19917,9 тыс.руб. (143166 услуг ), ГБУЗ РТ "РЦ СПИД" - 6930,8 тыс.руб. (15046 услуг), ООО ММЦ Менла - 6392,7 тыс.руб. (36014 услуг).</t>
    </r>
  </si>
  <si>
    <t>На 2021 год запланирована приобретение на текущий ремонт и приобретение строительных материалов на сумму 2 370,9 тыс. рублей. За проведенные ремнтные работы произведена оплата на сумму 960,5 тыс. руб.</t>
  </si>
  <si>
    <t xml:space="preserve">В соответствии с распоряжением Правительства Российской Федерации от 9 июля 2021 г. № 1869-р иных межбюджетных трансфертов, предоставляемых в 2021 году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и г. Байконура по финансовому обеспечению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Республике Тыва распределены 946,4 тыс. рублей. 
Дополнительное соглашение о предоставлении иного межбюджетного трансферта между Правительством Республики Тыва и Министерством здравоохранения Российской Федерации заключено 16 июля 2021 года № 056-17-2021-060/3. С учетом данного дополнительного соглашения общий объем финансового обеспечения расходных обязательств, софинансируемых из федерального бюджета в 2021 году составляет 3 763,30 тыс. рублей. 
По состоянию на 01.09.2021 года заключены государственные контракты на приобретение лекарственных препаратов на сумму 3 763,30 тыс. рублей, поставлены и выданы медицинским организациям республики лекарственные препараты в полном объеме.
</t>
  </si>
  <si>
    <t>Заключено 5 государственных контрактов на общую сумму 57 492 591,3 руб.: капитальный ремонт поликлиники ГБУЗ РТ "Тандинская ЦКБ", общая готовность объекта - 80 %, детского отделения ГБУЗ РТ "Улуг-Хемской ММЦ" общая готовность объекта - 40 %, детского соматического отделения ГБУЗ РТ "Чаа-Хольская ЦКБ" общая готовность объекта - 90 %,  детской поликлиники ГБУЗ РТ "Чеди-Хольская ЦКБ" общая готовность объекта - 40 %, детской поликлиники ГБУЗ РТ "Бай-Тайгинская ЦКБ" общая готовность объекта - 20 %. В целях своевременного выполнения ремонтных работ кураторами объектов проводится еженедельные выездные командировки на объекты капитального ремонта по проверке хода и качества работ, выполняемых подрядчиками. Произведена оплата за проведенные ремонтные работы на общую сумму 20 497,5 тыс. руб.</t>
  </si>
  <si>
    <t>Всего планируется публикация закупок в 2021 году на 48 единиц оборудования на сумму 114 236 670,00 рублей. Заключен на 48  ед. оборудования ГК на сумму 112 464 759,97 руб. Поставлено 5 ед. оборудования. Ожидается поставка 43 ед. оборудования.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</si>
</sst>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 _₽_-;\-* #,##0.0\ _₽_-;_-* &quot;-&quot;??\ _₽_-;_-@_-"/>
    <numFmt numFmtId="166" formatCode="_-* #,##0.0\ _₽_-;\-* #,##0.0\ _₽_-;_-* &quot;-&quot;?\ _₽_-;_-@_-"/>
  </numFmts>
  <fonts count="18"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8"/>
      <color indexed="8"/>
      <name val="Times New Roman"/>
      <family val="1"/>
      <charset val="204"/>
    </font>
    <font>
      <b/>
      <sz val="8"/>
      <color indexed="8"/>
      <name val="Times New Roman"/>
      <family val="1"/>
      <charset val="204"/>
    </font>
    <font>
      <sz val="8"/>
      <name val="Times New Roman"/>
      <family val="1"/>
      <charset val="204"/>
    </font>
    <font>
      <b/>
      <sz val="8"/>
      <name val="Times New Roman"/>
      <family val="1"/>
      <charset val="204"/>
    </font>
    <font>
      <sz val="11"/>
      <color theme="1"/>
      <name val="Times New Roman"/>
      <family val="1"/>
      <charset val="204"/>
    </font>
    <font>
      <b/>
      <sz val="6"/>
      <color theme="1"/>
      <name val="Calibri"/>
      <family val="2"/>
      <charset val="204"/>
      <scheme val="minor"/>
    </font>
    <font>
      <b/>
      <sz val="6"/>
      <color theme="1"/>
      <name val="Times New Roman"/>
      <family val="1"/>
      <charset val="204"/>
    </font>
    <font>
      <sz val="8"/>
      <color theme="7" tint="0.39997558519241921"/>
      <name val="Times New Roman"/>
      <family val="1"/>
      <charset val="204"/>
    </font>
    <font>
      <i/>
      <sz val="8"/>
      <color theme="1"/>
      <name val="Times New Roman"/>
      <family val="1"/>
      <charset val="204"/>
    </font>
    <font>
      <i/>
      <sz val="8"/>
      <name val="Times New Roman"/>
      <family val="1"/>
      <charset val="204"/>
    </font>
    <font>
      <sz val="8"/>
      <color rgb="FFFF0000"/>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4" fontId="2"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2" xfId="0" applyNumberFormat="1" applyFont="1" applyFill="1" applyBorder="1" applyAlignment="1">
      <alignment horizontal="left" vertical="top" wrapText="1" shrinkToFi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4" fontId="11" fillId="0" borderId="0" xfId="0" applyNumberFormat="1" applyFont="1" applyFill="1"/>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xf>
    <xf numFmtId="4" fontId="2" fillId="0" borderId="0" xfId="0" applyNumberFormat="1" applyFont="1" applyFill="1" applyAlignment="1">
      <alignment horizontal="center"/>
    </xf>
    <xf numFmtId="165" fontId="2" fillId="0" borderId="2" xfId="1" applyNumberFormat="1" applyFont="1" applyFill="1" applyBorder="1" applyAlignment="1">
      <alignment horizontal="center" vertical="center"/>
    </xf>
    <xf numFmtId="0" fontId="12" fillId="0" borderId="0" xfId="0" applyFont="1" applyFill="1"/>
    <xf numFmtId="0" fontId="2" fillId="0" borderId="2" xfId="0" applyNumberFormat="1" applyFont="1" applyFill="1" applyBorder="1" applyAlignment="1">
      <alignment horizontal="left" wrapText="1"/>
    </xf>
    <xf numFmtId="166" fontId="2" fillId="0" borderId="2" xfId="0" applyNumberFormat="1" applyFont="1" applyFill="1" applyBorder="1" applyAlignment="1">
      <alignment horizontal="center" vertical="center"/>
    </xf>
    <xf numFmtId="165" fontId="2" fillId="0" borderId="3" xfId="1" applyNumberFormat="1" applyFont="1" applyFill="1" applyBorder="1" applyAlignment="1">
      <alignment horizontal="center" vertical="center"/>
    </xf>
    <xf numFmtId="4" fontId="9" fillId="0" borderId="2" xfId="0" applyNumberFormat="1" applyFont="1" applyFill="1" applyBorder="1" applyAlignment="1">
      <alignment horizontal="left" vertical="center" wrapText="1"/>
    </xf>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1" fillId="0" borderId="0" xfId="0" applyFont="1" applyFill="1" applyBorder="1"/>
    <xf numFmtId="49" fontId="2" fillId="2" borderId="2" xfId="0" applyNumberFormat="1" applyFont="1" applyFill="1" applyBorder="1" applyAlignment="1">
      <alignment horizontal="center" vertical="center"/>
    </xf>
    <xf numFmtId="0" fontId="8" fillId="2" borderId="2"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11" fillId="2" borderId="2" xfId="0" applyFont="1" applyFill="1" applyBorder="1"/>
    <xf numFmtId="4" fontId="2" fillId="2" borderId="2" xfId="0" applyNumberFormat="1" applyFont="1" applyFill="1" applyBorder="1" applyAlignment="1">
      <alignment horizontal="center"/>
    </xf>
    <xf numFmtId="49" fontId="4" fillId="2" borderId="2" xfId="0" applyNumberFormat="1" applyFont="1" applyFill="1" applyBorder="1" applyAlignment="1">
      <alignment horizontal="center" vertical="center"/>
    </xf>
    <xf numFmtId="0" fontId="10" fillId="2" borderId="2" xfId="0" applyNumberFormat="1" applyFont="1" applyFill="1" applyBorder="1" applyAlignment="1">
      <alignment horizontal="left" vertical="top" wrapText="1"/>
    </xf>
    <xf numFmtId="4" fontId="10"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NumberFormat="1" applyFont="1" applyFill="1" applyBorder="1" applyAlignment="1">
      <alignment horizontal="left" wrapText="1"/>
    </xf>
    <xf numFmtId="0" fontId="2" fillId="3" borderId="2" xfId="0" applyNumberFormat="1" applyFont="1" applyFill="1" applyBorder="1" applyAlignment="1">
      <alignment horizontal="center" vertical="center"/>
    </xf>
    <xf numFmtId="165" fontId="2" fillId="3" borderId="2" xfId="1" applyNumberFormat="1" applyFont="1" applyFill="1" applyBorder="1" applyAlignment="1">
      <alignment horizontal="center" vertical="center"/>
    </xf>
    <xf numFmtId="165" fontId="2" fillId="3" borderId="3" xfId="1"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wrapText="1"/>
    </xf>
    <xf numFmtId="166" fontId="4" fillId="2" borderId="2" xfId="0" applyNumberFormat="1" applyFont="1" applyFill="1" applyBorder="1" applyAlignment="1">
      <alignment horizontal="center"/>
    </xf>
    <xf numFmtId="0" fontId="4" fillId="2" borderId="2" xfId="0" applyNumberFormat="1" applyFont="1" applyFill="1" applyBorder="1" applyAlignment="1">
      <alignment horizontal="center"/>
    </xf>
    <xf numFmtId="164" fontId="9"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xf>
    <xf numFmtId="164"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4" fontId="4" fillId="2" borderId="2" xfId="0" applyNumberFormat="1" applyFont="1" applyFill="1" applyBorder="1"/>
    <xf numFmtId="164" fontId="4" fillId="2" borderId="2" xfId="0" applyNumberFormat="1" applyFont="1" applyFill="1" applyBorder="1"/>
    <xf numFmtId="4" fontId="4" fillId="0" borderId="0" xfId="0" applyNumberFormat="1" applyFont="1" applyFill="1"/>
    <xf numFmtId="4" fontId="2" fillId="0" borderId="0" xfId="0" applyNumberFormat="1" applyFont="1" applyFill="1"/>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3" borderId="3"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2" fillId="4" borderId="2" xfId="1" applyNumberFormat="1" applyFont="1" applyFill="1" applyBorder="1" applyAlignment="1">
      <alignment horizontal="center" vertical="center"/>
    </xf>
    <xf numFmtId="164" fontId="2" fillId="0" borderId="0" xfId="0" applyNumberFormat="1" applyFont="1" applyFill="1"/>
    <xf numFmtId="49" fontId="2" fillId="0" borderId="2" xfId="0" applyNumberFormat="1" applyFont="1" applyFill="1" applyBorder="1" applyAlignment="1">
      <alignment horizontal="center" vertical="center"/>
    </xf>
    <xf numFmtId="0" fontId="2" fillId="3" borderId="2" xfId="0" applyNumberFormat="1" applyFont="1" applyFill="1" applyBorder="1" applyAlignment="1">
      <alignment horizontal="center"/>
    </xf>
    <xf numFmtId="3" fontId="2" fillId="0" borderId="2" xfId="0" applyNumberFormat="1" applyFont="1" applyFill="1" applyBorder="1" applyAlignment="1">
      <alignment horizontal="center"/>
    </xf>
    <xf numFmtId="164" fontId="2" fillId="4"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64" fontId="9" fillId="4" borderId="2" xfId="0" applyNumberFormat="1" applyFont="1" applyFill="1" applyBorder="1" applyAlignment="1">
      <alignment horizontal="center" vertical="center"/>
    </xf>
    <xf numFmtId="4" fontId="9" fillId="4" borderId="2" xfId="0" applyNumberFormat="1" applyFont="1" applyFill="1" applyBorder="1" applyAlignment="1">
      <alignment horizontal="left" vertical="center" wrapText="1"/>
    </xf>
    <xf numFmtId="4" fontId="2" fillId="4"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8"/>
  <sheetViews>
    <sheetView tabSelected="1" zoomScale="90" zoomScaleNormal="90" workbookViewId="0">
      <pane ySplit="6" topLeftCell="A67" activePane="bottomLeft" state="frozen"/>
      <selection pane="bottomLeft" activeCell="O67" sqref="O67"/>
    </sheetView>
  </sheetViews>
  <sheetFormatPr defaultRowHeight="15" x14ac:dyDescent="0.25"/>
  <cols>
    <col min="1" max="1" width="6.42578125" style="20" customWidth="1"/>
    <col min="2" max="2" width="19.140625" style="26" customWidth="1"/>
    <col min="3" max="3" width="12.42578125" style="55" bestFit="1" customWidth="1"/>
    <col min="4" max="4" width="12.5703125" style="55" bestFit="1" customWidth="1"/>
    <col min="5" max="5" width="11.7109375" style="65" bestFit="1" customWidth="1"/>
    <col min="6" max="6" width="12.5703125" style="65" bestFit="1" customWidth="1"/>
    <col min="7" max="8" width="11.5703125" style="65" bestFit="1" customWidth="1"/>
    <col min="9" max="10" width="11.7109375" style="65" bestFit="1" customWidth="1"/>
    <col min="11" max="11" width="5.85546875" style="56" bestFit="1" customWidth="1"/>
    <col min="12" max="12" width="7.140625" style="56" customWidth="1"/>
    <col min="13" max="13" width="12" style="56" bestFit="1" customWidth="1"/>
    <col min="14" max="14" width="11.5703125" style="56" bestFit="1" customWidth="1"/>
    <col min="15" max="15" width="41.85546875" style="12" customWidth="1"/>
    <col min="16" max="16384" width="9.140625" style="22"/>
  </cols>
  <sheetData>
    <row r="1" spans="1:15" s="21" customFormat="1" ht="15.75" x14ac:dyDescent="0.25">
      <c r="A1" s="20"/>
      <c r="B1" s="76" t="s">
        <v>0</v>
      </c>
      <c r="C1" s="76"/>
      <c r="D1" s="76"/>
      <c r="E1" s="76"/>
      <c r="F1" s="76"/>
      <c r="G1" s="76"/>
      <c r="H1" s="76"/>
      <c r="I1" s="76"/>
      <c r="J1" s="76"/>
      <c r="K1" s="76"/>
      <c r="L1" s="76"/>
      <c r="M1" s="76"/>
      <c r="N1" s="76"/>
      <c r="O1" s="76"/>
    </row>
    <row r="2" spans="1:15" s="21" customFormat="1" ht="15.75" x14ac:dyDescent="0.25">
      <c r="A2" s="20"/>
      <c r="B2" s="77" t="s">
        <v>193</v>
      </c>
      <c r="C2" s="77"/>
      <c r="D2" s="77"/>
      <c r="E2" s="77"/>
      <c r="F2" s="77"/>
      <c r="G2" s="77"/>
      <c r="H2" s="77"/>
      <c r="I2" s="77"/>
      <c r="J2" s="77"/>
      <c r="K2" s="77"/>
      <c r="L2" s="77"/>
      <c r="M2" s="77"/>
      <c r="N2" s="77"/>
      <c r="O2" s="77"/>
    </row>
    <row r="3" spans="1:15" x14ac:dyDescent="0.25">
      <c r="A3" s="78" t="s">
        <v>1</v>
      </c>
      <c r="B3" s="79" t="s">
        <v>2</v>
      </c>
      <c r="C3" s="80" t="s">
        <v>3</v>
      </c>
      <c r="D3" s="81"/>
      <c r="E3" s="81"/>
      <c r="F3" s="81"/>
      <c r="G3" s="81"/>
      <c r="H3" s="81"/>
      <c r="I3" s="81"/>
      <c r="J3" s="81"/>
      <c r="K3" s="81"/>
      <c r="L3" s="81"/>
      <c r="M3" s="81"/>
      <c r="N3" s="81"/>
      <c r="O3" s="82" t="s">
        <v>4</v>
      </c>
    </row>
    <row r="4" spans="1:15" ht="26.25" customHeight="1" x14ac:dyDescent="0.25">
      <c r="A4" s="78"/>
      <c r="B4" s="79"/>
      <c r="C4" s="85" t="s">
        <v>5</v>
      </c>
      <c r="D4" s="86"/>
      <c r="E4" s="87" t="s">
        <v>6</v>
      </c>
      <c r="F4" s="87"/>
      <c r="G4" s="87" t="s">
        <v>7</v>
      </c>
      <c r="H4" s="87"/>
      <c r="I4" s="87"/>
      <c r="J4" s="87"/>
      <c r="K4" s="75" t="s">
        <v>8</v>
      </c>
      <c r="L4" s="75"/>
      <c r="M4" s="75" t="s">
        <v>9</v>
      </c>
      <c r="N4" s="75"/>
      <c r="O4" s="83"/>
    </row>
    <row r="5" spans="1:15" ht="96.75" customHeight="1" x14ac:dyDescent="0.25">
      <c r="A5" s="78"/>
      <c r="B5" s="79"/>
      <c r="C5" s="23" t="s">
        <v>10</v>
      </c>
      <c r="D5" s="24" t="s">
        <v>11</v>
      </c>
      <c r="E5" s="58" t="s">
        <v>10</v>
      </c>
      <c r="F5" s="58" t="s">
        <v>11</v>
      </c>
      <c r="G5" s="58" t="s">
        <v>12</v>
      </c>
      <c r="H5" s="58" t="s">
        <v>168</v>
      </c>
      <c r="I5" s="58" t="s">
        <v>13</v>
      </c>
      <c r="J5" s="58" t="s">
        <v>14</v>
      </c>
      <c r="K5" s="1" t="s">
        <v>10</v>
      </c>
      <c r="L5" s="1" t="s">
        <v>11</v>
      </c>
      <c r="M5" s="1" t="s">
        <v>10</v>
      </c>
      <c r="N5" s="1" t="s">
        <v>171</v>
      </c>
      <c r="O5" s="84"/>
    </row>
    <row r="6" spans="1:15" s="19" customFormat="1" ht="12.75" customHeight="1" x14ac:dyDescent="0.2">
      <c r="A6" s="25">
        <v>1</v>
      </c>
      <c r="B6" s="2">
        <v>2</v>
      </c>
      <c r="C6" s="47">
        <v>3</v>
      </c>
      <c r="D6" s="11">
        <v>4</v>
      </c>
      <c r="E6" s="68">
        <v>5</v>
      </c>
      <c r="F6" s="68">
        <v>6</v>
      </c>
      <c r="G6" s="68">
        <v>7</v>
      </c>
      <c r="H6" s="68">
        <v>8</v>
      </c>
      <c r="I6" s="68">
        <v>9</v>
      </c>
      <c r="J6" s="68">
        <v>10</v>
      </c>
      <c r="K6" s="11">
        <v>11</v>
      </c>
      <c r="L6" s="11">
        <v>12</v>
      </c>
      <c r="M6" s="11">
        <v>13</v>
      </c>
      <c r="N6" s="11">
        <v>14</v>
      </c>
      <c r="O6" s="11">
        <v>15</v>
      </c>
    </row>
    <row r="7" spans="1:15" s="14" customFormat="1" ht="94.5" x14ac:dyDescent="0.15">
      <c r="A7" s="42" t="s">
        <v>88</v>
      </c>
      <c r="B7" s="43" t="s">
        <v>15</v>
      </c>
      <c r="C7" s="44">
        <f>C8+C9+C10+C11+C12+C13+C14+C15+C16+C17+C18+C19+C20+C21+C22+C23+C24+C25+C26+C27+C28+C29+C30+C31+C32+C33+C34+C35+C36+C37+C38+C39+C40+C41+C42+C43+C44+C45+C49+C52+C54+C56+C71+C58+C59+C60+C61+C62+C63+C64+C65+C66+C67</f>
        <v>11178419.820000002</v>
      </c>
      <c r="D7" s="44">
        <f t="shared" ref="D7:N7" si="0">D8+D9+D10+D11+D12+D13+D14+D15+D16+D17+D18+D19+D20+D21+D22+D23+D24+D25+D26+D27+D28+D29+D30+D31+D32+D33+D34+D35+D36+D37+D38+D39+D40+D41+D42+D43+D44+D45+D49+D52+D54+D56+D71+D58+D59+D60+D61+D62+D63+D64+D65+D66+D67</f>
        <v>6360157.2090699943</v>
      </c>
      <c r="E7" s="44">
        <f t="shared" si="0"/>
        <v>2127426.6</v>
      </c>
      <c r="F7" s="44">
        <f t="shared" si="0"/>
        <v>1345419.7880599999</v>
      </c>
      <c r="G7" s="44">
        <f t="shared" si="0"/>
        <v>2044019.4</v>
      </c>
      <c r="H7" s="44">
        <f t="shared" si="0"/>
        <v>2036260.1199999999</v>
      </c>
      <c r="I7" s="44">
        <f t="shared" si="0"/>
        <v>2036260.0999999999</v>
      </c>
      <c r="J7" s="44">
        <f t="shared" si="0"/>
        <v>1384326.9401899998</v>
      </c>
      <c r="K7" s="44">
        <f t="shared" si="0"/>
        <v>0</v>
      </c>
      <c r="L7" s="44">
        <f t="shared" si="0"/>
        <v>0</v>
      </c>
      <c r="M7" s="44">
        <f t="shared" si="0"/>
        <v>7014733.0999999996</v>
      </c>
      <c r="N7" s="44">
        <f t="shared" si="0"/>
        <v>3630780.8008199949</v>
      </c>
      <c r="O7" s="45"/>
    </row>
    <row r="8" spans="1:15" s="14" customFormat="1" ht="145.5" customHeight="1" x14ac:dyDescent="0.2">
      <c r="A8" s="57" t="s">
        <v>75</v>
      </c>
      <c r="B8" s="15" t="s">
        <v>155</v>
      </c>
      <c r="C8" s="46">
        <f t="shared" ref="C8:C22" si="1">E8+H8+K8+M8</f>
        <v>27.4</v>
      </c>
      <c r="D8" s="16">
        <v>0</v>
      </c>
      <c r="E8" s="48">
        <v>27.4</v>
      </c>
      <c r="F8" s="48">
        <v>0</v>
      </c>
      <c r="G8" s="48">
        <v>0</v>
      </c>
      <c r="H8" s="48">
        <v>0</v>
      </c>
      <c r="I8" s="48">
        <v>0</v>
      </c>
      <c r="J8" s="48">
        <v>0</v>
      </c>
      <c r="K8" s="16">
        <v>0</v>
      </c>
      <c r="L8" s="16">
        <v>0</v>
      </c>
      <c r="M8" s="16">
        <v>0</v>
      </c>
      <c r="N8" s="16">
        <v>0</v>
      </c>
      <c r="O8" s="10" t="s">
        <v>132</v>
      </c>
    </row>
    <row r="9" spans="1:15" s="19" customFormat="1" ht="281.25" x14ac:dyDescent="0.15">
      <c r="A9" s="57" t="s">
        <v>89</v>
      </c>
      <c r="B9" s="3" t="s">
        <v>16</v>
      </c>
      <c r="C9" s="48">
        <f t="shared" si="1"/>
        <v>180790.3</v>
      </c>
      <c r="D9" s="48">
        <f t="shared" ref="D9:D22" si="2">F9+J9+L9+N9</f>
        <v>27193.855</v>
      </c>
      <c r="E9" s="48">
        <v>0</v>
      </c>
      <c r="F9" s="48">
        <v>0</v>
      </c>
      <c r="G9" s="48">
        <v>0</v>
      </c>
      <c r="H9" s="48">
        <v>0</v>
      </c>
      <c r="I9" s="48">
        <v>0</v>
      </c>
      <c r="J9" s="48">
        <v>0</v>
      </c>
      <c r="K9" s="48">
        <v>0</v>
      </c>
      <c r="L9" s="48">
        <v>0</v>
      </c>
      <c r="M9" s="49">
        <v>180790.3</v>
      </c>
      <c r="N9" s="71">
        <v>27193.855</v>
      </c>
      <c r="O9" s="72" t="s">
        <v>195</v>
      </c>
    </row>
    <row r="10" spans="1:15" s="19" customFormat="1" ht="236.25" x14ac:dyDescent="0.15">
      <c r="A10" s="57" t="s">
        <v>90</v>
      </c>
      <c r="B10" s="3" t="s">
        <v>17</v>
      </c>
      <c r="C10" s="48">
        <f t="shared" si="1"/>
        <v>48210.6</v>
      </c>
      <c r="D10" s="48">
        <f t="shared" si="2"/>
        <v>4045.2311399999999</v>
      </c>
      <c r="E10" s="48">
        <v>0</v>
      </c>
      <c r="F10" s="48">
        <v>0</v>
      </c>
      <c r="G10" s="48">
        <v>0</v>
      </c>
      <c r="H10" s="48">
        <v>0</v>
      </c>
      <c r="I10" s="48">
        <v>0</v>
      </c>
      <c r="J10" s="48">
        <v>0</v>
      </c>
      <c r="K10" s="48">
        <v>0</v>
      </c>
      <c r="L10" s="48">
        <v>0</v>
      </c>
      <c r="M10" s="49">
        <v>48210.6</v>
      </c>
      <c r="N10" s="71">
        <v>4045.2311399999999</v>
      </c>
      <c r="O10" s="72" t="s">
        <v>196</v>
      </c>
    </row>
    <row r="11" spans="1:15" s="19" customFormat="1" ht="56.25" x14ac:dyDescent="0.15">
      <c r="A11" s="57" t="s">
        <v>91</v>
      </c>
      <c r="B11" s="3" t="s">
        <v>18</v>
      </c>
      <c r="C11" s="48">
        <f t="shared" si="1"/>
        <v>13222.6</v>
      </c>
      <c r="D11" s="48">
        <f t="shared" si="2"/>
        <v>6786.4863599999999</v>
      </c>
      <c r="E11" s="48">
        <v>0</v>
      </c>
      <c r="F11" s="48">
        <v>0</v>
      </c>
      <c r="G11" s="48">
        <v>0</v>
      </c>
      <c r="H11" s="48">
        <v>0</v>
      </c>
      <c r="I11" s="48">
        <v>0</v>
      </c>
      <c r="J11" s="48">
        <v>0</v>
      </c>
      <c r="K11" s="48">
        <v>0</v>
      </c>
      <c r="L11" s="48">
        <v>0</v>
      </c>
      <c r="M11" s="49">
        <v>13222.6</v>
      </c>
      <c r="N11" s="71">
        <v>6786.4863599999999</v>
      </c>
      <c r="O11" s="72" t="s">
        <v>197</v>
      </c>
    </row>
    <row r="12" spans="1:15" s="19" customFormat="1" ht="56.25" x14ac:dyDescent="0.15">
      <c r="A12" s="57" t="s">
        <v>92</v>
      </c>
      <c r="B12" s="3" t="s">
        <v>19</v>
      </c>
      <c r="C12" s="48">
        <f t="shared" si="1"/>
        <v>9922</v>
      </c>
      <c r="D12" s="48">
        <f t="shared" si="2"/>
        <v>6041.259</v>
      </c>
      <c r="E12" s="48">
        <v>0</v>
      </c>
      <c r="F12" s="48">
        <v>0</v>
      </c>
      <c r="G12" s="48">
        <v>0</v>
      </c>
      <c r="H12" s="48">
        <v>0</v>
      </c>
      <c r="I12" s="48">
        <v>0</v>
      </c>
      <c r="J12" s="48">
        <v>0</v>
      </c>
      <c r="K12" s="48">
        <v>0</v>
      </c>
      <c r="L12" s="48">
        <v>0</v>
      </c>
      <c r="M12" s="49">
        <v>9922</v>
      </c>
      <c r="N12" s="69">
        <v>6041.259</v>
      </c>
      <c r="O12" s="73" t="s">
        <v>190</v>
      </c>
    </row>
    <row r="13" spans="1:15" s="19" customFormat="1" ht="45" x14ac:dyDescent="0.15">
      <c r="A13" s="57" t="s">
        <v>93</v>
      </c>
      <c r="B13" s="3" t="s">
        <v>20</v>
      </c>
      <c r="C13" s="48">
        <f t="shared" si="1"/>
        <v>71217.7</v>
      </c>
      <c r="D13" s="48">
        <f t="shared" si="2"/>
        <v>8992.848</v>
      </c>
      <c r="E13" s="48">
        <v>0</v>
      </c>
      <c r="F13" s="48">
        <v>0</v>
      </c>
      <c r="G13" s="48">
        <v>0</v>
      </c>
      <c r="H13" s="48">
        <v>0</v>
      </c>
      <c r="I13" s="48">
        <v>0</v>
      </c>
      <c r="J13" s="48">
        <v>0</v>
      </c>
      <c r="K13" s="48">
        <v>0</v>
      </c>
      <c r="L13" s="48">
        <v>0</v>
      </c>
      <c r="M13" s="49">
        <v>71217.7</v>
      </c>
      <c r="N13" s="71">
        <v>8992.848</v>
      </c>
      <c r="O13" s="72" t="s">
        <v>198</v>
      </c>
    </row>
    <row r="14" spans="1:15" s="19" customFormat="1" ht="45" x14ac:dyDescent="0.15">
      <c r="A14" s="57" t="s">
        <v>94</v>
      </c>
      <c r="B14" s="3" t="s">
        <v>21</v>
      </c>
      <c r="C14" s="48">
        <f t="shared" si="1"/>
        <v>201342.2</v>
      </c>
      <c r="D14" s="48">
        <f t="shared" si="2"/>
        <v>68945.294200000004</v>
      </c>
      <c r="E14" s="48">
        <v>0</v>
      </c>
      <c r="F14" s="48">
        <v>0</v>
      </c>
      <c r="G14" s="48">
        <v>0</v>
      </c>
      <c r="H14" s="48">
        <v>0</v>
      </c>
      <c r="I14" s="48">
        <v>0</v>
      </c>
      <c r="J14" s="48">
        <v>0</v>
      </c>
      <c r="K14" s="48">
        <v>0</v>
      </c>
      <c r="L14" s="48">
        <v>0</v>
      </c>
      <c r="M14" s="49">
        <v>201342.2</v>
      </c>
      <c r="N14" s="69">
        <v>68945.294200000004</v>
      </c>
      <c r="O14" s="72" t="s">
        <v>199</v>
      </c>
    </row>
    <row r="15" spans="1:15" s="19" customFormat="1" ht="409.5" x14ac:dyDescent="0.15">
      <c r="A15" s="57" t="s">
        <v>95</v>
      </c>
      <c r="B15" s="4" t="s">
        <v>22</v>
      </c>
      <c r="C15" s="48">
        <f t="shared" si="1"/>
        <v>200468.9</v>
      </c>
      <c r="D15" s="48">
        <f t="shared" si="2"/>
        <v>99410.136599999998</v>
      </c>
      <c r="E15" s="48">
        <v>0</v>
      </c>
      <c r="F15" s="48">
        <v>0</v>
      </c>
      <c r="G15" s="48">
        <v>0</v>
      </c>
      <c r="H15" s="48">
        <v>0</v>
      </c>
      <c r="I15" s="48">
        <v>0</v>
      </c>
      <c r="J15" s="48">
        <v>0</v>
      </c>
      <c r="K15" s="48">
        <v>0</v>
      </c>
      <c r="L15" s="48">
        <v>0</v>
      </c>
      <c r="M15" s="49">
        <v>200468.9</v>
      </c>
      <c r="N15" s="69">
        <v>99410.136599999998</v>
      </c>
      <c r="O15" s="72" t="s">
        <v>200</v>
      </c>
    </row>
    <row r="16" spans="1:15" s="19" customFormat="1" ht="409.5" x14ac:dyDescent="0.15">
      <c r="A16" s="57" t="s">
        <v>96</v>
      </c>
      <c r="B16" s="4" t="s">
        <v>23</v>
      </c>
      <c r="C16" s="48">
        <f t="shared" si="1"/>
        <v>1487534.9</v>
      </c>
      <c r="D16" s="48">
        <f t="shared" si="2"/>
        <v>829978.66986861895</v>
      </c>
      <c r="E16" s="48">
        <v>0</v>
      </c>
      <c r="F16" s="48">
        <v>0</v>
      </c>
      <c r="G16" s="48">
        <v>0</v>
      </c>
      <c r="H16" s="48">
        <v>0</v>
      </c>
      <c r="I16" s="48">
        <v>0</v>
      </c>
      <c r="J16" s="48">
        <v>0</v>
      </c>
      <c r="K16" s="48">
        <v>0</v>
      </c>
      <c r="L16" s="48">
        <v>0</v>
      </c>
      <c r="M16" s="49">
        <v>1487534.9</v>
      </c>
      <c r="N16" s="69">
        <v>829978.66986861895</v>
      </c>
      <c r="O16" s="72" t="s">
        <v>201</v>
      </c>
    </row>
    <row r="17" spans="1:15" s="19" customFormat="1" ht="409.5" x14ac:dyDescent="0.15">
      <c r="A17" s="57" t="s">
        <v>97</v>
      </c>
      <c r="B17" s="4" t="s">
        <v>24</v>
      </c>
      <c r="C17" s="48">
        <f t="shared" si="1"/>
        <v>401200.8</v>
      </c>
      <c r="D17" s="48">
        <f t="shared" si="2"/>
        <v>285747.84293137601</v>
      </c>
      <c r="E17" s="48">
        <v>0</v>
      </c>
      <c r="F17" s="48">
        <v>0</v>
      </c>
      <c r="G17" s="48">
        <v>0</v>
      </c>
      <c r="H17" s="48">
        <v>0</v>
      </c>
      <c r="I17" s="48">
        <v>0</v>
      </c>
      <c r="J17" s="48">
        <v>0</v>
      </c>
      <c r="K17" s="48">
        <v>0</v>
      </c>
      <c r="L17" s="48">
        <v>0</v>
      </c>
      <c r="M17" s="49">
        <v>401200.8</v>
      </c>
      <c r="N17" s="71">
        <f>249630.646691376+2875.77869+33241.41755</f>
        <v>285747.84293137601</v>
      </c>
      <c r="O17" s="72" t="s">
        <v>242</v>
      </c>
    </row>
    <row r="18" spans="1:15" s="19" customFormat="1" ht="146.25" x14ac:dyDescent="0.15">
      <c r="A18" s="57" t="s">
        <v>98</v>
      </c>
      <c r="B18" s="5" t="s">
        <v>26</v>
      </c>
      <c r="C18" s="48">
        <f t="shared" si="1"/>
        <v>10514.8</v>
      </c>
      <c r="D18" s="48">
        <f t="shared" si="2"/>
        <v>3375.76998</v>
      </c>
      <c r="E18" s="48">
        <v>0</v>
      </c>
      <c r="F18" s="48">
        <v>0</v>
      </c>
      <c r="G18" s="48">
        <v>0</v>
      </c>
      <c r="H18" s="48">
        <v>0</v>
      </c>
      <c r="I18" s="48">
        <v>0</v>
      </c>
      <c r="J18" s="48">
        <v>0</v>
      </c>
      <c r="K18" s="48">
        <v>0</v>
      </c>
      <c r="L18" s="48">
        <v>0</v>
      </c>
      <c r="M18" s="48">
        <v>10514.8</v>
      </c>
      <c r="N18" s="69">
        <v>3375.76998</v>
      </c>
      <c r="O18" s="72" t="s">
        <v>202</v>
      </c>
    </row>
    <row r="19" spans="1:15" s="19" customFormat="1" ht="281.25" x14ac:dyDescent="0.15">
      <c r="A19" s="57" t="s">
        <v>99</v>
      </c>
      <c r="B19" s="5" t="s">
        <v>28</v>
      </c>
      <c r="C19" s="48">
        <f t="shared" si="1"/>
        <v>424514.9</v>
      </c>
      <c r="D19" s="48">
        <f t="shared" si="2"/>
        <v>246517.16115999999</v>
      </c>
      <c r="E19" s="48">
        <v>0</v>
      </c>
      <c r="F19" s="48">
        <v>0</v>
      </c>
      <c r="G19" s="48">
        <v>0</v>
      </c>
      <c r="H19" s="48">
        <v>0</v>
      </c>
      <c r="I19" s="48">
        <v>0</v>
      </c>
      <c r="J19" s="48">
        <v>0</v>
      </c>
      <c r="K19" s="48">
        <v>0</v>
      </c>
      <c r="L19" s="48">
        <v>0</v>
      </c>
      <c r="M19" s="48">
        <v>424514.9</v>
      </c>
      <c r="N19" s="71">
        <v>246517.16115999999</v>
      </c>
      <c r="O19" s="73" t="s">
        <v>203</v>
      </c>
    </row>
    <row r="20" spans="1:15" s="19" customFormat="1" ht="72" customHeight="1" x14ac:dyDescent="0.15">
      <c r="A20" s="57" t="s">
        <v>100</v>
      </c>
      <c r="B20" s="7" t="s">
        <v>34</v>
      </c>
      <c r="C20" s="48">
        <f t="shared" si="1"/>
        <v>49534.9</v>
      </c>
      <c r="D20" s="48">
        <f t="shared" si="2"/>
        <v>29347.77432</v>
      </c>
      <c r="E20" s="48">
        <v>0</v>
      </c>
      <c r="F20" s="48">
        <v>0</v>
      </c>
      <c r="G20" s="48">
        <v>0</v>
      </c>
      <c r="H20" s="48">
        <v>0</v>
      </c>
      <c r="I20" s="48">
        <v>0</v>
      </c>
      <c r="J20" s="48">
        <v>0</v>
      </c>
      <c r="K20" s="48">
        <v>0</v>
      </c>
      <c r="L20" s="48">
        <v>0</v>
      </c>
      <c r="M20" s="48">
        <v>49534.9</v>
      </c>
      <c r="N20" s="71">
        <v>29347.77432</v>
      </c>
      <c r="O20" s="72" t="s">
        <v>204</v>
      </c>
    </row>
    <row r="21" spans="1:15" s="19" customFormat="1" ht="72" customHeight="1" x14ac:dyDescent="0.15">
      <c r="A21" s="57" t="s">
        <v>101</v>
      </c>
      <c r="B21" s="6" t="s">
        <v>35</v>
      </c>
      <c r="C21" s="48">
        <f t="shared" si="1"/>
        <v>11099</v>
      </c>
      <c r="D21" s="48">
        <f t="shared" si="2"/>
        <v>6817.6932699999998</v>
      </c>
      <c r="E21" s="48">
        <v>0</v>
      </c>
      <c r="F21" s="48">
        <v>0</v>
      </c>
      <c r="G21" s="48">
        <v>0</v>
      </c>
      <c r="H21" s="48">
        <v>0</v>
      </c>
      <c r="I21" s="48">
        <v>0</v>
      </c>
      <c r="J21" s="48">
        <v>0</v>
      </c>
      <c r="K21" s="48">
        <v>0</v>
      </c>
      <c r="L21" s="48">
        <v>0</v>
      </c>
      <c r="M21" s="48">
        <v>11099</v>
      </c>
      <c r="N21" s="71">
        <v>6817.6932699999998</v>
      </c>
      <c r="O21" s="72" t="s">
        <v>205</v>
      </c>
    </row>
    <row r="22" spans="1:15" s="19" customFormat="1" ht="33.75" x14ac:dyDescent="0.15">
      <c r="A22" s="57" t="s">
        <v>129</v>
      </c>
      <c r="B22" s="6" t="s">
        <v>36</v>
      </c>
      <c r="C22" s="48">
        <f t="shared" si="1"/>
        <v>18194.900000000001</v>
      </c>
      <c r="D22" s="48">
        <f t="shared" si="2"/>
        <v>11532.196970000001</v>
      </c>
      <c r="E22" s="48">
        <v>0</v>
      </c>
      <c r="F22" s="48">
        <v>0</v>
      </c>
      <c r="G22" s="48">
        <v>0</v>
      </c>
      <c r="H22" s="48">
        <v>0</v>
      </c>
      <c r="I22" s="48">
        <v>0</v>
      </c>
      <c r="J22" s="48">
        <v>0</v>
      </c>
      <c r="K22" s="48">
        <v>0</v>
      </c>
      <c r="L22" s="48">
        <v>0</v>
      </c>
      <c r="M22" s="48">
        <v>18194.900000000001</v>
      </c>
      <c r="N22" s="69">
        <v>11532.196970000001</v>
      </c>
      <c r="O22" s="72" t="s">
        <v>206</v>
      </c>
    </row>
    <row r="23" spans="1:15" s="19" customFormat="1" ht="45" x14ac:dyDescent="0.15">
      <c r="A23" s="57" t="s">
        <v>130</v>
      </c>
      <c r="B23" s="5" t="s">
        <v>102</v>
      </c>
      <c r="C23" s="48">
        <f>E23+H23+K23+M23</f>
        <v>125198.3</v>
      </c>
      <c r="D23" s="48">
        <f>F23+J23+L23+N23</f>
        <v>86811.871230000004</v>
      </c>
      <c r="E23" s="48">
        <v>0</v>
      </c>
      <c r="F23" s="48">
        <v>0</v>
      </c>
      <c r="G23" s="48">
        <v>0</v>
      </c>
      <c r="H23" s="48">
        <v>0</v>
      </c>
      <c r="I23" s="48">
        <v>0</v>
      </c>
      <c r="J23" s="51">
        <v>0</v>
      </c>
      <c r="K23" s="48">
        <v>0</v>
      </c>
      <c r="L23" s="48">
        <v>0</v>
      </c>
      <c r="M23" s="48">
        <v>125198.3</v>
      </c>
      <c r="N23" s="71">
        <v>86811.871230000004</v>
      </c>
      <c r="O23" s="72" t="s">
        <v>207</v>
      </c>
    </row>
    <row r="24" spans="1:15" s="19" customFormat="1" ht="56.25" x14ac:dyDescent="0.15">
      <c r="A24" s="57" t="s">
        <v>135</v>
      </c>
      <c r="B24" s="5" t="s">
        <v>134</v>
      </c>
      <c r="C24" s="48">
        <f>E24+H24+K24+M24</f>
        <v>49847</v>
      </c>
      <c r="D24" s="48">
        <f>F24+J24+L24+N24</f>
        <v>2959.5</v>
      </c>
      <c r="E24" s="48">
        <v>49847</v>
      </c>
      <c r="F24" s="48">
        <v>2959.5</v>
      </c>
      <c r="G24" s="48">
        <v>0</v>
      </c>
      <c r="H24" s="48">
        <v>0</v>
      </c>
      <c r="I24" s="48">
        <v>0</v>
      </c>
      <c r="J24" s="51">
        <v>0</v>
      </c>
      <c r="K24" s="48">
        <v>0</v>
      </c>
      <c r="L24" s="48">
        <v>0</v>
      </c>
      <c r="M24" s="48">
        <v>0</v>
      </c>
      <c r="N24" s="48">
        <v>0</v>
      </c>
      <c r="O24" s="74" t="s">
        <v>189</v>
      </c>
    </row>
    <row r="25" spans="1:15" s="19" customFormat="1" ht="90" x14ac:dyDescent="0.15">
      <c r="A25" s="57" t="s">
        <v>103</v>
      </c>
      <c r="B25" s="6" t="s">
        <v>37</v>
      </c>
      <c r="C25" s="48">
        <f>E25+H25+K25+M25</f>
        <v>13363.7</v>
      </c>
      <c r="D25" s="48">
        <f t="shared" ref="D25:D42" si="3">F25+J25+L25+N25</f>
        <v>9200.2368800000004</v>
      </c>
      <c r="E25" s="48">
        <v>0</v>
      </c>
      <c r="F25" s="48">
        <v>0</v>
      </c>
      <c r="G25" s="50">
        <v>13363.7</v>
      </c>
      <c r="H25" s="50">
        <v>13363.7</v>
      </c>
      <c r="I25" s="50">
        <v>13363.7</v>
      </c>
      <c r="J25" s="50">
        <v>9200.2368800000004</v>
      </c>
      <c r="K25" s="48">
        <v>0</v>
      </c>
      <c r="L25" s="48">
        <v>0</v>
      </c>
      <c r="M25" s="48">
        <v>0</v>
      </c>
      <c r="N25" s="48">
        <v>0</v>
      </c>
      <c r="O25" s="18" t="s">
        <v>241</v>
      </c>
    </row>
    <row r="26" spans="1:15" s="19" customFormat="1" ht="118.5" customHeight="1" x14ac:dyDescent="0.15">
      <c r="A26" s="57" t="s">
        <v>104</v>
      </c>
      <c r="B26" s="6" t="s">
        <v>42</v>
      </c>
      <c r="C26" s="48">
        <f t="shared" ref="C26:C44" si="4">E26+H26+K26+M26</f>
        <v>170390.9</v>
      </c>
      <c r="D26" s="48">
        <f t="shared" si="3"/>
        <v>156087.54368</v>
      </c>
      <c r="E26" s="48">
        <v>0</v>
      </c>
      <c r="F26" s="48">
        <v>0</v>
      </c>
      <c r="G26" s="51">
        <v>170390.9</v>
      </c>
      <c r="H26" s="51">
        <v>170390.9</v>
      </c>
      <c r="I26" s="51">
        <v>170390.9</v>
      </c>
      <c r="J26" s="51">
        <v>156087.54368</v>
      </c>
      <c r="K26" s="48">
        <v>0</v>
      </c>
      <c r="L26" s="48">
        <v>0</v>
      </c>
      <c r="M26" s="48">
        <v>0</v>
      </c>
      <c r="N26" s="48">
        <v>0</v>
      </c>
      <c r="O26" s="74" t="s">
        <v>240</v>
      </c>
    </row>
    <row r="27" spans="1:15" s="19" customFormat="1" ht="409.5" x14ac:dyDescent="0.15">
      <c r="A27" s="57" t="s">
        <v>105</v>
      </c>
      <c r="B27" s="5" t="s">
        <v>27</v>
      </c>
      <c r="C27" s="48">
        <f t="shared" si="4"/>
        <v>755273.5</v>
      </c>
      <c r="D27" s="48">
        <f t="shared" si="3"/>
        <v>281145.92360000004</v>
      </c>
      <c r="E27" s="48">
        <v>0</v>
      </c>
      <c r="F27" s="48">
        <v>0</v>
      </c>
      <c r="G27" s="48">
        <v>18205</v>
      </c>
      <c r="H27" s="48">
        <v>25859.5</v>
      </c>
      <c r="I27" s="48">
        <v>25859.5</v>
      </c>
      <c r="J27" s="48">
        <v>14590.297</v>
      </c>
      <c r="K27" s="48">
        <v>0</v>
      </c>
      <c r="L27" s="48">
        <v>0</v>
      </c>
      <c r="M27" s="48">
        <v>729414</v>
      </c>
      <c r="N27" s="69">
        <v>266555.62660000002</v>
      </c>
      <c r="O27" s="18" t="s">
        <v>210</v>
      </c>
    </row>
    <row r="28" spans="1:15" s="19" customFormat="1" ht="56.25" x14ac:dyDescent="0.15">
      <c r="A28" s="57" t="s">
        <v>106</v>
      </c>
      <c r="B28" s="6" t="s">
        <v>30</v>
      </c>
      <c r="C28" s="48">
        <f t="shared" si="4"/>
        <v>89501</v>
      </c>
      <c r="D28" s="48">
        <f t="shared" si="3"/>
        <v>56178.52</v>
      </c>
      <c r="E28" s="48">
        <v>0</v>
      </c>
      <c r="F28" s="48">
        <v>0</v>
      </c>
      <c r="G28" s="48">
        <v>89501</v>
      </c>
      <c r="H28" s="48">
        <v>89501</v>
      </c>
      <c r="I28" s="48">
        <v>89501</v>
      </c>
      <c r="J28" s="51">
        <v>56178.52</v>
      </c>
      <c r="K28" s="48">
        <v>0</v>
      </c>
      <c r="L28" s="48">
        <v>0</v>
      </c>
      <c r="M28" s="48">
        <v>0</v>
      </c>
      <c r="N28" s="48">
        <v>0</v>
      </c>
      <c r="O28" s="74" t="s">
        <v>211</v>
      </c>
    </row>
    <row r="29" spans="1:15" s="19" customFormat="1" ht="67.5" x14ac:dyDescent="0.15">
      <c r="A29" s="57" t="s">
        <v>136</v>
      </c>
      <c r="B29" s="6" t="s">
        <v>29</v>
      </c>
      <c r="C29" s="48">
        <f t="shared" si="4"/>
        <v>52217.599999999999</v>
      </c>
      <c r="D29" s="48">
        <f t="shared" si="3"/>
        <v>35040.904920000001</v>
      </c>
      <c r="E29" s="48">
        <v>0</v>
      </c>
      <c r="F29" s="48">
        <v>0</v>
      </c>
      <c r="G29" s="48">
        <v>52217.599999999999</v>
      </c>
      <c r="H29" s="48">
        <v>52217.599999999999</v>
      </c>
      <c r="I29" s="48">
        <v>52217.599999999999</v>
      </c>
      <c r="J29" s="51">
        <v>35040.904920000001</v>
      </c>
      <c r="K29" s="48">
        <v>0</v>
      </c>
      <c r="L29" s="48">
        <v>0</v>
      </c>
      <c r="M29" s="48">
        <v>0</v>
      </c>
      <c r="N29" s="48">
        <v>0</v>
      </c>
      <c r="O29" s="74" t="s">
        <v>212</v>
      </c>
    </row>
    <row r="30" spans="1:15" s="19" customFormat="1" ht="87" customHeight="1" x14ac:dyDescent="0.15">
      <c r="A30" s="57" t="s">
        <v>108</v>
      </c>
      <c r="B30" s="7" t="s">
        <v>31</v>
      </c>
      <c r="C30" s="48">
        <f t="shared" si="4"/>
        <v>57013.599999999999</v>
      </c>
      <c r="D30" s="48">
        <f t="shared" si="3"/>
        <v>35577.735569999997</v>
      </c>
      <c r="E30" s="48">
        <v>0</v>
      </c>
      <c r="F30" s="48">
        <v>0</v>
      </c>
      <c r="G30" s="48">
        <v>57013.599999999999</v>
      </c>
      <c r="H30" s="48">
        <v>57013.599999999999</v>
      </c>
      <c r="I30" s="48">
        <v>57013.599999999999</v>
      </c>
      <c r="J30" s="51">
        <v>35577.735569999997</v>
      </c>
      <c r="K30" s="48">
        <v>0</v>
      </c>
      <c r="L30" s="48">
        <v>0</v>
      </c>
      <c r="M30" s="48">
        <v>0</v>
      </c>
      <c r="N30" s="48">
        <v>0</v>
      </c>
      <c r="O30" s="74" t="s">
        <v>213</v>
      </c>
    </row>
    <row r="31" spans="1:15" s="19" customFormat="1" ht="258.75" x14ac:dyDescent="0.15">
      <c r="A31" s="57" t="s">
        <v>107</v>
      </c>
      <c r="B31" s="7" t="s">
        <v>32</v>
      </c>
      <c r="C31" s="48">
        <f t="shared" si="4"/>
        <v>455108.4</v>
      </c>
      <c r="D31" s="48">
        <f t="shared" si="3"/>
        <v>304064.81013</v>
      </c>
      <c r="E31" s="48">
        <v>0</v>
      </c>
      <c r="F31" s="48">
        <v>0</v>
      </c>
      <c r="G31" s="48">
        <v>443858.3</v>
      </c>
      <c r="H31" s="48">
        <v>455108.4</v>
      </c>
      <c r="I31" s="48">
        <v>455108.4</v>
      </c>
      <c r="J31" s="51">
        <v>304064.81013</v>
      </c>
      <c r="K31" s="48">
        <v>0</v>
      </c>
      <c r="L31" s="48">
        <v>0</v>
      </c>
      <c r="M31" s="48">
        <v>0</v>
      </c>
      <c r="N31" s="48">
        <v>0</v>
      </c>
      <c r="O31" s="74" t="s">
        <v>214</v>
      </c>
    </row>
    <row r="32" spans="1:15" s="19" customFormat="1" ht="409.5" x14ac:dyDescent="0.15">
      <c r="A32" s="57" t="s">
        <v>109</v>
      </c>
      <c r="B32" s="6" t="s">
        <v>153</v>
      </c>
      <c r="C32" s="48">
        <f t="shared" si="4"/>
        <v>4073144.8</v>
      </c>
      <c r="D32" s="48">
        <f t="shared" si="3"/>
        <v>2327500.8425000003</v>
      </c>
      <c r="E32" s="48">
        <v>0</v>
      </c>
      <c r="F32" s="48">
        <v>0</v>
      </c>
      <c r="G32" s="48">
        <v>1094658.2</v>
      </c>
      <c r="H32" s="48">
        <v>1040792.5</v>
      </c>
      <c r="I32" s="48">
        <v>1040792.5</v>
      </c>
      <c r="J32" s="51">
        <v>684819.75830999995</v>
      </c>
      <c r="K32" s="48">
        <v>0</v>
      </c>
      <c r="L32" s="48">
        <v>0</v>
      </c>
      <c r="M32" s="48">
        <v>3032352.3</v>
      </c>
      <c r="N32" s="69">
        <v>1642681.0841900001</v>
      </c>
      <c r="O32" s="18" t="s">
        <v>215</v>
      </c>
    </row>
    <row r="33" spans="1:15" s="19" customFormat="1" ht="69.75" customHeight="1" x14ac:dyDescent="0.15">
      <c r="A33" s="57" t="s">
        <v>110</v>
      </c>
      <c r="B33" s="6" t="s">
        <v>39</v>
      </c>
      <c r="C33" s="48">
        <f t="shared" si="4"/>
        <v>34174.300000000003</v>
      </c>
      <c r="D33" s="48">
        <f t="shared" si="3"/>
        <v>22223.464250000001</v>
      </c>
      <c r="E33" s="48">
        <v>0</v>
      </c>
      <c r="F33" s="48">
        <v>0</v>
      </c>
      <c r="G33" s="48">
        <v>31833.1</v>
      </c>
      <c r="H33" s="48">
        <v>34174.300000000003</v>
      </c>
      <c r="I33" s="48">
        <v>34174.300000000003</v>
      </c>
      <c r="J33" s="48">
        <v>22223.464250000001</v>
      </c>
      <c r="K33" s="48">
        <v>0</v>
      </c>
      <c r="L33" s="48">
        <v>0</v>
      </c>
      <c r="M33" s="48">
        <v>0</v>
      </c>
      <c r="N33" s="48">
        <v>0</v>
      </c>
      <c r="O33" s="74" t="s">
        <v>216</v>
      </c>
    </row>
    <row r="34" spans="1:15" s="19" customFormat="1" ht="69" customHeight="1" x14ac:dyDescent="0.15">
      <c r="A34" s="57" t="s">
        <v>111</v>
      </c>
      <c r="B34" s="6" t="s">
        <v>38</v>
      </c>
      <c r="C34" s="48">
        <f t="shared" si="4"/>
        <v>12485.2</v>
      </c>
      <c r="D34" s="48">
        <f t="shared" si="3"/>
        <v>7283.0329000000002</v>
      </c>
      <c r="E34" s="48">
        <v>0</v>
      </c>
      <c r="F34" s="48">
        <v>0</v>
      </c>
      <c r="G34" s="50">
        <v>12485.2</v>
      </c>
      <c r="H34" s="50">
        <v>12485.2</v>
      </c>
      <c r="I34" s="50">
        <v>12485.2</v>
      </c>
      <c r="J34" s="50">
        <v>7283.0329000000002</v>
      </c>
      <c r="K34" s="48">
        <v>0</v>
      </c>
      <c r="L34" s="48">
        <v>0</v>
      </c>
      <c r="M34" s="48">
        <v>0</v>
      </c>
      <c r="N34" s="48">
        <v>0</v>
      </c>
      <c r="O34" s="74" t="s">
        <v>217</v>
      </c>
    </row>
    <row r="35" spans="1:15" s="19" customFormat="1" ht="67.5" x14ac:dyDescent="0.15">
      <c r="A35" s="57" t="s">
        <v>112</v>
      </c>
      <c r="B35" s="5" t="s">
        <v>154</v>
      </c>
      <c r="C35" s="48">
        <f t="shared" si="4"/>
        <v>26543.8</v>
      </c>
      <c r="D35" s="48">
        <f t="shared" si="3"/>
        <v>18318.681230000002</v>
      </c>
      <c r="E35" s="48">
        <v>0</v>
      </c>
      <c r="F35" s="48">
        <v>0</v>
      </c>
      <c r="G35" s="48">
        <v>10000</v>
      </c>
      <c r="H35" s="48">
        <v>26543.8</v>
      </c>
      <c r="I35" s="48">
        <v>26543.8</v>
      </c>
      <c r="J35" s="51">
        <f>1036.77229+11318.38884+5963.5201</f>
        <v>18318.681230000002</v>
      </c>
      <c r="K35" s="48">
        <v>0</v>
      </c>
      <c r="L35" s="48">
        <v>0</v>
      </c>
      <c r="M35" s="46">
        <v>0</v>
      </c>
      <c r="N35" s="48">
        <v>0</v>
      </c>
      <c r="O35" s="18" t="s">
        <v>218</v>
      </c>
    </row>
    <row r="36" spans="1:15" s="19" customFormat="1" ht="45" x14ac:dyDescent="0.15">
      <c r="A36" s="57" t="s">
        <v>113</v>
      </c>
      <c r="B36" s="5" t="s">
        <v>25</v>
      </c>
      <c r="C36" s="48">
        <f t="shared" si="4"/>
        <v>2370.9</v>
      </c>
      <c r="D36" s="48">
        <f t="shared" si="3"/>
        <v>960.49030000000005</v>
      </c>
      <c r="E36" s="48">
        <v>0</v>
      </c>
      <c r="F36" s="48">
        <v>0</v>
      </c>
      <c r="G36" s="48">
        <v>1650.6</v>
      </c>
      <c r="H36" s="48">
        <v>2370.9</v>
      </c>
      <c r="I36" s="48">
        <v>2370.9</v>
      </c>
      <c r="J36" s="48">
        <v>960.49030000000005</v>
      </c>
      <c r="K36" s="48">
        <v>0</v>
      </c>
      <c r="L36" s="48">
        <v>0</v>
      </c>
      <c r="M36" s="46">
        <v>0</v>
      </c>
      <c r="N36" s="48">
        <v>0</v>
      </c>
      <c r="O36" s="18" t="s">
        <v>243</v>
      </c>
    </row>
    <row r="37" spans="1:15" s="19" customFormat="1" ht="45" x14ac:dyDescent="0.15">
      <c r="A37" s="57" t="s">
        <v>114</v>
      </c>
      <c r="B37" s="5" t="s">
        <v>72</v>
      </c>
      <c r="C37" s="48">
        <f t="shared" si="4"/>
        <v>4500</v>
      </c>
      <c r="D37" s="48">
        <f t="shared" si="3"/>
        <v>2607.87291</v>
      </c>
      <c r="E37" s="48">
        <v>0</v>
      </c>
      <c r="F37" s="48">
        <v>0</v>
      </c>
      <c r="G37" s="48">
        <v>4500</v>
      </c>
      <c r="H37" s="48">
        <v>4500</v>
      </c>
      <c r="I37" s="48">
        <v>4500</v>
      </c>
      <c r="J37" s="51">
        <v>2607.87291</v>
      </c>
      <c r="K37" s="48">
        <v>0</v>
      </c>
      <c r="L37" s="48">
        <v>0</v>
      </c>
      <c r="M37" s="48">
        <v>0</v>
      </c>
      <c r="N37" s="48">
        <v>0</v>
      </c>
      <c r="O37" s="74" t="s">
        <v>219</v>
      </c>
    </row>
    <row r="38" spans="1:15" s="19" customFormat="1" ht="90" x14ac:dyDescent="0.15">
      <c r="A38" s="57" t="s">
        <v>115</v>
      </c>
      <c r="B38" s="6" t="s">
        <v>43</v>
      </c>
      <c r="C38" s="48">
        <f t="shared" si="4"/>
        <v>39527.42</v>
      </c>
      <c r="D38" s="48">
        <f t="shared" si="3"/>
        <v>33575.411489999999</v>
      </c>
      <c r="E38" s="48">
        <v>0</v>
      </c>
      <c r="F38" s="48">
        <v>0</v>
      </c>
      <c r="G38" s="51">
        <v>39527.4</v>
      </c>
      <c r="H38" s="51">
        <v>39527.42</v>
      </c>
      <c r="I38" s="51">
        <v>39527.4</v>
      </c>
      <c r="J38" s="51">
        <v>33575.411489999999</v>
      </c>
      <c r="K38" s="48">
        <v>0</v>
      </c>
      <c r="L38" s="48">
        <v>0</v>
      </c>
      <c r="M38" s="48">
        <v>0</v>
      </c>
      <c r="N38" s="48">
        <v>0</v>
      </c>
      <c r="O38" s="74" t="s">
        <v>220</v>
      </c>
    </row>
    <row r="39" spans="1:15" s="19" customFormat="1" ht="112.5" x14ac:dyDescent="0.15">
      <c r="A39" s="57" t="s">
        <v>116</v>
      </c>
      <c r="B39" s="6" t="s">
        <v>41</v>
      </c>
      <c r="C39" s="48">
        <f t="shared" si="4"/>
        <v>146022</v>
      </c>
      <c r="D39" s="48">
        <f t="shared" si="3"/>
        <v>134743.03052999999</v>
      </c>
      <c r="E39" s="51">
        <v>146022</v>
      </c>
      <c r="F39" s="51">
        <v>134743.03052999999</v>
      </c>
      <c r="G39" s="48">
        <v>0</v>
      </c>
      <c r="H39" s="48">
        <v>0</v>
      </c>
      <c r="I39" s="48">
        <v>0</v>
      </c>
      <c r="J39" s="48">
        <v>0</v>
      </c>
      <c r="K39" s="48">
        <v>0</v>
      </c>
      <c r="L39" s="48">
        <v>0</v>
      </c>
      <c r="M39" s="48">
        <v>0</v>
      </c>
      <c r="N39" s="48">
        <v>0</v>
      </c>
      <c r="O39" s="74" t="s">
        <v>221</v>
      </c>
    </row>
    <row r="40" spans="1:15" s="19" customFormat="1" ht="141.75" customHeight="1" x14ac:dyDescent="0.15">
      <c r="A40" s="57" t="s">
        <v>117</v>
      </c>
      <c r="B40" s="6" t="s">
        <v>84</v>
      </c>
      <c r="C40" s="48">
        <f t="shared" si="4"/>
        <v>53939.1</v>
      </c>
      <c r="D40" s="48">
        <f t="shared" si="3"/>
        <v>38810.809789999999</v>
      </c>
      <c r="E40" s="48">
        <v>53939.1</v>
      </c>
      <c r="F40" s="48">
        <f>116.40282+328.40381+38366.00316</f>
        <v>38810.809789999999</v>
      </c>
      <c r="G40" s="48">
        <v>0</v>
      </c>
      <c r="H40" s="48">
        <v>0</v>
      </c>
      <c r="I40" s="48">
        <v>0</v>
      </c>
      <c r="J40" s="48">
        <v>0</v>
      </c>
      <c r="K40" s="48">
        <v>0</v>
      </c>
      <c r="L40" s="48">
        <v>0</v>
      </c>
      <c r="M40" s="48">
        <v>0</v>
      </c>
      <c r="N40" s="48">
        <v>0</v>
      </c>
      <c r="O40" s="74" t="s">
        <v>222</v>
      </c>
    </row>
    <row r="41" spans="1:15" s="19" customFormat="1" ht="213.75" customHeight="1" x14ac:dyDescent="0.15">
      <c r="A41" s="57" t="s">
        <v>118</v>
      </c>
      <c r="B41" s="6" t="s">
        <v>40</v>
      </c>
      <c r="C41" s="48">
        <f t="shared" si="4"/>
        <v>7561.3</v>
      </c>
      <c r="D41" s="48">
        <f t="shared" si="3"/>
        <v>4124.0904300000002</v>
      </c>
      <c r="E41" s="48">
        <v>7485.7</v>
      </c>
      <c r="F41" s="51">
        <v>4082.8494300000002</v>
      </c>
      <c r="G41" s="48">
        <v>75.599999999999994</v>
      </c>
      <c r="H41" s="48">
        <v>75.599999999999994</v>
      </c>
      <c r="I41" s="48">
        <v>75.599999999999994</v>
      </c>
      <c r="J41" s="48">
        <v>41.241</v>
      </c>
      <c r="K41" s="48">
        <v>0</v>
      </c>
      <c r="L41" s="48">
        <v>0</v>
      </c>
      <c r="M41" s="48">
        <v>0</v>
      </c>
      <c r="N41" s="48">
        <v>0</v>
      </c>
      <c r="O41" s="74" t="s">
        <v>223</v>
      </c>
    </row>
    <row r="42" spans="1:15" s="19" customFormat="1" ht="123.75" x14ac:dyDescent="0.15">
      <c r="A42" s="57" t="s">
        <v>119</v>
      </c>
      <c r="B42" s="6" t="s">
        <v>71</v>
      </c>
      <c r="C42" s="48">
        <f t="shared" si="4"/>
        <v>11326.8</v>
      </c>
      <c r="D42" s="48">
        <f t="shared" si="3"/>
        <v>8425.562030000001</v>
      </c>
      <c r="E42" s="48">
        <v>11213.5</v>
      </c>
      <c r="F42" s="48">
        <v>8341.3064300000005</v>
      </c>
      <c r="G42" s="51">
        <v>113.3</v>
      </c>
      <c r="H42" s="51">
        <v>113.3</v>
      </c>
      <c r="I42" s="51">
        <v>113.3</v>
      </c>
      <c r="J42" s="51">
        <v>84.255600000000001</v>
      </c>
      <c r="K42" s="48">
        <v>0</v>
      </c>
      <c r="L42" s="48">
        <v>0</v>
      </c>
      <c r="M42" s="48">
        <v>0</v>
      </c>
      <c r="N42" s="48">
        <v>0</v>
      </c>
      <c r="O42" s="74" t="s">
        <v>224</v>
      </c>
    </row>
    <row r="43" spans="1:15" s="19" customFormat="1" ht="162.75" customHeight="1" x14ac:dyDescent="0.15">
      <c r="A43" s="57" t="s">
        <v>137</v>
      </c>
      <c r="B43" s="6" t="s">
        <v>82</v>
      </c>
      <c r="C43" s="48">
        <f t="shared" si="4"/>
        <v>617.20000000000005</v>
      </c>
      <c r="D43" s="48"/>
      <c r="E43" s="48">
        <v>617.20000000000005</v>
      </c>
      <c r="F43" s="48">
        <v>370.32</v>
      </c>
      <c r="G43" s="51"/>
      <c r="H43" s="51"/>
      <c r="I43" s="51"/>
      <c r="J43" s="51"/>
      <c r="K43" s="48"/>
      <c r="L43" s="48"/>
      <c r="M43" s="48"/>
      <c r="N43" s="48"/>
      <c r="O43" s="74" t="s">
        <v>225</v>
      </c>
    </row>
    <row r="44" spans="1:15" s="19" customFormat="1" ht="90" x14ac:dyDescent="0.15">
      <c r="A44" s="57" t="s">
        <v>138</v>
      </c>
      <c r="B44" s="7" t="s">
        <v>33</v>
      </c>
      <c r="C44" s="48">
        <f t="shared" si="4"/>
        <v>1597.5</v>
      </c>
      <c r="D44" s="48">
        <f>F44+J44+L44+N44</f>
        <v>1198.125</v>
      </c>
      <c r="E44" s="51">
        <v>352.5</v>
      </c>
      <c r="F44" s="51">
        <v>264.42599999999999</v>
      </c>
      <c r="G44" s="51">
        <v>1245</v>
      </c>
      <c r="H44" s="51">
        <v>1245</v>
      </c>
      <c r="I44" s="51">
        <v>1245</v>
      </c>
      <c r="J44" s="51">
        <v>933.69899999999996</v>
      </c>
      <c r="K44" s="48">
        <v>0</v>
      </c>
      <c r="L44" s="48">
        <v>0</v>
      </c>
      <c r="M44" s="48">
        <v>0</v>
      </c>
      <c r="N44" s="48">
        <v>0</v>
      </c>
      <c r="O44" s="74" t="s">
        <v>185</v>
      </c>
    </row>
    <row r="45" spans="1:15" s="19" customFormat="1" ht="33.75" x14ac:dyDescent="0.2">
      <c r="A45" s="36" t="s">
        <v>139</v>
      </c>
      <c r="B45" s="37" t="s">
        <v>24</v>
      </c>
      <c r="C45" s="40">
        <f>C46+C47+C48</f>
        <v>420169</v>
      </c>
      <c r="D45" s="40">
        <f t="shared" ref="D45:N45" si="5">D46+D47+D48</f>
        <v>208289.05762000001</v>
      </c>
      <c r="E45" s="40">
        <f t="shared" si="5"/>
        <v>414715.69999999995</v>
      </c>
      <c r="F45" s="40">
        <f t="shared" si="5"/>
        <v>206206.16662</v>
      </c>
      <c r="G45" s="40">
        <f t="shared" si="5"/>
        <v>3030.4</v>
      </c>
      <c r="H45" s="40">
        <f t="shared" si="5"/>
        <v>5453.3</v>
      </c>
      <c r="I45" s="40">
        <f t="shared" si="5"/>
        <v>5453.3</v>
      </c>
      <c r="J45" s="40">
        <f t="shared" si="5"/>
        <v>2082.8910000000001</v>
      </c>
      <c r="K45" s="40">
        <f t="shared" si="5"/>
        <v>0</v>
      </c>
      <c r="L45" s="40">
        <f t="shared" si="5"/>
        <v>0</v>
      </c>
      <c r="M45" s="40">
        <f t="shared" si="5"/>
        <v>0</v>
      </c>
      <c r="N45" s="40">
        <f t="shared" si="5"/>
        <v>0</v>
      </c>
      <c r="O45" s="38"/>
    </row>
    <row r="46" spans="1:15" s="19" customFormat="1" ht="296.25" customHeight="1" x14ac:dyDescent="0.15">
      <c r="A46" s="57" t="s">
        <v>140</v>
      </c>
      <c r="B46" s="10" t="s">
        <v>87</v>
      </c>
      <c r="C46" s="13">
        <f>E46+H46+K46+M46</f>
        <v>100129.79999999999</v>
      </c>
      <c r="D46" s="13">
        <f>F46+J46+L46+N46</f>
        <v>0</v>
      </c>
      <c r="E46" s="60">
        <v>97876.9</v>
      </c>
      <c r="F46" s="60">
        <v>0</v>
      </c>
      <c r="G46" s="60">
        <v>0</v>
      </c>
      <c r="H46" s="60">
        <v>2252.9</v>
      </c>
      <c r="I46" s="60">
        <v>2252.9</v>
      </c>
      <c r="J46" s="60">
        <v>0</v>
      </c>
      <c r="K46" s="13"/>
      <c r="L46" s="13"/>
      <c r="M46" s="13"/>
      <c r="N46" s="13"/>
      <c r="O46" s="10" t="s">
        <v>226</v>
      </c>
    </row>
    <row r="47" spans="1:15" s="19" customFormat="1" ht="67.5" x14ac:dyDescent="0.15">
      <c r="A47" s="57" t="s">
        <v>141</v>
      </c>
      <c r="B47" s="10" t="s">
        <v>80</v>
      </c>
      <c r="C47" s="13">
        <f>E47+H47+K47+M47</f>
        <v>150000</v>
      </c>
      <c r="D47" s="13">
        <f>F47+J47+L47+N47</f>
        <v>128211.45754</v>
      </c>
      <c r="E47" s="60">
        <v>148500</v>
      </c>
      <c r="F47" s="60">
        <v>126929.34254</v>
      </c>
      <c r="G47" s="60">
        <v>1500</v>
      </c>
      <c r="H47" s="60">
        <v>1500</v>
      </c>
      <c r="I47" s="60">
        <v>1500</v>
      </c>
      <c r="J47" s="60">
        <v>1282.115</v>
      </c>
      <c r="K47" s="13"/>
      <c r="L47" s="13"/>
      <c r="M47" s="13"/>
      <c r="N47" s="13"/>
      <c r="O47" s="10" t="s">
        <v>227</v>
      </c>
    </row>
    <row r="48" spans="1:15" s="19" customFormat="1" ht="249" customHeight="1" x14ac:dyDescent="0.15">
      <c r="A48" s="66" t="s">
        <v>169</v>
      </c>
      <c r="B48" s="10" t="s">
        <v>170</v>
      </c>
      <c r="C48" s="13">
        <f>E48+H48+K48+M48</f>
        <v>170039.19999999998</v>
      </c>
      <c r="D48" s="17">
        <f>F48+J48+L48+N48</f>
        <v>80077.600080000004</v>
      </c>
      <c r="E48" s="61">
        <v>168338.8</v>
      </c>
      <c r="F48" s="61">
        <v>79276.824080000006</v>
      </c>
      <c r="G48" s="61">
        <v>1530.4</v>
      </c>
      <c r="H48" s="61">
        <v>1700.4</v>
      </c>
      <c r="I48" s="61">
        <v>1700.4</v>
      </c>
      <c r="J48" s="61">
        <v>800.77599999999995</v>
      </c>
      <c r="K48" s="17"/>
      <c r="L48" s="17"/>
      <c r="M48" s="17"/>
      <c r="N48" s="17"/>
      <c r="O48" s="10" t="s">
        <v>228</v>
      </c>
    </row>
    <row r="49" spans="1:15" s="19" customFormat="1" ht="45" x14ac:dyDescent="0.2">
      <c r="A49" s="36" t="s">
        <v>142</v>
      </c>
      <c r="B49" s="37" t="s">
        <v>123</v>
      </c>
      <c r="C49" s="40">
        <f>C50+C51</f>
        <v>39568.1</v>
      </c>
      <c r="D49" s="40">
        <f t="shared" ref="D49:J49" si="6">D50+D51</f>
        <v>35718.1</v>
      </c>
      <c r="E49" s="59">
        <f t="shared" si="6"/>
        <v>39374.1</v>
      </c>
      <c r="F49" s="59">
        <f t="shared" si="6"/>
        <v>35524.1</v>
      </c>
      <c r="G49" s="59">
        <f t="shared" si="6"/>
        <v>194</v>
      </c>
      <c r="H49" s="59">
        <f t="shared" si="6"/>
        <v>194</v>
      </c>
      <c r="I49" s="59">
        <f t="shared" si="6"/>
        <v>194</v>
      </c>
      <c r="J49" s="59">
        <f t="shared" si="6"/>
        <v>194</v>
      </c>
      <c r="K49" s="40">
        <f>K50+K51</f>
        <v>0</v>
      </c>
      <c r="L49" s="40">
        <f>L50+L51</f>
        <v>0</v>
      </c>
      <c r="M49" s="40">
        <f>M50+M51</f>
        <v>0</v>
      </c>
      <c r="N49" s="40">
        <f>N50+N51</f>
        <v>0</v>
      </c>
      <c r="O49" s="41"/>
    </row>
    <row r="50" spans="1:15" s="19" customFormat="1" ht="293.25" customHeight="1" x14ac:dyDescent="0.15">
      <c r="A50" s="57" t="s">
        <v>143</v>
      </c>
      <c r="B50" s="10" t="s">
        <v>83</v>
      </c>
      <c r="C50" s="13">
        <f>E50+H50+K50+M50</f>
        <v>20169.3</v>
      </c>
      <c r="D50" s="13">
        <f>F50+J50+L50+N50</f>
        <v>16319.3</v>
      </c>
      <c r="E50" s="60">
        <v>20169.3</v>
      </c>
      <c r="F50" s="60">
        <v>16319.3</v>
      </c>
      <c r="G50" s="60">
        <v>0</v>
      </c>
      <c r="H50" s="60">
        <v>0</v>
      </c>
      <c r="I50" s="60">
        <v>0</v>
      </c>
      <c r="J50" s="60"/>
      <c r="K50" s="13"/>
      <c r="L50" s="13"/>
      <c r="M50" s="13"/>
      <c r="N50" s="13"/>
      <c r="O50" s="10" t="s">
        <v>229</v>
      </c>
    </row>
    <row r="51" spans="1:15" s="19" customFormat="1" ht="114.75" customHeight="1" x14ac:dyDescent="0.15">
      <c r="A51" s="57" t="s">
        <v>144</v>
      </c>
      <c r="B51" s="10" t="s">
        <v>131</v>
      </c>
      <c r="C51" s="13">
        <f>E51+H51+K51+M51</f>
        <v>19398.8</v>
      </c>
      <c r="D51" s="17">
        <f>F51+J51+L51+N51</f>
        <v>19398.8</v>
      </c>
      <c r="E51" s="61">
        <v>19204.8</v>
      </c>
      <c r="F51" s="61">
        <v>19204.8</v>
      </c>
      <c r="G51" s="61">
        <v>194</v>
      </c>
      <c r="H51" s="61">
        <v>194</v>
      </c>
      <c r="I51" s="61">
        <v>194</v>
      </c>
      <c r="J51" s="61">
        <v>194</v>
      </c>
      <c r="K51" s="17"/>
      <c r="L51" s="17"/>
      <c r="M51" s="17"/>
      <c r="N51" s="17"/>
      <c r="O51" s="10" t="s">
        <v>230</v>
      </c>
    </row>
    <row r="52" spans="1:15" s="19" customFormat="1" ht="45" x14ac:dyDescent="0.2">
      <c r="A52" s="36" t="s">
        <v>145</v>
      </c>
      <c r="B52" s="37" t="s">
        <v>124</v>
      </c>
      <c r="C52" s="40">
        <f>C53</f>
        <v>50255.199999999997</v>
      </c>
      <c r="D52" s="40">
        <f t="shared" ref="D52:J52" si="7">D53</f>
        <v>15248.424000000001</v>
      </c>
      <c r="E52" s="59">
        <f t="shared" si="7"/>
        <v>50255.199999999997</v>
      </c>
      <c r="F52" s="59">
        <f t="shared" si="7"/>
        <v>15248.424000000001</v>
      </c>
      <c r="G52" s="59">
        <f t="shared" si="7"/>
        <v>0</v>
      </c>
      <c r="H52" s="59">
        <f t="shared" si="7"/>
        <v>0</v>
      </c>
      <c r="I52" s="59">
        <f t="shared" si="7"/>
        <v>0</v>
      </c>
      <c r="J52" s="59">
        <f t="shared" si="7"/>
        <v>0</v>
      </c>
      <c r="K52" s="40">
        <f>K53</f>
        <v>0</v>
      </c>
      <c r="L52" s="40">
        <f>L53</f>
        <v>0</v>
      </c>
      <c r="M52" s="40">
        <f>M53</f>
        <v>0</v>
      </c>
      <c r="N52" s="40">
        <f>N53</f>
        <v>0</v>
      </c>
      <c r="O52" s="38"/>
    </row>
    <row r="53" spans="1:15" s="19" customFormat="1" ht="191.25" x14ac:dyDescent="0.15">
      <c r="A53" s="57" t="s">
        <v>146</v>
      </c>
      <c r="B53" s="10" t="s">
        <v>78</v>
      </c>
      <c r="C53" s="13">
        <f>E53+H53+K53+M53</f>
        <v>50255.199999999997</v>
      </c>
      <c r="D53" s="13">
        <f>F53+J53+L53+N53</f>
        <v>15248.424000000001</v>
      </c>
      <c r="E53" s="60">
        <v>50255.199999999997</v>
      </c>
      <c r="F53" s="60">
        <v>15248.424000000001</v>
      </c>
      <c r="G53" s="60">
        <v>0</v>
      </c>
      <c r="H53" s="60">
        <v>0</v>
      </c>
      <c r="I53" s="60">
        <v>0</v>
      </c>
      <c r="J53" s="60">
        <v>0</v>
      </c>
      <c r="K53" s="13"/>
      <c r="L53" s="13"/>
      <c r="M53" s="13"/>
      <c r="N53" s="13"/>
      <c r="O53" s="10" t="s">
        <v>231</v>
      </c>
    </row>
    <row r="54" spans="1:15" s="19" customFormat="1" ht="123.75" x14ac:dyDescent="0.2">
      <c r="A54" s="36" t="s">
        <v>147</v>
      </c>
      <c r="B54" s="37" t="s">
        <v>125</v>
      </c>
      <c r="C54" s="39">
        <f>E54+H54+K54+M54</f>
        <v>0</v>
      </c>
      <c r="D54" s="39">
        <f>D55</f>
        <v>0</v>
      </c>
      <c r="E54" s="62">
        <f t="shared" ref="E54:J54" si="8">E55</f>
        <v>0</v>
      </c>
      <c r="F54" s="62">
        <f t="shared" si="8"/>
        <v>0</v>
      </c>
      <c r="G54" s="62">
        <f t="shared" si="8"/>
        <v>0</v>
      </c>
      <c r="H54" s="62">
        <f t="shared" si="8"/>
        <v>0</v>
      </c>
      <c r="I54" s="62">
        <f t="shared" si="8"/>
        <v>0</v>
      </c>
      <c r="J54" s="62">
        <f t="shared" si="8"/>
        <v>0</v>
      </c>
      <c r="K54" s="39">
        <f>K55</f>
        <v>0</v>
      </c>
      <c r="L54" s="39">
        <f>L55</f>
        <v>0</v>
      </c>
      <c r="M54" s="39">
        <f>M55</f>
        <v>0</v>
      </c>
      <c r="N54" s="39">
        <f>N55</f>
        <v>0</v>
      </c>
      <c r="O54" s="38"/>
    </row>
    <row r="55" spans="1:15" s="19" customFormat="1" ht="67.5" x14ac:dyDescent="0.15">
      <c r="A55" s="57" t="s">
        <v>148</v>
      </c>
      <c r="B55" s="10" t="s">
        <v>79</v>
      </c>
      <c r="C55" s="13">
        <f>E55+H55+K55+M55</f>
        <v>0</v>
      </c>
      <c r="D55" s="13">
        <f>F55+J55+L55+N55</f>
        <v>0</v>
      </c>
      <c r="E55" s="60">
        <v>0</v>
      </c>
      <c r="F55" s="60">
        <v>0</v>
      </c>
      <c r="G55" s="60">
        <v>0</v>
      </c>
      <c r="H55" s="60">
        <v>0</v>
      </c>
      <c r="I55" s="60">
        <v>0</v>
      </c>
      <c r="J55" s="60">
        <v>0</v>
      </c>
      <c r="K55" s="13"/>
      <c r="L55" s="13"/>
      <c r="M55" s="13"/>
      <c r="N55" s="13"/>
      <c r="O55" s="10"/>
    </row>
    <row r="56" spans="1:15" s="19" customFormat="1" ht="78.75" x14ac:dyDescent="0.2">
      <c r="A56" s="36" t="s">
        <v>149</v>
      </c>
      <c r="B56" s="37" t="s">
        <v>126</v>
      </c>
      <c r="C56" s="39">
        <f>C57</f>
        <v>94.300000000000011</v>
      </c>
      <c r="D56" s="39">
        <f t="shared" ref="D56:J56" si="9">D57</f>
        <v>94.300000000000011</v>
      </c>
      <c r="E56" s="62">
        <f t="shared" si="9"/>
        <v>93.4</v>
      </c>
      <c r="F56" s="62">
        <f t="shared" si="9"/>
        <v>93.4</v>
      </c>
      <c r="G56" s="62">
        <f t="shared" si="9"/>
        <v>0.9</v>
      </c>
      <c r="H56" s="62">
        <f t="shared" si="9"/>
        <v>0.9</v>
      </c>
      <c r="I56" s="62">
        <f t="shared" si="9"/>
        <v>0.9</v>
      </c>
      <c r="J56" s="62">
        <f t="shared" si="9"/>
        <v>0.9</v>
      </c>
      <c r="K56" s="39">
        <f>K57</f>
        <v>0</v>
      </c>
      <c r="L56" s="39">
        <f>L57</f>
        <v>0</v>
      </c>
      <c r="M56" s="39">
        <f>M57</f>
        <v>0</v>
      </c>
      <c r="N56" s="39">
        <f>N57</f>
        <v>0</v>
      </c>
      <c r="O56" s="38"/>
    </row>
    <row r="57" spans="1:15" s="19" customFormat="1" ht="150" customHeight="1" x14ac:dyDescent="0.15">
      <c r="A57" s="57" t="s">
        <v>150</v>
      </c>
      <c r="B57" s="10" t="s">
        <v>81</v>
      </c>
      <c r="C57" s="13">
        <f>E57+H57+K57+M57</f>
        <v>94.300000000000011</v>
      </c>
      <c r="D57" s="13">
        <f>F57+J57</f>
        <v>94.300000000000011</v>
      </c>
      <c r="E57" s="60">
        <v>93.4</v>
      </c>
      <c r="F57" s="60">
        <v>93.4</v>
      </c>
      <c r="G57" s="60">
        <v>0.9</v>
      </c>
      <c r="H57" s="60">
        <v>0.9</v>
      </c>
      <c r="I57" s="60">
        <v>0.9</v>
      </c>
      <c r="J57" s="60">
        <v>0.9</v>
      </c>
      <c r="K57" s="13"/>
      <c r="L57" s="13"/>
      <c r="M57" s="13"/>
      <c r="N57" s="13"/>
      <c r="O57" s="10" t="s">
        <v>184</v>
      </c>
    </row>
    <row r="58" spans="1:15" s="19" customFormat="1" ht="326.25" x14ac:dyDescent="0.15">
      <c r="A58" s="57" t="s">
        <v>152</v>
      </c>
      <c r="B58" s="10" t="s">
        <v>151</v>
      </c>
      <c r="C58" s="13">
        <f>E58+H58+K58+M58</f>
        <v>2562.9</v>
      </c>
      <c r="D58" s="13">
        <f>F58+J58</f>
        <v>0</v>
      </c>
      <c r="E58" s="60">
        <v>2537.3000000000002</v>
      </c>
      <c r="F58" s="60">
        <v>0</v>
      </c>
      <c r="G58" s="60">
        <v>25.6</v>
      </c>
      <c r="H58" s="60">
        <v>25.6</v>
      </c>
      <c r="I58" s="60">
        <v>25.6</v>
      </c>
      <c r="J58" s="60">
        <v>0</v>
      </c>
      <c r="K58" s="13"/>
      <c r="L58" s="13"/>
      <c r="M58" s="13"/>
      <c r="N58" s="13"/>
      <c r="O58" s="10" t="s">
        <v>192</v>
      </c>
    </row>
    <row r="59" spans="1:15" s="19" customFormat="1" ht="123.75" x14ac:dyDescent="0.15">
      <c r="A59" s="57" t="s">
        <v>157</v>
      </c>
      <c r="B59" s="10" t="s">
        <v>158</v>
      </c>
      <c r="C59" s="13">
        <f t="shared" ref="C59:D67" si="10">E59+I59+K59+M59</f>
        <v>659846.69999999995</v>
      </c>
      <c r="D59" s="13">
        <f t="shared" si="10"/>
        <v>659846.69999999995</v>
      </c>
      <c r="E59" s="60">
        <v>659846.69999999995</v>
      </c>
      <c r="F59" s="63">
        <v>659846.69999999995</v>
      </c>
      <c r="G59" s="60"/>
      <c r="H59" s="60"/>
      <c r="I59" s="60"/>
      <c r="J59" s="60"/>
      <c r="K59" s="13"/>
      <c r="L59" s="13"/>
      <c r="M59" s="13"/>
      <c r="N59" s="13"/>
      <c r="O59" s="10" t="s">
        <v>183</v>
      </c>
    </row>
    <row r="60" spans="1:15" s="19" customFormat="1" ht="315" x14ac:dyDescent="0.15">
      <c r="A60" s="57" t="s">
        <v>159</v>
      </c>
      <c r="B60" s="10" t="s">
        <v>160</v>
      </c>
      <c r="C60" s="13">
        <f t="shared" si="10"/>
        <v>95251.5</v>
      </c>
      <c r="D60" s="13">
        <f t="shared" si="10"/>
        <v>69973.119000000006</v>
      </c>
      <c r="E60" s="60">
        <v>95251.5</v>
      </c>
      <c r="F60" s="64">
        <v>69973.119000000006</v>
      </c>
      <c r="G60" s="60"/>
      <c r="H60" s="60"/>
      <c r="I60" s="60"/>
      <c r="J60" s="60"/>
      <c r="K60" s="13"/>
      <c r="L60" s="13"/>
      <c r="M60" s="13"/>
      <c r="N60" s="13"/>
      <c r="O60" s="10" t="s">
        <v>232</v>
      </c>
    </row>
    <row r="61" spans="1:15" s="19" customFormat="1" ht="348.75" x14ac:dyDescent="0.15">
      <c r="A61" s="57" t="s">
        <v>161</v>
      </c>
      <c r="B61" s="10" t="s">
        <v>162</v>
      </c>
      <c r="C61" s="13">
        <f t="shared" si="10"/>
        <v>2816.9</v>
      </c>
      <c r="D61" s="13">
        <f t="shared" si="10"/>
        <v>3763.1299600000002</v>
      </c>
      <c r="E61" s="60">
        <v>2816.9</v>
      </c>
      <c r="F61" s="60">
        <v>3763.1299600000002</v>
      </c>
      <c r="G61" s="60"/>
      <c r="H61" s="60"/>
      <c r="I61" s="60"/>
      <c r="J61" s="60"/>
      <c r="K61" s="13"/>
      <c r="L61" s="13"/>
      <c r="M61" s="13"/>
      <c r="N61" s="13"/>
      <c r="O61" s="10" t="s">
        <v>244</v>
      </c>
    </row>
    <row r="62" spans="1:15" s="19" customFormat="1" ht="202.5" x14ac:dyDescent="0.15">
      <c r="A62" s="57" t="s">
        <v>163</v>
      </c>
      <c r="B62" s="10" t="s">
        <v>164</v>
      </c>
      <c r="C62" s="13">
        <f t="shared" si="10"/>
        <v>5459</v>
      </c>
      <c r="D62" s="13">
        <f t="shared" si="10"/>
        <v>3992.28</v>
      </c>
      <c r="E62" s="60">
        <v>5459</v>
      </c>
      <c r="F62" s="60">
        <v>3992.28</v>
      </c>
      <c r="G62" s="60"/>
      <c r="H62" s="60"/>
      <c r="I62" s="60"/>
      <c r="J62" s="60"/>
      <c r="K62" s="13"/>
      <c r="L62" s="13"/>
      <c r="M62" s="13"/>
      <c r="N62" s="13"/>
      <c r="O62" s="10" t="s">
        <v>188</v>
      </c>
    </row>
    <row r="63" spans="1:15" s="19" customFormat="1" ht="101.25" x14ac:dyDescent="0.15">
      <c r="A63" s="70" t="s">
        <v>165</v>
      </c>
      <c r="B63" s="10" t="s">
        <v>167</v>
      </c>
      <c r="C63" s="13">
        <f>E63+I63+K63+M63</f>
        <v>352385.4</v>
      </c>
      <c r="D63" s="13">
        <f>F63+J63+L63+N63</f>
        <v>141163.90833000001</v>
      </c>
      <c r="E63" s="60">
        <v>352385.4</v>
      </c>
      <c r="F63" s="60">
        <v>141163.90833000001</v>
      </c>
      <c r="G63" s="60"/>
      <c r="H63" s="60"/>
      <c r="I63" s="60"/>
      <c r="J63" s="60"/>
      <c r="K63" s="13"/>
      <c r="L63" s="13"/>
      <c r="M63" s="13"/>
      <c r="N63" s="13"/>
      <c r="O63" s="10" t="s">
        <v>182</v>
      </c>
    </row>
    <row r="64" spans="1:15" s="19" customFormat="1" ht="303.75" x14ac:dyDescent="0.15">
      <c r="A64" s="57" t="s">
        <v>166</v>
      </c>
      <c r="B64" s="10" t="s">
        <v>174</v>
      </c>
      <c r="C64" s="13">
        <f t="shared" si="10"/>
        <v>14645.3</v>
      </c>
      <c r="D64" s="13">
        <f t="shared" si="10"/>
        <v>0</v>
      </c>
      <c r="E64" s="60">
        <v>14315.8</v>
      </c>
      <c r="F64" s="60">
        <v>0</v>
      </c>
      <c r="G64" s="60"/>
      <c r="H64" s="60">
        <v>329.5</v>
      </c>
      <c r="I64" s="60">
        <v>329.5</v>
      </c>
      <c r="J64" s="60"/>
      <c r="K64" s="13"/>
      <c r="L64" s="13"/>
      <c r="M64" s="13"/>
      <c r="N64" s="13"/>
      <c r="O64" s="10" t="s">
        <v>233</v>
      </c>
    </row>
    <row r="65" spans="1:15" s="19" customFormat="1" ht="247.5" x14ac:dyDescent="0.15">
      <c r="A65" s="70" t="s">
        <v>175</v>
      </c>
      <c r="B65" s="10" t="s">
        <v>176</v>
      </c>
      <c r="C65" s="13">
        <f t="shared" si="10"/>
        <v>82904.899999999994</v>
      </c>
      <c r="D65" s="13">
        <f t="shared" si="10"/>
        <v>20497.511989999999</v>
      </c>
      <c r="E65" s="60">
        <v>81039.5</v>
      </c>
      <c r="F65" s="60">
        <v>20036.31797</v>
      </c>
      <c r="G65" s="60"/>
      <c r="H65" s="60">
        <v>1865.4</v>
      </c>
      <c r="I65" s="60">
        <v>1865.4</v>
      </c>
      <c r="J65" s="60">
        <v>461.19402000000002</v>
      </c>
      <c r="K65" s="13"/>
      <c r="L65" s="13"/>
      <c r="M65" s="13"/>
      <c r="N65" s="13"/>
      <c r="O65" s="10" t="s">
        <v>245</v>
      </c>
    </row>
    <row r="66" spans="1:15" s="19" customFormat="1" ht="265.5" customHeight="1" x14ac:dyDescent="0.15">
      <c r="A66" s="70" t="s">
        <v>177</v>
      </c>
      <c r="B66" s="10" t="s">
        <v>178</v>
      </c>
      <c r="C66" s="13">
        <f t="shared" si="10"/>
        <v>19423.8</v>
      </c>
      <c r="D66" s="13"/>
      <c r="E66" s="60">
        <v>18986.8</v>
      </c>
      <c r="F66" s="60"/>
      <c r="G66" s="60"/>
      <c r="H66" s="60">
        <v>437</v>
      </c>
      <c r="I66" s="60">
        <v>437</v>
      </c>
      <c r="J66" s="60"/>
      <c r="K66" s="13"/>
      <c r="L66" s="13"/>
      <c r="M66" s="13"/>
      <c r="N66" s="13"/>
      <c r="O66" s="10" t="s">
        <v>181</v>
      </c>
    </row>
    <row r="67" spans="1:15" s="19" customFormat="1" ht="225" x14ac:dyDescent="0.15">
      <c r="A67" s="70" t="s">
        <v>179</v>
      </c>
      <c r="B67" s="10" t="s">
        <v>180</v>
      </c>
      <c r="C67" s="13">
        <f t="shared" si="10"/>
        <v>114236.59999999999</v>
      </c>
      <c r="D67" s="13"/>
      <c r="E67" s="60">
        <v>111657.7</v>
      </c>
      <c r="F67" s="60"/>
      <c r="G67" s="60"/>
      <c r="H67" s="60">
        <v>2578.9</v>
      </c>
      <c r="I67" s="60">
        <v>2578.9</v>
      </c>
      <c r="J67" s="60"/>
      <c r="K67" s="13"/>
      <c r="L67" s="13"/>
      <c r="M67" s="13"/>
      <c r="N67" s="13"/>
      <c r="O67" s="10" t="s">
        <v>246</v>
      </c>
    </row>
    <row r="68" spans="1:15" s="19" customFormat="1" ht="63" x14ac:dyDescent="0.15">
      <c r="A68" s="32" t="s">
        <v>44</v>
      </c>
      <c r="B68" s="28" t="s">
        <v>45</v>
      </c>
      <c r="C68" s="52">
        <f>C69+C70+C71</f>
        <v>115610.7</v>
      </c>
      <c r="D68" s="52">
        <f t="shared" ref="D68:J68" si="11">D69+D70+D71</f>
        <v>78679.336630000005</v>
      </c>
      <c r="E68" s="52">
        <f t="shared" si="11"/>
        <v>9187.2000000000007</v>
      </c>
      <c r="F68" s="52">
        <f t="shared" si="11"/>
        <v>0</v>
      </c>
      <c r="G68" s="52">
        <f t="shared" si="11"/>
        <v>21016</v>
      </c>
      <c r="H68" s="52">
        <f t="shared" si="11"/>
        <v>20978.799999999999</v>
      </c>
      <c r="I68" s="52">
        <f t="shared" si="11"/>
        <v>20978.799999999999</v>
      </c>
      <c r="J68" s="52">
        <f t="shared" si="11"/>
        <v>11329.225549999999</v>
      </c>
      <c r="K68" s="52">
        <f>K69+K70+K71</f>
        <v>0</v>
      </c>
      <c r="L68" s="52">
        <f>L69+L70+L71</f>
        <v>0</v>
      </c>
      <c r="M68" s="52">
        <f>M69+M70+M71</f>
        <v>85444.7</v>
      </c>
      <c r="N68" s="52">
        <f>N69+N70+N71</f>
        <v>67350.111080000002</v>
      </c>
      <c r="O68" s="34"/>
    </row>
    <row r="69" spans="1:15" s="19" customFormat="1" ht="101.25" x14ac:dyDescent="0.15">
      <c r="A69" s="57" t="s">
        <v>46</v>
      </c>
      <c r="B69" s="6" t="s">
        <v>47</v>
      </c>
      <c r="C69" s="48">
        <f>E69+H69+K69+M69</f>
        <v>85444.7</v>
      </c>
      <c r="D69" s="48">
        <f>F69+J69+L69+N69</f>
        <v>67350.111080000002</v>
      </c>
      <c r="E69" s="48">
        <v>0</v>
      </c>
      <c r="F69" s="48">
        <v>0</v>
      </c>
      <c r="G69" s="48">
        <v>0</v>
      </c>
      <c r="H69" s="48">
        <v>0</v>
      </c>
      <c r="I69" s="48">
        <v>0</v>
      </c>
      <c r="J69" s="48">
        <v>0</v>
      </c>
      <c r="K69" s="48">
        <v>0</v>
      </c>
      <c r="L69" s="48">
        <v>0</v>
      </c>
      <c r="M69" s="48">
        <v>85444.7</v>
      </c>
      <c r="N69" s="71">
        <v>67350.111080000002</v>
      </c>
      <c r="O69" s="72" t="s">
        <v>208</v>
      </c>
    </row>
    <row r="70" spans="1:15" s="19" customFormat="1" ht="189.75" customHeight="1" x14ac:dyDescent="0.15">
      <c r="A70" s="57" t="s">
        <v>85</v>
      </c>
      <c r="B70" s="6" t="s">
        <v>48</v>
      </c>
      <c r="C70" s="48">
        <f>E70+H70+K70+M70</f>
        <v>20886</v>
      </c>
      <c r="D70" s="48">
        <f>F70+J70+L70+N70</f>
        <v>11329.225549999999</v>
      </c>
      <c r="E70" s="48">
        <v>0</v>
      </c>
      <c r="F70" s="48">
        <v>0</v>
      </c>
      <c r="G70" s="48">
        <v>20886</v>
      </c>
      <c r="H70" s="48">
        <v>20886</v>
      </c>
      <c r="I70" s="48">
        <v>20886</v>
      </c>
      <c r="J70" s="48">
        <v>11329.225549999999</v>
      </c>
      <c r="K70" s="48">
        <v>0</v>
      </c>
      <c r="L70" s="48">
        <v>0</v>
      </c>
      <c r="M70" s="48">
        <v>0</v>
      </c>
      <c r="N70" s="48">
        <v>0</v>
      </c>
      <c r="O70" s="74" t="s">
        <v>234</v>
      </c>
    </row>
    <row r="71" spans="1:15" s="19" customFormat="1" ht="324.75" customHeight="1" x14ac:dyDescent="0.15">
      <c r="A71" s="57" t="s">
        <v>156</v>
      </c>
      <c r="B71" s="10" t="s">
        <v>133</v>
      </c>
      <c r="C71" s="13">
        <f>E71+H71+K71+M71</f>
        <v>9280</v>
      </c>
      <c r="D71" s="13">
        <f>F71+J71</f>
        <v>0</v>
      </c>
      <c r="E71" s="60">
        <v>9187.2000000000007</v>
      </c>
      <c r="F71" s="60"/>
      <c r="G71" s="60">
        <v>130</v>
      </c>
      <c r="H71" s="60">
        <v>92.8</v>
      </c>
      <c r="I71" s="60">
        <v>92.8</v>
      </c>
      <c r="J71" s="60"/>
      <c r="K71" s="13"/>
      <c r="L71" s="13"/>
      <c r="M71" s="13"/>
      <c r="N71" s="13"/>
      <c r="O71" s="10" t="s">
        <v>173</v>
      </c>
    </row>
    <row r="72" spans="1:15" s="19" customFormat="1" ht="42" x14ac:dyDescent="0.15">
      <c r="A72" s="32" t="s">
        <v>49</v>
      </c>
      <c r="B72" s="28" t="s">
        <v>50</v>
      </c>
      <c r="C72" s="52">
        <f>C73+C74+C75+C76+C77+C78</f>
        <v>92139.3</v>
      </c>
      <c r="D72" s="52">
        <f t="shared" ref="D72:J72" si="12">D73+D74+D75+D76+D77+D78</f>
        <v>56935.004999999997</v>
      </c>
      <c r="E72" s="52">
        <f t="shared" si="12"/>
        <v>23760</v>
      </c>
      <c r="F72" s="52">
        <f t="shared" si="12"/>
        <v>13860</v>
      </c>
      <c r="G72" s="52">
        <f t="shared" si="12"/>
        <v>66654.100000000006</v>
      </c>
      <c r="H72" s="52">
        <f t="shared" si="12"/>
        <v>68379.3</v>
      </c>
      <c r="I72" s="52">
        <f t="shared" si="12"/>
        <v>68379.3</v>
      </c>
      <c r="J72" s="52">
        <f t="shared" si="12"/>
        <v>43075.004999999997</v>
      </c>
      <c r="K72" s="52">
        <f>K73+K74+K75+K76+K77+K78</f>
        <v>0</v>
      </c>
      <c r="L72" s="52">
        <f>L73+L74+L75+L76+L77+L78</f>
        <v>0</v>
      </c>
      <c r="M72" s="52">
        <f>M73+M74+M75+M76+M77+M78</f>
        <v>0</v>
      </c>
      <c r="N72" s="52">
        <f>N73+N74+N75+N76+N77+N78</f>
        <v>0</v>
      </c>
      <c r="O72" s="35"/>
    </row>
    <row r="73" spans="1:15" s="19" customFormat="1" ht="56.25" x14ac:dyDescent="0.15">
      <c r="A73" s="57" t="s">
        <v>51</v>
      </c>
      <c r="B73" s="6" t="s">
        <v>52</v>
      </c>
      <c r="C73" s="48">
        <f>E73+H73+K73+M73</f>
        <v>53962</v>
      </c>
      <c r="D73" s="48">
        <f>F73+J73+L73+N73</f>
        <v>37569.593999999997</v>
      </c>
      <c r="E73" s="48">
        <v>0</v>
      </c>
      <c r="F73" s="48">
        <v>0</v>
      </c>
      <c r="G73" s="51">
        <v>53962</v>
      </c>
      <c r="H73" s="51">
        <v>53962</v>
      </c>
      <c r="I73" s="51">
        <v>53962</v>
      </c>
      <c r="J73" s="51">
        <v>37569.593999999997</v>
      </c>
      <c r="K73" s="48">
        <v>0</v>
      </c>
      <c r="L73" s="48">
        <v>0</v>
      </c>
      <c r="M73" s="48">
        <v>0</v>
      </c>
      <c r="N73" s="48">
        <v>0</v>
      </c>
      <c r="O73" s="18" t="s">
        <v>235</v>
      </c>
    </row>
    <row r="74" spans="1:15" s="19" customFormat="1" ht="45" x14ac:dyDescent="0.15">
      <c r="A74" s="57" t="s">
        <v>53</v>
      </c>
      <c r="B74" s="5" t="s">
        <v>54</v>
      </c>
      <c r="C74" s="48">
        <f>E74+H74+K74+M74</f>
        <v>3547.2</v>
      </c>
      <c r="D74" s="48">
        <f>F74+J74+L74+N74</f>
        <v>2164.4760000000001</v>
      </c>
      <c r="E74" s="48">
        <v>0</v>
      </c>
      <c r="F74" s="48">
        <v>0</v>
      </c>
      <c r="G74" s="51">
        <v>3547.2</v>
      </c>
      <c r="H74" s="51">
        <v>3547.2</v>
      </c>
      <c r="I74" s="51">
        <v>3547.2</v>
      </c>
      <c r="J74" s="51">
        <v>2164.4760000000001</v>
      </c>
      <c r="K74" s="48">
        <v>0</v>
      </c>
      <c r="L74" s="48">
        <v>0</v>
      </c>
      <c r="M74" s="48">
        <v>0</v>
      </c>
      <c r="N74" s="48">
        <v>0</v>
      </c>
      <c r="O74" s="74" t="s">
        <v>236</v>
      </c>
    </row>
    <row r="75" spans="1:15" s="19" customFormat="1" ht="56.25" x14ac:dyDescent="0.15">
      <c r="A75" s="57" t="s">
        <v>55</v>
      </c>
      <c r="B75" s="5" t="s">
        <v>77</v>
      </c>
      <c r="C75" s="48">
        <f>E75+H75+K75+M75</f>
        <v>1404.9</v>
      </c>
      <c r="D75" s="48">
        <f>F75+J75+L75+N75</f>
        <v>943.98900000000003</v>
      </c>
      <c r="E75" s="48">
        <v>0</v>
      </c>
      <c r="F75" s="48">
        <v>0</v>
      </c>
      <c r="G75" s="51">
        <v>1404.9</v>
      </c>
      <c r="H75" s="51">
        <v>1404.9</v>
      </c>
      <c r="I75" s="51">
        <v>1404.9</v>
      </c>
      <c r="J75" s="51">
        <v>943.98900000000003</v>
      </c>
      <c r="K75" s="48">
        <v>0</v>
      </c>
      <c r="L75" s="48">
        <v>0</v>
      </c>
      <c r="M75" s="48">
        <v>0</v>
      </c>
      <c r="N75" s="48">
        <v>0</v>
      </c>
      <c r="O75" s="74" t="s">
        <v>187</v>
      </c>
    </row>
    <row r="76" spans="1:15" s="19" customFormat="1" ht="135" x14ac:dyDescent="0.15">
      <c r="A76" s="57" t="s">
        <v>57</v>
      </c>
      <c r="B76" s="6" t="s">
        <v>56</v>
      </c>
      <c r="C76" s="48">
        <f>E76+H76+K76+M76</f>
        <v>1500</v>
      </c>
      <c r="D76" s="48">
        <f>F76+J76+L76+N76</f>
        <v>531.78</v>
      </c>
      <c r="E76" s="48">
        <v>0</v>
      </c>
      <c r="F76" s="48">
        <v>0</v>
      </c>
      <c r="G76" s="51">
        <v>1500</v>
      </c>
      <c r="H76" s="51">
        <v>1500</v>
      </c>
      <c r="I76" s="51">
        <v>1500</v>
      </c>
      <c r="J76" s="51">
        <v>531.78</v>
      </c>
      <c r="K76" s="48">
        <v>0</v>
      </c>
      <c r="L76" s="48">
        <v>0</v>
      </c>
      <c r="M76" s="48">
        <v>0</v>
      </c>
      <c r="N76" s="48">
        <v>0</v>
      </c>
      <c r="O76" s="74" t="s">
        <v>191</v>
      </c>
    </row>
    <row r="77" spans="1:15" s="19" customFormat="1" ht="149.25" customHeight="1" x14ac:dyDescent="0.15">
      <c r="A77" s="57" t="s">
        <v>86</v>
      </c>
      <c r="B77" s="8" t="s">
        <v>58</v>
      </c>
      <c r="C77" s="48">
        <f>E77+H77+K77+M77</f>
        <v>24000</v>
      </c>
      <c r="D77" s="48">
        <f>F77+J77+L77+N77</f>
        <v>14000</v>
      </c>
      <c r="E77" s="51">
        <v>23760</v>
      </c>
      <c r="F77" s="51">
        <v>13860</v>
      </c>
      <c r="G77" s="51">
        <v>240</v>
      </c>
      <c r="H77" s="51">
        <v>240</v>
      </c>
      <c r="I77" s="51">
        <v>240</v>
      </c>
      <c r="J77" s="51">
        <v>140</v>
      </c>
      <c r="K77" s="48">
        <v>0</v>
      </c>
      <c r="L77" s="48">
        <v>0</v>
      </c>
      <c r="M77" s="48">
        <v>0</v>
      </c>
      <c r="N77" s="48">
        <v>0</v>
      </c>
      <c r="O77" s="74" t="s">
        <v>237</v>
      </c>
    </row>
    <row r="78" spans="1:15" s="19" customFormat="1" ht="90" x14ac:dyDescent="0.2">
      <c r="A78" s="36" t="s">
        <v>120</v>
      </c>
      <c r="B78" s="37" t="s">
        <v>121</v>
      </c>
      <c r="C78" s="39">
        <f>C79</f>
        <v>7725.2</v>
      </c>
      <c r="D78" s="39">
        <f t="shared" ref="D78:J78" si="13">D79</f>
        <v>1725.1659999999999</v>
      </c>
      <c r="E78" s="62">
        <f t="shared" si="13"/>
        <v>0</v>
      </c>
      <c r="F78" s="62">
        <f t="shared" si="13"/>
        <v>0</v>
      </c>
      <c r="G78" s="62">
        <f t="shared" si="13"/>
        <v>6000</v>
      </c>
      <c r="H78" s="62">
        <f t="shared" si="13"/>
        <v>7725.2</v>
      </c>
      <c r="I78" s="62">
        <f t="shared" si="13"/>
        <v>7725.2</v>
      </c>
      <c r="J78" s="62">
        <f t="shared" si="13"/>
        <v>1725.1659999999999</v>
      </c>
      <c r="K78" s="39">
        <f>K79</f>
        <v>0</v>
      </c>
      <c r="L78" s="39">
        <f>L79</f>
        <v>0</v>
      </c>
      <c r="M78" s="39">
        <f>M79</f>
        <v>0</v>
      </c>
      <c r="N78" s="39">
        <f>N79</f>
        <v>0</v>
      </c>
      <c r="O78" s="38"/>
    </row>
    <row r="79" spans="1:15" s="19" customFormat="1" ht="45" x14ac:dyDescent="0.2">
      <c r="A79" s="57" t="s">
        <v>128</v>
      </c>
      <c r="B79" s="15" t="s">
        <v>76</v>
      </c>
      <c r="C79" s="13">
        <f>E79+H79+K79+M79</f>
        <v>7725.2</v>
      </c>
      <c r="D79" s="13">
        <f>F79+J79+L79+N79</f>
        <v>1725.1659999999999</v>
      </c>
      <c r="E79" s="60"/>
      <c r="F79" s="60"/>
      <c r="G79" s="60">
        <v>6000</v>
      </c>
      <c r="H79" s="60">
        <v>7725.2</v>
      </c>
      <c r="I79" s="60">
        <v>7725.2</v>
      </c>
      <c r="J79" s="60">
        <v>1725.1659999999999</v>
      </c>
      <c r="K79" s="13"/>
      <c r="L79" s="13"/>
      <c r="M79" s="13"/>
      <c r="N79" s="13"/>
      <c r="O79" s="10" t="s">
        <v>186</v>
      </c>
    </row>
    <row r="80" spans="1:15" s="19" customFormat="1" ht="52.5" x14ac:dyDescent="0.15">
      <c r="A80" s="32" t="s">
        <v>59</v>
      </c>
      <c r="B80" s="33" t="s">
        <v>60</v>
      </c>
      <c r="C80" s="52">
        <f>C81</f>
        <v>0</v>
      </c>
      <c r="D80" s="52">
        <f t="shared" ref="D80:J80" si="14">D81</f>
        <v>0</v>
      </c>
      <c r="E80" s="52">
        <f t="shared" si="14"/>
        <v>0</v>
      </c>
      <c r="F80" s="52">
        <f t="shared" si="14"/>
        <v>0</v>
      </c>
      <c r="G80" s="52">
        <f t="shared" si="14"/>
        <v>0</v>
      </c>
      <c r="H80" s="52">
        <f t="shared" si="14"/>
        <v>0</v>
      </c>
      <c r="I80" s="52">
        <f t="shared" si="14"/>
        <v>0</v>
      </c>
      <c r="J80" s="52">
        <f t="shared" si="14"/>
        <v>0</v>
      </c>
      <c r="K80" s="52">
        <f>K81</f>
        <v>0</v>
      </c>
      <c r="L80" s="52">
        <f>L81</f>
        <v>0</v>
      </c>
      <c r="M80" s="52">
        <f>M81</f>
        <v>0</v>
      </c>
      <c r="N80" s="52">
        <f>N81</f>
        <v>0</v>
      </c>
      <c r="O80" s="35"/>
    </row>
    <row r="81" spans="1:15" s="19" customFormat="1" ht="45" x14ac:dyDescent="0.15">
      <c r="A81" s="57" t="s">
        <v>61</v>
      </c>
      <c r="B81" s="8" t="s">
        <v>62</v>
      </c>
      <c r="C81" s="48">
        <f>E81+H81+K81+M81</f>
        <v>0</v>
      </c>
      <c r="D81" s="48">
        <f>F81+J81+L81+N81</f>
        <v>0</v>
      </c>
      <c r="E81" s="48">
        <v>0</v>
      </c>
      <c r="F81" s="48">
        <v>0</v>
      </c>
      <c r="G81" s="48">
        <v>0</v>
      </c>
      <c r="H81" s="48">
        <v>0</v>
      </c>
      <c r="I81" s="48">
        <v>0</v>
      </c>
      <c r="J81" s="48">
        <v>0</v>
      </c>
      <c r="K81" s="48">
        <v>0</v>
      </c>
      <c r="L81" s="48">
        <v>0</v>
      </c>
      <c r="M81" s="48">
        <v>0</v>
      </c>
      <c r="N81" s="48">
        <v>0</v>
      </c>
      <c r="O81" s="18"/>
    </row>
    <row r="82" spans="1:15" s="19" customFormat="1" ht="42" x14ac:dyDescent="0.15">
      <c r="A82" s="32" t="s">
        <v>63</v>
      </c>
      <c r="B82" s="33" t="s">
        <v>64</v>
      </c>
      <c r="C82" s="52">
        <f>C83</f>
        <v>71878</v>
      </c>
      <c r="D82" s="52">
        <f t="shared" ref="D82:J83" si="15">D83</f>
        <v>12277.295959999999</v>
      </c>
      <c r="E82" s="52">
        <f t="shared" si="15"/>
        <v>71159.199999999997</v>
      </c>
      <c r="F82" s="52">
        <f t="shared" si="15"/>
        <v>12154.52296</v>
      </c>
      <c r="G82" s="52">
        <f t="shared" si="15"/>
        <v>718.8</v>
      </c>
      <c r="H82" s="52">
        <f t="shared" si="15"/>
        <v>718.8</v>
      </c>
      <c r="I82" s="52">
        <f t="shared" si="15"/>
        <v>718.8</v>
      </c>
      <c r="J82" s="52">
        <f t="shared" si="15"/>
        <v>122.773</v>
      </c>
      <c r="K82" s="52">
        <f t="shared" ref="K82:N83" si="16">K83</f>
        <v>0</v>
      </c>
      <c r="L82" s="52">
        <f t="shared" si="16"/>
        <v>0</v>
      </c>
      <c r="M82" s="52">
        <f t="shared" si="16"/>
        <v>0</v>
      </c>
      <c r="N82" s="52">
        <f t="shared" si="16"/>
        <v>0</v>
      </c>
      <c r="O82" s="34"/>
    </row>
    <row r="83" spans="1:15" s="19" customFormat="1" ht="123" customHeight="1" x14ac:dyDescent="0.2">
      <c r="A83" s="36" t="s">
        <v>73</v>
      </c>
      <c r="B83" s="37" t="s">
        <v>122</v>
      </c>
      <c r="C83" s="39">
        <f>E83+H83+K83+M83</f>
        <v>71878</v>
      </c>
      <c r="D83" s="39">
        <f>D84</f>
        <v>12277.295959999999</v>
      </c>
      <c r="E83" s="62">
        <f t="shared" si="15"/>
        <v>71159.199999999997</v>
      </c>
      <c r="F83" s="62">
        <f t="shared" si="15"/>
        <v>12154.52296</v>
      </c>
      <c r="G83" s="62">
        <f t="shared" si="15"/>
        <v>718.8</v>
      </c>
      <c r="H83" s="62">
        <f t="shared" si="15"/>
        <v>718.8</v>
      </c>
      <c r="I83" s="62">
        <f t="shared" si="15"/>
        <v>718.8</v>
      </c>
      <c r="J83" s="62">
        <f t="shared" si="15"/>
        <v>122.773</v>
      </c>
      <c r="K83" s="39">
        <f t="shared" si="16"/>
        <v>0</v>
      </c>
      <c r="L83" s="39">
        <f t="shared" si="16"/>
        <v>0</v>
      </c>
      <c r="M83" s="39">
        <f t="shared" si="16"/>
        <v>0</v>
      </c>
      <c r="N83" s="39">
        <f t="shared" si="16"/>
        <v>0</v>
      </c>
      <c r="O83" s="67"/>
    </row>
    <row r="84" spans="1:15" s="19" customFormat="1" ht="207" customHeight="1" x14ac:dyDescent="0.15">
      <c r="A84" s="57" t="s">
        <v>75</v>
      </c>
      <c r="B84" s="10" t="s">
        <v>74</v>
      </c>
      <c r="C84" s="13">
        <f>E84+H84+K84+M84</f>
        <v>71878</v>
      </c>
      <c r="D84" s="13">
        <f>F84+J84+L84+N84</f>
        <v>12277.295959999999</v>
      </c>
      <c r="E84" s="60">
        <v>71159.199999999997</v>
      </c>
      <c r="F84" s="60">
        <v>12154.52296</v>
      </c>
      <c r="G84" s="60">
        <v>718.8</v>
      </c>
      <c r="H84" s="60">
        <v>718.8</v>
      </c>
      <c r="I84" s="60">
        <v>718.8</v>
      </c>
      <c r="J84" s="60">
        <v>122.773</v>
      </c>
      <c r="K84" s="13"/>
      <c r="L84" s="13"/>
      <c r="M84" s="13"/>
      <c r="N84" s="13"/>
      <c r="O84" s="10" t="s">
        <v>238</v>
      </c>
    </row>
    <row r="85" spans="1:15" s="19" customFormat="1" ht="63" x14ac:dyDescent="0.15">
      <c r="A85" s="27" t="s">
        <v>65</v>
      </c>
      <c r="B85" s="28" t="s">
        <v>66</v>
      </c>
      <c r="C85" s="52">
        <f>C86</f>
        <v>2871371.1</v>
      </c>
      <c r="D85" s="52">
        <f t="shared" ref="D85:J85" si="17">D86</f>
        <v>1914247.4</v>
      </c>
      <c r="E85" s="52">
        <f t="shared" si="17"/>
        <v>0</v>
      </c>
      <c r="F85" s="52">
        <f t="shared" si="17"/>
        <v>0</v>
      </c>
      <c r="G85" s="52">
        <f t="shared" si="17"/>
        <v>2871371.1</v>
      </c>
      <c r="H85" s="52">
        <f t="shared" si="17"/>
        <v>2871371.1</v>
      </c>
      <c r="I85" s="52">
        <f t="shared" si="17"/>
        <v>2871371.1</v>
      </c>
      <c r="J85" s="52">
        <f t="shared" si="17"/>
        <v>1914247.4</v>
      </c>
      <c r="K85" s="52">
        <f>K86</f>
        <v>0</v>
      </c>
      <c r="L85" s="52">
        <f>L86</f>
        <v>0</v>
      </c>
      <c r="M85" s="52">
        <f>M86</f>
        <v>0</v>
      </c>
      <c r="N85" s="52">
        <f>N86</f>
        <v>0</v>
      </c>
      <c r="O85" s="29"/>
    </row>
    <row r="86" spans="1:15" s="19" customFormat="1" ht="45" x14ac:dyDescent="0.15">
      <c r="A86" s="57" t="s">
        <v>67</v>
      </c>
      <c r="B86" s="6" t="s">
        <v>68</v>
      </c>
      <c r="C86" s="48">
        <f>E86+H86+K86+M86</f>
        <v>2871371.1</v>
      </c>
      <c r="D86" s="48">
        <f>F86+J86+L86+N86</f>
        <v>1914247.4</v>
      </c>
      <c r="E86" s="48">
        <v>0</v>
      </c>
      <c r="F86" s="48">
        <v>0</v>
      </c>
      <c r="G86" s="48">
        <v>2871371.1</v>
      </c>
      <c r="H86" s="48">
        <v>2871371.1</v>
      </c>
      <c r="I86" s="48">
        <v>2871371.1</v>
      </c>
      <c r="J86" s="48">
        <v>1914247.4</v>
      </c>
      <c r="K86" s="48">
        <v>0</v>
      </c>
      <c r="L86" s="48">
        <v>0</v>
      </c>
      <c r="M86" s="48">
        <v>0</v>
      </c>
      <c r="N86" s="48">
        <v>0</v>
      </c>
      <c r="O86" s="74" t="s">
        <v>239</v>
      </c>
    </row>
    <row r="87" spans="1:15" s="19" customFormat="1" ht="101.25" x14ac:dyDescent="0.15">
      <c r="A87" s="57" t="s">
        <v>69</v>
      </c>
      <c r="B87" s="6" t="s">
        <v>70</v>
      </c>
      <c r="C87" s="48">
        <f>E87+H87+K87+M87</f>
        <v>143997.5</v>
      </c>
      <c r="D87" s="48">
        <f>F87+J87+L87+N87</f>
        <v>99398.119049999994</v>
      </c>
      <c r="E87" s="48">
        <v>0</v>
      </c>
      <c r="F87" s="48">
        <v>0</v>
      </c>
      <c r="G87" s="48">
        <v>0</v>
      </c>
      <c r="H87" s="48">
        <v>0</v>
      </c>
      <c r="I87" s="48">
        <v>0</v>
      </c>
      <c r="J87" s="48">
        <v>0</v>
      </c>
      <c r="K87" s="48">
        <v>0</v>
      </c>
      <c r="L87" s="48">
        <v>0</v>
      </c>
      <c r="M87" s="48">
        <v>143997.5</v>
      </c>
      <c r="N87" s="69">
        <v>99398.119049999994</v>
      </c>
      <c r="O87" s="73" t="s">
        <v>209</v>
      </c>
    </row>
    <row r="88" spans="1:15" s="9" customFormat="1" x14ac:dyDescent="0.25">
      <c r="A88" s="27"/>
      <c r="B88" s="30" t="s">
        <v>127</v>
      </c>
      <c r="C88" s="53">
        <f>E88+H88+M88</f>
        <v>14329418.919999998</v>
      </c>
      <c r="D88" s="53">
        <f t="shared" ref="D88:N88" si="18">D7+D68+D72+D80+D82+D85</f>
        <v>8422296.2466599941</v>
      </c>
      <c r="E88" s="54">
        <f t="shared" si="18"/>
        <v>2231533.0000000005</v>
      </c>
      <c r="F88" s="54">
        <f t="shared" si="18"/>
        <v>1371434.3110199999</v>
      </c>
      <c r="G88" s="54">
        <f t="shared" si="18"/>
        <v>5003779.4000000004</v>
      </c>
      <c r="H88" s="54">
        <f t="shared" si="18"/>
        <v>4997708.1199999992</v>
      </c>
      <c r="I88" s="54">
        <f t="shared" si="18"/>
        <v>4997708.0999999996</v>
      </c>
      <c r="J88" s="54">
        <f t="shared" si="18"/>
        <v>3353101.3437399995</v>
      </c>
      <c r="K88" s="53">
        <f t="shared" si="18"/>
        <v>0</v>
      </c>
      <c r="L88" s="53">
        <f t="shared" si="18"/>
        <v>0</v>
      </c>
      <c r="M88" s="53">
        <f t="shared" si="18"/>
        <v>7100177.7999999998</v>
      </c>
      <c r="N88" s="53">
        <f t="shared" si="18"/>
        <v>3698130.9118999951</v>
      </c>
      <c r="O88" s="31"/>
    </row>
    <row r="89" spans="1:15" s="9" customFormat="1" x14ac:dyDescent="0.25">
      <c r="A89" s="20"/>
      <c r="B89" s="26"/>
      <c r="C89" s="55"/>
      <c r="D89" s="55"/>
      <c r="E89" s="65"/>
      <c r="F89" s="65"/>
      <c r="G89" s="65"/>
      <c r="H89" s="65"/>
      <c r="I89" s="65"/>
      <c r="J89" s="65"/>
      <c r="K89" s="56"/>
      <c r="L89" s="56"/>
      <c r="M89" s="56"/>
      <c r="N89" s="56"/>
      <c r="O89" s="12"/>
    </row>
    <row r="90" spans="1:15" s="9" customFormat="1" x14ac:dyDescent="0.25">
      <c r="A90" s="20" t="s">
        <v>172</v>
      </c>
      <c r="B90" s="26" t="s">
        <v>194</v>
      </c>
      <c r="C90" s="55"/>
      <c r="D90" s="55"/>
      <c r="E90" s="65"/>
      <c r="F90" s="65"/>
      <c r="G90" s="65"/>
      <c r="H90" s="65"/>
      <c r="I90" s="65"/>
      <c r="J90" s="65"/>
      <c r="K90" s="56"/>
      <c r="L90" s="56"/>
      <c r="M90" s="56"/>
      <c r="N90" s="56"/>
      <c r="O90" s="12"/>
    </row>
    <row r="91" spans="1:15" s="9" customFormat="1" x14ac:dyDescent="0.25">
      <c r="A91" s="20"/>
      <c r="B91" s="26"/>
      <c r="C91" s="55"/>
      <c r="D91" s="55"/>
      <c r="E91" s="65"/>
      <c r="F91" s="65"/>
      <c r="G91" s="65"/>
      <c r="H91" s="65"/>
      <c r="I91" s="65"/>
      <c r="J91" s="65"/>
      <c r="K91" s="56"/>
      <c r="L91" s="56"/>
      <c r="M91" s="56"/>
      <c r="N91" s="56"/>
      <c r="O91" s="12"/>
    </row>
    <row r="92" spans="1:15" s="9" customFormat="1" x14ac:dyDescent="0.25">
      <c r="A92" s="20"/>
      <c r="B92" s="26"/>
      <c r="C92" s="55"/>
      <c r="D92" s="55"/>
      <c r="E92" s="65"/>
      <c r="F92" s="65"/>
      <c r="G92" s="65"/>
      <c r="H92" s="65"/>
      <c r="I92" s="65"/>
      <c r="J92" s="65"/>
      <c r="K92" s="56"/>
      <c r="L92" s="56"/>
      <c r="M92" s="56"/>
      <c r="N92" s="56"/>
      <c r="O92" s="12"/>
    </row>
    <row r="93" spans="1:15" s="9" customFormat="1" x14ac:dyDescent="0.25">
      <c r="A93" s="20"/>
      <c r="B93" s="26"/>
      <c r="C93" s="55"/>
      <c r="D93" s="55"/>
      <c r="E93" s="65"/>
      <c r="F93" s="65"/>
      <c r="G93" s="65"/>
      <c r="H93" s="65"/>
      <c r="I93" s="65"/>
      <c r="J93" s="65"/>
      <c r="K93" s="56"/>
      <c r="L93" s="56"/>
      <c r="M93" s="56"/>
      <c r="N93" s="56"/>
      <c r="O93" s="12"/>
    </row>
    <row r="94" spans="1:15" s="9" customFormat="1" x14ac:dyDescent="0.25">
      <c r="A94" s="20"/>
      <c r="B94" s="26"/>
      <c r="C94" s="55"/>
      <c r="D94" s="55"/>
      <c r="E94" s="65"/>
      <c r="F94" s="65"/>
      <c r="G94" s="65"/>
      <c r="H94" s="65"/>
      <c r="I94" s="65"/>
      <c r="J94" s="65"/>
      <c r="K94" s="56"/>
      <c r="L94" s="56"/>
      <c r="M94" s="56"/>
      <c r="N94" s="56"/>
      <c r="O94" s="12"/>
    </row>
    <row r="95" spans="1:15" s="9" customFormat="1" x14ac:dyDescent="0.25">
      <c r="A95" s="20"/>
      <c r="B95" s="26"/>
      <c r="C95" s="55"/>
      <c r="D95" s="55"/>
      <c r="E95" s="65"/>
      <c r="F95" s="65"/>
      <c r="G95" s="65"/>
      <c r="H95" s="65"/>
      <c r="I95" s="65"/>
      <c r="J95" s="65"/>
      <c r="K95" s="56"/>
      <c r="L95" s="56"/>
      <c r="M95" s="56"/>
      <c r="N95" s="56"/>
      <c r="O95" s="12"/>
    </row>
    <row r="96" spans="1:15" s="9" customFormat="1" x14ac:dyDescent="0.25">
      <c r="A96" s="20"/>
      <c r="B96" s="26"/>
      <c r="C96" s="55"/>
      <c r="D96" s="55"/>
      <c r="E96" s="65"/>
      <c r="F96" s="65"/>
      <c r="G96" s="65"/>
      <c r="H96" s="65"/>
      <c r="I96" s="65"/>
      <c r="J96" s="65"/>
      <c r="K96" s="56"/>
      <c r="L96" s="56"/>
      <c r="M96" s="56"/>
      <c r="N96" s="56"/>
      <c r="O96" s="12"/>
    </row>
    <row r="97" spans="1:15" s="9" customFormat="1" x14ac:dyDescent="0.25">
      <c r="A97" s="20"/>
      <c r="B97" s="26"/>
      <c r="C97" s="55"/>
      <c r="D97" s="55"/>
      <c r="E97" s="65"/>
      <c r="F97" s="65"/>
      <c r="G97" s="65"/>
      <c r="H97" s="65"/>
      <c r="I97" s="65"/>
      <c r="J97" s="65"/>
      <c r="K97" s="56"/>
      <c r="L97" s="56"/>
      <c r="M97" s="56"/>
      <c r="N97" s="56"/>
      <c r="O97" s="12"/>
    </row>
    <row r="98" spans="1:15" s="9" customFormat="1" x14ac:dyDescent="0.25">
      <c r="A98" s="20"/>
      <c r="B98" s="26"/>
      <c r="C98" s="55"/>
      <c r="D98" s="55"/>
      <c r="E98" s="65"/>
      <c r="F98" s="65"/>
      <c r="G98" s="65"/>
      <c r="H98" s="65"/>
      <c r="I98" s="65"/>
      <c r="J98" s="65"/>
      <c r="K98" s="56"/>
      <c r="L98" s="56"/>
      <c r="M98" s="56"/>
      <c r="N98" s="56"/>
      <c r="O98" s="12"/>
    </row>
    <row r="99" spans="1:15" s="9" customFormat="1" x14ac:dyDescent="0.25">
      <c r="A99" s="20"/>
      <c r="B99" s="26"/>
      <c r="C99" s="55"/>
      <c r="D99" s="55"/>
      <c r="E99" s="65"/>
      <c r="F99" s="65"/>
      <c r="G99" s="65"/>
      <c r="H99" s="65"/>
      <c r="I99" s="65"/>
      <c r="J99" s="65"/>
      <c r="K99" s="56"/>
      <c r="L99" s="56"/>
      <c r="M99" s="56"/>
      <c r="N99" s="56"/>
      <c r="O99" s="12"/>
    </row>
    <row r="100" spans="1:15" s="9" customFormat="1" x14ac:dyDescent="0.25">
      <c r="A100" s="20"/>
      <c r="B100" s="26"/>
      <c r="C100" s="55"/>
      <c r="D100" s="55"/>
      <c r="E100" s="65"/>
      <c r="F100" s="65"/>
      <c r="G100" s="65"/>
      <c r="H100" s="65"/>
      <c r="I100" s="65"/>
      <c r="J100" s="65"/>
      <c r="K100" s="56"/>
      <c r="L100" s="56"/>
      <c r="M100" s="56"/>
      <c r="N100" s="56"/>
      <c r="O100" s="12"/>
    </row>
    <row r="101" spans="1:15" s="9" customFormat="1" x14ac:dyDescent="0.25">
      <c r="A101" s="20"/>
      <c r="B101" s="26"/>
      <c r="C101" s="55"/>
      <c r="D101" s="55"/>
      <c r="E101" s="65"/>
      <c r="F101" s="65"/>
      <c r="G101" s="65"/>
      <c r="H101" s="65"/>
      <c r="I101" s="65"/>
      <c r="J101" s="65"/>
      <c r="K101" s="56"/>
      <c r="L101" s="56"/>
      <c r="M101" s="56"/>
      <c r="N101" s="56"/>
      <c r="O101" s="12"/>
    </row>
    <row r="102" spans="1:15" s="9" customFormat="1" x14ac:dyDescent="0.25">
      <c r="A102" s="20"/>
      <c r="B102" s="26"/>
      <c r="C102" s="55"/>
      <c r="D102" s="55"/>
      <c r="E102" s="65"/>
      <c r="F102" s="65"/>
      <c r="G102" s="65"/>
      <c r="H102" s="65"/>
      <c r="I102" s="65"/>
      <c r="J102" s="65"/>
      <c r="K102" s="56"/>
      <c r="L102" s="56"/>
      <c r="M102" s="56"/>
      <c r="N102" s="56"/>
      <c r="O102" s="12"/>
    </row>
    <row r="103" spans="1:15" s="9" customFormat="1" x14ac:dyDescent="0.25">
      <c r="A103" s="20"/>
      <c r="B103" s="26"/>
      <c r="C103" s="55"/>
      <c r="D103" s="55"/>
      <c r="E103" s="65"/>
      <c r="F103" s="65"/>
      <c r="G103" s="65"/>
      <c r="H103" s="65"/>
      <c r="I103" s="65"/>
      <c r="J103" s="65"/>
      <c r="K103" s="56"/>
      <c r="L103" s="56"/>
      <c r="M103" s="56"/>
      <c r="N103" s="56"/>
      <c r="O103" s="12"/>
    </row>
    <row r="104" spans="1:15" s="9" customFormat="1" x14ac:dyDescent="0.25">
      <c r="A104" s="20"/>
      <c r="B104" s="26"/>
      <c r="C104" s="55"/>
      <c r="D104" s="55"/>
      <c r="E104" s="65"/>
      <c r="F104" s="65"/>
      <c r="G104" s="65"/>
      <c r="H104" s="65"/>
      <c r="I104" s="65"/>
      <c r="J104" s="65"/>
      <c r="K104" s="56"/>
      <c r="L104" s="56"/>
      <c r="M104" s="56"/>
      <c r="N104" s="56"/>
      <c r="O104" s="12"/>
    </row>
    <row r="105" spans="1:15" s="9" customFormat="1" x14ac:dyDescent="0.25">
      <c r="A105" s="20"/>
      <c r="B105" s="26"/>
      <c r="C105" s="55"/>
      <c r="D105" s="55"/>
      <c r="E105" s="65"/>
      <c r="F105" s="65"/>
      <c r="G105" s="65"/>
      <c r="H105" s="65"/>
      <c r="I105" s="65"/>
      <c r="J105" s="65"/>
      <c r="K105" s="56"/>
      <c r="L105" s="56"/>
      <c r="M105" s="56"/>
      <c r="N105" s="56"/>
      <c r="O105" s="12"/>
    </row>
    <row r="106" spans="1:15" s="9" customFormat="1" x14ac:dyDescent="0.25">
      <c r="A106" s="20"/>
      <c r="B106" s="26"/>
      <c r="C106" s="55"/>
      <c r="D106" s="55"/>
      <c r="E106" s="65"/>
      <c r="F106" s="65"/>
      <c r="G106" s="65"/>
      <c r="H106" s="65"/>
      <c r="I106" s="65"/>
      <c r="J106" s="65"/>
      <c r="K106" s="56"/>
      <c r="L106" s="56"/>
      <c r="M106" s="56"/>
      <c r="N106" s="56"/>
      <c r="O106" s="12"/>
    </row>
    <row r="107" spans="1:15" s="9" customFormat="1" x14ac:dyDescent="0.25">
      <c r="A107" s="20"/>
      <c r="B107" s="26"/>
      <c r="C107" s="55"/>
      <c r="D107" s="55"/>
      <c r="E107" s="65"/>
      <c r="F107" s="65"/>
      <c r="G107" s="65"/>
      <c r="H107" s="65"/>
      <c r="I107" s="65"/>
      <c r="J107" s="65"/>
      <c r="K107" s="56"/>
      <c r="L107" s="56"/>
      <c r="M107" s="56"/>
      <c r="N107" s="56"/>
      <c r="O107" s="12"/>
    </row>
    <row r="108" spans="1:15" s="9" customFormat="1" x14ac:dyDescent="0.25">
      <c r="A108" s="20"/>
      <c r="B108" s="26"/>
      <c r="C108" s="55"/>
      <c r="D108" s="55"/>
      <c r="E108" s="65"/>
      <c r="F108" s="65"/>
      <c r="G108" s="65"/>
      <c r="H108" s="65"/>
      <c r="I108" s="65"/>
      <c r="J108" s="65"/>
      <c r="K108" s="56"/>
      <c r="L108" s="56"/>
      <c r="M108" s="56"/>
      <c r="N108" s="56"/>
      <c r="O108" s="12"/>
    </row>
    <row r="109" spans="1:15" s="9" customFormat="1" x14ac:dyDescent="0.25">
      <c r="A109" s="20"/>
      <c r="B109" s="26"/>
      <c r="C109" s="55"/>
      <c r="D109" s="55"/>
      <c r="E109" s="65"/>
      <c r="F109" s="65"/>
      <c r="G109" s="65"/>
      <c r="H109" s="65"/>
      <c r="I109" s="65"/>
      <c r="J109" s="65"/>
      <c r="K109" s="56"/>
      <c r="L109" s="56"/>
      <c r="M109" s="56"/>
      <c r="N109" s="56"/>
      <c r="O109" s="12"/>
    </row>
    <row r="110" spans="1:15" s="9" customFormat="1" x14ac:dyDescent="0.25">
      <c r="A110" s="20"/>
      <c r="B110" s="26"/>
      <c r="C110" s="55"/>
      <c r="D110" s="55"/>
      <c r="E110" s="65"/>
      <c r="F110" s="65"/>
      <c r="G110" s="65"/>
      <c r="H110" s="65"/>
      <c r="I110" s="65"/>
      <c r="J110" s="65"/>
      <c r="K110" s="56"/>
      <c r="L110" s="56"/>
      <c r="M110" s="56"/>
      <c r="N110" s="56"/>
      <c r="O110" s="12"/>
    </row>
    <row r="111" spans="1:15" s="9" customFormat="1" x14ac:dyDescent="0.25">
      <c r="A111" s="20"/>
      <c r="B111" s="26"/>
      <c r="C111" s="55"/>
      <c r="D111" s="55"/>
      <c r="E111" s="65"/>
      <c r="F111" s="65"/>
      <c r="G111" s="65"/>
      <c r="H111" s="65"/>
      <c r="I111" s="65"/>
      <c r="J111" s="65"/>
      <c r="K111" s="56"/>
      <c r="L111" s="56"/>
      <c r="M111" s="56"/>
      <c r="N111" s="56"/>
      <c r="O111" s="12"/>
    </row>
    <row r="112" spans="1:15" s="9" customFormat="1" x14ac:dyDescent="0.25">
      <c r="A112" s="20"/>
      <c r="B112" s="26"/>
      <c r="C112" s="55"/>
      <c r="D112" s="55"/>
      <c r="E112" s="65"/>
      <c r="F112" s="65"/>
      <c r="G112" s="65"/>
      <c r="H112" s="65"/>
      <c r="I112" s="65"/>
      <c r="J112" s="65"/>
      <c r="K112" s="56"/>
      <c r="L112" s="56"/>
      <c r="M112" s="56"/>
      <c r="N112" s="56"/>
      <c r="O112" s="12"/>
    </row>
    <row r="113" spans="1:15" s="9" customFormat="1" x14ac:dyDescent="0.25">
      <c r="A113" s="20"/>
      <c r="B113" s="26"/>
      <c r="C113" s="55"/>
      <c r="D113" s="55"/>
      <c r="E113" s="65"/>
      <c r="F113" s="65"/>
      <c r="G113" s="65"/>
      <c r="H113" s="65"/>
      <c r="I113" s="65"/>
      <c r="J113" s="65"/>
      <c r="K113" s="56"/>
      <c r="L113" s="56"/>
      <c r="M113" s="56"/>
      <c r="N113" s="56"/>
      <c r="O113" s="12"/>
    </row>
    <row r="114" spans="1:15" s="9" customFormat="1" x14ac:dyDescent="0.25">
      <c r="A114" s="20"/>
      <c r="B114" s="26"/>
      <c r="C114" s="55"/>
      <c r="D114" s="55"/>
      <c r="E114" s="65"/>
      <c r="F114" s="65"/>
      <c r="G114" s="65"/>
      <c r="H114" s="65"/>
      <c r="I114" s="65"/>
      <c r="J114" s="65"/>
      <c r="K114" s="56"/>
      <c r="L114" s="56"/>
      <c r="M114" s="56"/>
      <c r="N114" s="56"/>
      <c r="O114" s="12"/>
    </row>
    <row r="115" spans="1:15" s="9" customFormat="1" x14ac:dyDescent="0.25">
      <c r="A115" s="20"/>
      <c r="B115" s="26"/>
      <c r="C115" s="55"/>
      <c r="D115" s="55"/>
      <c r="E115" s="65"/>
      <c r="F115" s="65"/>
      <c r="G115" s="65"/>
      <c r="H115" s="65"/>
      <c r="I115" s="65"/>
      <c r="J115" s="65"/>
      <c r="K115" s="56"/>
      <c r="L115" s="56"/>
      <c r="M115" s="56"/>
      <c r="N115" s="56"/>
      <c r="O115" s="12"/>
    </row>
    <row r="116" spans="1:15" s="9" customFormat="1" x14ac:dyDescent="0.25">
      <c r="A116" s="20"/>
      <c r="B116" s="26"/>
      <c r="C116" s="55"/>
      <c r="D116" s="55"/>
      <c r="E116" s="65"/>
      <c r="F116" s="65"/>
      <c r="G116" s="65"/>
      <c r="H116" s="65"/>
      <c r="I116" s="65"/>
      <c r="J116" s="65"/>
      <c r="K116" s="56"/>
      <c r="L116" s="56"/>
      <c r="M116" s="56"/>
      <c r="N116" s="56"/>
      <c r="O116" s="12"/>
    </row>
    <row r="117" spans="1:15" s="9" customFormat="1" x14ac:dyDescent="0.25">
      <c r="A117" s="20"/>
      <c r="B117" s="26"/>
      <c r="C117" s="55"/>
      <c r="D117" s="55"/>
      <c r="E117" s="65"/>
      <c r="F117" s="65"/>
      <c r="G117" s="65"/>
      <c r="H117" s="65"/>
      <c r="I117" s="65"/>
      <c r="J117" s="65"/>
      <c r="K117" s="56"/>
      <c r="L117" s="56"/>
      <c r="M117" s="56"/>
      <c r="N117" s="56"/>
      <c r="O117" s="12"/>
    </row>
    <row r="118" spans="1:15" s="9" customFormat="1" x14ac:dyDescent="0.25">
      <c r="A118" s="20"/>
      <c r="B118" s="26"/>
      <c r="C118" s="55"/>
      <c r="D118" s="55"/>
      <c r="E118" s="65"/>
      <c r="F118" s="65"/>
      <c r="G118" s="65"/>
      <c r="H118" s="65"/>
      <c r="I118" s="65"/>
      <c r="J118" s="65"/>
      <c r="K118" s="56"/>
      <c r="L118" s="56"/>
      <c r="M118" s="56"/>
      <c r="N118" s="56"/>
      <c r="O118" s="12"/>
    </row>
    <row r="119" spans="1:15" s="9" customFormat="1" x14ac:dyDescent="0.25">
      <c r="A119" s="20"/>
      <c r="B119" s="26"/>
      <c r="C119" s="55"/>
      <c r="D119" s="55"/>
      <c r="E119" s="65"/>
      <c r="F119" s="65"/>
      <c r="G119" s="65"/>
      <c r="H119" s="65"/>
      <c r="I119" s="65"/>
      <c r="J119" s="65"/>
      <c r="K119" s="56"/>
      <c r="L119" s="56"/>
      <c r="M119" s="56"/>
      <c r="N119" s="56"/>
      <c r="O119" s="12"/>
    </row>
    <row r="120" spans="1:15" s="9" customFormat="1" x14ac:dyDescent="0.25">
      <c r="A120" s="20"/>
      <c r="B120" s="26"/>
      <c r="C120" s="55"/>
      <c r="D120" s="55"/>
      <c r="E120" s="65"/>
      <c r="F120" s="65"/>
      <c r="G120" s="65"/>
      <c r="H120" s="65"/>
      <c r="I120" s="65"/>
      <c r="J120" s="65"/>
      <c r="K120" s="56"/>
      <c r="L120" s="56"/>
      <c r="M120" s="56"/>
      <c r="N120" s="56"/>
      <c r="O120" s="12"/>
    </row>
    <row r="121" spans="1:15" s="9" customFormat="1" x14ac:dyDescent="0.25">
      <c r="A121" s="20"/>
      <c r="B121" s="26"/>
      <c r="C121" s="55"/>
      <c r="D121" s="55"/>
      <c r="E121" s="65"/>
      <c r="F121" s="65"/>
      <c r="G121" s="65"/>
      <c r="H121" s="65"/>
      <c r="I121" s="65"/>
      <c r="J121" s="65"/>
      <c r="K121" s="56"/>
      <c r="L121" s="56"/>
      <c r="M121" s="56"/>
      <c r="N121" s="56"/>
      <c r="O121" s="12"/>
    </row>
    <row r="122" spans="1:15" s="9" customFormat="1" x14ac:dyDescent="0.25">
      <c r="A122" s="20"/>
      <c r="B122" s="26"/>
      <c r="C122" s="55"/>
      <c r="D122" s="55"/>
      <c r="E122" s="65"/>
      <c r="F122" s="65"/>
      <c r="G122" s="65"/>
      <c r="H122" s="65"/>
      <c r="I122" s="65"/>
      <c r="J122" s="65"/>
      <c r="K122" s="56"/>
      <c r="L122" s="56"/>
      <c r="M122" s="56"/>
      <c r="N122" s="56"/>
      <c r="O122" s="12"/>
    </row>
    <row r="123" spans="1:15" s="9" customFormat="1" x14ac:dyDescent="0.25">
      <c r="A123" s="20"/>
      <c r="B123" s="26"/>
      <c r="C123" s="55"/>
      <c r="D123" s="55"/>
      <c r="E123" s="65"/>
      <c r="F123" s="65"/>
      <c r="G123" s="65"/>
      <c r="H123" s="65"/>
      <c r="I123" s="65"/>
      <c r="J123" s="65"/>
      <c r="K123" s="56"/>
      <c r="L123" s="56"/>
      <c r="M123" s="56"/>
      <c r="N123" s="56"/>
      <c r="O123" s="12"/>
    </row>
    <row r="124" spans="1:15" s="9" customFormat="1" x14ac:dyDescent="0.25">
      <c r="A124" s="20"/>
      <c r="B124" s="26"/>
      <c r="C124" s="55"/>
      <c r="D124" s="55"/>
      <c r="E124" s="65"/>
      <c r="F124" s="65"/>
      <c r="G124" s="65"/>
      <c r="H124" s="65"/>
      <c r="I124" s="65"/>
      <c r="J124" s="65"/>
      <c r="K124" s="56"/>
      <c r="L124" s="56"/>
      <c r="M124" s="56"/>
      <c r="N124" s="56"/>
      <c r="O124" s="12"/>
    </row>
    <row r="125" spans="1:15" s="9" customFormat="1" x14ac:dyDescent="0.25">
      <c r="A125" s="20"/>
      <c r="B125" s="26"/>
      <c r="C125" s="55"/>
      <c r="D125" s="55"/>
      <c r="E125" s="65"/>
      <c r="F125" s="65"/>
      <c r="G125" s="65"/>
      <c r="H125" s="65"/>
      <c r="I125" s="65"/>
      <c r="J125" s="65"/>
      <c r="K125" s="56"/>
      <c r="L125" s="56"/>
      <c r="M125" s="56"/>
      <c r="N125" s="56"/>
      <c r="O125" s="12"/>
    </row>
    <row r="126" spans="1:15" s="9" customFormat="1" x14ac:dyDescent="0.25">
      <c r="A126" s="20"/>
      <c r="B126" s="26"/>
      <c r="C126" s="55"/>
      <c r="D126" s="55"/>
      <c r="E126" s="65"/>
      <c r="F126" s="65"/>
      <c r="G126" s="65"/>
      <c r="H126" s="65"/>
      <c r="I126" s="65"/>
      <c r="J126" s="65"/>
      <c r="K126" s="56"/>
      <c r="L126" s="56"/>
      <c r="M126" s="56"/>
      <c r="N126" s="56"/>
      <c r="O126" s="12"/>
    </row>
    <row r="127" spans="1:15" s="9" customFormat="1" x14ac:dyDescent="0.25">
      <c r="A127" s="20"/>
      <c r="B127" s="26"/>
      <c r="C127" s="55"/>
      <c r="D127" s="55"/>
      <c r="E127" s="65"/>
      <c r="F127" s="65"/>
      <c r="G127" s="65"/>
      <c r="H127" s="65"/>
      <c r="I127" s="65"/>
      <c r="J127" s="65"/>
      <c r="K127" s="56"/>
      <c r="L127" s="56"/>
      <c r="M127" s="56"/>
      <c r="N127" s="56"/>
      <c r="O127" s="12"/>
    </row>
    <row r="128" spans="1:15" s="9" customFormat="1" x14ac:dyDescent="0.25">
      <c r="A128" s="20"/>
      <c r="B128" s="26"/>
      <c r="C128" s="55"/>
      <c r="D128" s="55"/>
      <c r="E128" s="65"/>
      <c r="F128" s="65"/>
      <c r="G128" s="65"/>
      <c r="H128" s="65"/>
      <c r="I128" s="65"/>
      <c r="J128" s="65"/>
      <c r="K128" s="56"/>
      <c r="L128" s="56"/>
      <c r="M128" s="56"/>
      <c r="N128" s="56"/>
      <c r="O128" s="12"/>
    </row>
    <row r="129" spans="1:15" s="9" customFormat="1" x14ac:dyDescent="0.25">
      <c r="A129" s="20"/>
      <c r="B129" s="26"/>
      <c r="C129" s="55"/>
      <c r="D129" s="55"/>
      <c r="E129" s="65"/>
      <c r="F129" s="65"/>
      <c r="G129" s="65"/>
      <c r="H129" s="65"/>
      <c r="I129" s="65"/>
      <c r="J129" s="65"/>
      <c r="K129" s="56"/>
      <c r="L129" s="56"/>
      <c r="M129" s="56"/>
      <c r="N129" s="56"/>
      <c r="O129" s="12"/>
    </row>
    <row r="130" spans="1:15" s="9" customFormat="1" x14ac:dyDescent="0.25">
      <c r="A130" s="20"/>
      <c r="B130" s="26"/>
      <c r="C130" s="55"/>
      <c r="D130" s="55"/>
      <c r="E130" s="65"/>
      <c r="F130" s="65"/>
      <c r="G130" s="65"/>
      <c r="H130" s="65"/>
      <c r="I130" s="65"/>
      <c r="J130" s="65"/>
      <c r="K130" s="56"/>
      <c r="L130" s="56"/>
      <c r="M130" s="56"/>
      <c r="N130" s="56"/>
      <c r="O130" s="12"/>
    </row>
    <row r="131" spans="1:15" s="9" customFormat="1" x14ac:dyDescent="0.25">
      <c r="A131" s="20"/>
      <c r="B131" s="26"/>
      <c r="C131" s="55"/>
      <c r="D131" s="55"/>
      <c r="E131" s="65"/>
      <c r="F131" s="65"/>
      <c r="G131" s="65"/>
      <c r="H131" s="65"/>
      <c r="I131" s="65"/>
      <c r="J131" s="65"/>
      <c r="K131" s="56"/>
      <c r="L131" s="56"/>
      <c r="M131" s="56"/>
      <c r="N131" s="56"/>
      <c r="O131" s="12"/>
    </row>
    <row r="132" spans="1:15" s="9" customFormat="1" x14ac:dyDescent="0.25">
      <c r="A132" s="20"/>
      <c r="B132" s="26"/>
      <c r="C132" s="55"/>
      <c r="D132" s="55"/>
      <c r="E132" s="65"/>
      <c r="F132" s="65"/>
      <c r="G132" s="65"/>
      <c r="H132" s="65"/>
      <c r="I132" s="65"/>
      <c r="J132" s="65"/>
      <c r="K132" s="56"/>
      <c r="L132" s="56"/>
      <c r="M132" s="56"/>
      <c r="N132" s="56"/>
      <c r="O132" s="12"/>
    </row>
    <row r="133" spans="1:15" s="9" customFormat="1" x14ac:dyDescent="0.25">
      <c r="A133" s="20"/>
      <c r="B133" s="26"/>
      <c r="C133" s="55"/>
      <c r="D133" s="55"/>
      <c r="E133" s="65"/>
      <c r="F133" s="65"/>
      <c r="G133" s="65"/>
      <c r="H133" s="65"/>
      <c r="I133" s="65"/>
      <c r="J133" s="65"/>
      <c r="K133" s="56"/>
      <c r="L133" s="56"/>
      <c r="M133" s="56"/>
      <c r="N133" s="56"/>
      <c r="O133" s="12"/>
    </row>
    <row r="134" spans="1:15" s="9" customFormat="1" x14ac:dyDescent="0.25">
      <c r="A134" s="20"/>
      <c r="B134" s="26"/>
      <c r="C134" s="55"/>
      <c r="D134" s="55"/>
      <c r="E134" s="65"/>
      <c r="F134" s="65"/>
      <c r="G134" s="65"/>
      <c r="H134" s="65"/>
      <c r="I134" s="65"/>
      <c r="J134" s="65"/>
      <c r="K134" s="56"/>
      <c r="L134" s="56"/>
      <c r="M134" s="56"/>
      <c r="N134" s="56"/>
      <c r="O134" s="12"/>
    </row>
    <row r="135" spans="1:15" s="9" customFormat="1" x14ac:dyDescent="0.25">
      <c r="A135" s="20"/>
      <c r="B135" s="26"/>
      <c r="C135" s="55"/>
      <c r="D135" s="55"/>
      <c r="E135" s="65"/>
      <c r="F135" s="65"/>
      <c r="G135" s="65"/>
      <c r="H135" s="65"/>
      <c r="I135" s="65"/>
      <c r="J135" s="65"/>
      <c r="K135" s="56"/>
      <c r="L135" s="56"/>
      <c r="M135" s="56"/>
      <c r="N135" s="56"/>
      <c r="O135" s="12"/>
    </row>
    <row r="136" spans="1:15" s="9" customFormat="1" x14ac:dyDescent="0.25">
      <c r="A136" s="20"/>
      <c r="B136" s="26"/>
      <c r="C136" s="55"/>
      <c r="D136" s="55"/>
      <c r="E136" s="65"/>
      <c r="F136" s="65"/>
      <c r="G136" s="65"/>
      <c r="H136" s="65"/>
      <c r="I136" s="65"/>
      <c r="J136" s="65"/>
      <c r="K136" s="56"/>
      <c r="L136" s="56"/>
      <c r="M136" s="56"/>
      <c r="N136" s="56"/>
      <c r="O136" s="12"/>
    </row>
    <row r="137" spans="1:15" s="9" customFormat="1" x14ac:dyDescent="0.25">
      <c r="A137" s="20"/>
      <c r="B137" s="26"/>
      <c r="C137" s="55"/>
      <c r="D137" s="55"/>
      <c r="E137" s="65"/>
      <c r="F137" s="65"/>
      <c r="G137" s="65"/>
      <c r="H137" s="65"/>
      <c r="I137" s="65"/>
      <c r="J137" s="65"/>
      <c r="K137" s="56"/>
      <c r="L137" s="56"/>
      <c r="M137" s="56"/>
      <c r="N137" s="56"/>
      <c r="O137" s="12"/>
    </row>
    <row r="138" spans="1:15" s="9" customFormat="1" x14ac:dyDescent="0.25">
      <c r="A138" s="20"/>
      <c r="B138" s="26"/>
      <c r="C138" s="55"/>
      <c r="D138" s="55"/>
      <c r="E138" s="65"/>
      <c r="F138" s="65"/>
      <c r="G138" s="65"/>
      <c r="H138" s="65"/>
      <c r="I138" s="65"/>
      <c r="J138" s="65"/>
      <c r="K138" s="56"/>
      <c r="L138" s="56"/>
      <c r="M138" s="56"/>
      <c r="N138" s="56"/>
      <c r="O138" s="12"/>
    </row>
    <row r="139" spans="1:15" s="9" customFormat="1" x14ac:dyDescent="0.25">
      <c r="A139" s="20"/>
      <c r="B139" s="26"/>
      <c r="C139" s="55"/>
      <c r="D139" s="55"/>
      <c r="E139" s="65"/>
      <c r="F139" s="65"/>
      <c r="G139" s="65"/>
      <c r="H139" s="65"/>
      <c r="I139" s="65"/>
      <c r="J139" s="65"/>
      <c r="K139" s="56"/>
      <c r="L139" s="56"/>
      <c r="M139" s="56"/>
      <c r="N139" s="56"/>
      <c r="O139" s="12"/>
    </row>
    <row r="140" spans="1:15" s="9" customFormat="1" x14ac:dyDescent="0.25">
      <c r="A140" s="20"/>
      <c r="B140" s="26"/>
      <c r="C140" s="55"/>
      <c r="D140" s="55"/>
      <c r="E140" s="65"/>
      <c r="F140" s="65"/>
      <c r="G140" s="65"/>
      <c r="H140" s="65"/>
      <c r="I140" s="65"/>
      <c r="J140" s="65"/>
      <c r="K140" s="56"/>
      <c r="L140" s="56"/>
      <c r="M140" s="56"/>
      <c r="N140" s="56"/>
      <c r="O140" s="12"/>
    </row>
    <row r="141" spans="1:15" s="9" customFormat="1" x14ac:dyDescent="0.25">
      <c r="A141" s="20"/>
      <c r="B141" s="26"/>
      <c r="C141" s="55"/>
      <c r="D141" s="55"/>
      <c r="E141" s="65"/>
      <c r="F141" s="65"/>
      <c r="G141" s="65"/>
      <c r="H141" s="65"/>
      <c r="I141" s="65"/>
      <c r="J141" s="65"/>
      <c r="K141" s="56"/>
      <c r="L141" s="56"/>
      <c r="M141" s="56"/>
      <c r="N141" s="56"/>
      <c r="O141" s="12"/>
    </row>
    <row r="142" spans="1:15" s="9" customFormat="1" x14ac:dyDescent="0.25">
      <c r="A142" s="20"/>
      <c r="B142" s="26"/>
      <c r="C142" s="55"/>
      <c r="D142" s="55"/>
      <c r="E142" s="65"/>
      <c r="F142" s="65"/>
      <c r="G142" s="65"/>
      <c r="H142" s="65"/>
      <c r="I142" s="65"/>
      <c r="J142" s="65"/>
      <c r="K142" s="56"/>
      <c r="L142" s="56"/>
      <c r="M142" s="56"/>
      <c r="N142" s="56"/>
      <c r="O142" s="12"/>
    </row>
    <row r="143" spans="1:15" s="9" customFormat="1" x14ac:dyDescent="0.25">
      <c r="A143" s="20"/>
      <c r="B143" s="26"/>
      <c r="C143" s="55"/>
      <c r="D143" s="55"/>
      <c r="E143" s="65"/>
      <c r="F143" s="65"/>
      <c r="G143" s="65"/>
      <c r="H143" s="65"/>
      <c r="I143" s="65"/>
      <c r="J143" s="65"/>
      <c r="K143" s="56"/>
      <c r="L143" s="56"/>
      <c r="M143" s="56"/>
      <c r="N143" s="56"/>
      <c r="O143" s="12"/>
    </row>
    <row r="144" spans="1:15" s="9" customFormat="1" x14ac:dyDescent="0.25">
      <c r="A144" s="20"/>
      <c r="B144" s="26"/>
      <c r="C144" s="55"/>
      <c r="D144" s="55"/>
      <c r="E144" s="65"/>
      <c r="F144" s="65"/>
      <c r="G144" s="65"/>
      <c r="H144" s="65"/>
      <c r="I144" s="65"/>
      <c r="J144" s="65"/>
      <c r="K144" s="56"/>
      <c r="L144" s="56"/>
      <c r="M144" s="56"/>
      <c r="N144" s="56"/>
      <c r="O144" s="12"/>
    </row>
    <row r="145" spans="1:15" s="9" customFormat="1" x14ac:dyDescent="0.25">
      <c r="A145" s="20"/>
      <c r="B145" s="26"/>
      <c r="C145" s="55"/>
      <c r="D145" s="55"/>
      <c r="E145" s="65"/>
      <c r="F145" s="65"/>
      <c r="G145" s="65"/>
      <c r="H145" s="65"/>
      <c r="I145" s="65"/>
      <c r="J145" s="65"/>
      <c r="K145" s="56"/>
      <c r="L145" s="56"/>
      <c r="M145" s="56"/>
      <c r="N145" s="56"/>
      <c r="O145" s="12"/>
    </row>
    <row r="146" spans="1:15" s="9" customFormat="1" x14ac:dyDescent="0.25">
      <c r="A146" s="20"/>
      <c r="B146" s="26"/>
      <c r="C146" s="55"/>
      <c r="D146" s="55"/>
      <c r="E146" s="65"/>
      <c r="F146" s="65"/>
      <c r="G146" s="65"/>
      <c r="H146" s="65"/>
      <c r="I146" s="65"/>
      <c r="J146" s="65"/>
      <c r="K146" s="56"/>
      <c r="L146" s="56"/>
      <c r="M146" s="56"/>
      <c r="N146" s="56"/>
      <c r="O146" s="12"/>
    </row>
    <row r="147" spans="1:15" s="9" customFormat="1" x14ac:dyDescent="0.25">
      <c r="A147" s="20"/>
      <c r="B147" s="26"/>
      <c r="C147" s="55"/>
      <c r="D147" s="55"/>
      <c r="E147" s="65"/>
      <c r="F147" s="65"/>
      <c r="G147" s="65"/>
      <c r="H147" s="65"/>
      <c r="I147" s="65"/>
      <c r="J147" s="65"/>
      <c r="K147" s="56"/>
      <c r="L147" s="56"/>
      <c r="M147" s="56"/>
      <c r="N147" s="56"/>
      <c r="O147" s="12"/>
    </row>
    <row r="148" spans="1:15" s="9" customFormat="1" x14ac:dyDescent="0.25">
      <c r="A148" s="20"/>
      <c r="B148" s="26"/>
      <c r="C148" s="55"/>
      <c r="D148" s="55"/>
      <c r="E148" s="65"/>
      <c r="F148" s="65"/>
      <c r="G148" s="65"/>
      <c r="H148" s="65"/>
      <c r="I148" s="65"/>
      <c r="J148" s="65"/>
      <c r="K148" s="56"/>
      <c r="L148" s="56"/>
      <c r="M148" s="56"/>
      <c r="N148" s="56"/>
      <c r="O148" s="12"/>
    </row>
    <row r="149" spans="1:15" s="9" customFormat="1" x14ac:dyDescent="0.25">
      <c r="A149" s="20"/>
      <c r="B149" s="26"/>
      <c r="C149" s="55"/>
      <c r="D149" s="55"/>
      <c r="E149" s="65"/>
      <c r="F149" s="65"/>
      <c r="G149" s="65"/>
      <c r="H149" s="65"/>
      <c r="I149" s="65"/>
      <c r="J149" s="65"/>
      <c r="K149" s="56"/>
      <c r="L149" s="56"/>
      <c r="M149" s="56"/>
      <c r="N149" s="56"/>
      <c r="O149" s="12"/>
    </row>
    <row r="150" spans="1:15" s="9" customFormat="1" x14ac:dyDescent="0.25">
      <c r="A150" s="20"/>
      <c r="B150" s="26"/>
      <c r="C150" s="55"/>
      <c r="D150" s="55"/>
      <c r="E150" s="65"/>
      <c r="F150" s="65"/>
      <c r="G150" s="65"/>
      <c r="H150" s="65"/>
      <c r="I150" s="65"/>
      <c r="J150" s="65"/>
      <c r="K150" s="56"/>
      <c r="L150" s="56"/>
      <c r="M150" s="56"/>
      <c r="N150" s="56"/>
      <c r="O150" s="12"/>
    </row>
    <row r="151" spans="1:15" s="9" customFormat="1" x14ac:dyDescent="0.25">
      <c r="A151" s="20"/>
      <c r="B151" s="26"/>
      <c r="C151" s="55"/>
      <c r="D151" s="55"/>
      <c r="E151" s="65"/>
      <c r="F151" s="65"/>
      <c r="G151" s="65"/>
      <c r="H151" s="65"/>
      <c r="I151" s="65"/>
      <c r="J151" s="65"/>
      <c r="K151" s="56"/>
      <c r="L151" s="56"/>
      <c r="M151" s="56"/>
      <c r="N151" s="56"/>
      <c r="O151" s="12"/>
    </row>
    <row r="152" spans="1:15" s="9" customFormat="1" x14ac:dyDescent="0.25">
      <c r="A152" s="20"/>
      <c r="B152" s="26"/>
      <c r="C152" s="55"/>
      <c r="D152" s="55"/>
      <c r="E152" s="65"/>
      <c r="F152" s="65"/>
      <c r="G152" s="65"/>
      <c r="H152" s="65"/>
      <c r="I152" s="65"/>
      <c r="J152" s="65"/>
      <c r="K152" s="56"/>
      <c r="L152" s="56"/>
      <c r="M152" s="56"/>
      <c r="N152" s="56"/>
      <c r="O152" s="12"/>
    </row>
    <row r="153" spans="1:15" s="9" customFormat="1" x14ac:dyDescent="0.25">
      <c r="A153" s="20"/>
      <c r="B153" s="26"/>
      <c r="C153" s="55"/>
      <c r="D153" s="55"/>
      <c r="E153" s="65"/>
      <c r="F153" s="65"/>
      <c r="G153" s="65"/>
      <c r="H153" s="65"/>
      <c r="I153" s="65"/>
      <c r="J153" s="65"/>
      <c r="K153" s="56"/>
      <c r="L153" s="56"/>
      <c r="M153" s="56"/>
      <c r="N153" s="56"/>
      <c r="O153" s="12"/>
    </row>
    <row r="154" spans="1:15" s="9" customFormat="1" x14ac:dyDescent="0.25">
      <c r="A154" s="20"/>
      <c r="B154" s="26"/>
      <c r="C154" s="55"/>
      <c r="D154" s="55"/>
      <c r="E154" s="65"/>
      <c r="F154" s="65"/>
      <c r="G154" s="65"/>
      <c r="H154" s="65"/>
      <c r="I154" s="65"/>
      <c r="J154" s="65"/>
      <c r="K154" s="56"/>
      <c r="L154" s="56"/>
      <c r="M154" s="56"/>
      <c r="N154" s="56"/>
      <c r="O154" s="12"/>
    </row>
    <row r="155" spans="1:15" s="9" customFormat="1" x14ac:dyDescent="0.25">
      <c r="A155" s="20"/>
      <c r="B155" s="26"/>
      <c r="C155" s="55"/>
      <c r="D155" s="55"/>
      <c r="E155" s="65"/>
      <c r="F155" s="65"/>
      <c r="G155" s="65"/>
      <c r="H155" s="65"/>
      <c r="I155" s="65"/>
      <c r="J155" s="65"/>
      <c r="K155" s="56"/>
      <c r="L155" s="56"/>
      <c r="M155" s="56"/>
      <c r="N155" s="56"/>
      <c r="O155" s="12"/>
    </row>
    <row r="156" spans="1:15" s="9" customFormat="1" x14ac:dyDescent="0.25">
      <c r="A156" s="20"/>
      <c r="B156" s="26"/>
      <c r="C156" s="55"/>
      <c r="D156" s="55"/>
      <c r="E156" s="65"/>
      <c r="F156" s="65"/>
      <c r="G156" s="65"/>
      <c r="H156" s="65"/>
      <c r="I156" s="65"/>
      <c r="J156" s="65"/>
      <c r="K156" s="56"/>
      <c r="L156" s="56"/>
      <c r="M156" s="56"/>
      <c r="N156" s="56"/>
      <c r="O156" s="12"/>
    </row>
    <row r="157" spans="1:15" s="9" customFormat="1" x14ac:dyDescent="0.25">
      <c r="A157" s="20"/>
      <c r="B157" s="26"/>
      <c r="C157" s="55"/>
      <c r="D157" s="55"/>
      <c r="E157" s="65"/>
      <c r="F157" s="65"/>
      <c r="G157" s="65"/>
      <c r="H157" s="65"/>
      <c r="I157" s="65"/>
      <c r="J157" s="65"/>
      <c r="K157" s="56"/>
      <c r="L157" s="56"/>
      <c r="M157" s="56"/>
      <c r="N157" s="56"/>
      <c r="O157" s="12"/>
    </row>
    <row r="158" spans="1:15" s="9" customFormat="1" x14ac:dyDescent="0.25">
      <c r="A158" s="20"/>
      <c r="B158" s="26"/>
      <c r="C158" s="55"/>
      <c r="D158" s="55"/>
      <c r="E158" s="65"/>
      <c r="F158" s="65"/>
      <c r="G158" s="65"/>
      <c r="H158" s="65"/>
      <c r="I158" s="65"/>
      <c r="J158" s="65"/>
      <c r="K158" s="56"/>
      <c r="L158" s="56"/>
      <c r="M158" s="56"/>
      <c r="N158" s="56"/>
      <c r="O158" s="12"/>
    </row>
    <row r="159" spans="1:15" s="9" customFormat="1" x14ac:dyDescent="0.25">
      <c r="A159" s="20"/>
      <c r="B159" s="26"/>
      <c r="C159" s="55"/>
      <c r="D159" s="55"/>
      <c r="E159" s="65"/>
      <c r="F159" s="65"/>
      <c r="G159" s="65"/>
      <c r="H159" s="65"/>
      <c r="I159" s="65"/>
      <c r="J159" s="65"/>
      <c r="K159" s="56"/>
      <c r="L159" s="56"/>
      <c r="M159" s="56"/>
      <c r="N159" s="56"/>
      <c r="O159" s="12"/>
    </row>
    <row r="160" spans="1:15" s="9" customFormat="1" x14ac:dyDescent="0.25">
      <c r="A160" s="20"/>
      <c r="B160" s="26"/>
      <c r="C160" s="55"/>
      <c r="D160" s="55"/>
      <c r="E160" s="65"/>
      <c r="F160" s="65"/>
      <c r="G160" s="65"/>
      <c r="H160" s="65"/>
      <c r="I160" s="65"/>
      <c r="J160" s="65"/>
      <c r="K160" s="56"/>
      <c r="L160" s="56"/>
      <c r="M160" s="56"/>
      <c r="N160" s="56"/>
      <c r="O160" s="12"/>
    </row>
    <row r="161" spans="1:15" s="9" customFormat="1" x14ac:dyDescent="0.25">
      <c r="A161" s="20"/>
      <c r="B161" s="26"/>
      <c r="C161" s="55"/>
      <c r="D161" s="55"/>
      <c r="E161" s="65"/>
      <c r="F161" s="65"/>
      <c r="G161" s="65"/>
      <c r="H161" s="65"/>
      <c r="I161" s="65"/>
      <c r="J161" s="65"/>
      <c r="K161" s="56"/>
      <c r="L161" s="56"/>
      <c r="M161" s="56"/>
      <c r="N161" s="56"/>
      <c r="O161" s="12"/>
    </row>
    <row r="162" spans="1:15" s="9" customFormat="1" x14ac:dyDescent="0.25">
      <c r="A162" s="20"/>
      <c r="B162" s="26"/>
      <c r="C162" s="55"/>
      <c r="D162" s="55"/>
      <c r="E162" s="65"/>
      <c r="F162" s="65"/>
      <c r="G162" s="65"/>
      <c r="H162" s="65"/>
      <c r="I162" s="65"/>
      <c r="J162" s="65"/>
      <c r="K162" s="56"/>
      <c r="L162" s="56"/>
      <c r="M162" s="56"/>
      <c r="N162" s="56"/>
      <c r="O162" s="12"/>
    </row>
    <row r="163" spans="1:15" s="9" customFormat="1" x14ac:dyDescent="0.25">
      <c r="A163" s="20"/>
      <c r="B163" s="26"/>
      <c r="C163" s="55"/>
      <c r="D163" s="55"/>
      <c r="E163" s="65"/>
      <c r="F163" s="65"/>
      <c r="G163" s="65"/>
      <c r="H163" s="65"/>
      <c r="I163" s="65"/>
      <c r="J163" s="65"/>
      <c r="K163" s="56"/>
      <c r="L163" s="56"/>
      <c r="M163" s="56"/>
      <c r="N163" s="56"/>
      <c r="O163" s="12"/>
    </row>
    <row r="164" spans="1:15" s="9" customFormat="1" x14ac:dyDescent="0.25">
      <c r="A164" s="20"/>
      <c r="B164" s="26"/>
      <c r="C164" s="55"/>
      <c r="D164" s="55"/>
      <c r="E164" s="65"/>
      <c r="F164" s="65"/>
      <c r="G164" s="65"/>
      <c r="H164" s="65"/>
      <c r="I164" s="65"/>
      <c r="J164" s="65"/>
      <c r="K164" s="56"/>
      <c r="L164" s="56"/>
      <c r="M164" s="56"/>
      <c r="N164" s="56"/>
      <c r="O164" s="12"/>
    </row>
    <row r="165" spans="1:15" s="9" customFormat="1" x14ac:dyDescent="0.25">
      <c r="A165" s="20"/>
      <c r="B165" s="26"/>
      <c r="C165" s="55"/>
      <c r="D165" s="55"/>
      <c r="E165" s="65"/>
      <c r="F165" s="65"/>
      <c r="G165" s="65"/>
      <c r="H165" s="65"/>
      <c r="I165" s="65"/>
      <c r="J165" s="65"/>
      <c r="K165" s="56"/>
      <c r="L165" s="56"/>
      <c r="M165" s="56"/>
      <c r="N165" s="56"/>
      <c r="O165" s="12"/>
    </row>
    <row r="166" spans="1:15" s="9" customFormat="1" x14ac:dyDescent="0.25">
      <c r="A166" s="20"/>
      <c r="B166" s="26"/>
      <c r="C166" s="55"/>
      <c r="D166" s="55"/>
      <c r="E166" s="65"/>
      <c r="F166" s="65"/>
      <c r="G166" s="65"/>
      <c r="H166" s="65"/>
      <c r="I166" s="65"/>
      <c r="J166" s="65"/>
      <c r="K166" s="56"/>
      <c r="L166" s="56"/>
      <c r="M166" s="56"/>
      <c r="N166" s="56"/>
      <c r="O166" s="12"/>
    </row>
    <row r="167" spans="1:15" s="9" customFormat="1" x14ac:dyDescent="0.25">
      <c r="A167" s="20"/>
      <c r="B167" s="26"/>
      <c r="C167" s="55"/>
      <c r="D167" s="55"/>
      <c r="E167" s="65"/>
      <c r="F167" s="65"/>
      <c r="G167" s="65"/>
      <c r="H167" s="65"/>
      <c r="I167" s="65"/>
      <c r="J167" s="65"/>
      <c r="K167" s="56"/>
      <c r="L167" s="56"/>
      <c r="M167" s="56"/>
      <c r="N167" s="56"/>
      <c r="O167" s="12"/>
    </row>
    <row r="168" spans="1:15" s="9" customFormat="1" x14ac:dyDescent="0.25">
      <c r="A168" s="20"/>
      <c r="B168" s="26"/>
      <c r="C168" s="55"/>
      <c r="D168" s="55"/>
      <c r="E168" s="65"/>
      <c r="F168" s="65"/>
      <c r="G168" s="65"/>
      <c r="H168" s="65"/>
      <c r="I168" s="65"/>
      <c r="J168" s="65"/>
      <c r="K168" s="56"/>
      <c r="L168" s="56"/>
      <c r="M168" s="56"/>
      <c r="N168" s="56"/>
      <c r="O168" s="12"/>
    </row>
    <row r="169" spans="1:15" s="9" customFormat="1" x14ac:dyDescent="0.25">
      <c r="A169" s="20"/>
      <c r="B169" s="26"/>
      <c r="C169" s="55"/>
      <c r="D169" s="55"/>
      <c r="E169" s="65"/>
      <c r="F169" s="65"/>
      <c r="G169" s="65"/>
      <c r="H169" s="65"/>
      <c r="I169" s="65"/>
      <c r="J169" s="65"/>
      <c r="K169" s="56"/>
      <c r="L169" s="56"/>
      <c r="M169" s="56"/>
      <c r="N169" s="56"/>
      <c r="O169" s="12"/>
    </row>
    <row r="170" spans="1:15" s="9" customFormat="1" x14ac:dyDescent="0.25">
      <c r="A170" s="20"/>
      <c r="B170" s="26"/>
      <c r="C170" s="55"/>
      <c r="D170" s="55"/>
      <c r="E170" s="65"/>
      <c r="F170" s="65"/>
      <c r="G170" s="65"/>
      <c r="H170" s="65"/>
      <c r="I170" s="65"/>
      <c r="J170" s="65"/>
      <c r="K170" s="56"/>
      <c r="L170" s="56"/>
      <c r="M170" s="56"/>
      <c r="N170" s="56"/>
      <c r="O170" s="12"/>
    </row>
    <row r="171" spans="1:15" s="9" customFormat="1" x14ac:dyDescent="0.25">
      <c r="A171" s="20"/>
      <c r="B171" s="26"/>
      <c r="C171" s="55"/>
      <c r="D171" s="55"/>
      <c r="E171" s="65"/>
      <c r="F171" s="65"/>
      <c r="G171" s="65"/>
      <c r="H171" s="65"/>
      <c r="I171" s="65"/>
      <c r="J171" s="65"/>
      <c r="K171" s="56"/>
      <c r="L171" s="56"/>
      <c r="M171" s="56"/>
      <c r="N171" s="56"/>
      <c r="O171" s="12"/>
    </row>
    <row r="172" spans="1:15" s="9" customFormat="1" x14ac:dyDescent="0.25">
      <c r="A172" s="20"/>
      <c r="B172" s="26"/>
      <c r="C172" s="55"/>
      <c r="D172" s="55"/>
      <c r="E172" s="65"/>
      <c r="F172" s="65"/>
      <c r="G172" s="65"/>
      <c r="H172" s="65"/>
      <c r="I172" s="65"/>
      <c r="J172" s="65"/>
      <c r="K172" s="56"/>
      <c r="L172" s="56"/>
      <c r="M172" s="56"/>
      <c r="N172" s="56"/>
      <c r="O172" s="12"/>
    </row>
    <row r="173" spans="1:15" s="9" customFormat="1" x14ac:dyDescent="0.25">
      <c r="A173" s="20"/>
      <c r="B173" s="26"/>
      <c r="C173" s="55"/>
      <c r="D173" s="55"/>
      <c r="E173" s="65"/>
      <c r="F173" s="65"/>
      <c r="G173" s="65"/>
      <c r="H173" s="65"/>
      <c r="I173" s="65"/>
      <c r="J173" s="65"/>
      <c r="K173" s="56"/>
      <c r="L173" s="56"/>
      <c r="M173" s="56"/>
      <c r="N173" s="56"/>
      <c r="O173" s="12"/>
    </row>
    <row r="174" spans="1:15" s="9" customFormat="1" x14ac:dyDescent="0.25">
      <c r="A174" s="20"/>
      <c r="B174" s="26"/>
      <c r="C174" s="55"/>
      <c r="D174" s="55"/>
      <c r="E174" s="65"/>
      <c r="F174" s="65"/>
      <c r="G174" s="65"/>
      <c r="H174" s="65"/>
      <c r="I174" s="65"/>
      <c r="J174" s="65"/>
      <c r="K174" s="56"/>
      <c r="L174" s="56"/>
      <c r="M174" s="56"/>
      <c r="N174" s="56"/>
      <c r="O174" s="12"/>
    </row>
    <row r="175" spans="1:15" s="9" customFormat="1" x14ac:dyDescent="0.25">
      <c r="A175" s="20"/>
      <c r="B175" s="26"/>
      <c r="C175" s="55"/>
      <c r="D175" s="55"/>
      <c r="E175" s="65"/>
      <c r="F175" s="65"/>
      <c r="G175" s="65"/>
      <c r="H175" s="65"/>
      <c r="I175" s="65"/>
      <c r="J175" s="65"/>
      <c r="K175" s="56"/>
      <c r="L175" s="56"/>
      <c r="M175" s="56"/>
      <c r="N175" s="56"/>
      <c r="O175" s="12"/>
    </row>
    <row r="176" spans="1:15" s="9" customFormat="1" x14ac:dyDescent="0.25">
      <c r="A176" s="20"/>
      <c r="B176" s="26"/>
      <c r="C176" s="55"/>
      <c r="D176" s="55"/>
      <c r="E176" s="65"/>
      <c r="F176" s="65"/>
      <c r="G176" s="65"/>
      <c r="H176" s="65"/>
      <c r="I176" s="65"/>
      <c r="J176" s="65"/>
      <c r="K176" s="56"/>
      <c r="L176" s="56"/>
      <c r="M176" s="56"/>
      <c r="N176" s="56"/>
      <c r="O176" s="12"/>
    </row>
    <row r="177" spans="1:15" s="9" customFormat="1" x14ac:dyDescent="0.25">
      <c r="A177" s="20"/>
      <c r="B177" s="26"/>
      <c r="C177" s="55"/>
      <c r="D177" s="55"/>
      <c r="E177" s="65"/>
      <c r="F177" s="65"/>
      <c r="G177" s="65"/>
      <c r="H177" s="65"/>
      <c r="I177" s="65"/>
      <c r="J177" s="65"/>
      <c r="K177" s="56"/>
      <c r="L177" s="56"/>
      <c r="M177" s="56"/>
      <c r="N177" s="56"/>
      <c r="O177" s="12"/>
    </row>
    <row r="178" spans="1:15" s="9" customFormat="1" x14ac:dyDescent="0.25">
      <c r="A178" s="20"/>
      <c r="B178" s="26"/>
      <c r="C178" s="55"/>
      <c r="D178" s="55"/>
      <c r="E178" s="65"/>
      <c r="F178" s="65"/>
      <c r="G178" s="65"/>
      <c r="H178" s="65"/>
      <c r="I178" s="65"/>
      <c r="J178" s="65"/>
      <c r="K178" s="56"/>
      <c r="L178" s="56"/>
      <c r="M178" s="56"/>
      <c r="N178" s="56"/>
      <c r="O178" s="12"/>
    </row>
    <row r="179" spans="1:15" s="9" customFormat="1" x14ac:dyDescent="0.25">
      <c r="A179" s="20"/>
      <c r="B179" s="26"/>
      <c r="C179" s="55"/>
      <c r="D179" s="55"/>
      <c r="E179" s="65"/>
      <c r="F179" s="65"/>
      <c r="G179" s="65"/>
      <c r="H179" s="65"/>
      <c r="I179" s="65"/>
      <c r="J179" s="65"/>
      <c r="K179" s="56"/>
      <c r="L179" s="56"/>
      <c r="M179" s="56"/>
      <c r="N179" s="56"/>
      <c r="O179" s="12"/>
    </row>
    <row r="180" spans="1:15" s="9" customFormat="1" x14ac:dyDescent="0.25">
      <c r="A180" s="20"/>
      <c r="B180" s="26"/>
      <c r="C180" s="55"/>
      <c r="D180" s="55"/>
      <c r="E180" s="65"/>
      <c r="F180" s="65"/>
      <c r="G180" s="65"/>
      <c r="H180" s="65"/>
      <c r="I180" s="65"/>
      <c r="J180" s="65"/>
      <c r="K180" s="56"/>
      <c r="L180" s="56"/>
      <c r="M180" s="56"/>
      <c r="N180" s="56"/>
      <c r="O180" s="12"/>
    </row>
    <row r="181" spans="1:15" s="9" customFormat="1" x14ac:dyDescent="0.25">
      <c r="A181" s="20"/>
      <c r="B181" s="26"/>
      <c r="C181" s="55"/>
      <c r="D181" s="55"/>
      <c r="E181" s="65"/>
      <c r="F181" s="65"/>
      <c r="G181" s="65"/>
      <c r="H181" s="65"/>
      <c r="I181" s="65"/>
      <c r="J181" s="65"/>
      <c r="K181" s="56"/>
      <c r="L181" s="56"/>
      <c r="M181" s="56"/>
      <c r="N181" s="56"/>
      <c r="O181" s="12"/>
    </row>
    <row r="182" spans="1:15" s="9" customFormat="1" x14ac:dyDescent="0.25">
      <c r="A182" s="20"/>
      <c r="B182" s="26"/>
      <c r="C182" s="55"/>
      <c r="D182" s="55"/>
      <c r="E182" s="65"/>
      <c r="F182" s="65"/>
      <c r="G182" s="65"/>
      <c r="H182" s="65"/>
      <c r="I182" s="65"/>
      <c r="J182" s="65"/>
      <c r="K182" s="56"/>
      <c r="L182" s="56"/>
      <c r="M182" s="56"/>
      <c r="N182" s="56"/>
      <c r="O182" s="12"/>
    </row>
    <row r="183" spans="1:15" s="9" customFormat="1" x14ac:dyDescent="0.25">
      <c r="A183" s="20"/>
      <c r="B183" s="26"/>
      <c r="C183" s="55"/>
      <c r="D183" s="55"/>
      <c r="E183" s="65"/>
      <c r="F183" s="65"/>
      <c r="G183" s="65"/>
      <c r="H183" s="65"/>
      <c r="I183" s="65"/>
      <c r="J183" s="65"/>
      <c r="K183" s="56"/>
      <c r="L183" s="56"/>
      <c r="M183" s="56"/>
      <c r="N183" s="56"/>
      <c r="O183" s="12"/>
    </row>
    <row r="184" spans="1:15" s="9" customFormat="1" x14ac:dyDescent="0.25">
      <c r="A184" s="20"/>
      <c r="B184" s="26"/>
      <c r="C184" s="55"/>
      <c r="D184" s="55"/>
      <c r="E184" s="65"/>
      <c r="F184" s="65"/>
      <c r="G184" s="65"/>
      <c r="H184" s="65"/>
      <c r="I184" s="65"/>
      <c r="J184" s="65"/>
      <c r="K184" s="56"/>
      <c r="L184" s="56"/>
      <c r="M184" s="56"/>
      <c r="N184" s="56"/>
      <c r="O184" s="12"/>
    </row>
    <row r="185" spans="1:15" s="9" customFormat="1" x14ac:dyDescent="0.25">
      <c r="A185" s="20"/>
      <c r="B185" s="26"/>
      <c r="C185" s="55"/>
      <c r="D185" s="55"/>
      <c r="E185" s="65"/>
      <c r="F185" s="65"/>
      <c r="G185" s="65"/>
      <c r="H185" s="65"/>
      <c r="I185" s="65"/>
      <c r="J185" s="65"/>
      <c r="K185" s="56"/>
      <c r="L185" s="56"/>
      <c r="M185" s="56"/>
      <c r="N185" s="56"/>
      <c r="O185" s="12"/>
    </row>
    <row r="186" spans="1:15" s="9" customFormat="1" x14ac:dyDescent="0.25">
      <c r="A186" s="20"/>
      <c r="B186" s="26"/>
      <c r="C186" s="55"/>
      <c r="D186" s="55"/>
      <c r="E186" s="65"/>
      <c r="F186" s="65"/>
      <c r="G186" s="65"/>
      <c r="H186" s="65"/>
      <c r="I186" s="65"/>
      <c r="J186" s="65"/>
      <c r="K186" s="56"/>
      <c r="L186" s="56"/>
      <c r="M186" s="56"/>
      <c r="N186" s="56"/>
      <c r="O186" s="12"/>
    </row>
    <row r="187" spans="1:15" s="9" customFormat="1" x14ac:dyDescent="0.25">
      <c r="A187" s="20"/>
      <c r="B187" s="26"/>
      <c r="C187" s="55"/>
      <c r="D187" s="55"/>
      <c r="E187" s="65"/>
      <c r="F187" s="65"/>
      <c r="G187" s="65"/>
      <c r="H187" s="65"/>
      <c r="I187" s="65"/>
      <c r="J187" s="65"/>
      <c r="K187" s="56"/>
      <c r="L187" s="56"/>
      <c r="M187" s="56"/>
      <c r="N187" s="56"/>
      <c r="O187" s="12"/>
    </row>
    <row r="188" spans="1:15" s="9" customFormat="1" x14ac:dyDescent="0.25">
      <c r="A188" s="20"/>
      <c r="B188" s="26"/>
      <c r="C188" s="55"/>
      <c r="D188" s="55"/>
      <c r="E188" s="65"/>
      <c r="F188" s="65"/>
      <c r="G188" s="65"/>
      <c r="H188" s="65"/>
      <c r="I188" s="65"/>
      <c r="J188" s="65"/>
      <c r="K188" s="56"/>
      <c r="L188" s="56"/>
      <c r="M188" s="56"/>
      <c r="N188" s="56"/>
      <c r="O188" s="12"/>
    </row>
    <row r="189" spans="1:15" s="9" customFormat="1" x14ac:dyDescent="0.25">
      <c r="A189" s="20"/>
      <c r="B189" s="26"/>
      <c r="C189" s="55"/>
      <c r="D189" s="55"/>
      <c r="E189" s="65"/>
      <c r="F189" s="65"/>
      <c r="G189" s="65"/>
      <c r="H189" s="65"/>
      <c r="I189" s="65"/>
      <c r="J189" s="65"/>
      <c r="K189" s="56"/>
      <c r="L189" s="56"/>
      <c r="M189" s="56"/>
      <c r="N189" s="56"/>
      <c r="O189" s="12"/>
    </row>
    <row r="190" spans="1:15" s="9" customFormat="1" x14ac:dyDescent="0.25">
      <c r="A190" s="20"/>
      <c r="B190" s="26"/>
      <c r="C190" s="55"/>
      <c r="D190" s="55"/>
      <c r="E190" s="65"/>
      <c r="F190" s="65"/>
      <c r="G190" s="65"/>
      <c r="H190" s="65"/>
      <c r="I190" s="65"/>
      <c r="J190" s="65"/>
      <c r="K190" s="56"/>
      <c r="L190" s="56"/>
      <c r="M190" s="56"/>
      <c r="N190" s="56"/>
      <c r="O190" s="12"/>
    </row>
    <row r="191" spans="1:15" s="9" customFormat="1" x14ac:dyDescent="0.25">
      <c r="A191" s="20"/>
      <c r="B191" s="26"/>
      <c r="C191" s="55"/>
      <c r="D191" s="55"/>
      <c r="E191" s="65"/>
      <c r="F191" s="65"/>
      <c r="G191" s="65"/>
      <c r="H191" s="65"/>
      <c r="I191" s="65"/>
      <c r="J191" s="65"/>
      <c r="K191" s="56"/>
      <c r="L191" s="56"/>
      <c r="M191" s="56"/>
      <c r="N191" s="56"/>
      <c r="O191" s="12"/>
    </row>
    <row r="192" spans="1:15" s="9" customFormat="1" x14ac:dyDescent="0.25">
      <c r="A192" s="20"/>
      <c r="B192" s="26"/>
      <c r="C192" s="55"/>
      <c r="D192" s="55"/>
      <c r="E192" s="65"/>
      <c r="F192" s="65"/>
      <c r="G192" s="65"/>
      <c r="H192" s="65"/>
      <c r="I192" s="65"/>
      <c r="J192" s="65"/>
      <c r="K192" s="56"/>
      <c r="L192" s="56"/>
      <c r="M192" s="56"/>
      <c r="N192" s="56"/>
      <c r="O192" s="12"/>
    </row>
    <row r="193" spans="1:15" s="9" customFormat="1" x14ac:dyDescent="0.25">
      <c r="A193" s="20"/>
      <c r="B193" s="26"/>
      <c r="C193" s="55"/>
      <c r="D193" s="55"/>
      <c r="E193" s="65"/>
      <c r="F193" s="65"/>
      <c r="G193" s="65"/>
      <c r="H193" s="65"/>
      <c r="I193" s="65"/>
      <c r="J193" s="65"/>
      <c r="K193" s="56"/>
      <c r="L193" s="56"/>
      <c r="M193" s="56"/>
      <c r="N193" s="56"/>
      <c r="O193" s="12"/>
    </row>
    <row r="194" spans="1:15" s="9" customFormat="1" x14ac:dyDescent="0.25">
      <c r="A194" s="20"/>
      <c r="B194" s="26"/>
      <c r="C194" s="55"/>
      <c r="D194" s="55"/>
      <c r="E194" s="65"/>
      <c r="F194" s="65"/>
      <c r="G194" s="65"/>
      <c r="H194" s="65"/>
      <c r="I194" s="65"/>
      <c r="J194" s="65"/>
      <c r="K194" s="56"/>
      <c r="L194" s="56"/>
      <c r="M194" s="56"/>
      <c r="N194" s="56"/>
      <c r="O194" s="12"/>
    </row>
    <row r="195" spans="1:15" s="9" customFormat="1" x14ac:dyDescent="0.25">
      <c r="A195" s="20"/>
      <c r="B195" s="26"/>
      <c r="C195" s="55"/>
      <c r="D195" s="55"/>
      <c r="E195" s="65"/>
      <c r="F195" s="65"/>
      <c r="G195" s="65"/>
      <c r="H195" s="65"/>
      <c r="I195" s="65"/>
      <c r="J195" s="65"/>
      <c r="K195" s="56"/>
      <c r="L195" s="56"/>
      <c r="M195" s="56"/>
      <c r="N195" s="56"/>
      <c r="O195" s="12"/>
    </row>
    <row r="196" spans="1:15" s="9" customFormat="1" x14ac:dyDescent="0.25">
      <c r="A196" s="20"/>
      <c r="B196" s="26"/>
      <c r="C196" s="55"/>
      <c r="D196" s="55"/>
      <c r="E196" s="65"/>
      <c r="F196" s="65"/>
      <c r="G196" s="65"/>
      <c r="H196" s="65"/>
      <c r="I196" s="65"/>
      <c r="J196" s="65"/>
      <c r="K196" s="56"/>
      <c r="L196" s="56"/>
      <c r="M196" s="56"/>
      <c r="N196" s="56"/>
      <c r="O196" s="12"/>
    </row>
    <row r="197" spans="1:15" s="9" customFormat="1" x14ac:dyDescent="0.25">
      <c r="A197" s="20"/>
      <c r="B197" s="26"/>
      <c r="C197" s="55"/>
      <c r="D197" s="55"/>
      <c r="E197" s="65"/>
      <c r="F197" s="65"/>
      <c r="G197" s="65"/>
      <c r="H197" s="65"/>
      <c r="I197" s="65"/>
      <c r="J197" s="65"/>
      <c r="K197" s="56"/>
      <c r="L197" s="56"/>
      <c r="M197" s="56"/>
      <c r="N197" s="56"/>
      <c r="O197" s="12"/>
    </row>
    <row r="198" spans="1:15" s="9" customFormat="1" x14ac:dyDescent="0.25">
      <c r="A198" s="20"/>
      <c r="B198" s="26"/>
      <c r="C198" s="55"/>
      <c r="D198" s="55"/>
      <c r="E198" s="65"/>
      <c r="F198" s="65"/>
      <c r="G198" s="65"/>
      <c r="H198" s="65"/>
      <c r="I198" s="65"/>
      <c r="J198" s="65"/>
      <c r="K198" s="56"/>
      <c r="L198" s="56"/>
      <c r="M198" s="56"/>
      <c r="N198" s="56"/>
      <c r="O198" s="12"/>
    </row>
    <row r="199" spans="1:15" s="9" customFormat="1" x14ac:dyDescent="0.25">
      <c r="A199" s="20"/>
      <c r="B199" s="26"/>
      <c r="C199" s="55"/>
      <c r="D199" s="55"/>
      <c r="E199" s="65"/>
      <c r="F199" s="65"/>
      <c r="G199" s="65"/>
      <c r="H199" s="65"/>
      <c r="I199" s="65"/>
      <c r="J199" s="65"/>
      <c r="K199" s="56"/>
      <c r="L199" s="56"/>
      <c r="M199" s="56"/>
      <c r="N199" s="56"/>
      <c r="O199" s="12"/>
    </row>
    <row r="200" spans="1:15" s="9" customFormat="1" x14ac:dyDescent="0.25">
      <c r="A200" s="20"/>
      <c r="B200" s="26"/>
      <c r="C200" s="55"/>
      <c r="D200" s="55"/>
      <c r="E200" s="65"/>
      <c r="F200" s="65"/>
      <c r="G200" s="65"/>
      <c r="H200" s="65"/>
      <c r="I200" s="65"/>
      <c r="J200" s="65"/>
      <c r="K200" s="56"/>
      <c r="L200" s="56"/>
      <c r="M200" s="56"/>
      <c r="N200" s="56"/>
      <c r="O200" s="12"/>
    </row>
    <row r="201" spans="1:15" s="9" customFormat="1" x14ac:dyDescent="0.25">
      <c r="A201" s="20"/>
      <c r="B201" s="26"/>
      <c r="C201" s="55"/>
      <c r="D201" s="55"/>
      <c r="E201" s="65"/>
      <c r="F201" s="65"/>
      <c r="G201" s="65"/>
      <c r="H201" s="65"/>
      <c r="I201" s="65"/>
      <c r="J201" s="65"/>
      <c r="K201" s="56"/>
      <c r="L201" s="56"/>
      <c r="M201" s="56"/>
      <c r="N201" s="56"/>
      <c r="O201" s="12"/>
    </row>
    <row r="202" spans="1:15" s="9" customFormat="1" x14ac:dyDescent="0.25">
      <c r="A202" s="20"/>
      <c r="B202" s="26"/>
      <c r="C202" s="55"/>
      <c r="D202" s="55"/>
      <c r="E202" s="65"/>
      <c r="F202" s="65"/>
      <c r="G202" s="65"/>
      <c r="H202" s="65"/>
      <c r="I202" s="65"/>
      <c r="J202" s="65"/>
      <c r="K202" s="56"/>
      <c r="L202" s="56"/>
      <c r="M202" s="56"/>
      <c r="N202" s="56"/>
      <c r="O202" s="12"/>
    </row>
    <row r="203" spans="1:15" s="9" customFormat="1" x14ac:dyDescent="0.25">
      <c r="A203" s="20"/>
      <c r="B203" s="26"/>
      <c r="C203" s="55"/>
      <c r="D203" s="55"/>
      <c r="E203" s="65"/>
      <c r="F203" s="65"/>
      <c r="G203" s="65"/>
      <c r="H203" s="65"/>
      <c r="I203" s="65"/>
      <c r="J203" s="65"/>
      <c r="K203" s="56"/>
      <c r="L203" s="56"/>
      <c r="M203" s="56"/>
      <c r="N203" s="56"/>
      <c r="O203" s="12"/>
    </row>
    <row r="204" spans="1:15" s="9" customFormat="1" x14ac:dyDescent="0.25">
      <c r="A204" s="20"/>
      <c r="B204" s="26"/>
      <c r="C204" s="55"/>
      <c r="D204" s="55"/>
      <c r="E204" s="65"/>
      <c r="F204" s="65"/>
      <c r="G204" s="65"/>
      <c r="H204" s="65"/>
      <c r="I204" s="65"/>
      <c r="J204" s="65"/>
      <c r="K204" s="56"/>
      <c r="L204" s="56"/>
      <c r="M204" s="56"/>
      <c r="N204" s="56"/>
      <c r="O204" s="12"/>
    </row>
    <row r="205" spans="1:15" s="9" customFormat="1" x14ac:dyDescent="0.25">
      <c r="A205" s="20"/>
      <c r="B205" s="26"/>
      <c r="C205" s="55"/>
      <c r="D205" s="55"/>
      <c r="E205" s="65"/>
      <c r="F205" s="65"/>
      <c r="G205" s="65"/>
      <c r="H205" s="65"/>
      <c r="I205" s="65"/>
      <c r="J205" s="65"/>
      <c r="K205" s="56"/>
      <c r="L205" s="56"/>
      <c r="M205" s="56"/>
      <c r="N205" s="56"/>
      <c r="O205" s="12"/>
    </row>
    <row r="206" spans="1:15" s="9" customFormat="1" x14ac:dyDescent="0.25">
      <c r="A206" s="20"/>
      <c r="B206" s="26"/>
      <c r="C206" s="55"/>
      <c r="D206" s="55"/>
      <c r="E206" s="65"/>
      <c r="F206" s="65"/>
      <c r="G206" s="65"/>
      <c r="H206" s="65"/>
      <c r="I206" s="65"/>
      <c r="J206" s="65"/>
      <c r="K206" s="56"/>
      <c r="L206" s="56"/>
      <c r="M206" s="56"/>
      <c r="N206" s="56"/>
      <c r="O206" s="12"/>
    </row>
    <row r="207" spans="1:15" s="9" customFormat="1" x14ac:dyDescent="0.25">
      <c r="A207" s="20"/>
      <c r="B207" s="26"/>
      <c r="C207" s="55"/>
      <c r="D207" s="55"/>
      <c r="E207" s="65"/>
      <c r="F207" s="65"/>
      <c r="G207" s="65"/>
      <c r="H207" s="65"/>
      <c r="I207" s="65"/>
      <c r="J207" s="65"/>
      <c r="K207" s="56"/>
      <c r="L207" s="56"/>
      <c r="M207" s="56"/>
      <c r="N207" s="56"/>
      <c r="O207" s="12"/>
    </row>
    <row r="208" spans="1:15" s="9" customFormat="1" x14ac:dyDescent="0.25">
      <c r="A208" s="20"/>
      <c r="B208" s="26"/>
      <c r="C208" s="55"/>
      <c r="D208" s="55"/>
      <c r="E208" s="65"/>
      <c r="F208" s="65"/>
      <c r="G208" s="65"/>
      <c r="H208" s="65"/>
      <c r="I208" s="65"/>
      <c r="J208" s="65"/>
      <c r="K208" s="56"/>
      <c r="L208" s="56"/>
      <c r="M208" s="56"/>
      <c r="N208" s="56"/>
      <c r="O208" s="12"/>
    </row>
    <row r="209" spans="1:15" s="9" customFormat="1" x14ac:dyDescent="0.25">
      <c r="A209" s="20"/>
      <c r="B209" s="26"/>
      <c r="C209" s="55"/>
      <c r="D209" s="55"/>
      <c r="E209" s="65"/>
      <c r="F209" s="65"/>
      <c r="G209" s="65"/>
      <c r="H209" s="65"/>
      <c r="I209" s="65"/>
      <c r="J209" s="65"/>
      <c r="K209" s="56"/>
      <c r="L209" s="56"/>
      <c r="M209" s="56"/>
      <c r="N209" s="56"/>
      <c r="O209" s="12"/>
    </row>
    <row r="210" spans="1:15" s="9" customFormat="1" x14ac:dyDescent="0.25">
      <c r="A210" s="20"/>
      <c r="B210" s="26"/>
      <c r="C210" s="55"/>
      <c r="D210" s="55"/>
      <c r="E210" s="65"/>
      <c r="F210" s="65"/>
      <c r="G210" s="65"/>
      <c r="H210" s="65"/>
      <c r="I210" s="65"/>
      <c r="J210" s="65"/>
      <c r="K210" s="56"/>
      <c r="L210" s="56"/>
      <c r="M210" s="56"/>
      <c r="N210" s="56"/>
      <c r="O210" s="12"/>
    </row>
    <row r="211" spans="1:15" s="9" customFormat="1" x14ac:dyDescent="0.25">
      <c r="A211" s="20"/>
      <c r="B211" s="26"/>
      <c r="C211" s="55"/>
      <c r="D211" s="55"/>
      <c r="E211" s="65"/>
      <c r="F211" s="65"/>
      <c r="G211" s="65"/>
      <c r="H211" s="65"/>
      <c r="I211" s="65"/>
      <c r="J211" s="65"/>
      <c r="K211" s="56"/>
      <c r="L211" s="56"/>
      <c r="M211" s="56"/>
      <c r="N211" s="56"/>
      <c r="O211" s="12"/>
    </row>
    <row r="212" spans="1:15" s="9" customFormat="1" x14ac:dyDescent="0.25">
      <c r="A212" s="20"/>
      <c r="B212" s="26"/>
      <c r="C212" s="55"/>
      <c r="D212" s="55"/>
      <c r="E212" s="65"/>
      <c r="F212" s="65"/>
      <c r="G212" s="65"/>
      <c r="H212" s="65"/>
      <c r="I212" s="65"/>
      <c r="J212" s="65"/>
      <c r="K212" s="56"/>
      <c r="L212" s="56"/>
      <c r="M212" s="56"/>
      <c r="N212" s="56"/>
      <c r="O212" s="12"/>
    </row>
    <row r="213" spans="1:15" s="9" customFormat="1" x14ac:dyDescent="0.25">
      <c r="A213" s="20"/>
      <c r="B213" s="26"/>
      <c r="C213" s="55"/>
      <c r="D213" s="55"/>
      <c r="E213" s="65"/>
      <c r="F213" s="65"/>
      <c r="G213" s="65"/>
      <c r="H213" s="65"/>
      <c r="I213" s="65"/>
      <c r="J213" s="65"/>
      <c r="K213" s="56"/>
      <c r="L213" s="56"/>
      <c r="M213" s="56"/>
      <c r="N213" s="56"/>
      <c r="O213" s="12"/>
    </row>
    <row r="214" spans="1:15" s="9" customFormat="1" x14ac:dyDescent="0.25">
      <c r="A214" s="20"/>
      <c r="B214" s="26"/>
      <c r="C214" s="55"/>
      <c r="D214" s="55"/>
      <c r="E214" s="65"/>
      <c r="F214" s="65"/>
      <c r="G214" s="65"/>
      <c r="H214" s="65"/>
      <c r="I214" s="65"/>
      <c r="J214" s="65"/>
      <c r="K214" s="56"/>
      <c r="L214" s="56"/>
      <c r="M214" s="56"/>
      <c r="N214" s="56"/>
      <c r="O214" s="12"/>
    </row>
    <row r="215" spans="1:15" s="9" customFormat="1" x14ac:dyDescent="0.25">
      <c r="A215" s="20"/>
      <c r="B215" s="26"/>
      <c r="C215" s="55"/>
      <c r="D215" s="55"/>
      <c r="E215" s="65"/>
      <c r="F215" s="65"/>
      <c r="G215" s="65"/>
      <c r="H215" s="65"/>
      <c r="I215" s="65"/>
      <c r="J215" s="65"/>
      <c r="K215" s="56"/>
      <c r="L215" s="56"/>
      <c r="M215" s="56"/>
      <c r="N215" s="56"/>
      <c r="O215" s="12"/>
    </row>
    <row r="216" spans="1:15" s="9" customFormat="1" x14ac:dyDescent="0.25">
      <c r="A216" s="20"/>
      <c r="B216" s="26"/>
      <c r="C216" s="55"/>
      <c r="D216" s="55"/>
      <c r="E216" s="65"/>
      <c r="F216" s="65"/>
      <c r="G216" s="65"/>
      <c r="H216" s="65"/>
      <c r="I216" s="65"/>
      <c r="J216" s="65"/>
      <c r="K216" s="56"/>
      <c r="L216" s="56"/>
      <c r="M216" s="56"/>
      <c r="N216" s="56"/>
      <c r="O216" s="12"/>
    </row>
    <row r="217" spans="1:15" s="9" customFormat="1" x14ac:dyDescent="0.25">
      <c r="A217" s="20"/>
      <c r="B217" s="26"/>
      <c r="C217" s="55"/>
      <c r="D217" s="55"/>
      <c r="E217" s="65"/>
      <c r="F217" s="65"/>
      <c r="G217" s="65"/>
      <c r="H217" s="65"/>
      <c r="I217" s="65"/>
      <c r="J217" s="65"/>
      <c r="K217" s="56"/>
      <c r="L217" s="56"/>
      <c r="M217" s="56"/>
      <c r="N217" s="56"/>
      <c r="O217" s="12"/>
    </row>
    <row r="218" spans="1:15" s="9" customFormat="1" x14ac:dyDescent="0.25">
      <c r="A218" s="20"/>
      <c r="B218" s="26"/>
      <c r="C218" s="55"/>
      <c r="D218" s="55"/>
      <c r="E218" s="65"/>
      <c r="F218" s="65"/>
      <c r="G218" s="65"/>
      <c r="H218" s="65"/>
      <c r="I218" s="65"/>
      <c r="J218" s="65"/>
      <c r="K218" s="56"/>
      <c r="L218" s="56"/>
      <c r="M218" s="56"/>
      <c r="N218" s="56"/>
      <c r="O218" s="12"/>
    </row>
    <row r="219" spans="1:15" s="9" customFormat="1" x14ac:dyDescent="0.25">
      <c r="A219" s="20"/>
      <c r="B219" s="26"/>
      <c r="C219" s="55"/>
      <c r="D219" s="55"/>
      <c r="E219" s="65"/>
      <c r="F219" s="65"/>
      <c r="G219" s="65"/>
      <c r="H219" s="65"/>
      <c r="I219" s="65"/>
      <c r="J219" s="65"/>
      <c r="K219" s="56"/>
      <c r="L219" s="56"/>
      <c r="M219" s="56"/>
      <c r="N219" s="56"/>
      <c r="O219" s="12"/>
    </row>
    <row r="220" spans="1:15" s="9" customFormat="1" x14ac:dyDescent="0.25">
      <c r="A220" s="20"/>
      <c r="B220" s="26"/>
      <c r="C220" s="55"/>
      <c r="D220" s="55"/>
      <c r="E220" s="65"/>
      <c r="F220" s="65"/>
      <c r="G220" s="65"/>
      <c r="H220" s="65"/>
      <c r="I220" s="65"/>
      <c r="J220" s="65"/>
      <c r="K220" s="56"/>
      <c r="L220" s="56"/>
      <c r="M220" s="56"/>
      <c r="N220" s="56"/>
      <c r="O220" s="12"/>
    </row>
    <row r="221" spans="1:15" s="9" customFormat="1" x14ac:dyDescent="0.25">
      <c r="A221" s="20"/>
      <c r="B221" s="26"/>
      <c r="C221" s="55"/>
      <c r="D221" s="55"/>
      <c r="E221" s="65"/>
      <c r="F221" s="65"/>
      <c r="G221" s="65"/>
      <c r="H221" s="65"/>
      <c r="I221" s="65"/>
      <c r="J221" s="65"/>
      <c r="K221" s="56"/>
      <c r="L221" s="56"/>
      <c r="M221" s="56"/>
      <c r="N221" s="56"/>
      <c r="O221" s="12"/>
    </row>
    <row r="222" spans="1:15" s="9" customFormat="1" x14ac:dyDescent="0.25">
      <c r="A222" s="20"/>
      <c r="B222" s="26"/>
      <c r="C222" s="55"/>
      <c r="D222" s="55"/>
      <c r="E222" s="65"/>
      <c r="F222" s="65"/>
      <c r="G222" s="65"/>
      <c r="H222" s="65"/>
      <c r="I222" s="65"/>
      <c r="J222" s="65"/>
      <c r="K222" s="56"/>
      <c r="L222" s="56"/>
      <c r="M222" s="56"/>
      <c r="N222" s="56"/>
      <c r="O222" s="12"/>
    </row>
    <row r="223" spans="1:15" s="9" customFormat="1" x14ac:dyDescent="0.25">
      <c r="A223" s="20"/>
      <c r="B223" s="26"/>
      <c r="C223" s="55"/>
      <c r="D223" s="55"/>
      <c r="E223" s="65"/>
      <c r="F223" s="65"/>
      <c r="G223" s="65"/>
      <c r="H223" s="65"/>
      <c r="I223" s="65"/>
      <c r="J223" s="65"/>
      <c r="K223" s="56"/>
      <c r="L223" s="56"/>
      <c r="M223" s="56"/>
      <c r="N223" s="56"/>
      <c r="O223" s="12"/>
    </row>
    <row r="224" spans="1:15" s="9" customFormat="1" x14ac:dyDescent="0.25">
      <c r="A224" s="20"/>
      <c r="B224" s="26"/>
      <c r="C224" s="55"/>
      <c r="D224" s="55"/>
      <c r="E224" s="65"/>
      <c r="F224" s="65"/>
      <c r="G224" s="65"/>
      <c r="H224" s="65"/>
      <c r="I224" s="65"/>
      <c r="J224" s="65"/>
      <c r="K224" s="56"/>
      <c r="L224" s="56"/>
      <c r="M224" s="56"/>
      <c r="N224" s="56"/>
      <c r="O224" s="12"/>
    </row>
    <row r="225" spans="1:15" s="9" customFormat="1" x14ac:dyDescent="0.25">
      <c r="A225" s="20"/>
      <c r="B225" s="26"/>
      <c r="C225" s="55"/>
      <c r="D225" s="55"/>
      <c r="E225" s="65"/>
      <c r="F225" s="65"/>
      <c r="G225" s="65"/>
      <c r="H225" s="65"/>
      <c r="I225" s="65"/>
      <c r="J225" s="65"/>
      <c r="K225" s="56"/>
      <c r="L225" s="56"/>
      <c r="M225" s="56"/>
      <c r="N225" s="56"/>
      <c r="O225" s="12"/>
    </row>
    <row r="226" spans="1:15" s="9" customFormat="1" x14ac:dyDescent="0.25">
      <c r="A226" s="20"/>
      <c r="B226" s="26"/>
      <c r="C226" s="55"/>
      <c r="D226" s="55"/>
      <c r="E226" s="65"/>
      <c r="F226" s="65"/>
      <c r="G226" s="65"/>
      <c r="H226" s="65"/>
      <c r="I226" s="65"/>
      <c r="J226" s="65"/>
      <c r="K226" s="56"/>
      <c r="L226" s="56"/>
      <c r="M226" s="56"/>
      <c r="N226" s="56"/>
      <c r="O226" s="12"/>
    </row>
    <row r="227" spans="1:15" s="9" customFormat="1" x14ac:dyDescent="0.25">
      <c r="A227" s="20"/>
      <c r="B227" s="26"/>
      <c r="C227" s="55"/>
      <c r="D227" s="55"/>
      <c r="E227" s="65"/>
      <c r="F227" s="65"/>
      <c r="G227" s="65"/>
      <c r="H227" s="65"/>
      <c r="I227" s="65"/>
      <c r="J227" s="65"/>
      <c r="K227" s="56"/>
      <c r="L227" s="56"/>
      <c r="M227" s="56"/>
      <c r="N227" s="56"/>
      <c r="O227" s="12"/>
    </row>
    <row r="228" spans="1:15" s="9" customFormat="1" x14ac:dyDescent="0.25">
      <c r="A228" s="20"/>
      <c r="B228" s="26"/>
      <c r="C228" s="55"/>
      <c r="D228" s="55"/>
      <c r="E228" s="65"/>
      <c r="F228" s="65"/>
      <c r="G228" s="65"/>
      <c r="H228" s="65"/>
      <c r="I228" s="65"/>
      <c r="J228" s="65"/>
      <c r="K228" s="56"/>
      <c r="L228" s="56"/>
      <c r="M228" s="56"/>
      <c r="N228" s="56"/>
      <c r="O228" s="12"/>
    </row>
    <row r="229" spans="1:15" s="9" customFormat="1" x14ac:dyDescent="0.25">
      <c r="A229" s="20"/>
      <c r="B229" s="26"/>
      <c r="C229" s="55"/>
      <c r="D229" s="55"/>
      <c r="E229" s="65"/>
      <c r="F229" s="65"/>
      <c r="G229" s="65"/>
      <c r="H229" s="65"/>
      <c r="I229" s="65"/>
      <c r="J229" s="65"/>
      <c r="K229" s="56"/>
      <c r="L229" s="56"/>
      <c r="M229" s="56"/>
      <c r="N229" s="56"/>
      <c r="O229" s="12"/>
    </row>
    <row r="230" spans="1:15" s="9" customFormat="1" x14ac:dyDescent="0.25">
      <c r="A230" s="20"/>
      <c r="B230" s="26"/>
      <c r="C230" s="55"/>
      <c r="D230" s="55"/>
      <c r="E230" s="65"/>
      <c r="F230" s="65"/>
      <c r="G230" s="65"/>
      <c r="H230" s="65"/>
      <c r="I230" s="65"/>
      <c r="J230" s="65"/>
      <c r="K230" s="56"/>
      <c r="L230" s="56"/>
      <c r="M230" s="56"/>
      <c r="N230" s="56"/>
      <c r="O230" s="12"/>
    </row>
    <row r="231" spans="1:15" s="9" customFormat="1" x14ac:dyDescent="0.25">
      <c r="A231" s="20"/>
      <c r="B231" s="26"/>
      <c r="C231" s="55"/>
      <c r="D231" s="55"/>
      <c r="E231" s="65"/>
      <c r="F231" s="65"/>
      <c r="G231" s="65"/>
      <c r="H231" s="65"/>
      <c r="I231" s="65"/>
      <c r="J231" s="65"/>
      <c r="K231" s="56"/>
      <c r="L231" s="56"/>
      <c r="M231" s="56"/>
      <c r="N231" s="56"/>
      <c r="O231" s="12"/>
    </row>
    <row r="232" spans="1:15" s="9" customFormat="1" x14ac:dyDescent="0.25">
      <c r="A232" s="20"/>
      <c r="B232" s="26"/>
      <c r="C232" s="55"/>
      <c r="D232" s="55"/>
      <c r="E232" s="65"/>
      <c r="F232" s="65"/>
      <c r="G232" s="65"/>
      <c r="H232" s="65"/>
      <c r="I232" s="65"/>
      <c r="J232" s="65"/>
      <c r="K232" s="56"/>
      <c r="L232" s="56"/>
      <c r="M232" s="56"/>
      <c r="N232" s="56"/>
      <c r="O232" s="12"/>
    </row>
    <row r="233" spans="1:15" s="9" customFormat="1" x14ac:dyDescent="0.25">
      <c r="A233" s="20"/>
      <c r="B233" s="26"/>
      <c r="C233" s="55"/>
      <c r="D233" s="55"/>
      <c r="E233" s="65"/>
      <c r="F233" s="65"/>
      <c r="G233" s="65"/>
      <c r="H233" s="65"/>
      <c r="I233" s="65"/>
      <c r="J233" s="65"/>
      <c r="K233" s="56"/>
      <c r="L233" s="56"/>
      <c r="M233" s="56"/>
      <c r="N233" s="56"/>
      <c r="O233" s="12"/>
    </row>
    <row r="234" spans="1:15" s="9" customFormat="1" x14ac:dyDescent="0.25">
      <c r="A234" s="20"/>
      <c r="B234" s="26"/>
      <c r="C234" s="55"/>
      <c r="D234" s="55"/>
      <c r="E234" s="65"/>
      <c r="F234" s="65"/>
      <c r="G234" s="65"/>
      <c r="H234" s="65"/>
      <c r="I234" s="65"/>
      <c r="J234" s="65"/>
      <c r="K234" s="56"/>
      <c r="L234" s="56"/>
      <c r="M234" s="56"/>
      <c r="N234" s="56"/>
      <c r="O234" s="12"/>
    </row>
    <row r="235" spans="1:15" s="9" customFormat="1" x14ac:dyDescent="0.25">
      <c r="A235" s="20"/>
      <c r="B235" s="26"/>
      <c r="C235" s="55"/>
      <c r="D235" s="55"/>
      <c r="E235" s="65"/>
      <c r="F235" s="65"/>
      <c r="G235" s="65"/>
      <c r="H235" s="65"/>
      <c r="I235" s="65"/>
      <c r="J235" s="65"/>
      <c r="K235" s="56"/>
      <c r="L235" s="56"/>
      <c r="M235" s="56"/>
      <c r="N235" s="56"/>
      <c r="O235" s="12"/>
    </row>
    <row r="236" spans="1:15" s="9" customFormat="1" x14ac:dyDescent="0.25">
      <c r="A236" s="20"/>
      <c r="B236" s="26"/>
      <c r="C236" s="55"/>
      <c r="D236" s="55"/>
      <c r="E236" s="65"/>
      <c r="F236" s="65"/>
      <c r="G236" s="65"/>
      <c r="H236" s="65"/>
      <c r="I236" s="65"/>
      <c r="J236" s="65"/>
      <c r="K236" s="56"/>
      <c r="L236" s="56"/>
      <c r="M236" s="56"/>
      <c r="N236" s="56"/>
      <c r="O236" s="12"/>
    </row>
    <row r="237" spans="1:15" s="9" customFormat="1" x14ac:dyDescent="0.25">
      <c r="A237" s="20"/>
      <c r="B237" s="26"/>
      <c r="C237" s="55"/>
      <c r="D237" s="55"/>
      <c r="E237" s="65"/>
      <c r="F237" s="65"/>
      <c r="G237" s="65"/>
      <c r="H237" s="65"/>
      <c r="I237" s="65"/>
      <c r="J237" s="65"/>
      <c r="K237" s="56"/>
      <c r="L237" s="56"/>
      <c r="M237" s="56"/>
      <c r="N237" s="56"/>
      <c r="O237" s="12"/>
    </row>
    <row r="238" spans="1:15" s="9" customFormat="1" x14ac:dyDescent="0.25">
      <c r="A238" s="20"/>
      <c r="B238" s="26"/>
      <c r="C238" s="55"/>
      <c r="D238" s="55"/>
      <c r="E238" s="65"/>
      <c r="F238" s="65"/>
      <c r="G238" s="65"/>
      <c r="H238" s="65"/>
      <c r="I238" s="65"/>
      <c r="J238" s="65"/>
      <c r="K238" s="56"/>
      <c r="L238" s="56"/>
      <c r="M238" s="56"/>
      <c r="N238" s="56"/>
      <c r="O238" s="12"/>
    </row>
    <row r="239" spans="1:15" s="9" customFormat="1" x14ac:dyDescent="0.25">
      <c r="A239" s="20"/>
      <c r="B239" s="26"/>
      <c r="C239" s="55"/>
      <c r="D239" s="55"/>
      <c r="E239" s="65"/>
      <c r="F239" s="65"/>
      <c r="G239" s="65"/>
      <c r="H239" s="65"/>
      <c r="I239" s="65"/>
      <c r="J239" s="65"/>
      <c r="K239" s="56"/>
      <c r="L239" s="56"/>
      <c r="M239" s="56"/>
      <c r="N239" s="56"/>
      <c r="O239" s="12"/>
    </row>
    <row r="240" spans="1:15" s="9" customFormat="1" x14ac:dyDescent="0.25">
      <c r="A240" s="20"/>
      <c r="B240" s="26"/>
      <c r="C240" s="55"/>
      <c r="D240" s="55"/>
      <c r="E240" s="65"/>
      <c r="F240" s="65"/>
      <c r="G240" s="65"/>
      <c r="H240" s="65"/>
      <c r="I240" s="65"/>
      <c r="J240" s="65"/>
      <c r="K240" s="56"/>
      <c r="L240" s="56"/>
      <c r="M240" s="56"/>
      <c r="N240" s="56"/>
      <c r="O240" s="12"/>
    </row>
    <row r="241" spans="1:15" s="9" customFormat="1" x14ac:dyDescent="0.25">
      <c r="A241" s="20"/>
      <c r="B241" s="26"/>
      <c r="C241" s="55"/>
      <c r="D241" s="55"/>
      <c r="E241" s="65"/>
      <c r="F241" s="65"/>
      <c r="G241" s="65"/>
      <c r="H241" s="65"/>
      <c r="I241" s="65"/>
      <c r="J241" s="65"/>
      <c r="K241" s="56"/>
      <c r="L241" s="56"/>
      <c r="M241" s="56"/>
      <c r="N241" s="56"/>
      <c r="O241" s="12"/>
    </row>
    <row r="242" spans="1:15" s="9" customFormat="1" x14ac:dyDescent="0.25">
      <c r="A242" s="20"/>
      <c r="B242" s="26"/>
      <c r="C242" s="55"/>
      <c r="D242" s="55"/>
      <c r="E242" s="65"/>
      <c r="F242" s="65"/>
      <c r="G242" s="65"/>
      <c r="H242" s="65"/>
      <c r="I242" s="65"/>
      <c r="J242" s="65"/>
      <c r="K242" s="56"/>
      <c r="L242" s="56"/>
      <c r="M242" s="56"/>
      <c r="N242" s="56"/>
      <c r="O242" s="12"/>
    </row>
    <row r="243" spans="1:15" s="9" customFormat="1" x14ac:dyDescent="0.25">
      <c r="A243" s="20"/>
      <c r="B243" s="26"/>
      <c r="C243" s="55"/>
      <c r="D243" s="55"/>
      <c r="E243" s="65"/>
      <c r="F243" s="65"/>
      <c r="G243" s="65"/>
      <c r="H243" s="65"/>
      <c r="I243" s="65"/>
      <c r="J243" s="65"/>
      <c r="K243" s="56"/>
      <c r="L243" s="56"/>
      <c r="M243" s="56"/>
      <c r="N243" s="56"/>
      <c r="O243" s="12"/>
    </row>
    <row r="244" spans="1:15" s="9" customFormat="1" x14ac:dyDescent="0.25">
      <c r="A244" s="20"/>
      <c r="B244" s="26"/>
      <c r="C244" s="55"/>
      <c r="D244" s="55"/>
      <c r="E244" s="65"/>
      <c r="F244" s="65"/>
      <c r="G244" s="65"/>
      <c r="H244" s="65"/>
      <c r="I244" s="65"/>
      <c r="J244" s="65"/>
      <c r="K244" s="56"/>
      <c r="L244" s="56"/>
      <c r="M244" s="56"/>
      <c r="N244" s="56"/>
      <c r="O244" s="12"/>
    </row>
    <row r="245" spans="1:15" s="9" customFormat="1" x14ac:dyDescent="0.25">
      <c r="A245" s="20"/>
      <c r="B245" s="26"/>
      <c r="C245" s="55"/>
      <c r="D245" s="55"/>
      <c r="E245" s="65"/>
      <c r="F245" s="65"/>
      <c r="G245" s="65"/>
      <c r="H245" s="65"/>
      <c r="I245" s="65"/>
      <c r="J245" s="65"/>
      <c r="K245" s="56"/>
      <c r="L245" s="56"/>
      <c r="M245" s="56"/>
      <c r="N245" s="56"/>
      <c r="O245" s="12"/>
    </row>
    <row r="246" spans="1:15" s="9" customFormat="1" x14ac:dyDescent="0.25">
      <c r="A246" s="20"/>
      <c r="B246" s="26"/>
      <c r="C246" s="55"/>
      <c r="D246" s="55"/>
      <c r="E246" s="65"/>
      <c r="F246" s="65"/>
      <c r="G246" s="65"/>
      <c r="H246" s="65"/>
      <c r="I246" s="65"/>
      <c r="J246" s="65"/>
      <c r="K246" s="56"/>
      <c r="L246" s="56"/>
      <c r="M246" s="56"/>
      <c r="N246" s="56"/>
      <c r="O246" s="12"/>
    </row>
    <row r="247" spans="1:15" s="9" customFormat="1" x14ac:dyDescent="0.25">
      <c r="A247" s="20"/>
      <c r="B247" s="26"/>
      <c r="C247" s="55"/>
      <c r="D247" s="55"/>
      <c r="E247" s="65"/>
      <c r="F247" s="65"/>
      <c r="G247" s="65"/>
      <c r="H247" s="65"/>
      <c r="I247" s="65"/>
      <c r="J247" s="65"/>
      <c r="K247" s="56"/>
      <c r="L247" s="56"/>
      <c r="M247" s="56"/>
      <c r="N247" s="56"/>
      <c r="O247" s="12"/>
    </row>
    <row r="248" spans="1:15" s="9" customFormat="1" x14ac:dyDescent="0.25">
      <c r="A248" s="20"/>
      <c r="B248" s="26"/>
      <c r="C248" s="55"/>
      <c r="D248" s="55"/>
      <c r="E248" s="65"/>
      <c r="F248" s="65"/>
      <c r="G248" s="65"/>
      <c r="H248" s="65"/>
      <c r="I248" s="65"/>
      <c r="J248" s="65"/>
      <c r="K248" s="56"/>
      <c r="L248" s="56"/>
      <c r="M248" s="56"/>
      <c r="N248" s="56"/>
      <c r="O248" s="12"/>
    </row>
    <row r="249" spans="1:15" s="9" customFormat="1" x14ac:dyDescent="0.25">
      <c r="A249" s="20"/>
      <c r="B249" s="26"/>
      <c r="C249" s="55"/>
      <c r="D249" s="55"/>
      <c r="E249" s="65"/>
      <c r="F249" s="65"/>
      <c r="G249" s="65"/>
      <c r="H249" s="65"/>
      <c r="I249" s="65"/>
      <c r="J249" s="65"/>
      <c r="K249" s="56"/>
      <c r="L249" s="56"/>
      <c r="M249" s="56"/>
      <c r="N249" s="56"/>
      <c r="O249" s="12"/>
    </row>
    <row r="250" spans="1:15" s="9" customFormat="1" x14ac:dyDescent="0.25">
      <c r="A250" s="20"/>
      <c r="B250" s="26"/>
      <c r="C250" s="55"/>
      <c r="D250" s="55"/>
      <c r="E250" s="65"/>
      <c r="F250" s="65"/>
      <c r="G250" s="65"/>
      <c r="H250" s="65"/>
      <c r="I250" s="65"/>
      <c r="J250" s="65"/>
      <c r="K250" s="56"/>
      <c r="L250" s="56"/>
      <c r="M250" s="56"/>
      <c r="N250" s="56"/>
      <c r="O250" s="12"/>
    </row>
    <row r="251" spans="1:15" s="9" customFormat="1" x14ac:dyDescent="0.25">
      <c r="A251" s="20"/>
      <c r="B251" s="26"/>
      <c r="C251" s="55"/>
      <c r="D251" s="55"/>
      <c r="E251" s="65"/>
      <c r="F251" s="65"/>
      <c r="G251" s="65"/>
      <c r="H251" s="65"/>
      <c r="I251" s="65"/>
      <c r="J251" s="65"/>
      <c r="K251" s="56"/>
      <c r="L251" s="56"/>
      <c r="M251" s="56"/>
      <c r="N251" s="56"/>
      <c r="O251" s="12"/>
    </row>
    <row r="252" spans="1:15" s="9" customFormat="1" x14ac:dyDescent="0.25">
      <c r="A252" s="20"/>
      <c r="B252" s="26"/>
      <c r="C252" s="55"/>
      <c r="D252" s="55"/>
      <c r="E252" s="65"/>
      <c r="F252" s="65"/>
      <c r="G252" s="65"/>
      <c r="H252" s="65"/>
      <c r="I252" s="65"/>
      <c r="J252" s="65"/>
      <c r="K252" s="56"/>
      <c r="L252" s="56"/>
      <c r="M252" s="56"/>
      <c r="N252" s="56"/>
      <c r="O252" s="12"/>
    </row>
    <row r="253" spans="1:15" s="9" customFormat="1" x14ac:dyDescent="0.25">
      <c r="A253" s="20"/>
      <c r="B253" s="26"/>
      <c r="C253" s="55"/>
      <c r="D253" s="55"/>
      <c r="E253" s="65"/>
      <c r="F253" s="65"/>
      <c r="G253" s="65"/>
      <c r="H253" s="65"/>
      <c r="I253" s="65"/>
      <c r="J253" s="65"/>
      <c r="K253" s="56"/>
      <c r="L253" s="56"/>
      <c r="M253" s="56"/>
      <c r="N253" s="56"/>
      <c r="O253" s="12"/>
    </row>
    <row r="254" spans="1:15" s="9" customFormat="1" x14ac:dyDescent="0.25">
      <c r="A254" s="20"/>
      <c r="B254" s="26"/>
      <c r="C254" s="55"/>
      <c r="D254" s="55"/>
      <c r="E254" s="65"/>
      <c r="F254" s="65"/>
      <c r="G254" s="65"/>
      <c r="H254" s="65"/>
      <c r="I254" s="65"/>
      <c r="J254" s="65"/>
      <c r="K254" s="56"/>
      <c r="L254" s="56"/>
      <c r="M254" s="56"/>
      <c r="N254" s="56"/>
      <c r="O254" s="12"/>
    </row>
    <row r="255" spans="1:15" s="9" customFormat="1" x14ac:dyDescent="0.25">
      <c r="A255" s="20"/>
      <c r="B255" s="26"/>
      <c r="C255" s="55"/>
      <c r="D255" s="55"/>
      <c r="E255" s="65"/>
      <c r="F255" s="65"/>
      <c r="G255" s="65"/>
      <c r="H255" s="65"/>
      <c r="I255" s="65"/>
      <c r="J255" s="65"/>
      <c r="K255" s="56"/>
      <c r="L255" s="56"/>
      <c r="M255" s="56"/>
      <c r="N255" s="56"/>
      <c r="O255" s="12"/>
    </row>
    <row r="256" spans="1:15" s="9" customFormat="1" x14ac:dyDescent="0.25">
      <c r="A256" s="20"/>
      <c r="B256" s="26"/>
      <c r="C256" s="55"/>
      <c r="D256" s="55"/>
      <c r="E256" s="65"/>
      <c r="F256" s="65"/>
      <c r="G256" s="65"/>
      <c r="H256" s="65"/>
      <c r="I256" s="65"/>
      <c r="J256" s="65"/>
      <c r="K256" s="56"/>
      <c r="L256" s="56"/>
      <c r="M256" s="56"/>
      <c r="N256" s="56"/>
      <c r="O256" s="12"/>
    </row>
    <row r="257" spans="1:15" s="9" customFormat="1" x14ac:dyDescent="0.25">
      <c r="A257" s="20"/>
      <c r="B257" s="26"/>
      <c r="C257" s="55"/>
      <c r="D257" s="55"/>
      <c r="E257" s="65"/>
      <c r="F257" s="65"/>
      <c r="G257" s="65"/>
      <c r="H257" s="65"/>
      <c r="I257" s="65"/>
      <c r="J257" s="65"/>
      <c r="K257" s="56"/>
      <c r="L257" s="56"/>
      <c r="M257" s="56"/>
      <c r="N257" s="56"/>
      <c r="O257" s="12"/>
    </row>
    <row r="258" spans="1:15" s="9" customFormat="1" x14ac:dyDescent="0.25">
      <c r="A258" s="20"/>
      <c r="B258" s="26"/>
      <c r="C258" s="55"/>
      <c r="D258" s="55"/>
      <c r="E258" s="65"/>
      <c r="F258" s="65"/>
      <c r="G258" s="65"/>
      <c r="H258" s="65"/>
      <c r="I258" s="65"/>
      <c r="J258" s="65"/>
      <c r="K258" s="56"/>
      <c r="L258" s="56"/>
      <c r="M258" s="56"/>
      <c r="N258" s="56"/>
      <c r="O258" s="12"/>
    </row>
    <row r="259" spans="1:15" s="9" customFormat="1" x14ac:dyDescent="0.25">
      <c r="A259" s="20"/>
      <c r="B259" s="26"/>
      <c r="C259" s="55"/>
      <c r="D259" s="55"/>
      <c r="E259" s="65"/>
      <c r="F259" s="65"/>
      <c r="G259" s="65"/>
      <c r="H259" s="65"/>
      <c r="I259" s="65"/>
      <c r="J259" s="65"/>
      <c r="K259" s="56"/>
      <c r="L259" s="56"/>
      <c r="M259" s="56"/>
      <c r="N259" s="56"/>
      <c r="O259" s="12"/>
    </row>
    <row r="260" spans="1:15" s="9" customFormat="1" x14ac:dyDescent="0.25">
      <c r="A260" s="20"/>
      <c r="B260" s="26"/>
      <c r="C260" s="55"/>
      <c r="D260" s="55"/>
      <c r="E260" s="65"/>
      <c r="F260" s="65"/>
      <c r="G260" s="65"/>
      <c r="H260" s="65"/>
      <c r="I260" s="65"/>
      <c r="J260" s="65"/>
      <c r="K260" s="56"/>
      <c r="L260" s="56"/>
      <c r="M260" s="56"/>
      <c r="N260" s="56"/>
      <c r="O260" s="12"/>
    </row>
    <row r="261" spans="1:15" s="9" customFormat="1" x14ac:dyDescent="0.25">
      <c r="A261" s="20"/>
      <c r="B261" s="26"/>
      <c r="C261" s="55"/>
      <c r="D261" s="55"/>
      <c r="E261" s="65"/>
      <c r="F261" s="65"/>
      <c r="G261" s="65"/>
      <c r="H261" s="65"/>
      <c r="I261" s="65"/>
      <c r="J261" s="65"/>
      <c r="K261" s="56"/>
      <c r="L261" s="56"/>
      <c r="M261" s="56"/>
      <c r="N261" s="56"/>
      <c r="O261" s="12"/>
    </row>
    <row r="262" spans="1:15" s="9" customFormat="1" x14ac:dyDescent="0.25">
      <c r="A262" s="20"/>
      <c r="B262" s="26"/>
      <c r="C262" s="55"/>
      <c r="D262" s="55"/>
      <c r="E262" s="65"/>
      <c r="F262" s="65"/>
      <c r="G262" s="65"/>
      <c r="H262" s="65"/>
      <c r="I262" s="65"/>
      <c r="J262" s="65"/>
      <c r="K262" s="56"/>
      <c r="L262" s="56"/>
      <c r="M262" s="56"/>
      <c r="N262" s="56"/>
      <c r="O262" s="12"/>
    </row>
    <row r="263" spans="1:15" s="9" customFormat="1" x14ac:dyDescent="0.25">
      <c r="A263" s="20"/>
      <c r="B263" s="26"/>
      <c r="C263" s="55"/>
      <c r="D263" s="55"/>
      <c r="E263" s="65"/>
      <c r="F263" s="65"/>
      <c r="G263" s="65"/>
      <c r="H263" s="65"/>
      <c r="I263" s="65"/>
      <c r="J263" s="65"/>
      <c r="K263" s="56"/>
      <c r="L263" s="56"/>
      <c r="M263" s="56"/>
      <c r="N263" s="56"/>
      <c r="O263" s="12"/>
    </row>
    <row r="264" spans="1:15" s="9" customFormat="1" x14ac:dyDescent="0.25">
      <c r="A264" s="20"/>
      <c r="B264" s="26"/>
      <c r="C264" s="55"/>
      <c r="D264" s="55"/>
      <c r="E264" s="65"/>
      <c r="F264" s="65"/>
      <c r="G264" s="65"/>
      <c r="H264" s="65"/>
      <c r="I264" s="65"/>
      <c r="J264" s="65"/>
      <c r="K264" s="56"/>
      <c r="L264" s="56"/>
      <c r="M264" s="56"/>
      <c r="N264" s="56"/>
      <c r="O264" s="12"/>
    </row>
    <row r="265" spans="1:15" s="9" customFormat="1" x14ac:dyDescent="0.25">
      <c r="A265" s="20"/>
      <c r="B265" s="26"/>
      <c r="C265" s="55"/>
      <c r="D265" s="55"/>
      <c r="E265" s="65"/>
      <c r="F265" s="65"/>
      <c r="G265" s="65"/>
      <c r="H265" s="65"/>
      <c r="I265" s="65"/>
      <c r="J265" s="65"/>
      <c r="K265" s="56"/>
      <c r="L265" s="56"/>
      <c r="M265" s="56"/>
      <c r="N265" s="56"/>
      <c r="O265" s="12"/>
    </row>
    <row r="266" spans="1:15" s="9" customFormat="1" x14ac:dyDescent="0.25">
      <c r="A266" s="20"/>
      <c r="B266" s="26"/>
      <c r="C266" s="55"/>
      <c r="D266" s="55"/>
      <c r="E266" s="65"/>
      <c r="F266" s="65"/>
      <c r="G266" s="65"/>
      <c r="H266" s="65"/>
      <c r="I266" s="65"/>
      <c r="J266" s="65"/>
      <c r="K266" s="56"/>
      <c r="L266" s="56"/>
      <c r="M266" s="56"/>
      <c r="N266" s="56"/>
      <c r="O266" s="12"/>
    </row>
    <row r="267" spans="1:15" s="9" customFormat="1" x14ac:dyDescent="0.25">
      <c r="A267" s="20"/>
      <c r="B267" s="26"/>
      <c r="C267" s="55"/>
      <c r="D267" s="55"/>
      <c r="E267" s="65"/>
      <c r="F267" s="65"/>
      <c r="G267" s="65"/>
      <c r="H267" s="65"/>
      <c r="I267" s="65"/>
      <c r="J267" s="65"/>
      <c r="K267" s="56"/>
      <c r="L267" s="56"/>
      <c r="M267" s="56"/>
      <c r="N267" s="56"/>
      <c r="O267" s="12"/>
    </row>
    <row r="268" spans="1:15" s="9" customFormat="1" x14ac:dyDescent="0.25">
      <c r="A268" s="20"/>
      <c r="B268" s="26"/>
      <c r="C268" s="55"/>
      <c r="D268" s="55"/>
      <c r="E268" s="65"/>
      <c r="F268" s="65"/>
      <c r="G268" s="65"/>
      <c r="H268" s="65"/>
      <c r="I268" s="65"/>
      <c r="J268" s="65"/>
      <c r="K268" s="56"/>
      <c r="L268" s="56"/>
      <c r="M268" s="56"/>
      <c r="N268" s="56"/>
      <c r="O268" s="12"/>
    </row>
    <row r="269" spans="1:15" s="9" customFormat="1" x14ac:dyDescent="0.25">
      <c r="A269" s="20"/>
      <c r="B269" s="26"/>
      <c r="C269" s="55"/>
      <c r="D269" s="55"/>
      <c r="E269" s="65"/>
      <c r="F269" s="65"/>
      <c r="G269" s="65"/>
      <c r="H269" s="65"/>
      <c r="I269" s="65"/>
      <c r="J269" s="65"/>
      <c r="K269" s="56"/>
      <c r="L269" s="56"/>
      <c r="M269" s="56"/>
      <c r="N269" s="56"/>
      <c r="O269" s="12"/>
    </row>
    <row r="270" spans="1:15" s="9" customFormat="1" x14ac:dyDescent="0.25">
      <c r="A270" s="20"/>
      <c r="B270" s="26"/>
      <c r="C270" s="55"/>
      <c r="D270" s="55"/>
      <c r="E270" s="65"/>
      <c r="F270" s="65"/>
      <c r="G270" s="65"/>
      <c r="H270" s="65"/>
      <c r="I270" s="65"/>
      <c r="J270" s="65"/>
      <c r="K270" s="56"/>
      <c r="L270" s="56"/>
      <c r="M270" s="56"/>
      <c r="N270" s="56"/>
      <c r="O270" s="12"/>
    </row>
    <row r="271" spans="1:15" s="9" customFormat="1" x14ac:dyDescent="0.25">
      <c r="A271" s="20"/>
      <c r="B271" s="26"/>
      <c r="C271" s="55"/>
      <c r="D271" s="55"/>
      <c r="E271" s="65"/>
      <c r="F271" s="65"/>
      <c r="G271" s="65"/>
      <c r="H271" s="65"/>
      <c r="I271" s="65"/>
      <c r="J271" s="65"/>
      <c r="K271" s="56"/>
      <c r="L271" s="56"/>
      <c r="M271" s="56"/>
      <c r="N271" s="56"/>
      <c r="O271" s="12"/>
    </row>
    <row r="272" spans="1:15" s="9" customFormat="1" x14ac:dyDescent="0.25">
      <c r="A272" s="20"/>
      <c r="B272" s="26"/>
      <c r="C272" s="55"/>
      <c r="D272" s="55"/>
      <c r="E272" s="65"/>
      <c r="F272" s="65"/>
      <c r="G272" s="65"/>
      <c r="H272" s="65"/>
      <c r="I272" s="65"/>
      <c r="J272" s="65"/>
      <c r="K272" s="56"/>
      <c r="L272" s="56"/>
      <c r="M272" s="56"/>
      <c r="N272" s="56"/>
      <c r="O272" s="12"/>
    </row>
    <row r="273" spans="1:15" s="9" customFormat="1" x14ac:dyDescent="0.25">
      <c r="A273" s="20"/>
      <c r="B273" s="26"/>
      <c r="C273" s="55"/>
      <c r="D273" s="55"/>
      <c r="E273" s="65"/>
      <c r="F273" s="65"/>
      <c r="G273" s="65"/>
      <c r="H273" s="65"/>
      <c r="I273" s="65"/>
      <c r="J273" s="65"/>
      <c r="K273" s="56"/>
      <c r="L273" s="56"/>
      <c r="M273" s="56"/>
      <c r="N273" s="56"/>
      <c r="O273" s="12"/>
    </row>
    <row r="274" spans="1:15" s="9" customFormat="1" x14ac:dyDescent="0.25">
      <c r="A274" s="20"/>
      <c r="B274" s="26"/>
      <c r="C274" s="55"/>
      <c r="D274" s="55"/>
      <c r="E274" s="65"/>
      <c r="F274" s="65"/>
      <c r="G274" s="65"/>
      <c r="H274" s="65"/>
      <c r="I274" s="65"/>
      <c r="J274" s="65"/>
      <c r="K274" s="56"/>
      <c r="L274" s="56"/>
      <c r="M274" s="56"/>
      <c r="N274" s="56"/>
      <c r="O274" s="12"/>
    </row>
    <row r="275" spans="1:15" s="9" customFormat="1" x14ac:dyDescent="0.25">
      <c r="A275" s="20"/>
      <c r="B275" s="26"/>
      <c r="C275" s="55"/>
      <c r="D275" s="55"/>
      <c r="E275" s="65"/>
      <c r="F275" s="65"/>
      <c r="G275" s="65"/>
      <c r="H275" s="65"/>
      <c r="I275" s="65"/>
      <c r="J275" s="65"/>
      <c r="K275" s="56"/>
      <c r="L275" s="56"/>
      <c r="M275" s="56"/>
      <c r="N275" s="56"/>
      <c r="O275" s="12"/>
    </row>
    <row r="276" spans="1:15" s="9" customFormat="1" x14ac:dyDescent="0.25">
      <c r="A276" s="20"/>
      <c r="B276" s="26"/>
      <c r="C276" s="55"/>
      <c r="D276" s="55"/>
      <c r="E276" s="65"/>
      <c r="F276" s="65"/>
      <c r="G276" s="65"/>
      <c r="H276" s="65"/>
      <c r="I276" s="65"/>
      <c r="J276" s="65"/>
      <c r="K276" s="56"/>
      <c r="L276" s="56"/>
      <c r="M276" s="56"/>
      <c r="N276" s="56"/>
      <c r="O276" s="12"/>
    </row>
    <row r="277" spans="1:15" s="9" customFormat="1" x14ac:dyDescent="0.25">
      <c r="A277" s="20"/>
      <c r="B277" s="26"/>
      <c r="C277" s="55"/>
      <c r="D277" s="55"/>
      <c r="E277" s="65"/>
      <c r="F277" s="65"/>
      <c r="G277" s="65"/>
      <c r="H277" s="65"/>
      <c r="I277" s="65"/>
      <c r="J277" s="65"/>
      <c r="K277" s="56"/>
      <c r="L277" s="56"/>
      <c r="M277" s="56"/>
      <c r="N277" s="56"/>
      <c r="O277" s="12"/>
    </row>
    <row r="278" spans="1:15" s="9" customFormat="1" x14ac:dyDescent="0.25">
      <c r="A278" s="20"/>
      <c r="B278" s="26"/>
      <c r="C278" s="55"/>
      <c r="D278" s="55"/>
      <c r="E278" s="65"/>
      <c r="F278" s="65"/>
      <c r="G278" s="65"/>
      <c r="H278" s="65"/>
      <c r="I278" s="65"/>
      <c r="J278" s="65"/>
      <c r="K278" s="56"/>
      <c r="L278" s="56"/>
      <c r="M278" s="56"/>
      <c r="N278" s="56"/>
      <c r="O278" s="12"/>
    </row>
    <row r="279" spans="1:15" s="9" customFormat="1" x14ac:dyDescent="0.25">
      <c r="A279" s="20"/>
      <c r="B279" s="26"/>
      <c r="C279" s="55"/>
      <c r="D279" s="55"/>
      <c r="E279" s="65"/>
      <c r="F279" s="65"/>
      <c r="G279" s="65"/>
      <c r="H279" s="65"/>
      <c r="I279" s="65"/>
      <c r="J279" s="65"/>
      <c r="K279" s="56"/>
      <c r="L279" s="56"/>
      <c r="M279" s="56"/>
      <c r="N279" s="56"/>
      <c r="O279" s="12"/>
    </row>
    <row r="280" spans="1:15" s="9" customFormat="1" x14ac:dyDescent="0.25">
      <c r="A280" s="20"/>
      <c r="B280" s="26"/>
      <c r="C280" s="55"/>
      <c r="D280" s="55"/>
      <c r="E280" s="65"/>
      <c r="F280" s="65"/>
      <c r="G280" s="65"/>
      <c r="H280" s="65"/>
      <c r="I280" s="65"/>
      <c r="J280" s="65"/>
      <c r="K280" s="56"/>
      <c r="L280" s="56"/>
      <c r="M280" s="56"/>
      <c r="N280" s="56"/>
      <c r="O280" s="12"/>
    </row>
    <row r="281" spans="1:15" s="9" customFormat="1" x14ac:dyDescent="0.25">
      <c r="A281" s="20"/>
      <c r="B281" s="26"/>
      <c r="C281" s="55"/>
      <c r="D281" s="55"/>
      <c r="E281" s="65"/>
      <c r="F281" s="65"/>
      <c r="G281" s="65"/>
      <c r="H281" s="65"/>
      <c r="I281" s="65"/>
      <c r="J281" s="65"/>
      <c r="K281" s="56"/>
      <c r="L281" s="56"/>
      <c r="M281" s="56"/>
      <c r="N281" s="56"/>
      <c r="O281" s="12"/>
    </row>
    <row r="282" spans="1:15" s="9" customFormat="1" x14ac:dyDescent="0.25">
      <c r="A282" s="20"/>
      <c r="B282" s="26"/>
      <c r="C282" s="55"/>
      <c r="D282" s="55"/>
      <c r="E282" s="65"/>
      <c r="F282" s="65"/>
      <c r="G282" s="65"/>
      <c r="H282" s="65"/>
      <c r="I282" s="65"/>
      <c r="J282" s="65"/>
      <c r="K282" s="56"/>
      <c r="L282" s="56"/>
      <c r="M282" s="56"/>
      <c r="N282" s="56"/>
      <c r="O282" s="12"/>
    </row>
    <row r="283" spans="1:15" s="9" customFormat="1" x14ac:dyDescent="0.25">
      <c r="A283" s="20"/>
      <c r="B283" s="26"/>
      <c r="C283" s="55"/>
      <c r="D283" s="55"/>
      <c r="E283" s="65"/>
      <c r="F283" s="65"/>
      <c r="G283" s="65"/>
      <c r="H283" s="65"/>
      <c r="I283" s="65"/>
      <c r="J283" s="65"/>
      <c r="K283" s="56"/>
      <c r="L283" s="56"/>
      <c r="M283" s="56"/>
      <c r="N283" s="56"/>
      <c r="O283" s="12"/>
    </row>
    <row r="284" spans="1:15" s="9" customFormat="1" x14ac:dyDescent="0.25">
      <c r="A284" s="20"/>
      <c r="B284" s="26"/>
      <c r="C284" s="55"/>
      <c r="D284" s="55"/>
      <c r="E284" s="65"/>
      <c r="F284" s="65"/>
      <c r="G284" s="65"/>
      <c r="H284" s="65"/>
      <c r="I284" s="65"/>
      <c r="J284" s="65"/>
      <c r="K284" s="56"/>
      <c r="L284" s="56"/>
      <c r="M284" s="56"/>
      <c r="N284" s="56"/>
      <c r="O284" s="12"/>
    </row>
    <row r="285" spans="1:15" s="9" customFormat="1" x14ac:dyDescent="0.25">
      <c r="A285" s="20"/>
      <c r="B285" s="26"/>
      <c r="C285" s="55"/>
      <c r="D285" s="55"/>
      <c r="E285" s="65"/>
      <c r="F285" s="65"/>
      <c r="G285" s="65"/>
      <c r="H285" s="65"/>
      <c r="I285" s="65"/>
      <c r="J285" s="65"/>
      <c r="K285" s="56"/>
      <c r="L285" s="56"/>
      <c r="M285" s="56"/>
      <c r="N285" s="56"/>
      <c r="O285" s="12"/>
    </row>
    <row r="286" spans="1:15" s="9" customFormat="1" x14ac:dyDescent="0.25">
      <c r="A286" s="20"/>
      <c r="B286" s="26"/>
      <c r="C286" s="55"/>
      <c r="D286" s="55"/>
      <c r="E286" s="65"/>
      <c r="F286" s="65"/>
      <c r="G286" s="65"/>
      <c r="H286" s="65"/>
      <c r="I286" s="65"/>
      <c r="J286" s="65"/>
      <c r="K286" s="56"/>
      <c r="L286" s="56"/>
      <c r="M286" s="56"/>
      <c r="N286" s="56"/>
      <c r="O286" s="12"/>
    </row>
    <row r="287" spans="1:15" s="9" customFormat="1" x14ac:dyDescent="0.25">
      <c r="A287" s="20"/>
      <c r="B287" s="26"/>
      <c r="C287" s="55"/>
      <c r="D287" s="55"/>
      <c r="E287" s="65"/>
      <c r="F287" s="65"/>
      <c r="G287" s="65"/>
      <c r="H287" s="65"/>
      <c r="I287" s="65"/>
      <c r="J287" s="65"/>
      <c r="K287" s="56"/>
      <c r="L287" s="56"/>
      <c r="M287" s="56"/>
      <c r="N287" s="56"/>
      <c r="O287" s="12"/>
    </row>
    <row r="288" spans="1:15" s="9" customFormat="1" x14ac:dyDescent="0.25">
      <c r="A288" s="20"/>
      <c r="B288" s="26"/>
      <c r="C288" s="55"/>
      <c r="D288" s="55"/>
      <c r="E288" s="65"/>
      <c r="F288" s="65"/>
      <c r="G288" s="65"/>
      <c r="H288" s="65"/>
      <c r="I288" s="65"/>
      <c r="J288" s="65"/>
      <c r="K288" s="56"/>
      <c r="L288" s="56"/>
      <c r="M288" s="56"/>
      <c r="N288" s="56"/>
      <c r="O288" s="12"/>
    </row>
    <row r="289" spans="1:15" s="9" customFormat="1" x14ac:dyDescent="0.25">
      <c r="A289" s="20"/>
      <c r="B289" s="26"/>
      <c r="C289" s="55"/>
      <c r="D289" s="55"/>
      <c r="E289" s="65"/>
      <c r="F289" s="65"/>
      <c r="G289" s="65"/>
      <c r="H289" s="65"/>
      <c r="I289" s="65"/>
      <c r="J289" s="65"/>
      <c r="K289" s="56"/>
      <c r="L289" s="56"/>
      <c r="M289" s="56"/>
      <c r="N289" s="56"/>
      <c r="O289" s="12"/>
    </row>
    <row r="290" spans="1:15" s="9" customFormat="1" x14ac:dyDescent="0.25">
      <c r="A290" s="20"/>
      <c r="B290" s="26"/>
      <c r="C290" s="55"/>
      <c r="D290" s="55"/>
      <c r="E290" s="65"/>
      <c r="F290" s="65"/>
      <c r="G290" s="65"/>
      <c r="H290" s="65"/>
      <c r="I290" s="65"/>
      <c r="J290" s="65"/>
      <c r="K290" s="56"/>
      <c r="L290" s="56"/>
      <c r="M290" s="56"/>
      <c r="N290" s="56"/>
      <c r="O290" s="12"/>
    </row>
    <row r="291" spans="1:15" s="9" customFormat="1" x14ac:dyDescent="0.25">
      <c r="A291" s="20"/>
      <c r="B291" s="26"/>
      <c r="C291" s="55"/>
      <c r="D291" s="55"/>
      <c r="E291" s="65"/>
      <c r="F291" s="65"/>
      <c r="G291" s="65"/>
      <c r="H291" s="65"/>
      <c r="I291" s="65"/>
      <c r="J291" s="65"/>
      <c r="K291" s="56"/>
      <c r="L291" s="56"/>
      <c r="M291" s="56"/>
      <c r="N291" s="56"/>
      <c r="O291" s="12"/>
    </row>
    <row r="292" spans="1:15" s="9" customFormat="1" x14ac:dyDescent="0.25">
      <c r="A292" s="20"/>
      <c r="B292" s="26"/>
      <c r="C292" s="55"/>
      <c r="D292" s="55"/>
      <c r="E292" s="65"/>
      <c r="F292" s="65"/>
      <c r="G292" s="65"/>
      <c r="H292" s="65"/>
      <c r="I292" s="65"/>
      <c r="J292" s="65"/>
      <c r="K292" s="56"/>
      <c r="L292" s="56"/>
      <c r="M292" s="56"/>
      <c r="N292" s="56"/>
      <c r="O292" s="12"/>
    </row>
    <row r="293" spans="1:15" s="9" customFormat="1" x14ac:dyDescent="0.25">
      <c r="A293" s="20"/>
      <c r="B293" s="26"/>
      <c r="C293" s="55"/>
      <c r="D293" s="55"/>
      <c r="E293" s="65"/>
      <c r="F293" s="65"/>
      <c r="G293" s="65"/>
      <c r="H293" s="65"/>
      <c r="I293" s="65"/>
      <c r="J293" s="65"/>
      <c r="K293" s="56"/>
      <c r="L293" s="56"/>
      <c r="M293" s="56"/>
      <c r="N293" s="56"/>
      <c r="O293" s="12"/>
    </row>
    <row r="294" spans="1:15" s="9" customFormat="1" x14ac:dyDescent="0.25">
      <c r="A294" s="20"/>
      <c r="B294" s="26"/>
      <c r="C294" s="55"/>
      <c r="D294" s="55"/>
      <c r="E294" s="65"/>
      <c r="F294" s="65"/>
      <c r="G294" s="65"/>
      <c r="H294" s="65"/>
      <c r="I294" s="65"/>
      <c r="J294" s="65"/>
      <c r="K294" s="56"/>
      <c r="L294" s="56"/>
      <c r="M294" s="56"/>
      <c r="N294" s="56"/>
      <c r="O294" s="12"/>
    </row>
    <row r="295" spans="1:15" s="9" customFormat="1" x14ac:dyDescent="0.25">
      <c r="A295" s="20"/>
      <c r="B295" s="26"/>
      <c r="C295" s="55"/>
      <c r="D295" s="55"/>
      <c r="E295" s="65"/>
      <c r="F295" s="65"/>
      <c r="G295" s="65"/>
      <c r="H295" s="65"/>
      <c r="I295" s="65"/>
      <c r="J295" s="65"/>
      <c r="K295" s="56"/>
      <c r="L295" s="56"/>
      <c r="M295" s="56"/>
      <c r="N295" s="56"/>
      <c r="O295" s="12"/>
    </row>
    <row r="296" spans="1:15" s="9" customFormat="1" x14ac:dyDescent="0.25">
      <c r="A296" s="20"/>
      <c r="B296" s="26"/>
      <c r="C296" s="55"/>
      <c r="D296" s="55"/>
      <c r="E296" s="65"/>
      <c r="F296" s="65"/>
      <c r="G296" s="65"/>
      <c r="H296" s="65"/>
      <c r="I296" s="65"/>
      <c r="J296" s="65"/>
      <c r="K296" s="56"/>
      <c r="L296" s="56"/>
      <c r="M296" s="56"/>
      <c r="N296" s="56"/>
      <c r="O296" s="12"/>
    </row>
    <row r="297" spans="1:15" s="9" customFormat="1" x14ac:dyDescent="0.25">
      <c r="A297" s="20"/>
      <c r="B297" s="26"/>
      <c r="C297" s="55"/>
      <c r="D297" s="55"/>
      <c r="E297" s="65"/>
      <c r="F297" s="65"/>
      <c r="G297" s="65"/>
      <c r="H297" s="65"/>
      <c r="I297" s="65"/>
      <c r="J297" s="65"/>
      <c r="K297" s="56"/>
      <c r="L297" s="56"/>
      <c r="M297" s="56"/>
      <c r="N297" s="56"/>
      <c r="O297" s="12"/>
    </row>
    <row r="298" spans="1:15" s="9" customFormat="1" x14ac:dyDescent="0.25">
      <c r="A298" s="20"/>
      <c r="B298" s="26"/>
      <c r="C298" s="55"/>
      <c r="D298" s="55"/>
      <c r="E298" s="65"/>
      <c r="F298" s="65"/>
      <c r="G298" s="65"/>
      <c r="H298" s="65"/>
      <c r="I298" s="65"/>
      <c r="J298" s="65"/>
      <c r="K298" s="56"/>
      <c r="L298" s="56"/>
      <c r="M298" s="56"/>
      <c r="N298" s="56"/>
      <c r="O298" s="12"/>
    </row>
    <row r="299" spans="1:15" s="9" customFormat="1" x14ac:dyDescent="0.25">
      <c r="A299" s="20"/>
      <c r="B299" s="26"/>
      <c r="C299" s="55"/>
      <c r="D299" s="55"/>
      <c r="E299" s="65"/>
      <c r="F299" s="65"/>
      <c r="G299" s="65"/>
      <c r="H299" s="65"/>
      <c r="I299" s="65"/>
      <c r="J299" s="65"/>
      <c r="K299" s="56"/>
      <c r="L299" s="56"/>
      <c r="M299" s="56"/>
      <c r="N299" s="56"/>
      <c r="O299" s="12"/>
    </row>
    <row r="300" spans="1:15" s="9" customFormat="1" x14ac:dyDescent="0.25">
      <c r="A300" s="20"/>
      <c r="B300" s="26"/>
      <c r="C300" s="55"/>
      <c r="D300" s="55"/>
      <c r="E300" s="65"/>
      <c r="F300" s="65"/>
      <c r="G300" s="65"/>
      <c r="H300" s="65"/>
      <c r="I300" s="65"/>
      <c r="J300" s="65"/>
      <c r="K300" s="56"/>
      <c r="L300" s="56"/>
      <c r="M300" s="56"/>
      <c r="N300" s="56"/>
      <c r="O300" s="12"/>
    </row>
    <row r="301" spans="1:15" s="9" customFormat="1" x14ac:dyDescent="0.25">
      <c r="A301" s="20"/>
      <c r="B301" s="26"/>
      <c r="C301" s="55"/>
      <c r="D301" s="55"/>
      <c r="E301" s="65"/>
      <c r="F301" s="65"/>
      <c r="G301" s="65"/>
      <c r="H301" s="65"/>
      <c r="I301" s="65"/>
      <c r="J301" s="65"/>
      <c r="K301" s="56"/>
      <c r="L301" s="56"/>
      <c r="M301" s="56"/>
      <c r="N301" s="56"/>
      <c r="O301" s="12"/>
    </row>
    <row r="302" spans="1:15" s="9" customFormat="1" x14ac:dyDescent="0.25">
      <c r="A302" s="20"/>
      <c r="B302" s="26"/>
      <c r="C302" s="55"/>
      <c r="D302" s="55"/>
      <c r="E302" s="65"/>
      <c r="F302" s="65"/>
      <c r="G302" s="65"/>
      <c r="H302" s="65"/>
      <c r="I302" s="65"/>
      <c r="J302" s="65"/>
      <c r="K302" s="56"/>
      <c r="L302" s="56"/>
      <c r="M302" s="56"/>
      <c r="N302" s="56"/>
      <c r="O302" s="12"/>
    </row>
    <row r="303" spans="1:15" s="9" customFormat="1" x14ac:dyDescent="0.25">
      <c r="A303" s="20"/>
      <c r="B303" s="26"/>
      <c r="C303" s="55"/>
      <c r="D303" s="55"/>
      <c r="E303" s="65"/>
      <c r="F303" s="65"/>
      <c r="G303" s="65"/>
      <c r="H303" s="65"/>
      <c r="I303" s="65"/>
      <c r="J303" s="65"/>
      <c r="K303" s="56"/>
      <c r="L303" s="56"/>
      <c r="M303" s="56"/>
      <c r="N303" s="56"/>
      <c r="O303" s="12"/>
    </row>
    <row r="304" spans="1:15" s="9" customFormat="1" x14ac:dyDescent="0.25">
      <c r="A304" s="20"/>
      <c r="B304" s="26"/>
      <c r="C304" s="55"/>
      <c r="D304" s="55"/>
      <c r="E304" s="65"/>
      <c r="F304" s="65"/>
      <c r="G304" s="65"/>
      <c r="H304" s="65"/>
      <c r="I304" s="65"/>
      <c r="J304" s="65"/>
      <c r="K304" s="56"/>
      <c r="L304" s="56"/>
      <c r="M304" s="56"/>
      <c r="N304" s="56"/>
      <c r="O304" s="12"/>
    </row>
    <row r="305" spans="1:15" s="9" customFormat="1" x14ac:dyDescent="0.25">
      <c r="A305" s="20"/>
      <c r="B305" s="26"/>
      <c r="C305" s="55"/>
      <c r="D305" s="55"/>
      <c r="E305" s="65"/>
      <c r="F305" s="65"/>
      <c r="G305" s="65"/>
      <c r="H305" s="65"/>
      <c r="I305" s="65"/>
      <c r="J305" s="65"/>
      <c r="K305" s="56"/>
      <c r="L305" s="56"/>
      <c r="M305" s="56"/>
      <c r="N305" s="56"/>
      <c r="O305" s="12"/>
    </row>
    <row r="306" spans="1:15" s="9" customFormat="1" x14ac:dyDescent="0.25">
      <c r="A306" s="20"/>
      <c r="B306" s="26"/>
      <c r="C306" s="55"/>
      <c r="D306" s="55"/>
      <c r="E306" s="65"/>
      <c r="F306" s="65"/>
      <c r="G306" s="65"/>
      <c r="H306" s="65"/>
      <c r="I306" s="65"/>
      <c r="J306" s="65"/>
      <c r="K306" s="56"/>
      <c r="L306" s="56"/>
      <c r="M306" s="56"/>
      <c r="N306" s="56"/>
      <c r="O306" s="12"/>
    </row>
    <row r="307" spans="1:15" s="9" customFormat="1" x14ac:dyDescent="0.25">
      <c r="A307" s="20"/>
      <c r="B307" s="26"/>
      <c r="C307" s="55"/>
      <c r="D307" s="55"/>
      <c r="E307" s="65"/>
      <c r="F307" s="65"/>
      <c r="G307" s="65"/>
      <c r="H307" s="65"/>
      <c r="I307" s="65"/>
      <c r="J307" s="65"/>
      <c r="K307" s="56"/>
      <c r="L307" s="56"/>
      <c r="M307" s="56"/>
      <c r="N307" s="56"/>
      <c r="O307" s="12"/>
    </row>
    <row r="308" spans="1:15" s="9" customFormat="1" x14ac:dyDescent="0.25">
      <c r="A308" s="20"/>
      <c r="B308" s="26"/>
      <c r="C308" s="55"/>
      <c r="D308" s="55"/>
      <c r="E308" s="65"/>
      <c r="F308" s="65"/>
      <c r="G308" s="65"/>
      <c r="H308" s="65"/>
      <c r="I308" s="65"/>
      <c r="J308" s="65"/>
      <c r="K308" s="56"/>
      <c r="L308" s="56"/>
      <c r="M308" s="56"/>
      <c r="N308" s="56"/>
      <c r="O308" s="12"/>
    </row>
    <row r="309" spans="1:15" s="9" customFormat="1" x14ac:dyDescent="0.25">
      <c r="A309" s="20"/>
      <c r="B309" s="26"/>
      <c r="C309" s="55"/>
      <c r="D309" s="55"/>
      <c r="E309" s="65"/>
      <c r="F309" s="65"/>
      <c r="G309" s="65"/>
      <c r="H309" s="65"/>
      <c r="I309" s="65"/>
      <c r="J309" s="65"/>
      <c r="K309" s="56"/>
      <c r="L309" s="56"/>
      <c r="M309" s="56"/>
      <c r="N309" s="56"/>
      <c r="O309" s="12"/>
    </row>
    <row r="310" spans="1:15" s="9" customFormat="1" x14ac:dyDescent="0.25">
      <c r="A310" s="20"/>
      <c r="B310" s="26"/>
      <c r="C310" s="55"/>
      <c r="D310" s="55"/>
      <c r="E310" s="65"/>
      <c r="F310" s="65"/>
      <c r="G310" s="65"/>
      <c r="H310" s="65"/>
      <c r="I310" s="65"/>
      <c r="J310" s="65"/>
      <c r="K310" s="56"/>
      <c r="L310" s="56"/>
      <c r="M310" s="56"/>
      <c r="N310" s="56"/>
      <c r="O310" s="12"/>
    </row>
    <row r="311" spans="1:15" s="9" customFormat="1" x14ac:dyDescent="0.25">
      <c r="A311" s="20"/>
      <c r="B311" s="26"/>
      <c r="C311" s="55"/>
      <c r="D311" s="55"/>
      <c r="E311" s="65"/>
      <c r="F311" s="65"/>
      <c r="G311" s="65"/>
      <c r="H311" s="65"/>
      <c r="I311" s="65"/>
      <c r="J311" s="65"/>
      <c r="K311" s="56"/>
      <c r="L311" s="56"/>
      <c r="M311" s="56"/>
      <c r="N311" s="56"/>
      <c r="O311" s="12"/>
    </row>
    <row r="312" spans="1:15" s="9" customFormat="1" x14ac:dyDescent="0.25">
      <c r="A312" s="20"/>
      <c r="B312" s="26"/>
      <c r="C312" s="55"/>
      <c r="D312" s="55"/>
      <c r="E312" s="65"/>
      <c r="F312" s="65"/>
      <c r="G312" s="65"/>
      <c r="H312" s="65"/>
      <c r="I312" s="65"/>
      <c r="J312" s="65"/>
      <c r="K312" s="56"/>
      <c r="L312" s="56"/>
      <c r="M312" s="56"/>
      <c r="N312" s="56"/>
      <c r="O312" s="12"/>
    </row>
    <row r="313" spans="1:15" s="9" customFormat="1" x14ac:dyDescent="0.25">
      <c r="A313" s="20"/>
      <c r="B313" s="26"/>
      <c r="C313" s="55"/>
      <c r="D313" s="55"/>
      <c r="E313" s="65"/>
      <c r="F313" s="65"/>
      <c r="G313" s="65"/>
      <c r="H313" s="65"/>
      <c r="I313" s="65"/>
      <c r="J313" s="65"/>
      <c r="K313" s="56"/>
      <c r="L313" s="56"/>
      <c r="M313" s="56"/>
      <c r="N313" s="56"/>
      <c r="O313" s="12"/>
    </row>
    <row r="314" spans="1:15" s="9" customFormat="1" x14ac:dyDescent="0.25">
      <c r="A314" s="20"/>
      <c r="B314" s="26"/>
      <c r="C314" s="55"/>
      <c r="D314" s="55"/>
      <c r="E314" s="65"/>
      <c r="F314" s="65"/>
      <c r="G314" s="65"/>
      <c r="H314" s="65"/>
      <c r="I314" s="65"/>
      <c r="J314" s="65"/>
      <c r="K314" s="56"/>
      <c r="L314" s="56"/>
      <c r="M314" s="56"/>
      <c r="N314" s="56"/>
      <c r="O314" s="12"/>
    </row>
    <row r="315" spans="1:15" s="9" customFormat="1" x14ac:dyDescent="0.25">
      <c r="A315" s="20"/>
      <c r="B315" s="26"/>
      <c r="C315" s="55"/>
      <c r="D315" s="55"/>
      <c r="E315" s="65"/>
      <c r="F315" s="65"/>
      <c r="G315" s="65"/>
      <c r="H315" s="65"/>
      <c r="I315" s="65"/>
      <c r="J315" s="65"/>
      <c r="K315" s="56"/>
      <c r="L315" s="56"/>
      <c r="M315" s="56"/>
      <c r="N315" s="56"/>
      <c r="O315" s="12"/>
    </row>
    <row r="316" spans="1:15" s="9" customFormat="1" x14ac:dyDescent="0.25">
      <c r="A316" s="20"/>
      <c r="B316" s="26"/>
      <c r="C316" s="55"/>
      <c r="D316" s="55"/>
      <c r="E316" s="65"/>
      <c r="F316" s="65"/>
      <c r="G316" s="65"/>
      <c r="H316" s="65"/>
      <c r="I316" s="65"/>
      <c r="J316" s="65"/>
      <c r="K316" s="56"/>
      <c r="L316" s="56"/>
      <c r="M316" s="56"/>
      <c r="N316" s="56"/>
      <c r="O316" s="12"/>
    </row>
    <row r="317" spans="1:15" s="9" customFormat="1" x14ac:dyDescent="0.25">
      <c r="A317" s="20"/>
      <c r="B317" s="26"/>
      <c r="C317" s="55"/>
      <c r="D317" s="55"/>
      <c r="E317" s="65"/>
      <c r="F317" s="65"/>
      <c r="G317" s="65"/>
      <c r="H317" s="65"/>
      <c r="I317" s="65"/>
      <c r="J317" s="65"/>
      <c r="K317" s="56"/>
      <c r="L317" s="56"/>
      <c r="M317" s="56"/>
      <c r="N317" s="56"/>
      <c r="O317" s="12"/>
    </row>
    <row r="318" spans="1:15" s="9" customFormat="1" x14ac:dyDescent="0.25">
      <c r="A318" s="20"/>
      <c r="B318" s="26"/>
      <c r="C318" s="55"/>
      <c r="D318" s="55"/>
      <c r="E318" s="65"/>
      <c r="F318" s="65"/>
      <c r="G318" s="65"/>
      <c r="H318" s="65"/>
      <c r="I318" s="65"/>
      <c r="J318" s="65"/>
      <c r="K318" s="56"/>
      <c r="L318" s="56"/>
      <c r="M318" s="56"/>
      <c r="N318" s="56"/>
      <c r="O318" s="12"/>
    </row>
    <row r="319" spans="1:15" s="9" customFormat="1" x14ac:dyDescent="0.25">
      <c r="A319" s="20"/>
      <c r="B319" s="26"/>
      <c r="C319" s="55"/>
      <c r="D319" s="55"/>
      <c r="E319" s="65"/>
      <c r="F319" s="65"/>
      <c r="G319" s="65"/>
      <c r="H319" s="65"/>
      <c r="I319" s="65"/>
      <c r="J319" s="65"/>
      <c r="K319" s="56"/>
      <c r="L319" s="56"/>
      <c r="M319" s="56"/>
      <c r="N319" s="56"/>
      <c r="O319" s="12"/>
    </row>
    <row r="320" spans="1:15" s="9" customFormat="1" x14ac:dyDescent="0.25">
      <c r="A320" s="20"/>
      <c r="B320" s="26"/>
      <c r="C320" s="55"/>
      <c r="D320" s="55"/>
      <c r="E320" s="65"/>
      <c r="F320" s="65"/>
      <c r="G320" s="65"/>
      <c r="H320" s="65"/>
      <c r="I320" s="65"/>
      <c r="J320" s="65"/>
      <c r="K320" s="56"/>
      <c r="L320" s="56"/>
      <c r="M320" s="56"/>
      <c r="N320" s="56"/>
      <c r="O320" s="12"/>
    </row>
    <row r="321" spans="1:15" s="9" customFormat="1" x14ac:dyDescent="0.25">
      <c r="A321" s="20"/>
      <c r="B321" s="26"/>
      <c r="C321" s="55"/>
      <c r="D321" s="55"/>
      <c r="E321" s="65"/>
      <c r="F321" s="65"/>
      <c r="G321" s="65"/>
      <c r="H321" s="65"/>
      <c r="I321" s="65"/>
      <c r="J321" s="65"/>
      <c r="K321" s="56"/>
      <c r="L321" s="56"/>
      <c r="M321" s="56"/>
      <c r="N321" s="56"/>
      <c r="O321" s="12"/>
    </row>
    <row r="322" spans="1:15" s="9" customFormat="1" x14ac:dyDescent="0.25">
      <c r="A322" s="20"/>
      <c r="B322" s="26"/>
      <c r="C322" s="55"/>
      <c r="D322" s="55"/>
      <c r="E322" s="65"/>
      <c r="F322" s="65"/>
      <c r="G322" s="65"/>
      <c r="H322" s="65"/>
      <c r="I322" s="65"/>
      <c r="J322" s="65"/>
      <c r="K322" s="56"/>
      <c r="L322" s="56"/>
      <c r="M322" s="56"/>
      <c r="N322" s="56"/>
      <c r="O322" s="12"/>
    </row>
    <row r="323" spans="1:15" s="9" customFormat="1" x14ac:dyDescent="0.25">
      <c r="A323" s="20"/>
      <c r="B323" s="26"/>
      <c r="C323" s="55"/>
      <c r="D323" s="55"/>
      <c r="E323" s="65"/>
      <c r="F323" s="65"/>
      <c r="G323" s="65"/>
      <c r="H323" s="65"/>
      <c r="I323" s="65"/>
      <c r="J323" s="65"/>
      <c r="K323" s="56"/>
      <c r="L323" s="56"/>
      <c r="M323" s="56"/>
      <c r="N323" s="56"/>
      <c r="O323" s="12"/>
    </row>
    <row r="324" spans="1:15" s="9" customFormat="1" x14ac:dyDescent="0.25">
      <c r="A324" s="20"/>
      <c r="B324" s="26"/>
      <c r="C324" s="55"/>
      <c r="D324" s="55"/>
      <c r="E324" s="65"/>
      <c r="F324" s="65"/>
      <c r="G324" s="65"/>
      <c r="H324" s="65"/>
      <c r="I324" s="65"/>
      <c r="J324" s="65"/>
      <c r="K324" s="56"/>
      <c r="L324" s="56"/>
      <c r="M324" s="56"/>
      <c r="N324" s="56"/>
      <c r="O324" s="12"/>
    </row>
    <row r="325" spans="1:15" s="9" customFormat="1" x14ac:dyDescent="0.25">
      <c r="A325" s="20"/>
      <c r="B325" s="26"/>
      <c r="C325" s="55"/>
      <c r="D325" s="55"/>
      <c r="E325" s="65"/>
      <c r="F325" s="65"/>
      <c r="G325" s="65"/>
      <c r="H325" s="65"/>
      <c r="I325" s="65"/>
      <c r="J325" s="65"/>
      <c r="K325" s="56"/>
      <c r="L325" s="56"/>
      <c r="M325" s="56"/>
      <c r="N325" s="56"/>
      <c r="O325" s="12"/>
    </row>
    <row r="326" spans="1:15" s="9" customFormat="1" x14ac:dyDescent="0.25">
      <c r="A326" s="20"/>
      <c r="B326" s="26"/>
      <c r="C326" s="55"/>
      <c r="D326" s="55"/>
      <c r="E326" s="65"/>
      <c r="F326" s="65"/>
      <c r="G326" s="65"/>
      <c r="H326" s="65"/>
      <c r="I326" s="65"/>
      <c r="J326" s="65"/>
      <c r="K326" s="56"/>
      <c r="L326" s="56"/>
      <c r="M326" s="56"/>
      <c r="N326" s="56"/>
      <c r="O326" s="12"/>
    </row>
    <row r="327" spans="1:15" s="9" customFormat="1" x14ac:dyDescent="0.25">
      <c r="A327" s="20"/>
      <c r="B327" s="26"/>
      <c r="C327" s="55"/>
      <c r="D327" s="55"/>
      <c r="E327" s="65"/>
      <c r="F327" s="65"/>
      <c r="G327" s="65"/>
      <c r="H327" s="65"/>
      <c r="I327" s="65"/>
      <c r="J327" s="65"/>
      <c r="K327" s="56"/>
      <c r="L327" s="56"/>
      <c r="M327" s="56"/>
      <c r="N327" s="56"/>
      <c r="O327" s="12"/>
    </row>
    <row r="328" spans="1:15" s="9" customFormat="1" x14ac:dyDescent="0.25">
      <c r="A328" s="20"/>
      <c r="B328" s="26"/>
      <c r="C328" s="55"/>
      <c r="D328" s="55"/>
      <c r="E328" s="65"/>
      <c r="F328" s="65"/>
      <c r="G328" s="65"/>
      <c r="H328" s="65"/>
      <c r="I328" s="65"/>
      <c r="J328" s="65"/>
      <c r="K328" s="56"/>
      <c r="L328" s="56"/>
      <c r="M328" s="56"/>
      <c r="N328" s="56"/>
      <c r="O328" s="12"/>
    </row>
    <row r="329" spans="1:15" s="9" customFormat="1" x14ac:dyDescent="0.25">
      <c r="A329" s="20"/>
      <c r="B329" s="26"/>
      <c r="C329" s="55"/>
      <c r="D329" s="55"/>
      <c r="E329" s="65"/>
      <c r="F329" s="65"/>
      <c r="G329" s="65"/>
      <c r="H329" s="65"/>
      <c r="I329" s="65"/>
      <c r="J329" s="65"/>
      <c r="K329" s="56"/>
      <c r="L329" s="56"/>
      <c r="M329" s="56"/>
      <c r="N329" s="56"/>
      <c r="O329" s="12"/>
    </row>
    <row r="330" spans="1:15" s="9" customFormat="1" x14ac:dyDescent="0.25">
      <c r="A330" s="20"/>
      <c r="B330" s="26"/>
      <c r="C330" s="55"/>
      <c r="D330" s="55"/>
      <c r="E330" s="65"/>
      <c r="F330" s="65"/>
      <c r="G330" s="65"/>
      <c r="H330" s="65"/>
      <c r="I330" s="65"/>
      <c r="J330" s="65"/>
      <c r="K330" s="56"/>
      <c r="L330" s="56"/>
      <c r="M330" s="56"/>
      <c r="N330" s="56"/>
      <c r="O330" s="12"/>
    </row>
    <row r="331" spans="1:15" s="9" customFormat="1" x14ac:dyDescent="0.25">
      <c r="A331" s="20"/>
      <c r="B331" s="26"/>
      <c r="C331" s="55"/>
      <c r="D331" s="55"/>
      <c r="E331" s="65"/>
      <c r="F331" s="65"/>
      <c r="G331" s="65"/>
      <c r="H331" s="65"/>
      <c r="I331" s="65"/>
      <c r="J331" s="65"/>
      <c r="K331" s="56"/>
      <c r="L331" s="56"/>
      <c r="M331" s="56"/>
      <c r="N331" s="56"/>
      <c r="O331" s="12"/>
    </row>
    <row r="332" spans="1:15" s="9" customFormat="1" x14ac:dyDescent="0.25">
      <c r="A332" s="20"/>
      <c r="B332" s="26"/>
      <c r="C332" s="55"/>
      <c r="D332" s="55"/>
      <c r="E332" s="65"/>
      <c r="F332" s="65"/>
      <c r="G332" s="65"/>
      <c r="H332" s="65"/>
      <c r="I332" s="65"/>
      <c r="J332" s="65"/>
      <c r="K332" s="56"/>
      <c r="L332" s="56"/>
      <c r="M332" s="56"/>
      <c r="N332" s="56"/>
      <c r="O332" s="12"/>
    </row>
    <row r="333" spans="1:15" s="9" customFormat="1" x14ac:dyDescent="0.25">
      <c r="A333" s="20"/>
      <c r="B333" s="26"/>
      <c r="C333" s="55"/>
      <c r="D333" s="55"/>
      <c r="E333" s="65"/>
      <c r="F333" s="65"/>
      <c r="G333" s="65"/>
      <c r="H333" s="65"/>
      <c r="I333" s="65"/>
      <c r="J333" s="65"/>
      <c r="K333" s="56"/>
      <c r="L333" s="56"/>
      <c r="M333" s="56"/>
      <c r="N333" s="56"/>
      <c r="O333" s="12"/>
    </row>
    <row r="334" spans="1:15" s="9" customFormat="1" x14ac:dyDescent="0.25">
      <c r="A334" s="20"/>
      <c r="B334" s="26"/>
      <c r="C334" s="55"/>
      <c r="D334" s="55"/>
      <c r="E334" s="65"/>
      <c r="F334" s="65"/>
      <c r="G334" s="65"/>
      <c r="H334" s="65"/>
      <c r="I334" s="65"/>
      <c r="J334" s="65"/>
      <c r="K334" s="56"/>
      <c r="L334" s="56"/>
      <c r="M334" s="56"/>
      <c r="N334" s="56"/>
      <c r="O334" s="12"/>
    </row>
    <row r="335" spans="1:15" s="9" customFormat="1" x14ac:dyDescent="0.25">
      <c r="A335" s="20"/>
      <c r="B335" s="26"/>
      <c r="C335" s="55"/>
      <c r="D335" s="55"/>
      <c r="E335" s="65"/>
      <c r="F335" s="65"/>
      <c r="G335" s="65"/>
      <c r="H335" s="65"/>
      <c r="I335" s="65"/>
      <c r="J335" s="65"/>
      <c r="K335" s="56"/>
      <c r="L335" s="56"/>
      <c r="M335" s="56"/>
      <c r="N335" s="56"/>
      <c r="O335" s="12"/>
    </row>
    <row r="336" spans="1:15" s="9" customFormat="1" x14ac:dyDescent="0.25">
      <c r="A336" s="20"/>
      <c r="B336" s="26"/>
      <c r="C336" s="55"/>
      <c r="D336" s="55"/>
      <c r="E336" s="65"/>
      <c r="F336" s="65"/>
      <c r="G336" s="65"/>
      <c r="H336" s="65"/>
      <c r="I336" s="65"/>
      <c r="J336" s="65"/>
      <c r="K336" s="56"/>
      <c r="L336" s="56"/>
      <c r="M336" s="56"/>
      <c r="N336" s="56"/>
      <c r="O336" s="12"/>
    </row>
    <row r="337" spans="1:15" s="9" customFormat="1" x14ac:dyDescent="0.25">
      <c r="A337" s="20"/>
      <c r="B337" s="26"/>
      <c r="C337" s="55"/>
      <c r="D337" s="55"/>
      <c r="E337" s="65"/>
      <c r="F337" s="65"/>
      <c r="G337" s="65"/>
      <c r="H337" s="65"/>
      <c r="I337" s="65"/>
      <c r="J337" s="65"/>
      <c r="K337" s="56"/>
      <c r="L337" s="56"/>
      <c r="M337" s="56"/>
      <c r="N337" s="56"/>
      <c r="O337" s="12"/>
    </row>
    <row r="338" spans="1:15" s="9" customFormat="1" x14ac:dyDescent="0.25">
      <c r="A338" s="20"/>
      <c r="B338" s="26"/>
      <c r="C338" s="55"/>
      <c r="D338" s="55"/>
      <c r="E338" s="65"/>
      <c r="F338" s="65"/>
      <c r="G338" s="65"/>
      <c r="H338" s="65"/>
      <c r="I338" s="65"/>
      <c r="J338" s="65"/>
      <c r="K338" s="56"/>
      <c r="L338" s="56"/>
      <c r="M338" s="56"/>
      <c r="N338" s="56"/>
      <c r="O338" s="12"/>
    </row>
    <row r="339" spans="1:15" s="9" customFormat="1" x14ac:dyDescent="0.25">
      <c r="A339" s="20"/>
      <c r="B339" s="26"/>
      <c r="C339" s="55"/>
      <c r="D339" s="55"/>
      <c r="E339" s="65"/>
      <c r="F339" s="65"/>
      <c r="G339" s="65"/>
      <c r="H339" s="65"/>
      <c r="I339" s="65"/>
      <c r="J339" s="65"/>
      <c r="K339" s="56"/>
      <c r="L339" s="56"/>
      <c r="M339" s="56"/>
      <c r="N339" s="56"/>
      <c r="O339" s="12"/>
    </row>
    <row r="340" spans="1:15" s="9" customFormat="1" x14ac:dyDescent="0.25">
      <c r="A340" s="20"/>
      <c r="B340" s="26"/>
      <c r="C340" s="55"/>
      <c r="D340" s="55"/>
      <c r="E340" s="65"/>
      <c r="F340" s="65"/>
      <c r="G340" s="65"/>
      <c r="H340" s="65"/>
      <c r="I340" s="65"/>
      <c r="J340" s="65"/>
      <c r="K340" s="56"/>
      <c r="L340" s="56"/>
      <c r="M340" s="56"/>
      <c r="N340" s="56"/>
      <c r="O340" s="12"/>
    </row>
    <row r="341" spans="1:15" s="9" customFormat="1" x14ac:dyDescent="0.25">
      <c r="A341" s="20"/>
      <c r="B341" s="26"/>
      <c r="C341" s="55"/>
      <c r="D341" s="55"/>
      <c r="E341" s="65"/>
      <c r="F341" s="65"/>
      <c r="G341" s="65"/>
      <c r="H341" s="65"/>
      <c r="I341" s="65"/>
      <c r="J341" s="65"/>
      <c r="K341" s="56"/>
      <c r="L341" s="56"/>
      <c r="M341" s="56"/>
      <c r="N341" s="56"/>
      <c r="O341" s="12"/>
    </row>
    <row r="342" spans="1:15" s="9" customFormat="1" x14ac:dyDescent="0.25">
      <c r="A342" s="20"/>
      <c r="B342" s="26"/>
      <c r="C342" s="55"/>
      <c r="D342" s="55"/>
      <c r="E342" s="65"/>
      <c r="F342" s="65"/>
      <c r="G342" s="65"/>
      <c r="H342" s="65"/>
      <c r="I342" s="65"/>
      <c r="J342" s="65"/>
      <c r="K342" s="56"/>
      <c r="L342" s="56"/>
      <c r="M342" s="56"/>
      <c r="N342" s="56"/>
      <c r="O342" s="12"/>
    </row>
    <row r="343" spans="1:15" s="9" customFormat="1" x14ac:dyDescent="0.25">
      <c r="A343" s="20"/>
      <c r="B343" s="26"/>
      <c r="C343" s="55"/>
      <c r="D343" s="55"/>
      <c r="E343" s="65"/>
      <c r="F343" s="65"/>
      <c r="G343" s="65"/>
      <c r="H343" s="65"/>
      <c r="I343" s="65"/>
      <c r="J343" s="65"/>
      <c r="K343" s="56"/>
      <c r="L343" s="56"/>
      <c r="M343" s="56"/>
      <c r="N343" s="56"/>
      <c r="O343" s="12"/>
    </row>
    <row r="344" spans="1:15" s="9" customFormat="1" x14ac:dyDescent="0.25">
      <c r="A344" s="20"/>
      <c r="B344" s="26"/>
      <c r="C344" s="55"/>
      <c r="D344" s="55"/>
      <c r="E344" s="65"/>
      <c r="F344" s="65"/>
      <c r="G344" s="65"/>
      <c r="H344" s="65"/>
      <c r="I344" s="65"/>
      <c r="J344" s="65"/>
      <c r="K344" s="56"/>
      <c r="L344" s="56"/>
      <c r="M344" s="56"/>
      <c r="N344" s="56"/>
      <c r="O344" s="12"/>
    </row>
    <row r="345" spans="1:15" s="9" customFormat="1" x14ac:dyDescent="0.25">
      <c r="A345" s="20"/>
      <c r="B345" s="26"/>
      <c r="C345" s="55"/>
      <c r="D345" s="55"/>
      <c r="E345" s="65"/>
      <c r="F345" s="65"/>
      <c r="G345" s="65"/>
      <c r="H345" s="65"/>
      <c r="I345" s="65"/>
      <c r="J345" s="65"/>
      <c r="K345" s="56"/>
      <c r="L345" s="56"/>
      <c r="M345" s="56"/>
      <c r="N345" s="56"/>
      <c r="O345" s="12"/>
    </row>
    <row r="346" spans="1:15" s="9" customFormat="1" x14ac:dyDescent="0.25">
      <c r="A346" s="20"/>
      <c r="B346" s="26"/>
      <c r="C346" s="55"/>
      <c r="D346" s="55"/>
      <c r="E346" s="65"/>
      <c r="F346" s="65"/>
      <c r="G346" s="65"/>
      <c r="H346" s="65"/>
      <c r="I346" s="65"/>
      <c r="J346" s="65"/>
      <c r="K346" s="56"/>
      <c r="L346" s="56"/>
      <c r="M346" s="56"/>
      <c r="N346" s="56"/>
      <c r="O346" s="12"/>
    </row>
    <row r="347" spans="1:15" s="9" customFormat="1" x14ac:dyDescent="0.25">
      <c r="A347" s="20"/>
      <c r="B347" s="26"/>
      <c r="C347" s="55"/>
      <c r="D347" s="55"/>
      <c r="E347" s="65"/>
      <c r="F347" s="65"/>
      <c r="G347" s="65"/>
      <c r="H347" s="65"/>
      <c r="I347" s="65"/>
      <c r="J347" s="65"/>
      <c r="K347" s="56"/>
      <c r="L347" s="56"/>
      <c r="M347" s="56"/>
      <c r="N347" s="56"/>
      <c r="O347" s="12"/>
    </row>
    <row r="348" spans="1:15" s="9" customFormat="1" x14ac:dyDescent="0.25">
      <c r="A348" s="20"/>
      <c r="B348" s="26"/>
      <c r="C348" s="55"/>
      <c r="D348" s="55"/>
      <c r="E348" s="65"/>
      <c r="F348" s="65"/>
      <c r="G348" s="65"/>
      <c r="H348" s="65"/>
      <c r="I348" s="65"/>
      <c r="J348" s="65"/>
      <c r="K348" s="56"/>
      <c r="L348" s="56"/>
      <c r="M348" s="56"/>
      <c r="N348" s="56"/>
      <c r="O348" s="12"/>
    </row>
    <row r="349" spans="1:15" s="9" customFormat="1" x14ac:dyDescent="0.25">
      <c r="A349" s="20"/>
      <c r="B349" s="26"/>
      <c r="C349" s="55"/>
      <c r="D349" s="55"/>
      <c r="E349" s="65"/>
      <c r="F349" s="65"/>
      <c r="G349" s="65"/>
      <c r="H349" s="65"/>
      <c r="I349" s="65"/>
      <c r="J349" s="65"/>
      <c r="K349" s="56"/>
      <c r="L349" s="56"/>
      <c r="M349" s="56"/>
      <c r="N349" s="56"/>
      <c r="O349" s="12"/>
    </row>
    <row r="350" spans="1:15" s="9" customFormat="1" x14ac:dyDescent="0.25">
      <c r="A350" s="20"/>
      <c r="B350" s="26"/>
      <c r="C350" s="55"/>
      <c r="D350" s="55"/>
      <c r="E350" s="65"/>
      <c r="F350" s="65"/>
      <c r="G350" s="65"/>
      <c r="H350" s="65"/>
      <c r="I350" s="65"/>
      <c r="J350" s="65"/>
      <c r="K350" s="56"/>
      <c r="L350" s="56"/>
      <c r="M350" s="56"/>
      <c r="N350" s="56"/>
      <c r="O350" s="12"/>
    </row>
    <row r="351" spans="1:15" s="9" customFormat="1" x14ac:dyDescent="0.25">
      <c r="A351" s="20"/>
      <c r="B351" s="26"/>
      <c r="C351" s="55"/>
      <c r="D351" s="55"/>
      <c r="E351" s="65"/>
      <c r="F351" s="65"/>
      <c r="G351" s="65"/>
      <c r="H351" s="65"/>
      <c r="I351" s="65"/>
      <c r="J351" s="65"/>
      <c r="K351" s="56"/>
      <c r="L351" s="56"/>
      <c r="M351" s="56"/>
      <c r="N351" s="56"/>
      <c r="O351" s="12"/>
    </row>
    <row r="352" spans="1:15" s="9" customFormat="1" x14ac:dyDescent="0.25">
      <c r="A352" s="20"/>
      <c r="B352" s="26"/>
      <c r="C352" s="55"/>
      <c r="D352" s="55"/>
      <c r="E352" s="65"/>
      <c r="F352" s="65"/>
      <c r="G352" s="65"/>
      <c r="H352" s="65"/>
      <c r="I352" s="65"/>
      <c r="J352" s="65"/>
      <c r="K352" s="56"/>
      <c r="L352" s="56"/>
      <c r="M352" s="56"/>
      <c r="N352" s="56"/>
      <c r="O352" s="12"/>
    </row>
    <row r="353" spans="1:15" s="9" customFormat="1" x14ac:dyDescent="0.25">
      <c r="A353" s="20"/>
      <c r="B353" s="26"/>
      <c r="C353" s="55"/>
      <c r="D353" s="55"/>
      <c r="E353" s="65"/>
      <c r="F353" s="65"/>
      <c r="G353" s="65"/>
      <c r="H353" s="65"/>
      <c r="I353" s="65"/>
      <c r="J353" s="65"/>
      <c r="K353" s="56"/>
      <c r="L353" s="56"/>
      <c r="M353" s="56"/>
      <c r="N353" s="56"/>
      <c r="O353" s="12"/>
    </row>
    <row r="354" spans="1:15" s="9" customFormat="1" x14ac:dyDescent="0.25">
      <c r="A354" s="20"/>
      <c r="B354" s="26"/>
      <c r="C354" s="55"/>
      <c r="D354" s="55"/>
      <c r="E354" s="65"/>
      <c r="F354" s="65"/>
      <c r="G354" s="65"/>
      <c r="H354" s="65"/>
      <c r="I354" s="65"/>
      <c r="J354" s="65"/>
      <c r="K354" s="56"/>
      <c r="L354" s="56"/>
      <c r="M354" s="56"/>
      <c r="N354" s="56"/>
      <c r="O354" s="12"/>
    </row>
    <row r="355" spans="1:15" s="9" customFormat="1" x14ac:dyDescent="0.25">
      <c r="A355" s="20"/>
      <c r="B355" s="26"/>
      <c r="C355" s="55"/>
      <c r="D355" s="55"/>
      <c r="E355" s="65"/>
      <c r="F355" s="65"/>
      <c r="G355" s="65"/>
      <c r="H355" s="65"/>
      <c r="I355" s="65"/>
      <c r="J355" s="65"/>
      <c r="K355" s="56"/>
      <c r="L355" s="56"/>
      <c r="M355" s="56"/>
      <c r="N355" s="56"/>
      <c r="O355" s="12"/>
    </row>
    <row r="356" spans="1:15" s="9" customFormat="1" x14ac:dyDescent="0.25">
      <c r="A356" s="20"/>
      <c r="B356" s="26"/>
      <c r="C356" s="55"/>
      <c r="D356" s="55"/>
      <c r="E356" s="65"/>
      <c r="F356" s="65"/>
      <c r="G356" s="65"/>
      <c r="H356" s="65"/>
      <c r="I356" s="65"/>
      <c r="J356" s="65"/>
      <c r="K356" s="56"/>
      <c r="L356" s="56"/>
      <c r="M356" s="56"/>
      <c r="N356" s="56"/>
      <c r="O356" s="12"/>
    </row>
    <row r="357" spans="1:15" s="9" customFormat="1" x14ac:dyDescent="0.25">
      <c r="A357" s="20"/>
      <c r="B357" s="26"/>
      <c r="C357" s="55"/>
      <c r="D357" s="55"/>
      <c r="E357" s="65"/>
      <c r="F357" s="65"/>
      <c r="G357" s="65"/>
      <c r="H357" s="65"/>
      <c r="I357" s="65"/>
      <c r="J357" s="65"/>
      <c r="K357" s="56"/>
      <c r="L357" s="56"/>
      <c r="M357" s="56"/>
      <c r="N357" s="56"/>
      <c r="O357" s="12"/>
    </row>
    <row r="358" spans="1:15" s="9" customFormat="1" x14ac:dyDescent="0.25">
      <c r="A358" s="20"/>
      <c r="B358" s="26"/>
      <c r="C358" s="55"/>
      <c r="D358" s="55"/>
      <c r="E358" s="65"/>
      <c r="F358" s="65"/>
      <c r="G358" s="65"/>
      <c r="H358" s="65"/>
      <c r="I358" s="65"/>
      <c r="J358" s="65"/>
      <c r="K358" s="56"/>
      <c r="L358" s="56"/>
      <c r="M358" s="56"/>
      <c r="N358" s="56"/>
      <c r="O358" s="12"/>
    </row>
    <row r="359" spans="1:15" s="9" customFormat="1" x14ac:dyDescent="0.25">
      <c r="A359" s="20"/>
      <c r="B359" s="26"/>
      <c r="C359" s="55"/>
      <c r="D359" s="55"/>
      <c r="E359" s="65"/>
      <c r="F359" s="65"/>
      <c r="G359" s="65"/>
      <c r="H359" s="65"/>
      <c r="I359" s="65"/>
      <c r="J359" s="65"/>
      <c r="K359" s="56"/>
      <c r="L359" s="56"/>
      <c r="M359" s="56"/>
      <c r="N359" s="56"/>
      <c r="O359" s="12"/>
    </row>
    <row r="360" spans="1:15" s="9" customFormat="1" x14ac:dyDescent="0.25">
      <c r="A360" s="20"/>
      <c r="B360" s="26"/>
      <c r="C360" s="55"/>
      <c r="D360" s="55"/>
      <c r="E360" s="65"/>
      <c r="F360" s="65"/>
      <c r="G360" s="65"/>
      <c r="H360" s="65"/>
      <c r="I360" s="65"/>
      <c r="J360" s="65"/>
      <c r="K360" s="56"/>
      <c r="L360" s="56"/>
      <c r="M360" s="56"/>
      <c r="N360" s="56"/>
      <c r="O360" s="12"/>
    </row>
    <row r="361" spans="1:15" s="9" customFormat="1" x14ac:dyDescent="0.25">
      <c r="A361" s="20"/>
      <c r="B361" s="26"/>
      <c r="C361" s="55"/>
      <c r="D361" s="55"/>
      <c r="E361" s="65"/>
      <c r="F361" s="65"/>
      <c r="G361" s="65"/>
      <c r="H361" s="65"/>
      <c r="I361" s="65"/>
      <c r="J361" s="65"/>
      <c r="K361" s="56"/>
      <c r="L361" s="56"/>
      <c r="M361" s="56"/>
      <c r="N361" s="56"/>
      <c r="O361" s="12"/>
    </row>
    <row r="362" spans="1:15" s="9" customFormat="1" x14ac:dyDescent="0.25">
      <c r="A362" s="20"/>
      <c r="B362" s="26"/>
      <c r="C362" s="55"/>
      <c r="D362" s="55"/>
      <c r="E362" s="65"/>
      <c r="F362" s="65"/>
      <c r="G362" s="65"/>
      <c r="H362" s="65"/>
      <c r="I362" s="65"/>
      <c r="J362" s="65"/>
      <c r="K362" s="56"/>
      <c r="L362" s="56"/>
      <c r="M362" s="56"/>
      <c r="N362" s="56"/>
      <c r="O362" s="12"/>
    </row>
    <row r="363" spans="1:15" s="9" customFormat="1" x14ac:dyDescent="0.25">
      <c r="A363" s="20"/>
      <c r="B363" s="26"/>
      <c r="C363" s="55"/>
      <c r="D363" s="55"/>
      <c r="E363" s="65"/>
      <c r="F363" s="65"/>
      <c r="G363" s="65"/>
      <c r="H363" s="65"/>
      <c r="I363" s="65"/>
      <c r="J363" s="65"/>
      <c r="K363" s="56"/>
      <c r="L363" s="56"/>
      <c r="M363" s="56"/>
      <c r="N363" s="56"/>
      <c r="O363" s="12"/>
    </row>
    <row r="364" spans="1:15" s="9" customFormat="1" x14ac:dyDescent="0.25">
      <c r="A364" s="20"/>
      <c r="B364" s="26"/>
      <c r="C364" s="55"/>
      <c r="D364" s="55"/>
      <c r="E364" s="65"/>
      <c r="F364" s="65"/>
      <c r="G364" s="65"/>
      <c r="H364" s="65"/>
      <c r="I364" s="65"/>
      <c r="J364" s="65"/>
      <c r="K364" s="56"/>
      <c r="L364" s="56"/>
      <c r="M364" s="56"/>
      <c r="N364" s="56"/>
      <c r="O364" s="12"/>
    </row>
    <row r="365" spans="1:15" s="9" customFormat="1" x14ac:dyDescent="0.25">
      <c r="A365" s="20"/>
      <c r="B365" s="26"/>
      <c r="C365" s="55"/>
      <c r="D365" s="55"/>
      <c r="E365" s="65"/>
      <c r="F365" s="65"/>
      <c r="G365" s="65"/>
      <c r="H365" s="65"/>
      <c r="I365" s="65"/>
      <c r="J365" s="65"/>
      <c r="K365" s="56"/>
      <c r="L365" s="56"/>
      <c r="M365" s="56"/>
      <c r="N365" s="56"/>
      <c r="O365" s="12"/>
    </row>
    <row r="366" spans="1:15" s="9" customFormat="1" x14ac:dyDescent="0.25">
      <c r="A366" s="20"/>
      <c r="B366" s="26"/>
      <c r="C366" s="55"/>
      <c r="D366" s="55"/>
      <c r="E366" s="65"/>
      <c r="F366" s="65"/>
      <c r="G366" s="65"/>
      <c r="H366" s="65"/>
      <c r="I366" s="65"/>
      <c r="J366" s="65"/>
      <c r="K366" s="56"/>
      <c r="L366" s="56"/>
      <c r="M366" s="56"/>
      <c r="N366" s="56"/>
      <c r="O366" s="12"/>
    </row>
    <row r="367" spans="1:15" s="9" customFormat="1" x14ac:dyDescent="0.25">
      <c r="A367" s="20"/>
      <c r="B367" s="26"/>
      <c r="C367" s="55"/>
      <c r="D367" s="55"/>
      <c r="E367" s="65"/>
      <c r="F367" s="65"/>
      <c r="G367" s="65"/>
      <c r="H367" s="65"/>
      <c r="I367" s="65"/>
      <c r="J367" s="65"/>
      <c r="K367" s="56"/>
      <c r="L367" s="56"/>
      <c r="M367" s="56"/>
      <c r="N367" s="56"/>
      <c r="O367" s="12"/>
    </row>
    <row r="368" spans="1:15" s="9" customFormat="1" x14ac:dyDescent="0.25">
      <c r="A368" s="20"/>
      <c r="B368" s="26"/>
      <c r="C368" s="55"/>
      <c r="D368" s="55"/>
      <c r="E368" s="65"/>
      <c r="F368" s="65"/>
      <c r="G368" s="65"/>
      <c r="H368" s="65"/>
      <c r="I368" s="65"/>
      <c r="J368" s="65"/>
      <c r="K368" s="56"/>
      <c r="L368" s="56"/>
      <c r="M368" s="56"/>
      <c r="N368" s="56"/>
      <c r="O368" s="12"/>
    </row>
    <row r="369" spans="1:15" s="9" customFormat="1" x14ac:dyDescent="0.25">
      <c r="A369" s="20"/>
      <c r="B369" s="26"/>
      <c r="C369" s="55"/>
      <c r="D369" s="55"/>
      <c r="E369" s="65"/>
      <c r="F369" s="65"/>
      <c r="G369" s="65"/>
      <c r="H369" s="65"/>
      <c r="I369" s="65"/>
      <c r="J369" s="65"/>
      <c r="K369" s="56"/>
      <c r="L369" s="56"/>
      <c r="M369" s="56"/>
      <c r="N369" s="56"/>
      <c r="O369" s="12"/>
    </row>
    <row r="370" spans="1:15" s="9" customFormat="1" x14ac:dyDescent="0.25">
      <c r="A370" s="20"/>
      <c r="B370" s="26"/>
      <c r="C370" s="55"/>
      <c r="D370" s="55"/>
      <c r="E370" s="65"/>
      <c r="F370" s="65"/>
      <c r="G370" s="65"/>
      <c r="H370" s="65"/>
      <c r="I370" s="65"/>
      <c r="J370" s="65"/>
      <c r="K370" s="56"/>
      <c r="L370" s="56"/>
      <c r="M370" s="56"/>
      <c r="N370" s="56"/>
      <c r="O370" s="12"/>
    </row>
    <row r="371" spans="1:15" s="9" customFormat="1" x14ac:dyDescent="0.25">
      <c r="A371" s="20"/>
      <c r="B371" s="26"/>
      <c r="C371" s="55"/>
      <c r="D371" s="55"/>
      <c r="E371" s="65"/>
      <c r="F371" s="65"/>
      <c r="G371" s="65"/>
      <c r="H371" s="65"/>
      <c r="I371" s="65"/>
      <c r="J371" s="65"/>
      <c r="K371" s="56"/>
      <c r="L371" s="56"/>
      <c r="M371" s="56"/>
      <c r="N371" s="56"/>
      <c r="O371" s="12"/>
    </row>
    <row r="372" spans="1:15" s="9" customFormat="1" x14ac:dyDescent="0.25">
      <c r="A372" s="20"/>
      <c r="B372" s="26"/>
      <c r="C372" s="55"/>
      <c r="D372" s="55"/>
      <c r="E372" s="65"/>
      <c r="F372" s="65"/>
      <c r="G372" s="65"/>
      <c r="H372" s="65"/>
      <c r="I372" s="65"/>
      <c r="J372" s="65"/>
      <c r="K372" s="56"/>
      <c r="L372" s="56"/>
      <c r="M372" s="56"/>
      <c r="N372" s="56"/>
      <c r="O372" s="12"/>
    </row>
    <row r="373" spans="1:15" s="9" customFormat="1" x14ac:dyDescent="0.25">
      <c r="A373" s="20"/>
      <c r="B373" s="26"/>
      <c r="C373" s="55"/>
      <c r="D373" s="55"/>
      <c r="E373" s="65"/>
      <c r="F373" s="65"/>
      <c r="G373" s="65"/>
      <c r="H373" s="65"/>
      <c r="I373" s="65"/>
      <c r="J373" s="65"/>
      <c r="K373" s="56"/>
      <c r="L373" s="56"/>
      <c r="M373" s="56"/>
      <c r="N373" s="56"/>
      <c r="O373" s="12"/>
    </row>
    <row r="374" spans="1:15" s="9" customFormat="1" x14ac:dyDescent="0.25">
      <c r="A374" s="20"/>
      <c r="B374" s="26"/>
      <c r="C374" s="55"/>
      <c r="D374" s="55"/>
      <c r="E374" s="65"/>
      <c r="F374" s="65"/>
      <c r="G374" s="65"/>
      <c r="H374" s="65"/>
      <c r="I374" s="65"/>
      <c r="J374" s="65"/>
      <c r="K374" s="56"/>
      <c r="L374" s="56"/>
      <c r="M374" s="56"/>
      <c r="N374" s="56"/>
      <c r="O374" s="12"/>
    </row>
    <row r="375" spans="1:15" s="9" customFormat="1" x14ac:dyDescent="0.25">
      <c r="A375" s="20"/>
      <c r="B375" s="26"/>
      <c r="C375" s="55"/>
      <c r="D375" s="55"/>
      <c r="E375" s="65"/>
      <c r="F375" s="65"/>
      <c r="G375" s="65"/>
      <c r="H375" s="65"/>
      <c r="I375" s="65"/>
      <c r="J375" s="65"/>
      <c r="K375" s="56"/>
      <c r="L375" s="56"/>
      <c r="M375" s="56"/>
      <c r="N375" s="56"/>
      <c r="O375" s="12"/>
    </row>
    <row r="376" spans="1:15" s="9" customFormat="1" x14ac:dyDescent="0.25">
      <c r="A376" s="20"/>
      <c r="B376" s="26"/>
      <c r="C376" s="55"/>
      <c r="D376" s="55"/>
      <c r="E376" s="65"/>
      <c r="F376" s="65"/>
      <c r="G376" s="65"/>
      <c r="H376" s="65"/>
      <c r="I376" s="65"/>
      <c r="J376" s="65"/>
      <c r="K376" s="56"/>
      <c r="L376" s="56"/>
      <c r="M376" s="56"/>
      <c r="N376" s="56"/>
      <c r="O376" s="12"/>
    </row>
    <row r="377" spans="1:15" s="9" customFormat="1" x14ac:dyDescent="0.25">
      <c r="A377" s="20"/>
      <c r="B377" s="26"/>
      <c r="C377" s="55"/>
      <c r="D377" s="55"/>
      <c r="E377" s="65"/>
      <c r="F377" s="65"/>
      <c r="G377" s="65"/>
      <c r="H377" s="65"/>
      <c r="I377" s="65"/>
      <c r="J377" s="65"/>
      <c r="K377" s="56"/>
      <c r="L377" s="56"/>
      <c r="M377" s="56"/>
      <c r="N377" s="56"/>
      <c r="O377" s="12"/>
    </row>
    <row r="378" spans="1:15" s="9" customFormat="1" x14ac:dyDescent="0.25">
      <c r="A378" s="20"/>
      <c r="B378" s="26"/>
      <c r="C378" s="55"/>
      <c r="D378" s="55"/>
      <c r="E378" s="65"/>
      <c r="F378" s="65"/>
      <c r="G378" s="65"/>
      <c r="H378" s="65"/>
      <c r="I378" s="65"/>
      <c r="J378" s="65"/>
      <c r="K378" s="56"/>
      <c r="L378" s="56"/>
      <c r="M378" s="56"/>
      <c r="N378" s="56"/>
      <c r="O378" s="12"/>
    </row>
    <row r="379" spans="1:15" s="9" customFormat="1" x14ac:dyDescent="0.25">
      <c r="A379" s="20"/>
      <c r="B379" s="26"/>
      <c r="C379" s="55"/>
      <c r="D379" s="55"/>
      <c r="E379" s="65"/>
      <c r="F379" s="65"/>
      <c r="G379" s="65"/>
      <c r="H379" s="65"/>
      <c r="I379" s="65"/>
      <c r="J379" s="65"/>
      <c r="K379" s="56"/>
      <c r="L379" s="56"/>
      <c r="M379" s="56"/>
      <c r="N379" s="56"/>
      <c r="O379" s="12"/>
    </row>
    <row r="380" spans="1:15" s="9" customFormat="1" x14ac:dyDescent="0.25">
      <c r="A380" s="20"/>
      <c r="B380" s="26"/>
      <c r="C380" s="55"/>
      <c r="D380" s="55"/>
      <c r="E380" s="65"/>
      <c r="F380" s="65"/>
      <c r="G380" s="65"/>
      <c r="H380" s="65"/>
      <c r="I380" s="65"/>
      <c r="J380" s="65"/>
      <c r="K380" s="56"/>
      <c r="L380" s="56"/>
      <c r="M380" s="56"/>
      <c r="N380" s="56"/>
      <c r="O380" s="12"/>
    </row>
    <row r="381" spans="1:15" s="9" customFormat="1" x14ac:dyDescent="0.25">
      <c r="A381" s="20"/>
      <c r="B381" s="26"/>
      <c r="C381" s="55"/>
      <c r="D381" s="55"/>
      <c r="E381" s="65"/>
      <c r="F381" s="65"/>
      <c r="G381" s="65"/>
      <c r="H381" s="65"/>
      <c r="I381" s="65"/>
      <c r="J381" s="65"/>
      <c r="K381" s="56"/>
      <c r="L381" s="56"/>
      <c r="M381" s="56"/>
      <c r="N381" s="56"/>
      <c r="O381" s="12"/>
    </row>
    <row r="382" spans="1:15" s="9" customFormat="1" x14ac:dyDescent="0.25">
      <c r="A382" s="20"/>
      <c r="B382" s="26"/>
      <c r="C382" s="55"/>
      <c r="D382" s="55"/>
      <c r="E382" s="65"/>
      <c r="F382" s="65"/>
      <c r="G382" s="65"/>
      <c r="H382" s="65"/>
      <c r="I382" s="65"/>
      <c r="J382" s="65"/>
      <c r="K382" s="56"/>
      <c r="L382" s="56"/>
      <c r="M382" s="56"/>
      <c r="N382" s="56"/>
      <c r="O382" s="12"/>
    </row>
    <row r="383" spans="1:15" s="9" customFormat="1" x14ac:dyDescent="0.25">
      <c r="A383" s="20"/>
      <c r="B383" s="26"/>
      <c r="C383" s="55"/>
      <c r="D383" s="55"/>
      <c r="E383" s="65"/>
      <c r="F383" s="65"/>
      <c r="G383" s="65"/>
      <c r="H383" s="65"/>
      <c r="I383" s="65"/>
      <c r="J383" s="65"/>
      <c r="K383" s="56"/>
      <c r="L383" s="56"/>
      <c r="M383" s="56"/>
      <c r="N383" s="56"/>
      <c r="O383" s="12"/>
    </row>
    <row r="384" spans="1:15" s="9" customFormat="1" x14ac:dyDescent="0.25">
      <c r="A384" s="20"/>
      <c r="B384" s="26"/>
      <c r="C384" s="55"/>
      <c r="D384" s="55"/>
      <c r="E384" s="65"/>
      <c r="F384" s="65"/>
      <c r="G384" s="65"/>
      <c r="H384" s="65"/>
      <c r="I384" s="65"/>
      <c r="J384" s="65"/>
      <c r="K384" s="56"/>
      <c r="L384" s="56"/>
      <c r="M384" s="56"/>
      <c r="N384" s="56"/>
      <c r="O384" s="12"/>
    </row>
    <row r="385" spans="1:15" s="9" customFormat="1" x14ac:dyDescent="0.25">
      <c r="A385" s="20"/>
      <c r="B385" s="26"/>
      <c r="C385" s="55"/>
      <c r="D385" s="55"/>
      <c r="E385" s="65"/>
      <c r="F385" s="65"/>
      <c r="G385" s="65"/>
      <c r="H385" s="65"/>
      <c r="I385" s="65"/>
      <c r="J385" s="65"/>
      <c r="K385" s="56"/>
      <c r="L385" s="56"/>
      <c r="M385" s="56"/>
      <c r="N385" s="56"/>
      <c r="O385" s="12"/>
    </row>
    <row r="386" spans="1:15" s="9" customFormat="1" x14ac:dyDescent="0.25">
      <c r="A386" s="20"/>
      <c r="B386" s="26"/>
      <c r="C386" s="55"/>
      <c r="D386" s="55"/>
      <c r="E386" s="65"/>
      <c r="F386" s="65"/>
      <c r="G386" s="65"/>
      <c r="H386" s="65"/>
      <c r="I386" s="65"/>
      <c r="J386" s="65"/>
      <c r="K386" s="56"/>
      <c r="L386" s="56"/>
      <c r="M386" s="56"/>
      <c r="N386" s="56"/>
      <c r="O386" s="12"/>
    </row>
    <row r="387" spans="1:15" s="9" customFormat="1" x14ac:dyDescent="0.25">
      <c r="A387" s="20"/>
      <c r="B387" s="26"/>
      <c r="C387" s="55"/>
      <c r="D387" s="55"/>
      <c r="E387" s="65"/>
      <c r="F387" s="65"/>
      <c r="G387" s="65"/>
      <c r="H387" s="65"/>
      <c r="I387" s="65"/>
      <c r="J387" s="65"/>
      <c r="K387" s="56"/>
      <c r="L387" s="56"/>
      <c r="M387" s="56"/>
      <c r="N387" s="56"/>
      <c r="O387" s="12"/>
    </row>
    <row r="388" spans="1:15" s="9" customFormat="1" x14ac:dyDescent="0.25">
      <c r="A388" s="20"/>
      <c r="B388" s="26"/>
      <c r="C388" s="55"/>
      <c r="D388" s="55"/>
      <c r="E388" s="65"/>
      <c r="F388" s="65"/>
      <c r="G388" s="65"/>
      <c r="H388" s="65"/>
      <c r="I388" s="65"/>
      <c r="J388" s="65"/>
      <c r="K388" s="56"/>
      <c r="L388" s="56"/>
      <c r="M388" s="56"/>
      <c r="N388" s="56"/>
      <c r="O388" s="12"/>
    </row>
    <row r="389" spans="1:15" s="9" customFormat="1" x14ac:dyDescent="0.25">
      <c r="A389" s="20"/>
      <c r="B389" s="26"/>
      <c r="C389" s="55"/>
      <c r="D389" s="55"/>
      <c r="E389" s="65"/>
      <c r="F389" s="65"/>
      <c r="G389" s="65"/>
      <c r="H389" s="65"/>
      <c r="I389" s="65"/>
      <c r="J389" s="65"/>
      <c r="K389" s="56"/>
      <c r="L389" s="56"/>
      <c r="M389" s="56"/>
      <c r="N389" s="56"/>
      <c r="O389" s="12"/>
    </row>
    <row r="390" spans="1:15" s="9" customFormat="1" x14ac:dyDescent="0.25">
      <c r="A390" s="20"/>
      <c r="B390" s="26"/>
      <c r="C390" s="55"/>
      <c r="D390" s="55"/>
      <c r="E390" s="65"/>
      <c r="F390" s="65"/>
      <c r="G390" s="65"/>
      <c r="H390" s="65"/>
      <c r="I390" s="65"/>
      <c r="J390" s="65"/>
      <c r="K390" s="56"/>
      <c r="L390" s="56"/>
      <c r="M390" s="56"/>
      <c r="N390" s="56"/>
      <c r="O390" s="12"/>
    </row>
    <row r="391" spans="1:15" s="9" customFormat="1" x14ac:dyDescent="0.25">
      <c r="A391" s="20"/>
      <c r="B391" s="26"/>
      <c r="C391" s="55"/>
      <c r="D391" s="55"/>
      <c r="E391" s="65"/>
      <c r="F391" s="65"/>
      <c r="G391" s="65"/>
      <c r="H391" s="65"/>
      <c r="I391" s="65"/>
      <c r="J391" s="65"/>
      <c r="K391" s="56"/>
      <c r="L391" s="56"/>
      <c r="M391" s="56"/>
      <c r="N391" s="56"/>
      <c r="O391" s="12"/>
    </row>
    <row r="392" spans="1:15" s="9" customFormat="1" x14ac:dyDescent="0.25">
      <c r="A392" s="20"/>
      <c r="B392" s="26"/>
      <c r="C392" s="55"/>
      <c r="D392" s="55"/>
      <c r="E392" s="65"/>
      <c r="F392" s="65"/>
      <c r="G392" s="65"/>
      <c r="H392" s="65"/>
      <c r="I392" s="65"/>
      <c r="J392" s="65"/>
      <c r="K392" s="56"/>
      <c r="L392" s="56"/>
      <c r="M392" s="56"/>
      <c r="N392" s="56"/>
      <c r="O392" s="12"/>
    </row>
    <row r="393" spans="1:15" s="9" customFormat="1" x14ac:dyDescent="0.25">
      <c r="A393" s="20"/>
      <c r="B393" s="26"/>
      <c r="C393" s="55"/>
      <c r="D393" s="55"/>
      <c r="E393" s="65"/>
      <c r="F393" s="65"/>
      <c r="G393" s="65"/>
      <c r="H393" s="65"/>
      <c r="I393" s="65"/>
      <c r="J393" s="65"/>
      <c r="K393" s="56"/>
      <c r="L393" s="56"/>
      <c r="M393" s="56"/>
      <c r="N393" s="56"/>
      <c r="O393" s="12"/>
    </row>
    <row r="394" spans="1:15" s="9" customFormat="1" x14ac:dyDescent="0.25">
      <c r="A394" s="20"/>
      <c r="B394" s="26"/>
      <c r="C394" s="55"/>
      <c r="D394" s="55"/>
      <c r="E394" s="65"/>
      <c r="F394" s="65"/>
      <c r="G394" s="65"/>
      <c r="H394" s="65"/>
      <c r="I394" s="65"/>
      <c r="J394" s="65"/>
      <c r="K394" s="56"/>
      <c r="L394" s="56"/>
      <c r="M394" s="56"/>
      <c r="N394" s="56"/>
      <c r="O394" s="12"/>
    </row>
    <row r="395" spans="1:15" s="9" customFormat="1" x14ac:dyDescent="0.25">
      <c r="A395" s="20"/>
      <c r="B395" s="26"/>
      <c r="C395" s="55"/>
      <c r="D395" s="55"/>
      <c r="E395" s="65"/>
      <c r="F395" s="65"/>
      <c r="G395" s="65"/>
      <c r="H395" s="65"/>
      <c r="I395" s="65"/>
      <c r="J395" s="65"/>
      <c r="K395" s="56"/>
      <c r="L395" s="56"/>
      <c r="M395" s="56"/>
      <c r="N395" s="56"/>
      <c r="O395" s="12"/>
    </row>
    <row r="396" spans="1:15" s="9" customFormat="1" x14ac:dyDescent="0.25">
      <c r="A396" s="20"/>
      <c r="B396" s="26"/>
      <c r="C396" s="55"/>
      <c r="D396" s="55"/>
      <c r="E396" s="65"/>
      <c r="F396" s="65"/>
      <c r="G396" s="65"/>
      <c r="H396" s="65"/>
      <c r="I396" s="65"/>
      <c r="J396" s="65"/>
      <c r="K396" s="56"/>
      <c r="L396" s="56"/>
      <c r="M396" s="56"/>
      <c r="N396" s="56"/>
      <c r="O396" s="12"/>
    </row>
    <row r="397" spans="1:15" s="9" customFormat="1" x14ac:dyDescent="0.25">
      <c r="A397" s="20"/>
      <c r="B397" s="26"/>
      <c r="C397" s="55"/>
      <c r="D397" s="55"/>
      <c r="E397" s="65"/>
      <c r="F397" s="65"/>
      <c r="G397" s="65"/>
      <c r="H397" s="65"/>
      <c r="I397" s="65"/>
      <c r="J397" s="65"/>
      <c r="K397" s="56"/>
      <c r="L397" s="56"/>
      <c r="M397" s="56"/>
      <c r="N397" s="56"/>
      <c r="O397" s="12"/>
    </row>
    <row r="398" spans="1:15" s="9" customFormat="1" x14ac:dyDescent="0.25">
      <c r="A398" s="20"/>
      <c r="B398" s="26"/>
      <c r="C398" s="55"/>
      <c r="D398" s="55"/>
      <c r="E398" s="65"/>
      <c r="F398" s="65"/>
      <c r="G398" s="65"/>
      <c r="H398" s="65"/>
      <c r="I398" s="65"/>
      <c r="J398" s="65"/>
      <c r="K398" s="56"/>
      <c r="L398" s="56"/>
      <c r="M398" s="56"/>
      <c r="N398" s="56"/>
      <c r="O398" s="12"/>
    </row>
    <row r="399" spans="1:15" s="9" customFormat="1" x14ac:dyDescent="0.25">
      <c r="A399" s="20"/>
      <c r="B399" s="26"/>
      <c r="C399" s="55"/>
      <c r="D399" s="55"/>
      <c r="E399" s="65"/>
      <c r="F399" s="65"/>
      <c r="G399" s="65"/>
      <c r="H399" s="65"/>
      <c r="I399" s="65"/>
      <c r="J399" s="65"/>
      <c r="K399" s="56"/>
      <c r="L399" s="56"/>
      <c r="M399" s="56"/>
      <c r="N399" s="56"/>
      <c r="O399" s="12"/>
    </row>
    <row r="400" spans="1:15" s="9" customFormat="1" x14ac:dyDescent="0.25">
      <c r="A400" s="20"/>
      <c r="B400" s="26"/>
      <c r="C400" s="55"/>
      <c r="D400" s="55"/>
      <c r="E400" s="65"/>
      <c r="F400" s="65"/>
      <c r="G400" s="65"/>
      <c r="H400" s="65"/>
      <c r="I400" s="65"/>
      <c r="J400" s="65"/>
      <c r="K400" s="56"/>
      <c r="L400" s="56"/>
      <c r="M400" s="56"/>
      <c r="N400" s="56"/>
      <c r="O400" s="12"/>
    </row>
    <row r="401" spans="1:15" s="9" customFormat="1" x14ac:dyDescent="0.25">
      <c r="A401" s="20"/>
      <c r="B401" s="26"/>
      <c r="C401" s="55"/>
      <c r="D401" s="55"/>
      <c r="E401" s="65"/>
      <c r="F401" s="65"/>
      <c r="G401" s="65"/>
      <c r="H401" s="65"/>
      <c r="I401" s="65"/>
      <c r="J401" s="65"/>
      <c r="K401" s="56"/>
      <c r="L401" s="56"/>
      <c r="M401" s="56"/>
      <c r="N401" s="56"/>
      <c r="O401" s="12"/>
    </row>
    <row r="402" spans="1:15" s="9" customFormat="1" x14ac:dyDescent="0.25">
      <c r="A402" s="20"/>
      <c r="B402" s="26"/>
      <c r="C402" s="55"/>
      <c r="D402" s="55"/>
      <c r="E402" s="65"/>
      <c r="F402" s="65"/>
      <c r="G402" s="65"/>
      <c r="H402" s="65"/>
      <c r="I402" s="65"/>
      <c r="J402" s="65"/>
      <c r="K402" s="56"/>
      <c r="L402" s="56"/>
      <c r="M402" s="56"/>
      <c r="N402" s="56"/>
      <c r="O402" s="12"/>
    </row>
    <row r="403" spans="1:15" s="9" customFormat="1" x14ac:dyDescent="0.25">
      <c r="A403" s="20"/>
      <c r="B403" s="26"/>
      <c r="C403" s="55"/>
      <c r="D403" s="55"/>
      <c r="E403" s="65"/>
      <c r="F403" s="65"/>
      <c r="G403" s="65"/>
      <c r="H403" s="65"/>
      <c r="I403" s="65"/>
      <c r="J403" s="65"/>
      <c r="K403" s="56"/>
      <c r="L403" s="56"/>
      <c r="M403" s="56"/>
      <c r="N403" s="56"/>
      <c r="O403" s="12"/>
    </row>
    <row r="404" spans="1:15" s="9" customFormat="1" x14ac:dyDescent="0.25">
      <c r="A404" s="20"/>
      <c r="B404" s="26"/>
      <c r="C404" s="55"/>
      <c r="D404" s="55"/>
      <c r="E404" s="65"/>
      <c r="F404" s="65"/>
      <c r="G404" s="65"/>
      <c r="H404" s="65"/>
      <c r="I404" s="65"/>
      <c r="J404" s="65"/>
      <c r="K404" s="56"/>
      <c r="L404" s="56"/>
      <c r="M404" s="56"/>
      <c r="N404" s="56"/>
      <c r="O404" s="12"/>
    </row>
    <row r="405" spans="1:15" s="9" customFormat="1" x14ac:dyDescent="0.25">
      <c r="A405" s="20"/>
      <c r="B405" s="26"/>
      <c r="C405" s="55"/>
      <c r="D405" s="55"/>
      <c r="E405" s="65"/>
      <c r="F405" s="65"/>
      <c r="G405" s="65"/>
      <c r="H405" s="65"/>
      <c r="I405" s="65"/>
      <c r="J405" s="65"/>
      <c r="K405" s="56"/>
      <c r="L405" s="56"/>
      <c r="M405" s="56"/>
      <c r="N405" s="56"/>
      <c r="O405" s="12"/>
    </row>
    <row r="406" spans="1:15" s="9" customFormat="1" x14ac:dyDescent="0.25">
      <c r="A406" s="20"/>
      <c r="B406" s="26"/>
      <c r="C406" s="55"/>
      <c r="D406" s="55"/>
      <c r="E406" s="65"/>
      <c r="F406" s="65"/>
      <c r="G406" s="65"/>
      <c r="H406" s="65"/>
      <c r="I406" s="65"/>
      <c r="J406" s="65"/>
      <c r="K406" s="56"/>
      <c r="L406" s="56"/>
      <c r="M406" s="56"/>
      <c r="N406" s="56"/>
      <c r="O406" s="12"/>
    </row>
    <row r="407" spans="1:15" s="9" customFormat="1" x14ac:dyDescent="0.25">
      <c r="A407" s="20"/>
      <c r="B407" s="26"/>
      <c r="C407" s="55"/>
      <c r="D407" s="55"/>
      <c r="E407" s="65"/>
      <c r="F407" s="65"/>
      <c r="G407" s="65"/>
      <c r="H407" s="65"/>
      <c r="I407" s="65"/>
      <c r="J407" s="65"/>
      <c r="K407" s="56"/>
      <c r="L407" s="56"/>
      <c r="M407" s="56"/>
      <c r="N407" s="56"/>
      <c r="O407" s="12"/>
    </row>
    <row r="408" spans="1:15" s="9" customFormat="1" x14ac:dyDescent="0.25">
      <c r="A408" s="20"/>
      <c r="B408" s="26"/>
      <c r="C408" s="55"/>
      <c r="D408" s="55"/>
      <c r="E408" s="65"/>
      <c r="F408" s="65"/>
      <c r="G408" s="65"/>
      <c r="H408" s="65"/>
      <c r="I408" s="65"/>
      <c r="J408" s="65"/>
      <c r="K408" s="56"/>
      <c r="L408" s="56"/>
      <c r="M408" s="56"/>
      <c r="N408" s="56"/>
      <c r="O408" s="12"/>
    </row>
    <row r="409" spans="1:15" s="9" customFormat="1" x14ac:dyDescent="0.25">
      <c r="A409" s="20"/>
      <c r="B409" s="26"/>
      <c r="C409" s="55"/>
      <c r="D409" s="55"/>
      <c r="E409" s="65"/>
      <c r="F409" s="65"/>
      <c r="G409" s="65"/>
      <c r="H409" s="65"/>
      <c r="I409" s="65"/>
      <c r="J409" s="65"/>
      <c r="K409" s="56"/>
      <c r="L409" s="56"/>
      <c r="M409" s="56"/>
      <c r="N409" s="56"/>
      <c r="O409" s="12"/>
    </row>
    <row r="410" spans="1:15" s="9" customFormat="1" x14ac:dyDescent="0.25">
      <c r="A410" s="20"/>
      <c r="B410" s="26"/>
      <c r="C410" s="55"/>
      <c r="D410" s="55"/>
      <c r="E410" s="65"/>
      <c r="F410" s="65"/>
      <c r="G410" s="65"/>
      <c r="H410" s="65"/>
      <c r="I410" s="65"/>
      <c r="J410" s="65"/>
      <c r="K410" s="56"/>
      <c r="L410" s="56"/>
      <c r="M410" s="56"/>
      <c r="N410" s="56"/>
      <c r="O410" s="12"/>
    </row>
    <row r="411" spans="1:15" s="9" customFormat="1" x14ac:dyDescent="0.25">
      <c r="A411" s="20"/>
      <c r="B411" s="26"/>
      <c r="C411" s="55"/>
      <c r="D411" s="55"/>
      <c r="E411" s="65"/>
      <c r="F411" s="65"/>
      <c r="G411" s="65"/>
      <c r="H411" s="65"/>
      <c r="I411" s="65"/>
      <c r="J411" s="65"/>
      <c r="K411" s="56"/>
      <c r="L411" s="56"/>
      <c r="M411" s="56"/>
      <c r="N411" s="56"/>
      <c r="O411" s="12"/>
    </row>
    <row r="412" spans="1:15" s="9" customFormat="1" x14ac:dyDescent="0.25">
      <c r="A412" s="20"/>
      <c r="B412" s="26"/>
      <c r="C412" s="55"/>
      <c r="D412" s="55"/>
      <c r="E412" s="65"/>
      <c r="F412" s="65"/>
      <c r="G412" s="65"/>
      <c r="H412" s="65"/>
      <c r="I412" s="65"/>
      <c r="J412" s="65"/>
      <c r="K412" s="56"/>
      <c r="L412" s="56"/>
      <c r="M412" s="56"/>
      <c r="N412" s="56"/>
      <c r="O412" s="12"/>
    </row>
    <row r="413" spans="1:15" s="9" customFormat="1" x14ac:dyDescent="0.25">
      <c r="A413" s="20"/>
      <c r="B413" s="26"/>
      <c r="C413" s="55"/>
      <c r="D413" s="55"/>
      <c r="E413" s="65"/>
      <c r="F413" s="65"/>
      <c r="G413" s="65"/>
      <c r="H413" s="65"/>
      <c r="I413" s="65"/>
      <c r="J413" s="65"/>
      <c r="K413" s="56"/>
      <c r="L413" s="56"/>
      <c r="M413" s="56"/>
      <c r="N413" s="56"/>
      <c r="O413" s="12"/>
    </row>
    <row r="414" spans="1:15" s="9" customFormat="1" x14ac:dyDescent="0.25">
      <c r="A414" s="20"/>
      <c r="B414" s="26"/>
      <c r="C414" s="55"/>
      <c r="D414" s="55"/>
      <c r="E414" s="65"/>
      <c r="F414" s="65"/>
      <c r="G414" s="65"/>
      <c r="H414" s="65"/>
      <c r="I414" s="65"/>
      <c r="J414" s="65"/>
      <c r="K414" s="56"/>
      <c r="L414" s="56"/>
      <c r="M414" s="56"/>
      <c r="N414" s="56"/>
      <c r="O414" s="12"/>
    </row>
    <row r="415" spans="1:15" s="9" customFormat="1" x14ac:dyDescent="0.25">
      <c r="A415" s="20"/>
      <c r="B415" s="26"/>
      <c r="C415" s="55"/>
      <c r="D415" s="55"/>
      <c r="E415" s="65"/>
      <c r="F415" s="65"/>
      <c r="G415" s="65"/>
      <c r="H415" s="65"/>
      <c r="I415" s="65"/>
      <c r="J415" s="65"/>
      <c r="K415" s="56"/>
      <c r="L415" s="56"/>
      <c r="M415" s="56"/>
      <c r="N415" s="56"/>
      <c r="O415" s="12"/>
    </row>
    <row r="416" spans="1:15" s="9" customFormat="1" x14ac:dyDescent="0.25">
      <c r="A416" s="20"/>
      <c r="B416" s="26"/>
      <c r="C416" s="55"/>
      <c r="D416" s="55"/>
      <c r="E416" s="65"/>
      <c r="F416" s="65"/>
      <c r="G416" s="65"/>
      <c r="H416" s="65"/>
      <c r="I416" s="65"/>
      <c r="J416" s="65"/>
      <c r="K416" s="56"/>
      <c r="L416" s="56"/>
      <c r="M416" s="56"/>
      <c r="N416" s="56"/>
      <c r="O416" s="12"/>
    </row>
    <row r="417" spans="1:15" s="9" customFormat="1" x14ac:dyDescent="0.25">
      <c r="A417" s="20"/>
      <c r="B417" s="26"/>
      <c r="C417" s="55"/>
      <c r="D417" s="55"/>
      <c r="E417" s="65"/>
      <c r="F417" s="65"/>
      <c r="G417" s="65"/>
      <c r="H417" s="65"/>
      <c r="I417" s="65"/>
      <c r="J417" s="65"/>
      <c r="K417" s="56"/>
      <c r="L417" s="56"/>
      <c r="M417" s="56"/>
      <c r="N417" s="56"/>
      <c r="O417" s="12"/>
    </row>
    <row r="418" spans="1:15" s="9" customFormat="1" x14ac:dyDescent="0.25">
      <c r="A418" s="20"/>
      <c r="B418" s="26"/>
      <c r="C418" s="55"/>
      <c r="D418" s="55"/>
      <c r="E418" s="65"/>
      <c r="F418" s="65"/>
      <c r="G418" s="65"/>
      <c r="H418" s="65"/>
      <c r="I418" s="65"/>
      <c r="J418" s="65"/>
      <c r="K418" s="56"/>
      <c r="L418" s="56"/>
      <c r="M418" s="56"/>
      <c r="N418" s="56"/>
      <c r="O418" s="12"/>
    </row>
    <row r="419" spans="1:15" s="9" customFormat="1" x14ac:dyDescent="0.25">
      <c r="A419" s="20"/>
      <c r="B419" s="26"/>
      <c r="C419" s="55"/>
      <c r="D419" s="55"/>
      <c r="E419" s="65"/>
      <c r="F419" s="65"/>
      <c r="G419" s="65"/>
      <c r="H419" s="65"/>
      <c r="I419" s="65"/>
      <c r="J419" s="65"/>
      <c r="K419" s="56"/>
      <c r="L419" s="56"/>
      <c r="M419" s="56"/>
      <c r="N419" s="56"/>
      <c r="O419" s="12"/>
    </row>
    <row r="420" spans="1:15" s="9" customFormat="1" x14ac:dyDescent="0.25">
      <c r="A420" s="20"/>
      <c r="B420" s="26"/>
      <c r="C420" s="55"/>
      <c r="D420" s="55"/>
      <c r="E420" s="65"/>
      <c r="F420" s="65"/>
      <c r="G420" s="65"/>
      <c r="H420" s="65"/>
      <c r="I420" s="65"/>
      <c r="J420" s="65"/>
      <c r="K420" s="56"/>
      <c r="L420" s="56"/>
      <c r="M420" s="56"/>
      <c r="N420" s="56"/>
      <c r="O420" s="12"/>
    </row>
    <row r="421" spans="1:15" s="9" customFormat="1" x14ac:dyDescent="0.25">
      <c r="A421" s="20"/>
      <c r="B421" s="26"/>
      <c r="C421" s="55"/>
      <c r="D421" s="55"/>
      <c r="E421" s="65"/>
      <c r="F421" s="65"/>
      <c r="G421" s="65"/>
      <c r="H421" s="65"/>
      <c r="I421" s="65"/>
      <c r="J421" s="65"/>
      <c r="K421" s="56"/>
      <c r="L421" s="56"/>
      <c r="M421" s="56"/>
      <c r="N421" s="56"/>
      <c r="O421" s="12"/>
    </row>
    <row r="422" spans="1:15" s="9" customFormat="1" x14ac:dyDescent="0.25">
      <c r="A422" s="20"/>
      <c r="B422" s="26"/>
      <c r="C422" s="55"/>
      <c r="D422" s="55"/>
      <c r="E422" s="65"/>
      <c r="F422" s="65"/>
      <c r="G422" s="65"/>
      <c r="H422" s="65"/>
      <c r="I422" s="65"/>
      <c r="J422" s="65"/>
      <c r="K422" s="56"/>
      <c r="L422" s="56"/>
      <c r="M422" s="56"/>
      <c r="N422" s="56"/>
      <c r="O422" s="12"/>
    </row>
    <row r="423" spans="1:15" s="9" customFormat="1" x14ac:dyDescent="0.25">
      <c r="A423" s="20"/>
      <c r="B423" s="26"/>
      <c r="C423" s="55"/>
      <c r="D423" s="55"/>
      <c r="E423" s="65"/>
      <c r="F423" s="65"/>
      <c r="G423" s="65"/>
      <c r="H423" s="65"/>
      <c r="I423" s="65"/>
      <c r="J423" s="65"/>
      <c r="K423" s="56"/>
      <c r="L423" s="56"/>
      <c r="M423" s="56"/>
      <c r="N423" s="56"/>
      <c r="O423" s="12"/>
    </row>
    <row r="424" spans="1:15" s="9" customFormat="1" x14ac:dyDescent="0.25">
      <c r="A424" s="20"/>
      <c r="B424" s="26"/>
      <c r="C424" s="55"/>
      <c r="D424" s="55"/>
      <c r="E424" s="65"/>
      <c r="F424" s="65"/>
      <c r="G424" s="65"/>
      <c r="H424" s="65"/>
      <c r="I424" s="65"/>
      <c r="J424" s="65"/>
      <c r="K424" s="56"/>
      <c r="L424" s="56"/>
      <c r="M424" s="56"/>
      <c r="N424" s="56"/>
      <c r="O424" s="12"/>
    </row>
    <row r="425" spans="1:15" s="9" customFormat="1" x14ac:dyDescent="0.25">
      <c r="A425" s="20"/>
      <c r="B425" s="26"/>
      <c r="C425" s="55"/>
      <c r="D425" s="55"/>
      <c r="E425" s="65"/>
      <c r="F425" s="65"/>
      <c r="G425" s="65"/>
      <c r="H425" s="65"/>
      <c r="I425" s="65"/>
      <c r="J425" s="65"/>
      <c r="K425" s="56"/>
      <c r="L425" s="56"/>
      <c r="M425" s="56"/>
      <c r="N425" s="56"/>
      <c r="O425" s="12"/>
    </row>
    <row r="426" spans="1:15" s="9" customFormat="1" x14ac:dyDescent="0.25">
      <c r="A426" s="20"/>
      <c r="B426" s="26"/>
      <c r="C426" s="55"/>
      <c r="D426" s="55"/>
      <c r="E426" s="65"/>
      <c r="F426" s="65"/>
      <c r="G426" s="65"/>
      <c r="H426" s="65"/>
      <c r="I426" s="65"/>
      <c r="J426" s="65"/>
      <c r="K426" s="56"/>
      <c r="L426" s="56"/>
      <c r="M426" s="56"/>
      <c r="N426" s="56"/>
      <c r="O426" s="12"/>
    </row>
    <row r="427" spans="1:15" s="9" customFormat="1" x14ac:dyDescent="0.25">
      <c r="A427" s="20"/>
      <c r="B427" s="26"/>
      <c r="C427" s="55"/>
      <c r="D427" s="55"/>
      <c r="E427" s="65"/>
      <c r="F427" s="65"/>
      <c r="G427" s="65"/>
      <c r="H427" s="65"/>
      <c r="I427" s="65"/>
      <c r="J427" s="65"/>
      <c r="K427" s="56"/>
      <c r="L427" s="56"/>
      <c r="M427" s="56"/>
      <c r="N427" s="56"/>
      <c r="O427" s="12"/>
    </row>
    <row r="428" spans="1:15" s="9" customFormat="1" x14ac:dyDescent="0.25">
      <c r="A428" s="20"/>
      <c r="B428" s="26"/>
      <c r="C428" s="55"/>
      <c r="D428" s="55"/>
      <c r="E428" s="65"/>
      <c r="F428" s="65"/>
      <c r="G428" s="65"/>
      <c r="H428" s="65"/>
      <c r="I428" s="65"/>
      <c r="J428" s="65"/>
      <c r="K428" s="56"/>
      <c r="L428" s="56"/>
      <c r="M428" s="56"/>
      <c r="N428" s="56"/>
      <c r="O428" s="12"/>
    </row>
    <row r="429" spans="1:15" s="9" customFormat="1" x14ac:dyDescent="0.25">
      <c r="A429" s="20"/>
      <c r="B429" s="26"/>
      <c r="C429" s="55"/>
      <c r="D429" s="55"/>
      <c r="E429" s="65"/>
      <c r="F429" s="65"/>
      <c r="G429" s="65"/>
      <c r="H429" s="65"/>
      <c r="I429" s="65"/>
      <c r="J429" s="65"/>
      <c r="K429" s="56"/>
      <c r="L429" s="56"/>
      <c r="M429" s="56"/>
      <c r="N429" s="56"/>
      <c r="O429" s="12"/>
    </row>
    <row r="430" spans="1:15" s="9" customFormat="1" x14ac:dyDescent="0.25">
      <c r="A430" s="20"/>
      <c r="B430" s="26"/>
      <c r="C430" s="55"/>
      <c r="D430" s="55"/>
      <c r="E430" s="65"/>
      <c r="F430" s="65"/>
      <c r="G430" s="65"/>
      <c r="H430" s="65"/>
      <c r="I430" s="65"/>
      <c r="J430" s="65"/>
      <c r="K430" s="56"/>
      <c r="L430" s="56"/>
      <c r="M430" s="56"/>
      <c r="N430" s="56"/>
      <c r="O430" s="12"/>
    </row>
    <row r="431" spans="1:15" s="9" customFormat="1" x14ac:dyDescent="0.25">
      <c r="A431" s="20"/>
      <c r="B431" s="26"/>
      <c r="C431" s="55"/>
      <c r="D431" s="55"/>
      <c r="E431" s="65"/>
      <c r="F431" s="65"/>
      <c r="G431" s="65"/>
      <c r="H431" s="65"/>
      <c r="I431" s="65"/>
      <c r="J431" s="65"/>
      <c r="K431" s="56"/>
      <c r="L431" s="56"/>
      <c r="M431" s="56"/>
      <c r="N431" s="56"/>
      <c r="O431" s="12"/>
    </row>
    <row r="432" spans="1:15" s="9" customFormat="1" x14ac:dyDescent="0.25">
      <c r="A432" s="20"/>
      <c r="B432" s="26"/>
      <c r="C432" s="55"/>
      <c r="D432" s="55"/>
      <c r="E432" s="65"/>
      <c r="F432" s="65"/>
      <c r="G432" s="65"/>
      <c r="H432" s="65"/>
      <c r="I432" s="65"/>
      <c r="J432" s="65"/>
      <c r="K432" s="56"/>
      <c r="L432" s="56"/>
      <c r="M432" s="56"/>
      <c r="N432" s="56"/>
      <c r="O432" s="12"/>
    </row>
    <row r="433" spans="1:15" s="9" customFormat="1" x14ac:dyDescent="0.25">
      <c r="A433" s="20"/>
      <c r="B433" s="26"/>
      <c r="C433" s="55"/>
      <c r="D433" s="55"/>
      <c r="E433" s="65"/>
      <c r="F433" s="65"/>
      <c r="G433" s="65"/>
      <c r="H433" s="65"/>
      <c r="I433" s="65"/>
      <c r="J433" s="65"/>
      <c r="K433" s="56"/>
      <c r="L433" s="56"/>
      <c r="M433" s="56"/>
      <c r="N433" s="56"/>
      <c r="O433" s="12"/>
    </row>
    <row r="434" spans="1:15" s="9" customFormat="1" x14ac:dyDescent="0.25">
      <c r="A434" s="20"/>
      <c r="B434" s="26"/>
      <c r="C434" s="55"/>
      <c r="D434" s="55"/>
      <c r="E434" s="65"/>
      <c r="F434" s="65"/>
      <c r="G434" s="65"/>
      <c r="H434" s="65"/>
      <c r="I434" s="65"/>
      <c r="J434" s="65"/>
      <c r="K434" s="56"/>
      <c r="L434" s="56"/>
      <c r="M434" s="56"/>
      <c r="N434" s="56"/>
      <c r="O434" s="12"/>
    </row>
    <row r="435" spans="1:15" s="9" customFormat="1" x14ac:dyDescent="0.25">
      <c r="A435" s="20"/>
      <c r="B435" s="26"/>
      <c r="C435" s="55"/>
      <c r="D435" s="55"/>
      <c r="E435" s="65"/>
      <c r="F435" s="65"/>
      <c r="G435" s="65"/>
      <c r="H435" s="65"/>
      <c r="I435" s="65"/>
      <c r="J435" s="65"/>
      <c r="K435" s="56"/>
      <c r="L435" s="56"/>
      <c r="M435" s="56"/>
      <c r="N435" s="56"/>
      <c r="O435" s="12"/>
    </row>
    <row r="436" spans="1:15" s="9" customFormat="1" x14ac:dyDescent="0.25">
      <c r="A436" s="20"/>
      <c r="B436" s="26"/>
      <c r="C436" s="55"/>
      <c r="D436" s="55"/>
      <c r="E436" s="65"/>
      <c r="F436" s="65"/>
      <c r="G436" s="65"/>
      <c r="H436" s="65"/>
      <c r="I436" s="65"/>
      <c r="J436" s="65"/>
      <c r="K436" s="56"/>
      <c r="L436" s="56"/>
      <c r="M436" s="56"/>
      <c r="N436" s="56"/>
      <c r="O436" s="12"/>
    </row>
    <row r="437" spans="1:15" s="9" customFormat="1" x14ac:dyDescent="0.25">
      <c r="A437" s="20"/>
      <c r="B437" s="26"/>
      <c r="C437" s="55"/>
      <c r="D437" s="55"/>
      <c r="E437" s="65"/>
      <c r="F437" s="65"/>
      <c r="G437" s="65"/>
      <c r="H437" s="65"/>
      <c r="I437" s="65"/>
      <c r="J437" s="65"/>
      <c r="K437" s="56"/>
      <c r="L437" s="56"/>
      <c r="M437" s="56"/>
      <c r="N437" s="56"/>
      <c r="O437" s="12"/>
    </row>
    <row r="438" spans="1:15" s="9" customFormat="1" x14ac:dyDescent="0.25">
      <c r="A438" s="20"/>
      <c r="B438" s="26"/>
      <c r="C438" s="55"/>
      <c r="D438" s="55"/>
      <c r="E438" s="65"/>
      <c r="F438" s="65"/>
      <c r="G438" s="65"/>
      <c r="H438" s="65"/>
      <c r="I438" s="65"/>
      <c r="J438" s="65"/>
      <c r="K438" s="56"/>
      <c r="L438" s="56"/>
      <c r="M438" s="56"/>
      <c r="N438" s="56"/>
      <c r="O438" s="12"/>
    </row>
    <row r="439" spans="1:15" s="9" customFormat="1" x14ac:dyDescent="0.25">
      <c r="A439" s="20"/>
      <c r="B439" s="26"/>
      <c r="C439" s="55"/>
      <c r="D439" s="55"/>
      <c r="E439" s="65"/>
      <c r="F439" s="65"/>
      <c r="G439" s="65"/>
      <c r="H439" s="65"/>
      <c r="I439" s="65"/>
      <c r="J439" s="65"/>
      <c r="K439" s="56"/>
      <c r="L439" s="56"/>
      <c r="M439" s="56"/>
      <c r="N439" s="56"/>
      <c r="O439" s="12"/>
    </row>
    <row r="440" spans="1:15" s="9" customFormat="1" x14ac:dyDescent="0.25">
      <c r="A440" s="20"/>
      <c r="B440" s="26"/>
      <c r="C440" s="55"/>
      <c r="D440" s="55"/>
      <c r="E440" s="65"/>
      <c r="F440" s="65"/>
      <c r="G440" s="65"/>
      <c r="H440" s="65"/>
      <c r="I440" s="65"/>
      <c r="J440" s="65"/>
      <c r="K440" s="56"/>
      <c r="L440" s="56"/>
      <c r="M440" s="56"/>
      <c r="N440" s="56"/>
      <c r="O440" s="12"/>
    </row>
    <row r="441" spans="1:15" s="9" customFormat="1" x14ac:dyDescent="0.25">
      <c r="A441" s="20"/>
      <c r="B441" s="26"/>
      <c r="C441" s="55"/>
      <c r="D441" s="55"/>
      <c r="E441" s="65"/>
      <c r="F441" s="65"/>
      <c r="G441" s="65"/>
      <c r="H441" s="65"/>
      <c r="I441" s="65"/>
      <c r="J441" s="65"/>
      <c r="K441" s="56"/>
      <c r="L441" s="56"/>
      <c r="M441" s="56"/>
      <c r="N441" s="56"/>
      <c r="O441" s="12"/>
    </row>
    <row r="442" spans="1:15" s="9" customFormat="1" x14ac:dyDescent="0.25">
      <c r="A442" s="20"/>
      <c r="B442" s="26"/>
      <c r="C442" s="55"/>
      <c r="D442" s="55"/>
      <c r="E442" s="65"/>
      <c r="F442" s="65"/>
      <c r="G442" s="65"/>
      <c r="H442" s="65"/>
      <c r="I442" s="65"/>
      <c r="J442" s="65"/>
      <c r="K442" s="56"/>
      <c r="L442" s="56"/>
      <c r="M442" s="56"/>
      <c r="N442" s="56"/>
      <c r="O442" s="12"/>
    </row>
    <row r="443" spans="1:15" s="9" customFormat="1" x14ac:dyDescent="0.25">
      <c r="A443" s="20"/>
      <c r="B443" s="26"/>
      <c r="C443" s="55"/>
      <c r="D443" s="55"/>
      <c r="E443" s="65"/>
      <c r="F443" s="65"/>
      <c r="G443" s="65"/>
      <c r="H443" s="65"/>
      <c r="I443" s="65"/>
      <c r="J443" s="65"/>
      <c r="K443" s="56"/>
      <c r="L443" s="56"/>
      <c r="M443" s="56"/>
      <c r="N443" s="56"/>
      <c r="O443" s="12"/>
    </row>
    <row r="444" spans="1:15" s="9" customFormat="1" x14ac:dyDescent="0.25">
      <c r="A444" s="20"/>
      <c r="B444" s="26"/>
      <c r="C444" s="55"/>
      <c r="D444" s="55"/>
      <c r="E444" s="65"/>
      <c r="F444" s="65"/>
      <c r="G444" s="65"/>
      <c r="H444" s="65"/>
      <c r="I444" s="65"/>
      <c r="J444" s="65"/>
      <c r="K444" s="56"/>
      <c r="L444" s="56"/>
      <c r="M444" s="56"/>
      <c r="N444" s="56"/>
      <c r="O444" s="12"/>
    </row>
    <row r="445" spans="1:15" s="9" customFormat="1" x14ac:dyDescent="0.25">
      <c r="A445" s="20"/>
      <c r="B445" s="26"/>
      <c r="C445" s="55"/>
      <c r="D445" s="55"/>
      <c r="E445" s="65"/>
      <c r="F445" s="65"/>
      <c r="G445" s="65"/>
      <c r="H445" s="65"/>
      <c r="I445" s="65"/>
      <c r="J445" s="65"/>
      <c r="K445" s="56"/>
      <c r="L445" s="56"/>
      <c r="M445" s="56"/>
      <c r="N445" s="56"/>
      <c r="O445" s="12"/>
    </row>
    <row r="446" spans="1:15" s="9" customFormat="1" x14ac:dyDescent="0.25">
      <c r="A446" s="20"/>
      <c r="B446" s="26"/>
      <c r="C446" s="55"/>
      <c r="D446" s="55"/>
      <c r="E446" s="65"/>
      <c r="F446" s="65"/>
      <c r="G446" s="65"/>
      <c r="H446" s="65"/>
      <c r="I446" s="65"/>
      <c r="J446" s="65"/>
      <c r="K446" s="56"/>
      <c r="L446" s="56"/>
      <c r="M446" s="56"/>
      <c r="N446" s="56"/>
      <c r="O446" s="12"/>
    </row>
    <row r="447" spans="1:15" s="9" customFormat="1" x14ac:dyDescent="0.25">
      <c r="A447" s="20"/>
      <c r="B447" s="26"/>
      <c r="C447" s="55"/>
      <c r="D447" s="55"/>
      <c r="E447" s="65"/>
      <c r="F447" s="65"/>
      <c r="G447" s="65"/>
      <c r="H447" s="65"/>
      <c r="I447" s="65"/>
      <c r="J447" s="65"/>
      <c r="K447" s="56"/>
      <c r="L447" s="56"/>
      <c r="M447" s="56"/>
      <c r="N447" s="56"/>
      <c r="O447" s="12"/>
    </row>
    <row r="448" spans="1:15" s="9" customFormat="1" x14ac:dyDescent="0.25">
      <c r="A448" s="20"/>
      <c r="B448" s="26"/>
      <c r="C448" s="55"/>
      <c r="D448" s="55"/>
      <c r="E448" s="65"/>
      <c r="F448" s="65"/>
      <c r="G448" s="65"/>
      <c r="H448" s="65"/>
      <c r="I448" s="65"/>
      <c r="J448" s="65"/>
      <c r="K448" s="56"/>
      <c r="L448" s="56"/>
      <c r="M448" s="56"/>
      <c r="N448" s="56"/>
      <c r="O448" s="12"/>
    </row>
    <row r="449" spans="1:15" s="9" customFormat="1" x14ac:dyDescent="0.25">
      <c r="A449" s="20"/>
      <c r="B449" s="26"/>
      <c r="C449" s="55"/>
      <c r="D449" s="55"/>
      <c r="E449" s="65"/>
      <c r="F449" s="65"/>
      <c r="G449" s="65"/>
      <c r="H449" s="65"/>
      <c r="I449" s="65"/>
      <c r="J449" s="65"/>
      <c r="K449" s="56"/>
      <c r="L449" s="56"/>
      <c r="M449" s="56"/>
      <c r="N449" s="56"/>
      <c r="O449" s="12"/>
    </row>
    <row r="450" spans="1:15" s="9" customFormat="1" x14ac:dyDescent="0.25">
      <c r="A450" s="20"/>
      <c r="B450" s="26"/>
      <c r="C450" s="55"/>
      <c r="D450" s="55"/>
      <c r="E450" s="65"/>
      <c r="F450" s="65"/>
      <c r="G450" s="65"/>
      <c r="H450" s="65"/>
      <c r="I450" s="65"/>
      <c r="J450" s="65"/>
      <c r="K450" s="56"/>
      <c r="L450" s="56"/>
      <c r="M450" s="56"/>
      <c r="N450" s="56"/>
      <c r="O450" s="12"/>
    </row>
    <row r="451" spans="1:15" s="9" customFormat="1" x14ac:dyDescent="0.25">
      <c r="A451" s="20"/>
      <c r="B451" s="26"/>
      <c r="C451" s="55"/>
      <c r="D451" s="55"/>
      <c r="E451" s="65"/>
      <c r="F451" s="65"/>
      <c r="G451" s="65"/>
      <c r="H451" s="65"/>
      <c r="I451" s="65"/>
      <c r="J451" s="65"/>
      <c r="K451" s="56"/>
      <c r="L451" s="56"/>
      <c r="M451" s="56"/>
      <c r="N451" s="56"/>
      <c r="O451" s="12"/>
    </row>
    <row r="452" spans="1:15" s="9" customFormat="1" x14ac:dyDescent="0.25">
      <c r="A452" s="20"/>
      <c r="B452" s="26"/>
      <c r="C452" s="55"/>
      <c r="D452" s="55"/>
      <c r="E452" s="65"/>
      <c r="F452" s="65"/>
      <c r="G452" s="65"/>
      <c r="H452" s="65"/>
      <c r="I452" s="65"/>
      <c r="J452" s="65"/>
      <c r="K452" s="56"/>
      <c r="L452" s="56"/>
      <c r="M452" s="56"/>
      <c r="N452" s="56"/>
      <c r="O452" s="12"/>
    </row>
    <row r="453" spans="1:15" s="9" customFormat="1" x14ac:dyDescent="0.25">
      <c r="A453" s="20"/>
      <c r="B453" s="26"/>
      <c r="C453" s="55"/>
      <c r="D453" s="55"/>
      <c r="E453" s="65"/>
      <c r="F453" s="65"/>
      <c r="G453" s="65"/>
      <c r="H453" s="65"/>
      <c r="I453" s="65"/>
      <c r="J453" s="65"/>
      <c r="K453" s="56"/>
      <c r="L453" s="56"/>
      <c r="M453" s="56"/>
      <c r="N453" s="56"/>
      <c r="O453" s="12"/>
    </row>
    <row r="454" spans="1:15" s="9" customFormat="1" x14ac:dyDescent="0.25">
      <c r="A454" s="20"/>
      <c r="B454" s="26"/>
      <c r="C454" s="55"/>
      <c r="D454" s="55"/>
      <c r="E454" s="65"/>
      <c r="F454" s="65"/>
      <c r="G454" s="65"/>
      <c r="H454" s="65"/>
      <c r="I454" s="65"/>
      <c r="J454" s="65"/>
      <c r="K454" s="56"/>
      <c r="L454" s="56"/>
      <c r="M454" s="56"/>
      <c r="N454" s="56"/>
      <c r="O454" s="12"/>
    </row>
    <row r="455" spans="1:15" s="9" customFormat="1" x14ac:dyDescent="0.25">
      <c r="A455" s="20"/>
      <c r="B455" s="26"/>
      <c r="C455" s="55"/>
      <c r="D455" s="55"/>
      <c r="E455" s="65"/>
      <c r="F455" s="65"/>
      <c r="G455" s="65"/>
      <c r="H455" s="65"/>
      <c r="I455" s="65"/>
      <c r="J455" s="65"/>
      <c r="K455" s="56"/>
      <c r="L455" s="56"/>
      <c r="M455" s="56"/>
      <c r="N455" s="56"/>
      <c r="O455" s="12"/>
    </row>
    <row r="456" spans="1:15" s="9" customFormat="1" x14ac:dyDescent="0.25">
      <c r="A456" s="20"/>
      <c r="B456" s="26"/>
      <c r="C456" s="55"/>
      <c r="D456" s="55"/>
      <c r="E456" s="65"/>
      <c r="F456" s="65"/>
      <c r="G456" s="65"/>
      <c r="H456" s="65"/>
      <c r="I456" s="65"/>
      <c r="J456" s="65"/>
      <c r="K456" s="56"/>
      <c r="L456" s="56"/>
      <c r="M456" s="56"/>
      <c r="N456" s="56"/>
      <c r="O456" s="12"/>
    </row>
    <row r="457" spans="1:15" s="9" customFormat="1" x14ac:dyDescent="0.25">
      <c r="A457" s="20"/>
      <c r="B457" s="26"/>
      <c r="C457" s="55"/>
      <c r="D457" s="55"/>
      <c r="E457" s="65"/>
      <c r="F457" s="65"/>
      <c r="G457" s="65"/>
      <c r="H457" s="65"/>
      <c r="I457" s="65"/>
      <c r="J457" s="65"/>
      <c r="K457" s="56"/>
      <c r="L457" s="56"/>
      <c r="M457" s="56"/>
      <c r="N457" s="56"/>
      <c r="O457" s="12"/>
    </row>
    <row r="458" spans="1:15" s="9" customFormat="1" x14ac:dyDescent="0.25">
      <c r="A458" s="20"/>
      <c r="B458" s="26"/>
      <c r="C458" s="55"/>
      <c r="D458" s="55"/>
      <c r="E458" s="65"/>
      <c r="F458" s="65"/>
      <c r="G458" s="65"/>
      <c r="H458" s="65"/>
      <c r="I458" s="65"/>
      <c r="J458" s="65"/>
      <c r="K458" s="56"/>
      <c r="L458" s="56"/>
      <c r="M458" s="56"/>
      <c r="N458" s="56"/>
      <c r="O458" s="12"/>
    </row>
    <row r="459" spans="1:15" s="9" customFormat="1" x14ac:dyDescent="0.25">
      <c r="A459" s="20"/>
      <c r="B459" s="26"/>
      <c r="C459" s="55"/>
      <c r="D459" s="55"/>
      <c r="E459" s="65"/>
      <c r="F459" s="65"/>
      <c r="G459" s="65"/>
      <c r="H459" s="65"/>
      <c r="I459" s="65"/>
      <c r="J459" s="65"/>
      <c r="K459" s="56"/>
      <c r="L459" s="56"/>
      <c r="M459" s="56"/>
      <c r="N459" s="56"/>
      <c r="O459" s="12"/>
    </row>
    <row r="460" spans="1:15" s="9" customFormat="1" x14ac:dyDescent="0.25">
      <c r="A460" s="20"/>
      <c r="B460" s="26"/>
      <c r="C460" s="55"/>
      <c r="D460" s="55"/>
      <c r="E460" s="65"/>
      <c r="F460" s="65"/>
      <c r="G460" s="65"/>
      <c r="H460" s="65"/>
      <c r="I460" s="65"/>
      <c r="J460" s="65"/>
      <c r="K460" s="56"/>
      <c r="L460" s="56"/>
      <c r="M460" s="56"/>
      <c r="N460" s="56"/>
      <c r="O460" s="12"/>
    </row>
    <row r="461" spans="1:15" s="9" customFormat="1" x14ac:dyDescent="0.25">
      <c r="A461" s="20"/>
      <c r="B461" s="26"/>
      <c r="C461" s="55"/>
      <c r="D461" s="55"/>
      <c r="E461" s="65"/>
      <c r="F461" s="65"/>
      <c r="G461" s="65"/>
      <c r="H461" s="65"/>
      <c r="I461" s="65"/>
      <c r="J461" s="65"/>
      <c r="K461" s="56"/>
      <c r="L461" s="56"/>
      <c r="M461" s="56"/>
      <c r="N461" s="56"/>
      <c r="O461" s="12"/>
    </row>
    <row r="462" spans="1:15" s="9" customFormat="1" x14ac:dyDescent="0.25">
      <c r="A462" s="20"/>
      <c r="B462" s="26"/>
      <c r="C462" s="55"/>
      <c r="D462" s="55"/>
      <c r="E462" s="65"/>
      <c r="F462" s="65"/>
      <c r="G462" s="65"/>
      <c r="H462" s="65"/>
      <c r="I462" s="65"/>
      <c r="J462" s="65"/>
      <c r="K462" s="56"/>
      <c r="L462" s="56"/>
      <c r="M462" s="56"/>
      <c r="N462" s="56"/>
      <c r="O462" s="12"/>
    </row>
    <row r="463" spans="1:15" s="9" customFormat="1" x14ac:dyDescent="0.25">
      <c r="A463" s="20"/>
      <c r="B463" s="26"/>
      <c r="C463" s="55"/>
      <c r="D463" s="55"/>
      <c r="E463" s="65"/>
      <c r="F463" s="65"/>
      <c r="G463" s="65"/>
      <c r="H463" s="65"/>
      <c r="I463" s="65"/>
      <c r="J463" s="65"/>
      <c r="K463" s="56"/>
      <c r="L463" s="56"/>
      <c r="M463" s="56"/>
      <c r="N463" s="56"/>
      <c r="O463" s="12"/>
    </row>
    <row r="464" spans="1:15" s="9" customFormat="1" x14ac:dyDescent="0.25">
      <c r="A464" s="20"/>
      <c r="B464" s="26"/>
      <c r="C464" s="55"/>
      <c r="D464" s="55"/>
      <c r="E464" s="65"/>
      <c r="F464" s="65"/>
      <c r="G464" s="65"/>
      <c r="H464" s="65"/>
      <c r="I464" s="65"/>
      <c r="J464" s="65"/>
      <c r="K464" s="56"/>
      <c r="L464" s="56"/>
      <c r="M464" s="56"/>
      <c r="N464" s="56"/>
      <c r="O464" s="12"/>
    </row>
    <row r="465" spans="1:15" s="9" customFormat="1" x14ac:dyDescent="0.25">
      <c r="A465" s="20"/>
      <c r="B465" s="26"/>
      <c r="C465" s="55"/>
      <c r="D465" s="55"/>
      <c r="E465" s="65"/>
      <c r="F465" s="65"/>
      <c r="G465" s="65"/>
      <c r="H465" s="65"/>
      <c r="I465" s="65"/>
      <c r="J465" s="65"/>
      <c r="K465" s="56"/>
      <c r="L465" s="56"/>
      <c r="M465" s="56"/>
      <c r="N465" s="56"/>
      <c r="O465" s="12"/>
    </row>
    <row r="466" spans="1:15" s="9" customFormat="1" x14ac:dyDescent="0.25">
      <c r="A466" s="20"/>
      <c r="B466" s="26"/>
      <c r="C466" s="55"/>
      <c r="D466" s="55"/>
      <c r="E466" s="65"/>
      <c r="F466" s="65"/>
      <c r="G466" s="65"/>
      <c r="H466" s="65"/>
      <c r="I466" s="65"/>
      <c r="J466" s="65"/>
      <c r="K466" s="56"/>
      <c r="L466" s="56"/>
      <c r="M466" s="56"/>
      <c r="N466" s="56"/>
      <c r="O466" s="12"/>
    </row>
    <row r="467" spans="1:15" s="9" customFormat="1" x14ac:dyDescent="0.25">
      <c r="A467" s="20"/>
      <c r="B467" s="26"/>
      <c r="C467" s="55"/>
      <c r="D467" s="55"/>
      <c r="E467" s="65"/>
      <c r="F467" s="65"/>
      <c r="G467" s="65"/>
      <c r="H467" s="65"/>
      <c r="I467" s="65"/>
      <c r="J467" s="65"/>
      <c r="K467" s="56"/>
      <c r="L467" s="56"/>
      <c r="M467" s="56"/>
      <c r="N467" s="56"/>
      <c r="O467" s="12"/>
    </row>
    <row r="468" spans="1:15" s="9" customFormat="1" x14ac:dyDescent="0.25">
      <c r="A468" s="20"/>
      <c r="B468" s="26"/>
      <c r="C468" s="55"/>
      <c r="D468" s="55"/>
      <c r="E468" s="65"/>
      <c r="F468" s="65"/>
      <c r="G468" s="65"/>
      <c r="H468" s="65"/>
      <c r="I468" s="65"/>
      <c r="J468" s="65"/>
      <c r="K468" s="56"/>
      <c r="L468" s="56"/>
      <c r="M468" s="56"/>
      <c r="N468" s="56"/>
      <c r="O468" s="12"/>
    </row>
    <row r="469" spans="1:15" s="9" customFormat="1" x14ac:dyDescent="0.25">
      <c r="A469" s="20"/>
      <c r="B469" s="26"/>
      <c r="C469" s="55"/>
      <c r="D469" s="55"/>
      <c r="E469" s="65"/>
      <c r="F469" s="65"/>
      <c r="G469" s="65"/>
      <c r="H469" s="65"/>
      <c r="I469" s="65"/>
      <c r="J469" s="65"/>
      <c r="K469" s="56"/>
      <c r="L469" s="56"/>
      <c r="M469" s="56"/>
      <c r="N469" s="56"/>
      <c r="O469" s="12"/>
    </row>
    <row r="470" spans="1:15" s="9" customFormat="1" x14ac:dyDescent="0.25">
      <c r="A470" s="20"/>
      <c r="B470" s="26"/>
      <c r="C470" s="55"/>
      <c r="D470" s="55"/>
      <c r="E470" s="65"/>
      <c r="F470" s="65"/>
      <c r="G470" s="65"/>
      <c r="H470" s="65"/>
      <c r="I470" s="65"/>
      <c r="J470" s="65"/>
      <c r="K470" s="56"/>
      <c r="L470" s="56"/>
      <c r="M470" s="56"/>
      <c r="N470" s="56"/>
      <c r="O470" s="12"/>
    </row>
    <row r="471" spans="1:15" s="9" customFormat="1" x14ac:dyDescent="0.25">
      <c r="A471" s="20"/>
      <c r="B471" s="26"/>
      <c r="C471" s="55"/>
      <c r="D471" s="55"/>
      <c r="E471" s="65"/>
      <c r="F471" s="65"/>
      <c r="G471" s="65"/>
      <c r="H471" s="65"/>
      <c r="I471" s="65"/>
      <c r="J471" s="65"/>
      <c r="K471" s="56"/>
      <c r="L471" s="56"/>
      <c r="M471" s="56"/>
      <c r="N471" s="56"/>
      <c r="O471" s="12"/>
    </row>
    <row r="472" spans="1:15" s="9" customFormat="1" x14ac:dyDescent="0.25">
      <c r="A472" s="20"/>
      <c r="B472" s="26"/>
      <c r="C472" s="55"/>
      <c r="D472" s="55"/>
      <c r="E472" s="65"/>
      <c r="F472" s="65"/>
      <c r="G472" s="65"/>
      <c r="H472" s="65"/>
      <c r="I472" s="65"/>
      <c r="J472" s="65"/>
      <c r="K472" s="56"/>
      <c r="L472" s="56"/>
      <c r="M472" s="56"/>
      <c r="N472" s="56"/>
      <c r="O472" s="12"/>
    </row>
    <row r="473" spans="1:15" s="9" customFormat="1" x14ac:dyDescent="0.25">
      <c r="A473" s="20"/>
      <c r="B473" s="26"/>
      <c r="C473" s="55"/>
      <c r="D473" s="55"/>
      <c r="E473" s="65"/>
      <c r="F473" s="65"/>
      <c r="G473" s="65"/>
      <c r="H473" s="65"/>
      <c r="I473" s="65"/>
      <c r="J473" s="65"/>
      <c r="K473" s="56"/>
      <c r="L473" s="56"/>
      <c r="M473" s="56"/>
      <c r="N473" s="56"/>
      <c r="O473" s="12"/>
    </row>
    <row r="474" spans="1:15" s="9" customFormat="1" x14ac:dyDescent="0.25">
      <c r="A474" s="20"/>
      <c r="B474" s="26"/>
      <c r="C474" s="55"/>
      <c r="D474" s="55"/>
      <c r="E474" s="65"/>
      <c r="F474" s="65"/>
      <c r="G474" s="65"/>
      <c r="H474" s="65"/>
      <c r="I474" s="65"/>
      <c r="J474" s="65"/>
      <c r="K474" s="56"/>
      <c r="L474" s="56"/>
      <c r="M474" s="56"/>
      <c r="N474" s="56"/>
      <c r="O474" s="12"/>
    </row>
    <row r="475" spans="1:15" s="9" customFormat="1" x14ac:dyDescent="0.25">
      <c r="A475" s="20"/>
      <c r="B475" s="26"/>
      <c r="C475" s="55"/>
      <c r="D475" s="55"/>
      <c r="E475" s="65"/>
      <c r="F475" s="65"/>
      <c r="G475" s="65"/>
      <c r="H475" s="65"/>
      <c r="I475" s="65"/>
      <c r="J475" s="65"/>
      <c r="K475" s="56"/>
      <c r="L475" s="56"/>
      <c r="M475" s="56"/>
      <c r="N475" s="56"/>
      <c r="O475" s="12"/>
    </row>
    <row r="476" spans="1:15" s="9" customFormat="1" x14ac:dyDescent="0.25">
      <c r="A476" s="20"/>
      <c r="B476" s="26"/>
      <c r="C476" s="55"/>
      <c r="D476" s="55"/>
      <c r="E476" s="65"/>
      <c r="F476" s="65"/>
      <c r="G476" s="65"/>
      <c r="H476" s="65"/>
      <c r="I476" s="65"/>
      <c r="J476" s="65"/>
      <c r="K476" s="56"/>
      <c r="L476" s="56"/>
      <c r="M476" s="56"/>
      <c r="N476" s="56"/>
      <c r="O476" s="12"/>
    </row>
    <row r="477" spans="1:15" s="9" customFormat="1" x14ac:dyDescent="0.25">
      <c r="A477" s="20"/>
      <c r="B477" s="26"/>
      <c r="C477" s="55"/>
      <c r="D477" s="55"/>
      <c r="E477" s="65"/>
      <c r="F477" s="65"/>
      <c r="G477" s="65"/>
      <c r="H477" s="65"/>
      <c r="I477" s="65"/>
      <c r="J477" s="65"/>
      <c r="K477" s="56"/>
      <c r="L477" s="56"/>
      <c r="M477" s="56"/>
      <c r="N477" s="56"/>
      <c r="O477" s="12"/>
    </row>
    <row r="478" spans="1:15" s="9" customFormat="1" x14ac:dyDescent="0.25">
      <c r="A478" s="20"/>
      <c r="B478" s="26"/>
      <c r="C478" s="55"/>
      <c r="D478" s="55"/>
      <c r="E478" s="65"/>
      <c r="F478" s="65"/>
      <c r="G478" s="65"/>
      <c r="H478" s="65"/>
      <c r="I478" s="65"/>
      <c r="J478" s="65"/>
      <c r="K478" s="56"/>
      <c r="L478" s="56"/>
      <c r="M478" s="56"/>
      <c r="N478" s="56"/>
      <c r="O478" s="12"/>
    </row>
    <row r="479" spans="1:15" s="9" customFormat="1" x14ac:dyDescent="0.25">
      <c r="A479" s="20"/>
      <c r="B479" s="26"/>
      <c r="C479" s="55"/>
      <c r="D479" s="55"/>
      <c r="E479" s="65"/>
      <c r="F479" s="65"/>
      <c r="G479" s="65"/>
      <c r="H479" s="65"/>
      <c r="I479" s="65"/>
      <c r="J479" s="65"/>
      <c r="K479" s="56"/>
      <c r="L479" s="56"/>
      <c r="M479" s="56"/>
      <c r="N479" s="56"/>
      <c r="O479" s="12"/>
    </row>
    <row r="480" spans="1:15" s="9" customFormat="1" x14ac:dyDescent="0.25">
      <c r="A480" s="20"/>
      <c r="B480" s="26"/>
      <c r="C480" s="55"/>
      <c r="D480" s="55"/>
      <c r="E480" s="65"/>
      <c r="F480" s="65"/>
      <c r="G480" s="65"/>
      <c r="H480" s="65"/>
      <c r="I480" s="65"/>
      <c r="J480" s="65"/>
      <c r="K480" s="56"/>
      <c r="L480" s="56"/>
      <c r="M480" s="56"/>
      <c r="N480" s="56"/>
      <c r="O480" s="12"/>
    </row>
    <row r="481" spans="1:15" s="9" customFormat="1" x14ac:dyDescent="0.25">
      <c r="A481" s="20"/>
      <c r="B481" s="26"/>
      <c r="C481" s="55"/>
      <c r="D481" s="55"/>
      <c r="E481" s="65"/>
      <c r="F481" s="65"/>
      <c r="G481" s="65"/>
      <c r="H481" s="65"/>
      <c r="I481" s="65"/>
      <c r="J481" s="65"/>
      <c r="K481" s="56"/>
      <c r="L481" s="56"/>
      <c r="M481" s="56"/>
      <c r="N481" s="56"/>
      <c r="O481" s="12"/>
    </row>
    <row r="482" spans="1:15" s="9" customFormat="1" x14ac:dyDescent="0.25">
      <c r="A482" s="20"/>
      <c r="B482" s="26"/>
      <c r="C482" s="55"/>
      <c r="D482" s="55"/>
      <c r="E482" s="65"/>
      <c r="F482" s="65"/>
      <c r="G482" s="65"/>
      <c r="H482" s="65"/>
      <c r="I482" s="65"/>
      <c r="J482" s="65"/>
      <c r="K482" s="56"/>
      <c r="L482" s="56"/>
      <c r="M482" s="56"/>
      <c r="N482" s="56"/>
      <c r="O482" s="12"/>
    </row>
    <row r="483" spans="1:15" s="9" customFormat="1" x14ac:dyDescent="0.25">
      <c r="A483" s="20"/>
      <c r="B483" s="26"/>
      <c r="C483" s="55"/>
      <c r="D483" s="55"/>
      <c r="E483" s="65"/>
      <c r="F483" s="65"/>
      <c r="G483" s="65"/>
      <c r="H483" s="65"/>
      <c r="I483" s="65"/>
      <c r="J483" s="65"/>
      <c r="K483" s="56"/>
      <c r="L483" s="56"/>
      <c r="M483" s="56"/>
      <c r="N483" s="56"/>
      <c r="O483" s="12"/>
    </row>
    <row r="484" spans="1:15" s="9" customFormat="1" x14ac:dyDescent="0.25">
      <c r="A484" s="20"/>
      <c r="B484" s="26"/>
      <c r="C484" s="55"/>
      <c r="D484" s="55"/>
      <c r="E484" s="65"/>
      <c r="F484" s="65"/>
      <c r="G484" s="65"/>
      <c r="H484" s="65"/>
      <c r="I484" s="65"/>
      <c r="J484" s="65"/>
      <c r="K484" s="56"/>
      <c r="L484" s="56"/>
      <c r="M484" s="56"/>
      <c r="N484" s="56"/>
      <c r="O484" s="12"/>
    </row>
    <row r="485" spans="1:15" s="9" customFormat="1" x14ac:dyDescent="0.25">
      <c r="A485" s="20"/>
      <c r="B485" s="26"/>
      <c r="C485" s="55"/>
      <c r="D485" s="55"/>
      <c r="E485" s="65"/>
      <c r="F485" s="65"/>
      <c r="G485" s="65"/>
      <c r="H485" s="65"/>
      <c r="I485" s="65"/>
      <c r="J485" s="65"/>
      <c r="K485" s="56"/>
      <c r="L485" s="56"/>
      <c r="M485" s="56"/>
      <c r="N485" s="56"/>
      <c r="O485" s="12"/>
    </row>
    <row r="486" spans="1:15" s="9" customFormat="1" x14ac:dyDescent="0.25">
      <c r="A486" s="20"/>
      <c r="B486" s="26"/>
      <c r="C486" s="55"/>
      <c r="D486" s="55"/>
      <c r="E486" s="65"/>
      <c r="F486" s="65"/>
      <c r="G486" s="65"/>
      <c r="H486" s="65"/>
      <c r="I486" s="65"/>
      <c r="J486" s="65"/>
      <c r="K486" s="56"/>
      <c r="L486" s="56"/>
      <c r="M486" s="56"/>
      <c r="N486" s="56"/>
      <c r="O486" s="12"/>
    </row>
    <row r="487" spans="1:15" s="9" customFormat="1" x14ac:dyDescent="0.25">
      <c r="A487" s="20"/>
      <c r="B487" s="26"/>
      <c r="C487" s="55"/>
      <c r="D487" s="55"/>
      <c r="E487" s="65"/>
      <c r="F487" s="65"/>
      <c r="G487" s="65"/>
      <c r="H487" s="65"/>
      <c r="I487" s="65"/>
      <c r="J487" s="65"/>
      <c r="K487" s="56"/>
      <c r="L487" s="56"/>
      <c r="M487" s="56"/>
      <c r="N487" s="56"/>
      <c r="O487" s="12"/>
    </row>
    <row r="488" spans="1:15" s="9" customFormat="1" x14ac:dyDescent="0.25">
      <c r="A488" s="20"/>
      <c r="B488" s="26"/>
      <c r="C488" s="55"/>
      <c r="D488" s="55"/>
      <c r="E488" s="65"/>
      <c r="F488" s="65"/>
      <c r="G488" s="65"/>
      <c r="H488" s="65"/>
      <c r="I488" s="65"/>
      <c r="J488" s="65"/>
      <c r="K488" s="56"/>
      <c r="L488" s="56"/>
      <c r="M488" s="56"/>
      <c r="N488" s="56"/>
      <c r="O488" s="12"/>
    </row>
    <row r="489" spans="1:15" s="9" customFormat="1" x14ac:dyDescent="0.25">
      <c r="A489" s="20"/>
      <c r="B489" s="26"/>
      <c r="C489" s="55"/>
      <c r="D489" s="55"/>
      <c r="E489" s="65"/>
      <c r="F489" s="65"/>
      <c r="G489" s="65"/>
      <c r="H489" s="65"/>
      <c r="I489" s="65"/>
      <c r="J489" s="65"/>
      <c r="K489" s="56"/>
      <c r="L489" s="56"/>
      <c r="M489" s="56"/>
      <c r="N489" s="56"/>
      <c r="O489" s="12"/>
    </row>
    <row r="490" spans="1:15" s="9" customFormat="1" x14ac:dyDescent="0.25">
      <c r="A490" s="20"/>
      <c r="B490" s="26"/>
      <c r="C490" s="55"/>
      <c r="D490" s="55"/>
      <c r="E490" s="65"/>
      <c r="F490" s="65"/>
      <c r="G490" s="65"/>
      <c r="H490" s="65"/>
      <c r="I490" s="65"/>
      <c r="J490" s="65"/>
      <c r="K490" s="56"/>
      <c r="L490" s="56"/>
      <c r="M490" s="56"/>
      <c r="N490" s="56"/>
      <c r="O490" s="12"/>
    </row>
    <row r="491" spans="1:15" s="9" customFormat="1" x14ac:dyDescent="0.25">
      <c r="A491" s="20"/>
      <c r="B491" s="26"/>
      <c r="C491" s="55"/>
      <c r="D491" s="55"/>
      <c r="E491" s="65"/>
      <c r="F491" s="65"/>
      <c r="G491" s="65"/>
      <c r="H491" s="65"/>
      <c r="I491" s="65"/>
      <c r="J491" s="65"/>
      <c r="K491" s="56"/>
      <c r="L491" s="56"/>
      <c r="M491" s="56"/>
      <c r="N491" s="56"/>
      <c r="O491" s="12"/>
    </row>
    <row r="492" spans="1:15" s="9" customFormat="1" x14ac:dyDescent="0.25">
      <c r="A492" s="20"/>
      <c r="B492" s="26"/>
      <c r="C492" s="55"/>
      <c r="D492" s="55"/>
      <c r="E492" s="65"/>
      <c r="F492" s="65"/>
      <c r="G492" s="65"/>
      <c r="H492" s="65"/>
      <c r="I492" s="65"/>
      <c r="J492" s="65"/>
      <c r="K492" s="56"/>
      <c r="L492" s="56"/>
      <c r="M492" s="56"/>
      <c r="N492" s="56"/>
      <c r="O492" s="12"/>
    </row>
    <row r="493" spans="1:15" s="9" customFormat="1" x14ac:dyDescent="0.25">
      <c r="A493" s="20"/>
      <c r="B493" s="26"/>
      <c r="C493" s="55"/>
      <c r="D493" s="55"/>
      <c r="E493" s="65"/>
      <c r="F493" s="65"/>
      <c r="G493" s="65"/>
      <c r="H493" s="65"/>
      <c r="I493" s="65"/>
      <c r="J493" s="65"/>
      <c r="K493" s="56"/>
      <c r="L493" s="56"/>
      <c r="M493" s="56"/>
      <c r="N493" s="56"/>
      <c r="O493" s="12"/>
    </row>
    <row r="494" spans="1:15" s="9" customFormat="1" x14ac:dyDescent="0.25">
      <c r="A494" s="20"/>
      <c r="B494" s="26"/>
      <c r="C494" s="55"/>
      <c r="D494" s="55"/>
      <c r="E494" s="65"/>
      <c r="F494" s="65"/>
      <c r="G494" s="65"/>
      <c r="H494" s="65"/>
      <c r="I494" s="65"/>
      <c r="J494" s="65"/>
      <c r="K494" s="56"/>
      <c r="L494" s="56"/>
      <c r="M494" s="56"/>
      <c r="N494" s="56"/>
      <c r="O494" s="12"/>
    </row>
    <row r="495" spans="1:15" s="9" customFormat="1" x14ac:dyDescent="0.25">
      <c r="A495" s="20"/>
      <c r="B495" s="26"/>
      <c r="C495" s="55"/>
      <c r="D495" s="55"/>
      <c r="E495" s="65"/>
      <c r="F495" s="65"/>
      <c r="G495" s="65"/>
      <c r="H495" s="65"/>
      <c r="I495" s="65"/>
      <c r="J495" s="65"/>
      <c r="K495" s="56"/>
      <c r="L495" s="56"/>
      <c r="M495" s="56"/>
      <c r="N495" s="56"/>
      <c r="O495" s="12"/>
    </row>
    <row r="496" spans="1:15" s="9" customFormat="1" x14ac:dyDescent="0.25">
      <c r="A496" s="20"/>
      <c r="B496" s="26"/>
      <c r="C496" s="55"/>
      <c r="D496" s="55"/>
      <c r="E496" s="65"/>
      <c r="F496" s="65"/>
      <c r="G496" s="65"/>
      <c r="H496" s="65"/>
      <c r="I496" s="65"/>
      <c r="J496" s="65"/>
      <c r="K496" s="56"/>
      <c r="L496" s="56"/>
      <c r="M496" s="56"/>
      <c r="N496" s="56"/>
      <c r="O496" s="12"/>
    </row>
    <row r="497" spans="1:15" s="9" customFormat="1" x14ac:dyDescent="0.25">
      <c r="A497" s="20"/>
      <c r="B497" s="26"/>
      <c r="C497" s="55"/>
      <c r="D497" s="55"/>
      <c r="E497" s="65"/>
      <c r="F497" s="65"/>
      <c r="G497" s="65"/>
      <c r="H497" s="65"/>
      <c r="I497" s="65"/>
      <c r="J497" s="65"/>
      <c r="K497" s="56"/>
      <c r="L497" s="56"/>
      <c r="M497" s="56"/>
      <c r="N497" s="56"/>
      <c r="O497" s="12"/>
    </row>
    <row r="498" spans="1:15" s="9" customFormat="1" x14ac:dyDescent="0.25">
      <c r="A498" s="20"/>
      <c r="B498" s="26"/>
      <c r="C498" s="55"/>
      <c r="D498" s="55"/>
      <c r="E498" s="65"/>
      <c r="F498" s="65"/>
      <c r="G498" s="65"/>
      <c r="H498" s="65"/>
      <c r="I498" s="65"/>
      <c r="J498" s="65"/>
      <c r="K498" s="56"/>
      <c r="L498" s="56"/>
      <c r="M498" s="56"/>
      <c r="N498" s="56"/>
      <c r="O498" s="12"/>
    </row>
    <row r="499" spans="1:15" s="9" customFormat="1" x14ac:dyDescent="0.25">
      <c r="A499" s="20"/>
      <c r="B499" s="26"/>
      <c r="C499" s="55"/>
      <c r="D499" s="55"/>
      <c r="E499" s="65"/>
      <c r="F499" s="65"/>
      <c r="G499" s="65"/>
      <c r="H499" s="65"/>
      <c r="I499" s="65"/>
      <c r="J499" s="65"/>
      <c r="K499" s="56"/>
      <c r="L499" s="56"/>
      <c r="M499" s="56"/>
      <c r="N499" s="56"/>
      <c r="O499" s="12"/>
    </row>
    <row r="500" spans="1:15" s="9" customFormat="1" x14ac:dyDescent="0.25">
      <c r="A500" s="20"/>
      <c r="B500" s="26"/>
      <c r="C500" s="55"/>
      <c r="D500" s="55"/>
      <c r="E500" s="65"/>
      <c r="F500" s="65"/>
      <c r="G500" s="65"/>
      <c r="H500" s="65"/>
      <c r="I500" s="65"/>
      <c r="J500" s="65"/>
      <c r="K500" s="56"/>
      <c r="L500" s="56"/>
      <c r="M500" s="56"/>
      <c r="N500" s="56"/>
      <c r="O500" s="12"/>
    </row>
    <row r="501" spans="1:15" s="9" customFormat="1" x14ac:dyDescent="0.25">
      <c r="A501" s="20"/>
      <c r="B501" s="26"/>
      <c r="C501" s="55"/>
      <c r="D501" s="55"/>
      <c r="E501" s="65"/>
      <c r="F501" s="65"/>
      <c r="G501" s="65"/>
      <c r="H501" s="65"/>
      <c r="I501" s="65"/>
      <c r="J501" s="65"/>
      <c r="K501" s="56"/>
      <c r="L501" s="56"/>
      <c r="M501" s="56"/>
      <c r="N501" s="56"/>
      <c r="O501" s="12"/>
    </row>
    <row r="502" spans="1:15" s="9" customFormat="1" x14ac:dyDescent="0.25">
      <c r="A502" s="20"/>
      <c r="B502" s="26"/>
      <c r="C502" s="55"/>
      <c r="D502" s="55"/>
      <c r="E502" s="65"/>
      <c r="F502" s="65"/>
      <c r="G502" s="65"/>
      <c r="H502" s="65"/>
      <c r="I502" s="65"/>
      <c r="J502" s="65"/>
      <c r="K502" s="56"/>
      <c r="L502" s="56"/>
      <c r="M502" s="56"/>
      <c r="N502" s="56"/>
      <c r="O502" s="12"/>
    </row>
    <row r="503" spans="1:15" s="9" customFormat="1" x14ac:dyDescent="0.25">
      <c r="A503" s="20"/>
      <c r="B503" s="26"/>
      <c r="C503" s="55"/>
      <c r="D503" s="55"/>
      <c r="E503" s="65"/>
      <c r="F503" s="65"/>
      <c r="G503" s="65"/>
      <c r="H503" s="65"/>
      <c r="I503" s="65"/>
      <c r="J503" s="65"/>
      <c r="K503" s="56"/>
      <c r="L503" s="56"/>
      <c r="M503" s="56"/>
      <c r="N503" s="56"/>
      <c r="O503" s="12"/>
    </row>
    <row r="504" spans="1:15" s="9" customFormat="1" x14ac:dyDescent="0.25">
      <c r="A504" s="20"/>
      <c r="B504" s="26"/>
      <c r="C504" s="55"/>
      <c r="D504" s="55"/>
      <c r="E504" s="65"/>
      <c r="F504" s="65"/>
      <c r="G504" s="65"/>
      <c r="H504" s="65"/>
      <c r="I504" s="65"/>
      <c r="J504" s="65"/>
      <c r="K504" s="56"/>
      <c r="L504" s="56"/>
      <c r="M504" s="56"/>
      <c r="N504" s="56"/>
      <c r="O504" s="12"/>
    </row>
    <row r="505" spans="1:15" s="9" customFormat="1" x14ac:dyDescent="0.25">
      <c r="A505" s="20"/>
      <c r="B505" s="26"/>
      <c r="C505" s="55"/>
      <c r="D505" s="55"/>
      <c r="E505" s="65"/>
      <c r="F505" s="65"/>
      <c r="G505" s="65"/>
      <c r="H505" s="65"/>
      <c r="I505" s="65"/>
      <c r="J505" s="65"/>
      <c r="K505" s="56"/>
      <c r="L505" s="56"/>
      <c r="M505" s="56"/>
      <c r="N505" s="56"/>
      <c r="O505" s="12"/>
    </row>
    <row r="506" spans="1:15" s="9" customFormat="1" x14ac:dyDescent="0.25">
      <c r="A506" s="20"/>
      <c r="B506" s="26"/>
      <c r="C506" s="55"/>
      <c r="D506" s="55"/>
      <c r="E506" s="65"/>
      <c r="F506" s="65"/>
      <c r="G506" s="65"/>
      <c r="H506" s="65"/>
      <c r="I506" s="65"/>
      <c r="J506" s="65"/>
      <c r="K506" s="56"/>
      <c r="L506" s="56"/>
      <c r="M506" s="56"/>
      <c r="N506" s="56"/>
      <c r="O506" s="12"/>
    </row>
    <row r="507" spans="1:15" s="9" customFormat="1" x14ac:dyDescent="0.25">
      <c r="A507" s="20"/>
      <c r="B507" s="26"/>
      <c r="C507" s="55"/>
      <c r="D507" s="55"/>
      <c r="E507" s="65"/>
      <c r="F507" s="65"/>
      <c r="G507" s="65"/>
      <c r="H507" s="65"/>
      <c r="I507" s="65"/>
      <c r="J507" s="65"/>
      <c r="K507" s="56"/>
      <c r="L507" s="56"/>
      <c r="M507" s="56"/>
      <c r="N507" s="56"/>
      <c r="O507" s="12"/>
    </row>
    <row r="508" spans="1:15" s="9" customFormat="1" x14ac:dyDescent="0.25">
      <c r="A508" s="20"/>
      <c r="B508" s="26"/>
      <c r="C508" s="55"/>
      <c r="D508" s="55"/>
      <c r="E508" s="65"/>
      <c r="F508" s="65"/>
      <c r="G508" s="65"/>
      <c r="H508" s="65"/>
      <c r="I508" s="65"/>
      <c r="J508" s="65"/>
      <c r="K508" s="56"/>
      <c r="L508" s="56"/>
      <c r="M508" s="56"/>
      <c r="N508" s="56"/>
      <c r="O508" s="12"/>
    </row>
    <row r="509" spans="1:15" s="9" customFormat="1" x14ac:dyDescent="0.25">
      <c r="A509" s="20"/>
      <c r="B509" s="26"/>
      <c r="C509" s="55"/>
      <c r="D509" s="55"/>
      <c r="E509" s="65"/>
      <c r="F509" s="65"/>
      <c r="G509" s="65"/>
      <c r="H509" s="65"/>
      <c r="I509" s="65"/>
      <c r="J509" s="65"/>
      <c r="K509" s="56"/>
      <c r="L509" s="56"/>
      <c r="M509" s="56"/>
      <c r="N509" s="56"/>
      <c r="O509" s="12"/>
    </row>
    <row r="510" spans="1:15" s="9" customFormat="1" x14ac:dyDescent="0.25">
      <c r="A510" s="20"/>
      <c r="B510" s="26"/>
      <c r="C510" s="55"/>
      <c r="D510" s="55"/>
      <c r="E510" s="65"/>
      <c r="F510" s="65"/>
      <c r="G510" s="65"/>
      <c r="H510" s="65"/>
      <c r="I510" s="65"/>
      <c r="J510" s="65"/>
      <c r="K510" s="56"/>
      <c r="L510" s="56"/>
      <c r="M510" s="56"/>
      <c r="N510" s="56"/>
      <c r="O510" s="12"/>
    </row>
    <row r="511" spans="1:15" s="9" customFormat="1" x14ac:dyDescent="0.25">
      <c r="A511" s="20"/>
      <c r="B511" s="26"/>
      <c r="C511" s="55"/>
      <c r="D511" s="55"/>
      <c r="E511" s="65"/>
      <c r="F511" s="65"/>
      <c r="G511" s="65"/>
      <c r="H511" s="65"/>
      <c r="I511" s="65"/>
      <c r="J511" s="65"/>
      <c r="K511" s="56"/>
      <c r="L511" s="56"/>
      <c r="M511" s="56"/>
      <c r="N511" s="56"/>
      <c r="O511" s="12"/>
    </row>
    <row r="512" spans="1:15" s="9" customFormat="1" x14ac:dyDescent="0.25">
      <c r="A512" s="20"/>
      <c r="B512" s="26"/>
      <c r="C512" s="55"/>
      <c r="D512" s="55"/>
      <c r="E512" s="65"/>
      <c r="F512" s="65"/>
      <c r="G512" s="65"/>
      <c r="H512" s="65"/>
      <c r="I512" s="65"/>
      <c r="J512" s="65"/>
      <c r="K512" s="56"/>
      <c r="L512" s="56"/>
      <c r="M512" s="56"/>
      <c r="N512" s="56"/>
      <c r="O512" s="12"/>
    </row>
    <row r="513" spans="1:15" s="9" customFormat="1" x14ac:dyDescent="0.25">
      <c r="A513" s="20"/>
      <c r="B513" s="26"/>
      <c r="C513" s="55"/>
      <c r="D513" s="55"/>
      <c r="E513" s="65"/>
      <c r="F513" s="65"/>
      <c r="G513" s="65"/>
      <c r="H513" s="65"/>
      <c r="I513" s="65"/>
      <c r="J513" s="65"/>
      <c r="K513" s="56"/>
      <c r="L513" s="56"/>
      <c r="M513" s="56"/>
      <c r="N513" s="56"/>
      <c r="O513" s="12"/>
    </row>
    <row r="514" spans="1:15" s="9" customFormat="1" x14ac:dyDescent="0.25">
      <c r="A514" s="20"/>
      <c r="B514" s="26"/>
      <c r="C514" s="55"/>
      <c r="D514" s="55"/>
      <c r="E514" s="65"/>
      <c r="F514" s="65"/>
      <c r="G514" s="65"/>
      <c r="H514" s="65"/>
      <c r="I514" s="65"/>
      <c r="J514" s="65"/>
      <c r="K514" s="56"/>
      <c r="L514" s="56"/>
      <c r="M514" s="56"/>
      <c r="N514" s="56"/>
      <c r="O514" s="12"/>
    </row>
    <row r="515" spans="1:15" s="9" customFormat="1" x14ac:dyDescent="0.25">
      <c r="A515" s="20"/>
      <c r="B515" s="26"/>
      <c r="C515" s="55"/>
      <c r="D515" s="55"/>
      <c r="E515" s="65"/>
      <c r="F515" s="65"/>
      <c r="G515" s="65"/>
      <c r="H515" s="65"/>
      <c r="I515" s="65"/>
      <c r="J515" s="65"/>
      <c r="K515" s="56"/>
      <c r="L515" s="56"/>
      <c r="M515" s="56"/>
      <c r="N515" s="56"/>
      <c r="O515" s="12"/>
    </row>
    <row r="516" spans="1:15" s="9" customFormat="1" x14ac:dyDescent="0.25">
      <c r="A516" s="20"/>
      <c r="B516" s="26"/>
      <c r="C516" s="55"/>
      <c r="D516" s="55"/>
      <c r="E516" s="65"/>
      <c r="F516" s="65"/>
      <c r="G516" s="65"/>
      <c r="H516" s="65"/>
      <c r="I516" s="65"/>
      <c r="J516" s="65"/>
      <c r="K516" s="56"/>
      <c r="L516" s="56"/>
      <c r="M516" s="56"/>
      <c r="N516" s="56"/>
      <c r="O516" s="12"/>
    </row>
    <row r="517" spans="1:15" s="9" customFormat="1" x14ac:dyDescent="0.25">
      <c r="A517" s="20"/>
      <c r="B517" s="26"/>
      <c r="C517" s="55"/>
      <c r="D517" s="55"/>
      <c r="E517" s="65"/>
      <c r="F517" s="65"/>
      <c r="G517" s="65"/>
      <c r="H517" s="65"/>
      <c r="I517" s="65"/>
      <c r="J517" s="65"/>
      <c r="K517" s="56"/>
      <c r="L517" s="56"/>
      <c r="M517" s="56"/>
      <c r="N517" s="56"/>
      <c r="O517" s="12"/>
    </row>
    <row r="518" spans="1:15" s="9" customFormat="1" x14ac:dyDescent="0.25">
      <c r="A518" s="20"/>
      <c r="B518" s="26"/>
      <c r="C518" s="55"/>
      <c r="D518" s="55"/>
      <c r="E518" s="65"/>
      <c r="F518" s="65"/>
      <c r="G518" s="65"/>
      <c r="H518" s="65"/>
      <c r="I518" s="65"/>
      <c r="J518" s="65"/>
      <c r="K518" s="56"/>
      <c r="L518" s="56"/>
      <c r="M518" s="56"/>
      <c r="N518" s="56"/>
      <c r="O518" s="12"/>
    </row>
  </sheetData>
  <autoFilter ref="C5:N88"/>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70" orientation="landscape" verticalDpi="0" r:id="rId1"/>
  <ignoredErrors>
    <ignoredError sqref="A2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Dexp</cp:lastModifiedBy>
  <cp:lastPrinted>2021-09-07T05:50:10Z</cp:lastPrinted>
  <dcterms:created xsi:type="dcterms:W3CDTF">2019-02-02T08:21:24Z</dcterms:created>
  <dcterms:modified xsi:type="dcterms:W3CDTF">2021-09-07T06:49:50Z</dcterms:modified>
</cp:coreProperties>
</file>