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579FB350-36AB-4983-B9AD-7BDE2FB9BB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2" sheetId="8" r:id="rId1"/>
  </sheets>
  <definedNames>
    <definedName name="_xlnm.Print_Area" localSheetId="0">'2022'!$A$1:$O$56</definedName>
  </definedNames>
  <calcPr calcId="191029"/>
</workbook>
</file>

<file path=xl/calcChain.xml><?xml version="1.0" encoding="utf-8"?>
<calcChain xmlns="http://schemas.openxmlformats.org/spreadsheetml/2006/main">
  <c r="D58" i="8" l="1"/>
  <c r="Q7" i="8"/>
  <c r="R8" i="8"/>
  <c r="Q8" i="8"/>
  <c r="Q34" i="8"/>
  <c r="G35" i="8" l="1"/>
  <c r="H35" i="8"/>
  <c r="I35" i="8"/>
  <c r="J35" i="8"/>
  <c r="H9" i="8"/>
  <c r="I9" i="8"/>
  <c r="J9" i="8"/>
  <c r="G9" i="8"/>
  <c r="Q14" i="8" l="1"/>
  <c r="N35" i="8" l="1"/>
  <c r="M35" i="8"/>
  <c r="L35" i="8"/>
  <c r="D35" i="8" s="1"/>
  <c r="K35" i="8"/>
  <c r="C35" i="8" l="1"/>
  <c r="H7" i="8"/>
  <c r="G7" i="8" l="1"/>
  <c r="I7" i="8"/>
  <c r="C16" i="8" l="1"/>
  <c r="D16" i="8"/>
  <c r="K9" i="8"/>
  <c r="L9" i="8"/>
  <c r="M9" i="8"/>
  <c r="N9" i="8"/>
  <c r="C9" i="8" l="1"/>
  <c r="D8" i="8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C8" i="8"/>
  <c r="C10" i="8"/>
  <c r="C11" i="8"/>
  <c r="C12" i="8"/>
  <c r="C13" i="8"/>
  <c r="C14" i="8"/>
  <c r="C15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4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E56" i="8" l="1"/>
  <c r="F56" i="8"/>
  <c r="J7" i="8"/>
  <c r="K7" i="8"/>
  <c r="L7" i="8"/>
  <c r="M7" i="8"/>
  <c r="N7" i="8"/>
  <c r="H33" i="8"/>
  <c r="I33" i="8"/>
  <c r="J33" i="8"/>
  <c r="K33" i="8"/>
  <c r="L33" i="8"/>
  <c r="M33" i="8"/>
  <c r="N33" i="8"/>
  <c r="G33" i="8"/>
  <c r="G56" i="8" s="1"/>
  <c r="C7" i="8" l="1"/>
  <c r="D9" i="8"/>
  <c r="D7" i="8"/>
  <c r="C33" i="8"/>
  <c r="D33" i="8"/>
  <c r="H56" i="8"/>
  <c r="L56" i="8"/>
  <c r="N56" i="8"/>
  <c r="M56" i="8"/>
  <c r="K56" i="8"/>
  <c r="J56" i="8"/>
  <c r="I56" i="8"/>
  <c r="D56" i="8" l="1"/>
  <c r="C56" i="8"/>
  <c r="D57" i="8" l="1"/>
</calcChain>
</file>

<file path=xl/sharedStrings.xml><?xml version="1.0" encoding="utf-8"?>
<sst xmlns="http://schemas.openxmlformats.org/spreadsheetml/2006/main" count="93" uniqueCount="80">
  <si>
    <t>№</t>
  </si>
  <si>
    <t>Наименование мероприятия (объекта)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</si>
  <si>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</si>
  <si>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</si>
  <si>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</si>
  <si>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</si>
  <si>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</si>
  <si>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</si>
  <si>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</si>
  <si>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</si>
  <si>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</si>
  <si>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</si>
  <si>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</si>
  <si>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</si>
  <si>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</si>
  <si>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</si>
  <si>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</si>
  <si>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</si>
  <si>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</si>
  <si>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</si>
  <si>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</si>
  <si>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</si>
  <si>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</si>
  <si>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</si>
  <si>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</si>
  <si>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</si>
  <si>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</si>
  <si>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</si>
  <si>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</si>
  <si>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</si>
  <si>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</si>
  <si>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</si>
  <si>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</si>
  <si>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</si>
  <si>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</si>
  <si>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</si>
  <si>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</si>
  <si>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</si>
  <si>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</si>
  <si>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</si>
  <si>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</si>
  <si>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</si>
  <si>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утверждено на 2021 год законом Республики Тыва о республиканском бюджете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</si>
  <si>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</si>
  <si>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</si>
  <si>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</si>
  <si>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</si>
  <si>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</si>
  <si>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</si>
  <si>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</si>
  <si>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</si>
  <si>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</si>
  <si>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</si>
  <si>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</si>
  <si>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</si>
  <si>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</si>
  <si>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</si>
  <si>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</si>
  <si>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</si>
  <si>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</t>
  </si>
  <si>
    <t>1.</t>
  </si>
  <si>
    <t>2.</t>
  </si>
  <si>
    <t>2.3.</t>
  </si>
  <si>
    <t>3.9.</t>
  </si>
  <si>
    <t>ПЕРЕЧЕНЬ О ХОДЕ РЕАЛИЗАЦИИ ГОСУДАРСТВЕННОЙ АНТИАЛКОГОЛЬНОЙ И АНТИНАРКОТИЧЕСКОЙ ПРОГРАММЫ РЕСПУБЛИКИ ТЫВА</t>
  </si>
  <si>
    <t xml:space="preserve">1. Заключен и оплачен договор с ИП Сандан Р.С на сумму 100 000 рублей на размещение услуги по изготовлению печатной продукции и размещение информации. 2. Заключен и оплачен с ООО Этюд на сумму 60 000 рублей на создание видеороликов. 3. Заключен и оплачен договор с ОПХ Аллигатор на  сумму 100 000 рублей на размещение информации. 4. Заключен и оплачен договор с ООО Студия 25 кадр на сумму 70 000 рублей на размещение рекламных материалов. 5. Заключен и оплачен договор с ООО ЦРУ на сумму 100 000 рублей на изготовление дизайн-макетов информационных материалов по пропаганде здорового образа жизни. 6. Заключен договор и оплачен с ООО ЦРУ на сумму 100 000 рублей на оказание услуги по размещению информационных материалов по пропаганде здорового образа жизни. </t>
  </si>
  <si>
    <t>В настоящее время проекты документов находятся на согласовании (проект ППРТ согл-1900394-1, проект РПРТ согл-1870338-1).</t>
  </si>
  <si>
    <t>- ручным скашиванием, всего 0,9 га или 0,04 % к плану, в том числе Пий-Хемский кожуун – 0,9 га;</t>
  </si>
  <si>
    <t>- посевом сельскохозяйственных культур – 307 га или 15,1 % к плану (Барун-Хемчикский – 50 га, Улуг-Хемский – 232 га и Чаа-Хольский – 25 га).</t>
  </si>
  <si>
    <t>Химическую обработку продолжает в Пий-Хемском кожууне ИП ГКФХ Серен Мерген Донгакович.</t>
  </si>
  <si>
    <t>Примечание: на сегодняшний день не представлен акт обследования очагов дикорастущей конопли Тандинский кожуун.</t>
  </si>
  <si>
    <t xml:space="preserve">По состоянию на 7 июля 2022 года всего уничтожено дикорастущей конопли на площади, всего 390,7 га или 19,25 % к плану, в том числе:
- химическим опрыскиванием – 82 га или 4,04 % к плану, в том числе Пий-Хемский кожуун – 82,0 га;
- ручным скашиванием, всего 0,9 га или 0,04 % к плану, в том числе Пий-Хемский кожуун – 0,9 га;
- посевом сельскохозяйственных культур – 307 га или 15,1 % к плану (Барун-Хемчикский – 50 га, Улуг-Хемский – 232 га и Чаа-Хольский – 25 га).
Химическую обработку продолжает в Пий-Хемском кожууне ИП ГКФХ Серен Мерген Донгакович.
Примечание: на сегодняшний день не представлен акт обследования очагов дикорастущей конопли Тандинский кожуун.
</t>
  </si>
  <si>
    <t xml:space="preserve">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</t>
  </si>
  <si>
    <t>В рамках информационной работы по вопросам формирования трезвого образа жизни, профилактики пьянства и алкоголизма на телеканале «Тува 24» за отчетный период подготовлено 2 сюжета, а также специальный репортаж «Пьющая женщина – горе в семье».</t>
  </si>
  <si>
    <t>Объемы финансирования (тыс.руб.)</t>
  </si>
  <si>
    <t>В 2022 году на уничтожение дикорастущей конопли из республиканского бюджета предусмотрено 2 696,5 тыс. рублей и планируется направить в виде государственной поддержки (субсидии) на общую сумму финансирования 2 599,35 тыс. рублей, в том числе:
- на приобретение гербицидов (2 488 500 рублей);
- на горюче-смазочные материалы (53 100 рублей);
- на утилизацию тары гербицидов (57 750 рублей).
 По состоянию на 07 июля был утвержден Порядок предоставления господдержки на проведение мероприятий по уничтожению очагов дикорастущей конопли на территории Республики Тыва от 7 июня 2022 г. № 352. На сегодняшний день внесено изменение в Порядок предоставления господдержки на финансовое обеспечение (возмещение). 
Остальная часть засоренных площадей дикорастущей конопли – 979,5 га (48,3 %) будут проведены за счет средств муниципальных образований и внебюджетных источников самих землепользователей.
В 2022 году на утилизацию тары гербицидов (Спрут -Экстра) прошлого года был заключен между Министерством и ООО «Утилит сервис» г. Абакан договор на сумму 97 150,0 рублей. После внесения изменений в республиканский бюджет Республики Тыва финансовые средства направлены.</t>
  </si>
  <si>
    <t xml:space="preserve">Всего выделено 200,0 тыс. руб.
ГБУ «Центр развития тувинской традионной культуры и ремесел» выделено 100.0 тыс. рублей на организацию и проведение культурно-образовательной программы «Ажык-шолге оюн тоглаа», мероприятие состоится 23 сентября 2022 года на территории ЛДО г. Кызыла.
ГБУ «Республиканский центр народного творчества и досуга» выделено 100,0 тыс. рублей — на 50 тыс. изготавливается 2 шт. баннеров, изготавливается в РА «Радуга», будут размещены в мкрн. Башня в начале октября, на 50 тыс. планируется выпуск сборника стихов по профилактике алкогольной зависимости, срок выпуска декабрь 2022 года. </t>
  </si>
  <si>
    <t>заключен 1 гос.контракт на сумму 2400,0 тыс.рублей с 1 поставщиком за закупку тест-полосок Иммунохром для одновременного выявление 10-ти наркотиков в моче, исполнение составляет 2400,0 тыс. рублей или на 100%.</t>
  </si>
  <si>
    <t>НА 2021-2025 ГОДЫ за 9 месяцев  2022 год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</si>
  <si>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9 месяцев 2022 г</t>
    </r>
    <r>
      <rPr>
        <sz val="9"/>
        <color rgb="FF000000"/>
        <rFont val="Times New Roman"/>
        <family val="1"/>
        <charset val="204"/>
      </rPr>
      <t>. - 98813,57383рублей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</si>
</sst>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"/>
    <numFmt numFmtId="166" formatCode="0000000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166" fontId="9" fillId="0" borderId="2" xfId="1" applyNumberFormat="1" applyFont="1" applyBorder="1" applyAlignment="1" applyProtection="1">
      <alignment horizontal="center" vertical="center"/>
      <protection hidden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/>
    <xf numFmtId="4" fontId="18" fillId="0" borderId="3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0" xfId="0" applyFont="1"/>
    <xf numFmtId="49" fontId="21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22" fillId="0" borderId="0" xfId="0" applyFont="1"/>
    <xf numFmtId="49" fontId="18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top" wrapText="1"/>
    </xf>
    <xf numFmtId="4" fontId="23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top" wrapText="1"/>
    </xf>
    <xf numFmtId="4" fontId="25" fillId="0" borderId="2" xfId="0" applyNumberFormat="1" applyFont="1" applyBorder="1" applyAlignment="1">
      <alignment horizontal="center" vertical="center"/>
    </xf>
    <xf numFmtId="4" fontId="26" fillId="0" borderId="2" xfId="0" applyNumberFormat="1" applyFont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Border="1" applyAlignment="1" applyProtection="1">
      <alignment horizontal="center" vertical="center"/>
      <protection hidden="1"/>
    </xf>
    <xf numFmtId="165" fontId="28" fillId="0" borderId="2" xfId="1" applyNumberFormat="1" applyFont="1" applyBorder="1" applyAlignment="1" applyProtection="1">
      <alignment horizontal="right"/>
      <protection hidden="1"/>
    </xf>
    <xf numFmtId="166" fontId="28" fillId="0" borderId="2" xfId="1" applyNumberFormat="1" applyFont="1" applyBorder="1" applyAlignment="1" applyProtection="1">
      <alignment horizontal="right"/>
      <protection hidden="1"/>
    </xf>
    <xf numFmtId="0" fontId="9" fillId="0" borderId="0" xfId="0" applyFont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9" fillId="0" borderId="2" xfId="0" applyFont="1" applyBorder="1" applyAlignment="1">
      <alignment vertical="center"/>
    </xf>
    <xf numFmtId="4" fontId="26" fillId="0" borderId="2" xfId="0" applyNumberFormat="1" applyFont="1" applyBorder="1" applyAlignment="1">
      <alignment vertical="center" wrapText="1"/>
    </xf>
    <xf numFmtId="49" fontId="16" fillId="0" borderId="2" xfId="0" applyNumberFormat="1" applyFont="1" applyBorder="1" applyAlignment="1">
      <alignment vertical="distributed" wrapText="1"/>
    </xf>
    <xf numFmtId="0" fontId="18" fillId="0" borderId="3" xfId="0" applyFont="1" applyBorder="1" applyAlignment="1">
      <alignment vertical="distributed" wrapText="1"/>
    </xf>
    <xf numFmtId="4" fontId="25" fillId="0" borderId="2" xfId="0" applyNumberFormat="1" applyFont="1" applyBorder="1" applyAlignment="1">
      <alignment vertical="distributed" wrapText="1"/>
    </xf>
    <xf numFmtId="4" fontId="26" fillId="3" borderId="2" xfId="0" applyNumberFormat="1" applyFont="1" applyFill="1" applyBorder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0" fillId="0" borderId="0" xfId="0" applyFont="1" applyAlignment="1">
      <alignment vertical="distributed" wrapText="1"/>
    </xf>
    <xf numFmtId="0" fontId="3" fillId="0" borderId="0" xfId="0" applyFont="1" applyAlignment="1">
      <alignment vertical="distributed" wrapText="1"/>
    </xf>
    <xf numFmtId="4" fontId="18" fillId="0" borderId="3" xfId="0" applyNumberFormat="1" applyFont="1" applyBorder="1" applyAlignment="1">
      <alignment horizontal="center" vertical="center"/>
    </xf>
    <xf numFmtId="4" fontId="31" fillId="0" borderId="0" xfId="0" applyNumberFormat="1" applyFont="1"/>
    <xf numFmtId="4" fontId="22" fillId="0" borderId="0" xfId="0" applyNumberFormat="1" applyFont="1"/>
    <xf numFmtId="0" fontId="32" fillId="0" borderId="0" xfId="0" applyFont="1" applyAlignment="1">
      <alignment vertical="distributed" wrapText="1"/>
    </xf>
    <xf numFmtId="0" fontId="33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justify" vertical="center"/>
    </xf>
    <xf numFmtId="4" fontId="26" fillId="3" borderId="6" xfId="0" applyNumberFormat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16" fillId="0" borderId="4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abSelected="1" zoomScaleNormal="100" workbookViewId="0">
      <pane xSplit="1" ySplit="6" topLeftCell="B56" activePane="bottomRight" state="frozen"/>
      <selection pane="topRight" activeCell="B1" sqref="B1"/>
      <selection pane="bottomLeft" activeCell="A7" sqref="A7"/>
      <selection pane="bottomRight" activeCell="O10" sqref="O10"/>
    </sheetView>
  </sheetViews>
  <sheetFormatPr defaultRowHeight="15" x14ac:dyDescent="0.25"/>
  <cols>
    <col min="1" max="1" width="5.42578125" style="5" customWidth="1"/>
    <col min="2" max="2" width="19.42578125" style="6" customWidth="1"/>
    <col min="3" max="3" width="12.140625" style="48" customWidth="1"/>
    <col min="4" max="4" width="12.28515625" style="48" customWidth="1"/>
    <col min="5" max="5" width="7.85546875" style="51" customWidth="1"/>
    <col min="6" max="6" width="8.5703125" style="51" customWidth="1"/>
    <col min="7" max="7" width="11.5703125" style="52" customWidth="1"/>
    <col min="8" max="8" width="12.140625" style="52" customWidth="1"/>
    <col min="9" max="9" width="11.7109375" style="53" customWidth="1"/>
    <col min="10" max="10" width="11.42578125" style="53" customWidth="1"/>
    <col min="11" max="11" width="8.42578125" style="54" customWidth="1"/>
    <col min="12" max="12" width="8.85546875" style="54" customWidth="1"/>
    <col min="13" max="13" width="6.28515625" style="54" customWidth="1"/>
    <col min="14" max="14" width="6.42578125" style="54" customWidth="1"/>
    <col min="15" max="15" width="47.28515625" style="54" customWidth="1"/>
    <col min="16" max="16" width="31.5703125" style="7" hidden="1" customWidth="1"/>
    <col min="17" max="17" width="19.140625" bestFit="1" customWidth="1"/>
    <col min="18" max="18" width="11.42578125" bestFit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12"/>
      <c r="Q1" s="13"/>
      <c r="R1" s="13"/>
    </row>
    <row r="2" spans="1:18" s="1" customFormat="1" ht="21" customHeight="1" x14ac:dyDescent="0.25">
      <c r="A2" s="75" t="s">
        <v>78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12"/>
      <c r="Q2" s="13"/>
      <c r="R2" s="13"/>
    </row>
    <row r="3" spans="1:18" ht="11.25" customHeight="1" x14ac:dyDescent="0.25">
      <c r="A3" s="76" t="s">
        <v>0</v>
      </c>
      <c r="B3" s="71" t="s">
        <v>1</v>
      </c>
      <c r="C3" s="77" t="s">
        <v>74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 t="s">
        <v>2</v>
      </c>
      <c r="P3" s="12"/>
      <c r="Q3" s="14"/>
      <c r="R3" s="14"/>
    </row>
    <row r="4" spans="1:18" ht="23.25" customHeight="1" x14ac:dyDescent="0.25">
      <c r="A4" s="76"/>
      <c r="B4" s="71"/>
      <c r="C4" s="82" t="s">
        <v>3</v>
      </c>
      <c r="D4" s="83"/>
      <c r="E4" s="73" t="s">
        <v>4</v>
      </c>
      <c r="F4" s="73"/>
      <c r="G4" s="73" t="s">
        <v>5</v>
      </c>
      <c r="H4" s="73"/>
      <c r="I4" s="73"/>
      <c r="J4" s="73"/>
      <c r="K4" s="73" t="s">
        <v>6</v>
      </c>
      <c r="L4" s="73"/>
      <c r="M4" s="73" t="s">
        <v>7</v>
      </c>
      <c r="N4" s="73"/>
      <c r="O4" s="80"/>
      <c r="P4" s="12"/>
      <c r="Q4" s="14"/>
      <c r="R4" s="14"/>
    </row>
    <row r="5" spans="1:18" ht="81" customHeight="1" x14ac:dyDescent="0.25">
      <c r="A5" s="76"/>
      <c r="B5" s="71"/>
      <c r="C5" s="15" t="s">
        <v>8</v>
      </c>
      <c r="D5" s="45" t="s">
        <v>9</v>
      </c>
      <c r="E5" s="16" t="s">
        <v>8</v>
      </c>
      <c r="F5" s="16" t="s">
        <v>9</v>
      </c>
      <c r="G5" s="16" t="s">
        <v>10</v>
      </c>
      <c r="H5" s="16" t="s">
        <v>42</v>
      </c>
      <c r="I5" s="16" t="s">
        <v>11</v>
      </c>
      <c r="J5" s="16" t="s">
        <v>12</v>
      </c>
      <c r="K5" s="16" t="s">
        <v>8</v>
      </c>
      <c r="L5" s="16" t="s">
        <v>9</v>
      </c>
      <c r="M5" s="16" t="s">
        <v>8</v>
      </c>
      <c r="N5" s="16" t="s">
        <v>9</v>
      </c>
      <c r="O5" s="81"/>
      <c r="P5" s="12"/>
      <c r="Q5" s="14"/>
      <c r="R5" s="14"/>
    </row>
    <row r="6" spans="1:18" s="2" customFormat="1" ht="20.25" customHeight="1" x14ac:dyDescent="0.15">
      <c r="A6" s="17">
        <v>1</v>
      </c>
      <c r="B6" s="18">
        <v>2</v>
      </c>
      <c r="C6" s="46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  <c r="K6" s="49">
        <v>11</v>
      </c>
      <c r="L6" s="49">
        <v>12</v>
      </c>
      <c r="M6" s="49">
        <v>13</v>
      </c>
      <c r="N6" s="49">
        <v>14</v>
      </c>
      <c r="O6" s="49">
        <v>15</v>
      </c>
      <c r="P6" s="12"/>
      <c r="Q6" s="19"/>
      <c r="R6" s="19"/>
    </row>
    <row r="7" spans="1:18" s="9" customFormat="1" ht="63.75" customHeight="1" x14ac:dyDescent="0.3">
      <c r="A7" s="20" t="s">
        <v>60</v>
      </c>
      <c r="B7" s="21" t="s">
        <v>40</v>
      </c>
      <c r="C7" s="47">
        <f>E7+H7+K7+M7</f>
        <v>117788.5</v>
      </c>
      <c r="D7" s="47">
        <f>F7+J7+L7+N7</f>
        <v>98813.573829999994</v>
      </c>
      <c r="E7" s="47"/>
      <c r="F7" s="47"/>
      <c r="G7" s="47">
        <f>G8</f>
        <v>117788.5</v>
      </c>
      <c r="H7" s="47">
        <f t="shared" ref="H7:N7" si="0">H8</f>
        <v>117788.5</v>
      </c>
      <c r="I7" s="47">
        <f t="shared" si="0"/>
        <v>117788.5</v>
      </c>
      <c r="J7" s="47">
        <f t="shared" si="0"/>
        <v>98813.573829999994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O7" s="49"/>
      <c r="P7" s="12"/>
      <c r="Q7" s="65">
        <f>J8+J10+J40</f>
        <v>101743.57382999999</v>
      </c>
      <c r="R7" s="19"/>
    </row>
    <row r="8" spans="1:18" s="10" customFormat="1" ht="78" customHeight="1" x14ac:dyDescent="0.2">
      <c r="A8" s="22" t="s">
        <v>43</v>
      </c>
      <c r="B8" s="23" t="s">
        <v>44</v>
      </c>
      <c r="C8" s="47">
        <f t="shared" ref="C8:C55" si="1">E8+H8+K8+M8</f>
        <v>117788.5</v>
      </c>
      <c r="D8" s="47">
        <f t="shared" ref="D8:D55" si="2">F8+J8+L8+N8</f>
        <v>98813.573829999994</v>
      </c>
      <c r="E8" s="50">
        <v>0</v>
      </c>
      <c r="F8" s="50">
        <v>0</v>
      </c>
      <c r="G8" s="50">
        <v>117788.5</v>
      </c>
      <c r="H8" s="50">
        <v>117788.5</v>
      </c>
      <c r="I8" s="50">
        <v>117788.5</v>
      </c>
      <c r="J8" s="50">
        <v>98813.573829999994</v>
      </c>
      <c r="K8" s="50">
        <v>0</v>
      </c>
      <c r="L8" s="50">
        <v>0</v>
      </c>
      <c r="M8" s="50">
        <v>0</v>
      </c>
      <c r="N8" s="50">
        <v>0</v>
      </c>
      <c r="O8" s="55" t="s">
        <v>79</v>
      </c>
      <c r="P8" s="24" t="s">
        <v>41</v>
      </c>
      <c r="Q8" s="25">
        <f>J8*100/I8</f>
        <v>83.890680185247277</v>
      </c>
      <c r="R8" s="66">
        <f>I8+I10+I40</f>
        <v>120718.5</v>
      </c>
    </row>
    <row r="9" spans="1:18" s="11" customFormat="1" ht="72.75" customHeight="1" x14ac:dyDescent="0.15">
      <c r="A9" s="26" t="s">
        <v>61</v>
      </c>
      <c r="B9" s="27" t="s">
        <v>13</v>
      </c>
      <c r="C9" s="64">
        <f>E9+H9+K9+M9</f>
        <v>1000</v>
      </c>
      <c r="D9" s="47">
        <f t="shared" si="2"/>
        <v>1000</v>
      </c>
      <c r="E9" s="28"/>
      <c r="F9" s="28"/>
      <c r="G9" s="28">
        <f>G10+G13+G14+G16</f>
        <v>1000</v>
      </c>
      <c r="H9" s="28">
        <f t="shared" ref="H9:J9" si="3">H10+H13+H14+H16</f>
        <v>1000</v>
      </c>
      <c r="I9" s="28">
        <f t="shared" si="3"/>
        <v>1000</v>
      </c>
      <c r="J9" s="28">
        <f t="shared" si="3"/>
        <v>1000</v>
      </c>
      <c r="K9" s="28">
        <f t="shared" ref="K9:N9" si="4">K10+K13+K14+K16</f>
        <v>0</v>
      </c>
      <c r="L9" s="28">
        <f t="shared" si="4"/>
        <v>0</v>
      </c>
      <c r="M9" s="28">
        <f t="shared" si="4"/>
        <v>0</v>
      </c>
      <c r="N9" s="28">
        <f t="shared" si="4"/>
        <v>0</v>
      </c>
      <c r="O9" s="29"/>
      <c r="P9" s="12"/>
      <c r="Q9" s="19"/>
      <c r="R9" s="19"/>
    </row>
    <row r="10" spans="1:18" s="11" customFormat="1" ht="200.25" customHeight="1" x14ac:dyDescent="0.15">
      <c r="A10" s="22" t="s">
        <v>62</v>
      </c>
      <c r="B10" s="30" t="s">
        <v>14</v>
      </c>
      <c r="C10" s="47">
        <f t="shared" si="1"/>
        <v>530</v>
      </c>
      <c r="D10" s="47">
        <f t="shared" si="2"/>
        <v>530</v>
      </c>
      <c r="E10" s="31">
        <v>0</v>
      </c>
      <c r="F10" s="31">
        <v>0</v>
      </c>
      <c r="G10" s="31">
        <v>530</v>
      </c>
      <c r="H10" s="31">
        <v>530</v>
      </c>
      <c r="I10" s="31">
        <v>530</v>
      </c>
      <c r="J10" s="31">
        <v>530</v>
      </c>
      <c r="K10" s="31">
        <v>0</v>
      </c>
      <c r="L10" s="31">
        <v>0</v>
      </c>
      <c r="M10" s="31">
        <v>0</v>
      </c>
      <c r="N10" s="31">
        <v>0</v>
      </c>
      <c r="O10" s="32" t="s">
        <v>65</v>
      </c>
      <c r="P10" s="12" t="s">
        <v>34</v>
      </c>
      <c r="Q10" s="19"/>
      <c r="R10" s="19"/>
    </row>
    <row r="11" spans="1:18" s="11" customFormat="1" ht="12.75" hidden="1" customHeight="1" x14ac:dyDescent="0.15">
      <c r="A11" s="22"/>
      <c r="B11" s="30"/>
      <c r="C11" s="47">
        <f t="shared" si="1"/>
        <v>0</v>
      </c>
      <c r="D11" s="47">
        <f t="shared" si="2"/>
        <v>0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12" t="s">
        <v>35</v>
      </c>
      <c r="Q11" s="19"/>
      <c r="R11" s="19"/>
    </row>
    <row r="12" spans="1:18" s="11" customFormat="1" ht="21" hidden="1" customHeight="1" x14ac:dyDescent="0.2">
      <c r="A12" s="22"/>
      <c r="B12" s="30"/>
      <c r="C12" s="47">
        <f t="shared" si="1"/>
        <v>0</v>
      </c>
      <c r="D12" s="47">
        <f t="shared" si="2"/>
        <v>0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3"/>
      <c r="P12" s="34"/>
      <c r="Q12" s="35">
        <v>709</v>
      </c>
      <c r="R12" s="36" t="s">
        <v>15</v>
      </c>
    </row>
    <row r="13" spans="1:18" s="11" customFormat="1" ht="304.5" customHeight="1" x14ac:dyDescent="0.15">
      <c r="A13" s="22" t="s">
        <v>45</v>
      </c>
      <c r="B13" s="30" t="s">
        <v>46</v>
      </c>
      <c r="C13" s="47">
        <f t="shared" si="1"/>
        <v>270</v>
      </c>
      <c r="D13" s="47">
        <f t="shared" si="2"/>
        <v>270</v>
      </c>
      <c r="E13" s="31">
        <v>0</v>
      </c>
      <c r="F13" s="31">
        <v>0</v>
      </c>
      <c r="G13" s="31">
        <v>270</v>
      </c>
      <c r="H13" s="31">
        <v>270</v>
      </c>
      <c r="I13" s="31">
        <v>270</v>
      </c>
      <c r="J13" s="31">
        <v>270</v>
      </c>
      <c r="K13" s="31">
        <v>0</v>
      </c>
      <c r="L13" s="31">
        <v>0</v>
      </c>
      <c r="M13" s="31">
        <v>0</v>
      </c>
      <c r="N13" s="31">
        <v>0</v>
      </c>
      <c r="O13" s="56" t="s">
        <v>72</v>
      </c>
      <c r="P13" s="12" t="s">
        <v>36</v>
      </c>
      <c r="Q13" s="19"/>
      <c r="R13" s="19"/>
    </row>
    <row r="14" spans="1:18" s="11" customFormat="1" ht="165" customHeight="1" x14ac:dyDescent="0.15">
      <c r="A14" s="22" t="s">
        <v>47</v>
      </c>
      <c r="B14" s="30" t="s">
        <v>48</v>
      </c>
      <c r="C14" s="47">
        <f t="shared" si="1"/>
        <v>200</v>
      </c>
      <c r="D14" s="47">
        <f t="shared" si="2"/>
        <v>200</v>
      </c>
      <c r="E14" s="31">
        <v>0</v>
      </c>
      <c r="F14" s="31">
        <v>0</v>
      </c>
      <c r="G14" s="31">
        <v>200</v>
      </c>
      <c r="H14" s="31">
        <v>200</v>
      </c>
      <c r="I14" s="31">
        <v>200</v>
      </c>
      <c r="J14" s="31">
        <v>200</v>
      </c>
      <c r="K14" s="31">
        <v>0</v>
      </c>
      <c r="L14" s="31">
        <v>0</v>
      </c>
      <c r="M14" s="31">
        <v>0</v>
      </c>
      <c r="N14" s="31">
        <v>0</v>
      </c>
      <c r="O14" s="70" t="s">
        <v>76</v>
      </c>
      <c r="P14" s="37" t="s">
        <v>39</v>
      </c>
      <c r="Q14" s="19">
        <f>J14*100/I14</f>
        <v>100</v>
      </c>
      <c r="R14" s="19"/>
    </row>
    <row r="15" spans="1:18" s="11" customFormat="1" ht="48" hidden="1" customHeight="1" x14ac:dyDescent="0.15">
      <c r="A15" s="22"/>
      <c r="B15" s="30"/>
      <c r="C15" s="47">
        <f t="shared" si="1"/>
        <v>0</v>
      </c>
      <c r="D15" s="47">
        <f t="shared" si="2"/>
        <v>0</v>
      </c>
      <c r="E15" s="31"/>
      <c r="F15" s="31"/>
      <c r="G15" s="31"/>
      <c r="H15" s="31"/>
      <c r="I15" s="31"/>
      <c r="J15" s="38"/>
      <c r="K15" s="31"/>
      <c r="L15" s="31"/>
      <c r="M15" s="31"/>
      <c r="N15" s="31"/>
      <c r="O15" s="33"/>
      <c r="P15" s="12"/>
      <c r="Q15" s="19"/>
      <c r="R15" s="19"/>
    </row>
    <row r="16" spans="1:18" s="11" customFormat="1" ht="169.5" customHeight="1" x14ac:dyDescent="0.15">
      <c r="A16" s="22" t="s">
        <v>49</v>
      </c>
      <c r="B16" s="30" t="s">
        <v>50</v>
      </c>
      <c r="C16" s="47">
        <f t="shared" si="1"/>
        <v>0</v>
      </c>
      <c r="D16" s="47">
        <f t="shared" si="2"/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68" t="s">
        <v>73</v>
      </c>
      <c r="P16" s="12" t="s">
        <v>37</v>
      </c>
      <c r="Q16" s="19"/>
      <c r="R16" s="19"/>
    </row>
    <row r="17" spans="1:18" s="2" customFormat="1" ht="45" hidden="1" customHeight="1" x14ac:dyDescent="0.15">
      <c r="A17" s="22"/>
      <c r="B17" s="30"/>
      <c r="C17" s="47">
        <f t="shared" si="1"/>
        <v>0</v>
      </c>
      <c r="D17" s="47">
        <f t="shared" si="2"/>
        <v>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3"/>
      <c r="P17" s="12"/>
      <c r="Q17" s="19"/>
      <c r="R17" s="19"/>
    </row>
    <row r="18" spans="1:18" s="2" customFormat="1" ht="36" hidden="1" customHeight="1" x14ac:dyDescent="0.15">
      <c r="A18" s="22" t="s">
        <v>47</v>
      </c>
      <c r="B18" s="30" t="s">
        <v>48</v>
      </c>
      <c r="C18" s="47">
        <f t="shared" si="1"/>
        <v>0</v>
      </c>
      <c r="D18" s="47">
        <f t="shared" si="2"/>
        <v>0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3"/>
      <c r="P18" s="12"/>
      <c r="Q18" s="19"/>
      <c r="R18" s="19"/>
    </row>
    <row r="19" spans="1:18" s="2" customFormat="1" ht="45" hidden="1" customHeight="1" x14ac:dyDescent="0.15">
      <c r="A19" s="22"/>
      <c r="B19" s="30"/>
      <c r="C19" s="47">
        <f t="shared" si="1"/>
        <v>0</v>
      </c>
      <c r="D19" s="47">
        <f t="shared" si="2"/>
        <v>0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3"/>
      <c r="P19" s="12" t="s">
        <v>36</v>
      </c>
      <c r="Q19" s="19"/>
      <c r="R19" s="19"/>
    </row>
    <row r="20" spans="1:18" s="2" customFormat="1" ht="46.5" hidden="1" customHeight="1" x14ac:dyDescent="0.15">
      <c r="A20" s="22"/>
      <c r="B20" s="30"/>
      <c r="C20" s="47">
        <f t="shared" si="1"/>
        <v>0</v>
      </c>
      <c r="D20" s="47">
        <f t="shared" si="2"/>
        <v>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3"/>
      <c r="P20" s="12"/>
      <c r="Q20" s="19"/>
      <c r="R20" s="19"/>
    </row>
    <row r="21" spans="1:18" s="2" customFormat="1" ht="67.5" hidden="1" customHeight="1" x14ac:dyDescent="0.15">
      <c r="A21" s="22" t="s">
        <v>49</v>
      </c>
      <c r="B21" s="30" t="s">
        <v>50</v>
      </c>
      <c r="C21" s="47">
        <f t="shared" si="1"/>
        <v>0</v>
      </c>
      <c r="D21" s="47">
        <f t="shared" si="2"/>
        <v>0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3"/>
      <c r="P21" s="12"/>
      <c r="Q21" s="19"/>
      <c r="R21" s="19"/>
    </row>
    <row r="22" spans="1:18" s="2" customFormat="1" ht="25.5" hidden="1" customHeight="1" x14ac:dyDescent="0.15">
      <c r="A22" s="22"/>
      <c r="B22" s="30"/>
      <c r="C22" s="47">
        <f t="shared" si="1"/>
        <v>0</v>
      </c>
      <c r="D22" s="47">
        <f t="shared" si="2"/>
        <v>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3"/>
      <c r="P22" s="12"/>
      <c r="Q22" s="19"/>
      <c r="R22" s="19"/>
    </row>
    <row r="23" spans="1:18" s="2" customFormat="1" ht="48" hidden="1" customHeight="1" x14ac:dyDescent="0.15">
      <c r="A23" s="22"/>
      <c r="B23" s="30"/>
      <c r="C23" s="47">
        <f t="shared" si="1"/>
        <v>0</v>
      </c>
      <c r="D23" s="47">
        <f t="shared" si="2"/>
        <v>0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3"/>
      <c r="P23" s="12"/>
      <c r="Q23" s="19"/>
      <c r="R23" s="19"/>
    </row>
    <row r="24" spans="1:18" s="2" customFormat="1" ht="138" hidden="1" customHeight="1" x14ac:dyDescent="0.15">
      <c r="A24" s="22"/>
      <c r="B24" s="30"/>
      <c r="C24" s="47">
        <f t="shared" si="1"/>
        <v>0</v>
      </c>
      <c r="D24" s="47">
        <f t="shared" si="2"/>
        <v>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3"/>
      <c r="P24" s="12"/>
      <c r="Q24" s="19"/>
      <c r="R24" s="19"/>
    </row>
    <row r="25" spans="1:18" s="2" customFormat="1" ht="69.75" hidden="1" customHeight="1" x14ac:dyDescent="0.15">
      <c r="A25" s="22"/>
      <c r="B25" s="30"/>
      <c r="C25" s="47">
        <f t="shared" si="1"/>
        <v>0</v>
      </c>
      <c r="D25" s="47">
        <f t="shared" si="2"/>
        <v>0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3"/>
      <c r="P25" s="12"/>
      <c r="Q25" s="19"/>
      <c r="R25" s="19"/>
    </row>
    <row r="26" spans="1:18" s="2" customFormat="1" ht="56.25" hidden="1" customHeight="1" x14ac:dyDescent="0.15">
      <c r="A26" s="26"/>
      <c r="B26" s="27"/>
      <c r="C26" s="47">
        <f t="shared" si="1"/>
        <v>0</v>
      </c>
      <c r="D26" s="47">
        <f t="shared" si="2"/>
        <v>0</v>
      </c>
      <c r="E26" s="28"/>
      <c r="F26" s="28"/>
      <c r="G26" s="31"/>
      <c r="H26" s="28"/>
      <c r="I26" s="28"/>
      <c r="J26" s="28"/>
      <c r="K26" s="28"/>
      <c r="L26" s="28"/>
      <c r="M26" s="28"/>
      <c r="N26" s="28"/>
      <c r="O26" s="39"/>
      <c r="P26" s="12"/>
      <c r="Q26" s="19"/>
      <c r="R26" s="19"/>
    </row>
    <row r="27" spans="1:18" s="2" customFormat="1" ht="58.5" hidden="1" customHeight="1" x14ac:dyDescent="0.15">
      <c r="A27" s="22"/>
      <c r="B27" s="30"/>
      <c r="C27" s="47">
        <f t="shared" si="1"/>
        <v>0</v>
      </c>
      <c r="D27" s="47">
        <f t="shared" si="2"/>
        <v>0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3"/>
      <c r="P27" s="12"/>
      <c r="Q27" s="19"/>
      <c r="R27" s="19"/>
    </row>
    <row r="28" spans="1:18" s="2" customFormat="1" ht="48" hidden="1" customHeight="1" x14ac:dyDescent="0.15">
      <c r="A28" s="22"/>
      <c r="B28" s="30"/>
      <c r="C28" s="47">
        <f t="shared" si="1"/>
        <v>0</v>
      </c>
      <c r="D28" s="47">
        <f t="shared" si="2"/>
        <v>0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3"/>
      <c r="P28" s="8"/>
      <c r="Q28" s="19"/>
      <c r="R28" s="19"/>
    </row>
    <row r="29" spans="1:18" s="2" customFormat="1" ht="46.5" hidden="1" customHeight="1" x14ac:dyDescent="0.15">
      <c r="A29" s="22"/>
      <c r="B29" s="30"/>
      <c r="C29" s="47">
        <f t="shared" si="1"/>
        <v>0</v>
      </c>
      <c r="D29" s="47">
        <f t="shared" si="2"/>
        <v>0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3"/>
      <c r="P29" s="12"/>
      <c r="Q29" s="19"/>
      <c r="R29" s="19"/>
    </row>
    <row r="30" spans="1:18" s="2" customFormat="1" ht="57" hidden="1" customHeight="1" x14ac:dyDescent="0.15">
      <c r="A30" s="22"/>
      <c r="B30" s="30"/>
      <c r="C30" s="47">
        <f t="shared" si="1"/>
        <v>0</v>
      </c>
      <c r="D30" s="47">
        <f t="shared" si="2"/>
        <v>0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3"/>
      <c r="P30" s="12"/>
      <c r="Q30" s="19"/>
      <c r="R30" s="19"/>
    </row>
    <row r="31" spans="1:18" s="2" customFormat="1" ht="44.25" hidden="1" customHeight="1" x14ac:dyDescent="0.15">
      <c r="A31" s="26"/>
      <c r="B31" s="27"/>
      <c r="C31" s="47">
        <f t="shared" si="1"/>
        <v>0</v>
      </c>
      <c r="D31" s="47">
        <f t="shared" si="2"/>
        <v>0</v>
      </c>
      <c r="E31" s="28"/>
      <c r="F31" s="28"/>
      <c r="G31" s="31"/>
      <c r="H31" s="28"/>
      <c r="I31" s="28"/>
      <c r="J31" s="28"/>
      <c r="K31" s="28"/>
      <c r="L31" s="28"/>
      <c r="M31" s="28"/>
      <c r="N31" s="28"/>
      <c r="O31" s="39"/>
      <c r="P31" s="12"/>
      <c r="Q31" s="19"/>
      <c r="R31" s="19"/>
    </row>
    <row r="32" spans="1:18" s="2" customFormat="1" ht="79.5" hidden="1" customHeight="1" x14ac:dyDescent="0.15">
      <c r="A32" s="22"/>
      <c r="B32" s="30"/>
      <c r="C32" s="47">
        <f t="shared" si="1"/>
        <v>0</v>
      </c>
      <c r="D32" s="47">
        <f t="shared" si="2"/>
        <v>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3"/>
      <c r="P32" s="12"/>
      <c r="Q32" s="19"/>
      <c r="R32" s="19"/>
    </row>
    <row r="33" spans="1:18" s="2" customFormat="1" ht="126" customHeight="1" x14ac:dyDescent="0.15">
      <c r="A33" s="22" t="s">
        <v>51</v>
      </c>
      <c r="B33" s="27" t="s">
        <v>52</v>
      </c>
      <c r="C33" s="47">
        <f t="shared" si="1"/>
        <v>3398.5</v>
      </c>
      <c r="D33" s="47">
        <f t="shared" si="2"/>
        <v>3398.5</v>
      </c>
      <c r="E33" s="31">
        <v>0</v>
      </c>
      <c r="F33" s="31">
        <v>0</v>
      </c>
      <c r="G33" s="31">
        <f>G34</f>
        <v>2696.5</v>
      </c>
      <c r="H33" s="31">
        <f t="shared" ref="H33:N33" si="5">H34</f>
        <v>2696.5</v>
      </c>
      <c r="I33" s="31">
        <f t="shared" si="5"/>
        <v>2696.5</v>
      </c>
      <c r="J33" s="31">
        <f t="shared" si="5"/>
        <v>2696.5</v>
      </c>
      <c r="K33" s="31">
        <f t="shared" si="5"/>
        <v>702</v>
      </c>
      <c r="L33" s="31">
        <f t="shared" si="5"/>
        <v>702</v>
      </c>
      <c r="M33" s="31">
        <f t="shared" si="5"/>
        <v>0</v>
      </c>
      <c r="N33" s="31">
        <f t="shared" si="5"/>
        <v>0</v>
      </c>
      <c r="O33" s="40"/>
      <c r="P33" s="12"/>
      <c r="Q33" s="19"/>
      <c r="R33" s="19"/>
    </row>
    <row r="34" spans="1:18" s="63" customFormat="1" ht="301.5" customHeight="1" x14ac:dyDescent="0.25">
      <c r="A34" s="57" t="s">
        <v>63</v>
      </c>
      <c r="B34" s="57" t="s">
        <v>53</v>
      </c>
      <c r="C34" s="58">
        <f t="shared" si="1"/>
        <v>3398.5</v>
      </c>
      <c r="D34" s="58">
        <f t="shared" si="2"/>
        <v>3398.5</v>
      </c>
      <c r="E34" s="59">
        <v>0</v>
      </c>
      <c r="F34" s="59">
        <v>0</v>
      </c>
      <c r="G34" s="59">
        <v>2696.5</v>
      </c>
      <c r="H34" s="59">
        <v>2696.5</v>
      </c>
      <c r="I34" s="59">
        <v>2696.5</v>
      </c>
      <c r="J34" s="59">
        <v>2696.5</v>
      </c>
      <c r="K34" s="59">
        <v>702</v>
      </c>
      <c r="L34" s="59">
        <v>702</v>
      </c>
      <c r="M34" s="59">
        <v>0</v>
      </c>
      <c r="N34" s="59">
        <v>0</v>
      </c>
      <c r="O34" s="60" t="s">
        <v>75</v>
      </c>
      <c r="P34" s="61"/>
      <c r="Q34" s="67">
        <f>J34*100/I34</f>
        <v>100</v>
      </c>
      <c r="R34" s="62"/>
    </row>
    <row r="35" spans="1:18" s="2" customFormat="1" ht="172.5" customHeight="1" x14ac:dyDescent="0.15">
      <c r="A35" s="26" t="s">
        <v>59</v>
      </c>
      <c r="B35" s="27" t="s">
        <v>54</v>
      </c>
      <c r="C35" s="64">
        <f>E35+H35+K35+M35</f>
        <v>2900</v>
      </c>
      <c r="D35" s="64">
        <f>F35+J35+L35+N35</f>
        <v>2400</v>
      </c>
      <c r="E35" s="28">
        <v>0</v>
      </c>
      <c r="F35" s="28">
        <v>0</v>
      </c>
      <c r="G35" s="28">
        <f>G40+G41</f>
        <v>2900</v>
      </c>
      <c r="H35" s="28">
        <f t="shared" ref="H35:I35" si="6">H40+H41</f>
        <v>2900</v>
      </c>
      <c r="I35" s="28">
        <f t="shared" si="6"/>
        <v>2900</v>
      </c>
      <c r="J35" s="28">
        <f>J40+J41</f>
        <v>2400</v>
      </c>
      <c r="K35" s="28">
        <f>K40+K41</f>
        <v>0</v>
      </c>
      <c r="L35" s="28">
        <f>L40+L41</f>
        <v>0</v>
      </c>
      <c r="M35" s="28">
        <f>M40+M41</f>
        <v>0</v>
      </c>
      <c r="N35" s="28">
        <f>N40+N41</f>
        <v>0</v>
      </c>
      <c r="O35" s="32" t="s">
        <v>71</v>
      </c>
      <c r="P35" s="12"/>
      <c r="Q35" s="19"/>
      <c r="R35" s="19"/>
    </row>
    <row r="36" spans="1:18" s="2" customFormat="1" ht="126" hidden="1" customHeight="1" x14ac:dyDescent="0.15">
      <c r="A36" s="22" t="s">
        <v>16</v>
      </c>
      <c r="B36" s="30" t="s">
        <v>17</v>
      </c>
      <c r="C36" s="47">
        <f t="shared" si="1"/>
        <v>0</v>
      </c>
      <c r="D36" s="47">
        <f t="shared" si="2"/>
        <v>0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3" t="s">
        <v>67</v>
      </c>
      <c r="P36" s="12"/>
      <c r="Q36" s="19"/>
      <c r="R36" s="19"/>
    </row>
    <row r="37" spans="1:18" s="2" customFormat="1" ht="81" hidden="1" customHeight="1" x14ac:dyDescent="0.15">
      <c r="A37" s="22" t="s">
        <v>18</v>
      </c>
      <c r="B37" s="30" t="s">
        <v>19</v>
      </c>
      <c r="C37" s="47">
        <f t="shared" si="1"/>
        <v>0</v>
      </c>
      <c r="D37" s="47">
        <f t="shared" si="2"/>
        <v>0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3" t="s">
        <v>68</v>
      </c>
      <c r="P37" s="12"/>
      <c r="Q37" s="19"/>
      <c r="R37" s="19"/>
    </row>
    <row r="38" spans="1:18" s="2" customFormat="1" ht="91.5" hidden="1" customHeight="1" x14ac:dyDescent="0.15">
      <c r="A38" s="22" t="s">
        <v>20</v>
      </c>
      <c r="B38" s="30" t="s">
        <v>21</v>
      </c>
      <c r="C38" s="47">
        <f t="shared" si="1"/>
        <v>0</v>
      </c>
      <c r="D38" s="47">
        <f t="shared" si="2"/>
        <v>0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3" t="s">
        <v>69</v>
      </c>
      <c r="P38" s="12"/>
      <c r="Q38" s="19"/>
      <c r="R38" s="19"/>
    </row>
    <row r="39" spans="1:18" s="2" customFormat="1" ht="1.5" hidden="1" customHeight="1" x14ac:dyDescent="0.15">
      <c r="A39" s="22" t="s">
        <v>22</v>
      </c>
      <c r="B39" s="30" t="s">
        <v>23</v>
      </c>
      <c r="C39" s="47">
        <f t="shared" si="1"/>
        <v>0</v>
      </c>
      <c r="D39" s="47">
        <f t="shared" si="2"/>
        <v>0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3" t="s">
        <v>70</v>
      </c>
      <c r="P39" s="12"/>
      <c r="Q39" s="19"/>
      <c r="R39" s="19"/>
    </row>
    <row r="40" spans="1:18" s="2" customFormat="1" ht="79.5" customHeight="1" x14ac:dyDescent="0.15">
      <c r="A40" s="22" t="s">
        <v>55</v>
      </c>
      <c r="B40" s="30" t="s">
        <v>56</v>
      </c>
      <c r="C40" s="47">
        <f t="shared" si="1"/>
        <v>2400</v>
      </c>
      <c r="D40" s="47">
        <f t="shared" si="2"/>
        <v>2400</v>
      </c>
      <c r="E40" s="31">
        <v>0</v>
      </c>
      <c r="F40" s="31">
        <v>0</v>
      </c>
      <c r="G40" s="31">
        <v>2400</v>
      </c>
      <c r="H40" s="31">
        <v>2400</v>
      </c>
      <c r="I40" s="31">
        <v>2400</v>
      </c>
      <c r="J40" s="31">
        <v>2400</v>
      </c>
      <c r="K40" s="31">
        <v>0</v>
      </c>
      <c r="L40" s="31">
        <v>0</v>
      </c>
      <c r="M40" s="31">
        <v>0</v>
      </c>
      <c r="N40" s="31">
        <v>0</v>
      </c>
      <c r="O40" s="40" t="s">
        <v>77</v>
      </c>
      <c r="P40" s="12"/>
      <c r="Q40" s="19"/>
      <c r="R40" s="19"/>
    </row>
    <row r="41" spans="1:18" s="2" customFormat="1" ht="234" customHeight="1" x14ac:dyDescent="0.15">
      <c r="A41" s="71" t="s">
        <v>57</v>
      </c>
      <c r="B41" s="72" t="s">
        <v>58</v>
      </c>
      <c r="C41" s="47">
        <f t="shared" si="1"/>
        <v>500</v>
      </c>
      <c r="D41" s="47">
        <f t="shared" si="2"/>
        <v>0</v>
      </c>
      <c r="E41" s="31">
        <v>0</v>
      </c>
      <c r="F41" s="31">
        <v>0</v>
      </c>
      <c r="G41" s="31">
        <v>500</v>
      </c>
      <c r="H41" s="31">
        <v>500</v>
      </c>
      <c r="I41" s="31">
        <v>500</v>
      </c>
      <c r="J41" s="41">
        <v>0</v>
      </c>
      <c r="K41" s="31">
        <v>0</v>
      </c>
      <c r="L41" s="31">
        <v>0</v>
      </c>
      <c r="M41" s="31">
        <v>0</v>
      </c>
      <c r="N41" s="31">
        <v>0</v>
      </c>
      <c r="O41" s="69" t="s">
        <v>66</v>
      </c>
      <c r="P41" s="12" t="s">
        <v>38</v>
      </c>
      <c r="Q41" s="19"/>
      <c r="R41" s="19"/>
    </row>
    <row r="42" spans="1:18" s="2" customFormat="1" ht="46.5" hidden="1" customHeight="1" x14ac:dyDescent="0.15">
      <c r="A42" s="71"/>
      <c r="B42" s="72"/>
      <c r="C42" s="47">
        <f t="shared" si="1"/>
        <v>0</v>
      </c>
      <c r="D42" s="47">
        <f t="shared" si="2"/>
        <v>0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42"/>
      <c r="P42" s="12"/>
      <c r="Q42" s="19"/>
      <c r="R42" s="19"/>
    </row>
    <row r="43" spans="1:18" s="2" customFormat="1" ht="69" hidden="1" customHeight="1" x14ac:dyDescent="0.15">
      <c r="A43" s="71"/>
      <c r="B43" s="72"/>
      <c r="C43" s="47">
        <f t="shared" si="1"/>
        <v>0</v>
      </c>
      <c r="D43" s="47">
        <f t="shared" si="2"/>
        <v>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2"/>
      <c r="P43" s="12"/>
      <c r="Q43" s="19"/>
      <c r="R43" s="19"/>
    </row>
    <row r="44" spans="1:18" s="2" customFormat="1" ht="24.75" hidden="1" customHeight="1" x14ac:dyDescent="0.15">
      <c r="A44" s="71"/>
      <c r="B44" s="72"/>
      <c r="C44" s="47">
        <f t="shared" si="1"/>
        <v>0</v>
      </c>
      <c r="D44" s="47">
        <f t="shared" si="2"/>
        <v>0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2"/>
      <c r="P44" s="12"/>
      <c r="Q44" s="19"/>
      <c r="R44" s="19"/>
    </row>
    <row r="45" spans="1:18" s="2" customFormat="1" ht="12.75" hidden="1" customHeight="1" x14ac:dyDescent="0.15">
      <c r="A45" s="22"/>
      <c r="B45" s="30"/>
      <c r="C45" s="47">
        <f t="shared" si="1"/>
        <v>0</v>
      </c>
      <c r="D45" s="47">
        <f t="shared" si="2"/>
        <v>0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42"/>
      <c r="P45" s="12"/>
      <c r="Q45" s="19"/>
      <c r="R45" s="19"/>
    </row>
    <row r="46" spans="1:18" s="2" customFormat="1" ht="36" hidden="1" customHeight="1" x14ac:dyDescent="0.15">
      <c r="A46" s="22"/>
      <c r="B46" s="30"/>
      <c r="C46" s="47">
        <f t="shared" si="1"/>
        <v>0</v>
      </c>
      <c r="D46" s="47">
        <f t="shared" si="2"/>
        <v>0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42"/>
      <c r="P46" s="12"/>
      <c r="Q46" s="19"/>
      <c r="R46" s="19"/>
    </row>
    <row r="47" spans="1:18" s="2" customFormat="1" ht="92.25" hidden="1" customHeight="1" x14ac:dyDescent="0.15">
      <c r="A47" s="22" t="s">
        <v>57</v>
      </c>
      <c r="B47" s="30" t="s">
        <v>58</v>
      </c>
      <c r="C47" s="47">
        <f t="shared" si="1"/>
        <v>0</v>
      </c>
      <c r="D47" s="47">
        <f t="shared" si="2"/>
        <v>0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42"/>
      <c r="P47" s="12"/>
      <c r="Q47" s="19"/>
      <c r="R47" s="19"/>
    </row>
    <row r="48" spans="1:18" s="2" customFormat="1" ht="70.5" hidden="1" customHeight="1" x14ac:dyDescent="0.15">
      <c r="A48" s="22"/>
      <c r="B48" s="30"/>
      <c r="C48" s="47">
        <f t="shared" si="1"/>
        <v>0</v>
      </c>
      <c r="D48" s="47">
        <f t="shared" si="2"/>
        <v>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42"/>
      <c r="P48" s="12"/>
      <c r="Q48" s="19"/>
      <c r="R48" s="19"/>
    </row>
    <row r="49" spans="1:18" s="2" customFormat="1" ht="47.25" hidden="1" customHeight="1" x14ac:dyDescent="0.15">
      <c r="A49" s="22"/>
      <c r="B49" s="30"/>
      <c r="C49" s="47">
        <f t="shared" si="1"/>
        <v>0</v>
      </c>
      <c r="D49" s="47">
        <f t="shared" si="2"/>
        <v>0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42"/>
      <c r="P49" s="12"/>
      <c r="Q49" s="19"/>
      <c r="R49" s="19"/>
    </row>
    <row r="50" spans="1:18" s="2" customFormat="1" ht="93" hidden="1" customHeight="1" x14ac:dyDescent="0.15">
      <c r="A50" s="22"/>
      <c r="B50" s="30"/>
      <c r="C50" s="47">
        <f t="shared" si="1"/>
        <v>0</v>
      </c>
      <c r="D50" s="47">
        <f t="shared" si="2"/>
        <v>0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42"/>
      <c r="P50" s="12"/>
      <c r="Q50" s="19"/>
      <c r="R50" s="19"/>
    </row>
    <row r="51" spans="1:18" s="2" customFormat="1" ht="103.5" hidden="1" customHeight="1" x14ac:dyDescent="0.15">
      <c r="A51" s="22" t="s">
        <v>24</v>
      </c>
      <c r="B51" s="30" t="s">
        <v>25</v>
      </c>
      <c r="C51" s="47">
        <f t="shared" si="1"/>
        <v>0</v>
      </c>
      <c r="D51" s="47">
        <f t="shared" si="2"/>
        <v>0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42"/>
      <c r="P51" s="12"/>
      <c r="Q51" s="19"/>
      <c r="R51" s="19"/>
    </row>
    <row r="52" spans="1:18" s="2" customFormat="1" ht="102.75" hidden="1" customHeight="1" x14ac:dyDescent="0.15">
      <c r="A52" s="22" t="s">
        <v>26</v>
      </c>
      <c r="B52" s="30" t="s">
        <v>27</v>
      </c>
      <c r="C52" s="47">
        <f t="shared" si="1"/>
        <v>0</v>
      </c>
      <c r="D52" s="47">
        <f t="shared" si="2"/>
        <v>0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42"/>
      <c r="P52" s="12"/>
      <c r="Q52" s="19"/>
      <c r="R52" s="19"/>
    </row>
    <row r="53" spans="1:18" s="2" customFormat="1" ht="36" hidden="1" customHeight="1" x14ac:dyDescent="0.15">
      <c r="A53" s="22" t="s">
        <v>28</v>
      </c>
      <c r="B53" s="30" t="s">
        <v>29</v>
      </c>
      <c r="C53" s="47">
        <f t="shared" si="1"/>
        <v>0</v>
      </c>
      <c r="D53" s="47">
        <f t="shared" si="2"/>
        <v>0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42"/>
      <c r="P53" s="12"/>
      <c r="Q53" s="19"/>
      <c r="R53" s="19"/>
    </row>
    <row r="54" spans="1:18" s="2" customFormat="1" ht="47.25" hidden="1" customHeight="1" x14ac:dyDescent="0.15">
      <c r="A54" s="22" t="s">
        <v>30</v>
      </c>
      <c r="B54" s="30" t="s">
        <v>31</v>
      </c>
      <c r="C54" s="47">
        <f t="shared" si="1"/>
        <v>0</v>
      </c>
      <c r="D54" s="47">
        <f t="shared" si="2"/>
        <v>0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42"/>
      <c r="P54" s="12"/>
      <c r="Q54" s="19"/>
      <c r="R54" s="19"/>
    </row>
    <row r="55" spans="1:18" s="2" customFormat="1" ht="57.75" hidden="1" customHeight="1" x14ac:dyDescent="0.15">
      <c r="A55" s="22" t="s">
        <v>32</v>
      </c>
      <c r="B55" s="30" t="s">
        <v>33</v>
      </c>
      <c r="C55" s="47">
        <f t="shared" si="1"/>
        <v>0</v>
      </c>
      <c r="D55" s="47">
        <f t="shared" si="2"/>
        <v>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42"/>
      <c r="P55" s="12"/>
      <c r="Q55" s="19"/>
      <c r="R55" s="19"/>
    </row>
    <row r="56" spans="1:18" ht="15" customHeight="1" x14ac:dyDescent="0.25">
      <c r="A56" s="22"/>
      <c r="B56" s="43"/>
      <c r="C56" s="44">
        <f t="shared" ref="C56:N56" si="7">C7+C9+C33+C35</f>
        <v>125087</v>
      </c>
      <c r="D56" s="44">
        <f t="shared" si="7"/>
        <v>105612.07382999999</v>
      </c>
      <c r="E56" s="44">
        <f t="shared" si="7"/>
        <v>0</v>
      </c>
      <c r="F56" s="44">
        <f t="shared" si="7"/>
        <v>0</v>
      </c>
      <c r="G56" s="44">
        <f t="shared" si="7"/>
        <v>124385</v>
      </c>
      <c r="H56" s="44">
        <f t="shared" si="7"/>
        <v>124385</v>
      </c>
      <c r="I56" s="44">
        <f t="shared" si="7"/>
        <v>124385</v>
      </c>
      <c r="J56" s="44">
        <f t="shared" si="7"/>
        <v>104910.07382999999</v>
      </c>
      <c r="K56" s="44">
        <f t="shared" si="7"/>
        <v>702</v>
      </c>
      <c r="L56" s="44">
        <f t="shared" si="7"/>
        <v>702</v>
      </c>
      <c r="M56" s="44">
        <f t="shared" si="7"/>
        <v>0</v>
      </c>
      <c r="N56" s="44">
        <f t="shared" si="7"/>
        <v>0</v>
      </c>
      <c r="O56" s="45"/>
      <c r="P56" s="12"/>
      <c r="Q56" s="14"/>
      <c r="R56" s="14"/>
    </row>
    <row r="57" spans="1:18" ht="30" customHeight="1" x14ac:dyDescent="0.25">
      <c r="A57" s="3"/>
      <c r="B57" s="4"/>
      <c r="D57" s="48">
        <f>D56*100/C56</f>
        <v>84.430895160967964</v>
      </c>
    </row>
    <row r="58" spans="1:18" x14ac:dyDescent="0.25">
      <c r="D58" s="48">
        <f>D56-K56</f>
        <v>104910.07382999999</v>
      </c>
    </row>
  </sheetData>
  <mergeCells count="13">
    <mergeCell ref="A41:A44"/>
    <mergeCell ref="B41:B44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65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2022-10-05T03:53:13Z</dcterms:modified>
</cp:coreProperties>
</file>