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2021" sheetId="11" r:id="rId1"/>
  </sheets>
  <definedNames>
    <definedName name="_xlnm._FilterDatabase" localSheetId="0" hidden="1">'2021'!$C$5:$N$87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9" i="11" l="1"/>
  <c r="D48" i="11" l="1"/>
  <c r="J35" i="11" l="1"/>
  <c r="M88" i="11" l="1"/>
  <c r="L88" i="11"/>
  <c r="K88" i="11"/>
  <c r="I88" i="11"/>
  <c r="H88" i="11"/>
  <c r="G88" i="11"/>
  <c r="E88" i="11"/>
  <c r="C88" i="11"/>
  <c r="D87" i="11"/>
  <c r="C87" i="11"/>
  <c r="D86" i="11"/>
  <c r="C86" i="11"/>
  <c r="N85" i="11"/>
  <c r="M85" i="11"/>
  <c r="L85" i="11"/>
  <c r="K85" i="11"/>
  <c r="J85" i="11"/>
  <c r="I85" i="11"/>
  <c r="H85" i="11"/>
  <c r="G85" i="11"/>
  <c r="F85" i="11"/>
  <c r="E85" i="11"/>
  <c r="D85" i="11"/>
  <c r="C85" i="11"/>
  <c r="D84" i="11"/>
  <c r="C84" i="11"/>
  <c r="N83" i="11"/>
  <c r="M83" i="11"/>
  <c r="L83" i="11"/>
  <c r="K83" i="11"/>
  <c r="J83" i="11"/>
  <c r="I83" i="11"/>
  <c r="H83" i="11"/>
  <c r="G83" i="11"/>
  <c r="F83" i="11"/>
  <c r="E83" i="11"/>
  <c r="D83" i="11"/>
  <c r="C83" i="11"/>
  <c r="N82" i="11"/>
  <c r="M82" i="11"/>
  <c r="L82" i="11"/>
  <c r="K82" i="11"/>
  <c r="J82" i="11"/>
  <c r="I82" i="11"/>
  <c r="H82" i="11"/>
  <c r="G82" i="11"/>
  <c r="F82" i="11"/>
  <c r="E82" i="11"/>
  <c r="D82" i="11"/>
  <c r="C82" i="11"/>
  <c r="D81" i="11"/>
  <c r="C81" i="11"/>
  <c r="N80" i="11"/>
  <c r="M80" i="11"/>
  <c r="L80" i="11"/>
  <c r="K80" i="11"/>
  <c r="J80" i="11"/>
  <c r="I80" i="11"/>
  <c r="H80" i="11"/>
  <c r="G80" i="11"/>
  <c r="F80" i="11"/>
  <c r="E80" i="11"/>
  <c r="D80" i="11"/>
  <c r="C80" i="11"/>
  <c r="D79" i="11"/>
  <c r="C79" i="11"/>
  <c r="N78" i="11"/>
  <c r="M78" i="11"/>
  <c r="L78" i="11"/>
  <c r="K78" i="11"/>
  <c r="J78" i="11"/>
  <c r="I78" i="11"/>
  <c r="H78" i="11"/>
  <c r="G78" i="11"/>
  <c r="F78" i="11"/>
  <c r="E78" i="11"/>
  <c r="D78" i="11"/>
  <c r="C78" i="11"/>
  <c r="D77" i="11"/>
  <c r="C77" i="11"/>
  <c r="D76" i="11"/>
  <c r="C76" i="11"/>
  <c r="D75" i="11"/>
  <c r="C75" i="11"/>
  <c r="D74" i="11"/>
  <c r="C74" i="11"/>
  <c r="D73" i="11"/>
  <c r="C73" i="11"/>
  <c r="N72" i="11"/>
  <c r="M72" i="11"/>
  <c r="L72" i="11"/>
  <c r="K72" i="11"/>
  <c r="J72" i="11"/>
  <c r="I72" i="11"/>
  <c r="H72" i="11"/>
  <c r="G72" i="11"/>
  <c r="F72" i="11"/>
  <c r="E72" i="11"/>
  <c r="D72" i="11"/>
  <c r="C72" i="11"/>
  <c r="D71" i="11"/>
  <c r="C71" i="11"/>
  <c r="D70" i="11"/>
  <c r="C70" i="11"/>
  <c r="D69" i="11"/>
  <c r="C69" i="11"/>
  <c r="N68" i="11"/>
  <c r="M68" i="11"/>
  <c r="L68" i="11"/>
  <c r="K68" i="11"/>
  <c r="J68" i="11"/>
  <c r="I68" i="11"/>
  <c r="H68" i="11"/>
  <c r="G68" i="11"/>
  <c r="F68" i="11"/>
  <c r="E68" i="11"/>
  <c r="D68" i="11"/>
  <c r="C68" i="11"/>
  <c r="C67" i="11"/>
  <c r="C66" i="11"/>
  <c r="C65" i="11"/>
  <c r="D64" i="11"/>
  <c r="C64" i="11"/>
  <c r="D63" i="11"/>
  <c r="C63" i="11"/>
  <c r="D62" i="11"/>
  <c r="C62" i="11"/>
  <c r="D61" i="11"/>
  <c r="C61" i="11"/>
  <c r="D60" i="11"/>
  <c r="C60" i="11"/>
  <c r="D59" i="11"/>
  <c r="C59" i="11"/>
  <c r="D58" i="11"/>
  <c r="C58" i="11"/>
  <c r="D57" i="11"/>
  <c r="C57" i="11"/>
  <c r="N56" i="11"/>
  <c r="M56" i="11"/>
  <c r="L56" i="11"/>
  <c r="K56" i="11"/>
  <c r="J56" i="11"/>
  <c r="I56" i="11"/>
  <c r="H56" i="11"/>
  <c r="G56" i="11"/>
  <c r="F56" i="11"/>
  <c r="E56" i="11"/>
  <c r="D56" i="11"/>
  <c r="C56" i="11"/>
  <c r="D55" i="11"/>
  <c r="C55" i="11"/>
  <c r="N54" i="11"/>
  <c r="M54" i="11"/>
  <c r="L54" i="11"/>
  <c r="K54" i="11"/>
  <c r="J54" i="11"/>
  <c r="I54" i="11"/>
  <c r="H54" i="11"/>
  <c r="G54" i="11"/>
  <c r="F54" i="11"/>
  <c r="E54" i="11"/>
  <c r="D54" i="11"/>
  <c r="C54" i="11"/>
  <c r="D53" i="11"/>
  <c r="C53" i="11"/>
  <c r="N52" i="11"/>
  <c r="M52" i="11"/>
  <c r="L52" i="11"/>
  <c r="K52" i="11"/>
  <c r="J52" i="11"/>
  <c r="I52" i="11"/>
  <c r="H52" i="11"/>
  <c r="G52" i="11"/>
  <c r="F52" i="11"/>
  <c r="E52" i="11"/>
  <c r="D52" i="11"/>
  <c r="C52" i="11"/>
  <c r="D51" i="11"/>
  <c r="C51" i="11"/>
  <c r="D50" i="11"/>
  <c r="C50" i="11"/>
  <c r="N49" i="11"/>
  <c r="M49" i="11"/>
  <c r="L49" i="11"/>
  <c r="K49" i="11"/>
  <c r="J49" i="11"/>
  <c r="I49" i="11"/>
  <c r="H49" i="11"/>
  <c r="G49" i="11"/>
  <c r="F49" i="11"/>
  <c r="E49" i="11"/>
  <c r="D49" i="11"/>
  <c r="C49" i="11"/>
  <c r="C48" i="11"/>
  <c r="D47" i="11"/>
  <c r="D45" i="11" s="1"/>
  <c r="C47" i="11"/>
  <c r="D46" i="11"/>
  <c r="C46" i="11"/>
  <c r="N45" i="11"/>
  <c r="M45" i="11"/>
  <c r="L45" i="11"/>
  <c r="K45" i="11"/>
  <c r="J45" i="11"/>
  <c r="I45" i="11"/>
  <c r="H45" i="11"/>
  <c r="G45" i="11"/>
  <c r="F45" i="11"/>
  <c r="E45" i="11"/>
  <c r="C45" i="11"/>
  <c r="D44" i="11"/>
  <c r="C44" i="11"/>
  <c r="C43" i="11"/>
  <c r="D42" i="11"/>
  <c r="C42" i="11"/>
  <c r="D41" i="11"/>
  <c r="C41" i="11"/>
  <c r="D40" i="11"/>
  <c r="C40" i="11"/>
  <c r="D39" i="11"/>
  <c r="C39" i="11"/>
  <c r="D38" i="11"/>
  <c r="C38" i="11"/>
  <c r="D37" i="11"/>
  <c r="C37" i="11"/>
  <c r="D36" i="11"/>
  <c r="C36" i="11"/>
  <c r="D35" i="11"/>
  <c r="C35" i="11"/>
  <c r="D34" i="11"/>
  <c r="C34" i="1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C8" i="11"/>
  <c r="N7" i="11"/>
  <c r="M7" i="11"/>
  <c r="L7" i="11"/>
  <c r="K7" i="11"/>
  <c r="I7" i="11"/>
  <c r="H7" i="11"/>
  <c r="G7" i="11"/>
  <c r="F7" i="11"/>
  <c r="F88" i="11" s="1"/>
  <c r="E7" i="11"/>
  <c r="C7" i="11"/>
  <c r="N88" i="11" l="1"/>
  <c r="J7" i="11"/>
  <c r="J88" i="11" s="1"/>
  <c r="D7" i="11"/>
  <c r="D88" i="11" s="1"/>
</calcChain>
</file>

<file path=xl/sharedStrings.xml><?xml version="1.0" encoding="utf-8"?>
<sst xmlns="http://schemas.openxmlformats.org/spreadsheetml/2006/main" count="254" uniqueCount="247">
  <si>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</si>
  <si>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</si>
  <si>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</si>
  <si>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</si>
  <si>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</si>
  <si>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</si>
  <si>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</si>
  <si>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</si>
  <si>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</si>
  <si>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</si>
  <si>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</si>
  <si>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</si>
  <si>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 xml:space="preserve">предусмотрено программой </t>
  </si>
  <si>
    <t>предусмотрено уточненной бюджетной росписью на отчетный период</t>
  </si>
  <si>
    <t>исполнено (кассовые расходы)</t>
  </si>
  <si>
    <t>Подпрограмма 1 «Совершенствование оказания медицинской помощи, включая профилактику заболеваний и формирование здорового образа жизни»</t>
  </si>
  <si>
    <t xml:space="preserve">Проведение диспансеризации определенных групп взрослого населения Республики Тыва </t>
  </si>
  <si>
    <t>Проведение диспансеризации население Республики Тыва (для детей)</t>
  </si>
  <si>
    <t>Проведение осмотров в Центре здоровья (для взрослых)</t>
  </si>
  <si>
    <t>Проведение осмотров в Центре здоровья (для детей)</t>
  </si>
  <si>
    <t>Проведение профилактических медицинских осмотров (для взрослых)</t>
  </si>
  <si>
    <t>Проведение профилактических медицинских осмотров (для детей)</t>
  </si>
  <si>
    <t>Оказание неотложной медицинской помощи</t>
  </si>
  <si>
    <t>Оказание медицинской помощи в амбулаторно-поликлиническом звене (обращение)</t>
  </si>
  <si>
    <t>Развитие первичной медико-санитарной помощи</t>
  </si>
  <si>
    <t>Централизованные расходы на текущий ремонт и приобретение строительных материалов</t>
  </si>
  <si>
    <t>Совершенствование медицинской эвакуации</t>
  </si>
  <si>
    <t>Оказание медицинской помощи в дневном стационаре</t>
  </si>
  <si>
    <t>Оказание скорой медицинской помощи</t>
  </si>
  <si>
    <t>Заготовка, переработка, хранение и обеспечение безопасности донорской крови и её компонентов (Станция переливания крови)</t>
  </si>
  <si>
    <t>Санаторно-оздоровительная помощь (Санаторий "Балгазын")</t>
  </si>
  <si>
    <t>Субсидии бюджетным учреждениям на финансовое обеспечение государственного задания на оказание государственных услуг (Дом ребенка)</t>
  </si>
  <si>
    <t>Обеспечение деятельности подведомственных учреждений</t>
  </si>
  <si>
    <t>Субсидии на высокотехнологичную медицинскую помощь, не включенной в базовую программу обязательного медицинского страхования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</si>
  <si>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</si>
  <si>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</si>
  <si>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ЭКО</t>
  </si>
  <si>
    <t>Реализация государственных функций в области социальной политики (обеспечение питанием беременных женщин, кормящих матерей и детей до 3-х лет)</t>
  </si>
  <si>
    <t>Субсидии на закупку оборудования и расходных материалов для неонатального и аудиологического скрининга</t>
  </si>
  <si>
    <t>Организация паллиативной медицинской помощи в условиях круглосуточного стационарного пребывания</t>
  </si>
  <si>
    <t>Развитие паллиативной медицинской помощи за счет средств резервного фонда Правительства Российской Федерации</t>
  </si>
  <si>
    <t>Субвенции на обеспечение лекарственными препаратами, медицинскими изделиями, а также специализированными продуктами лечебного питания для детей-инвалидов</t>
  </si>
  <si>
    <t>Обеспечения необходимыми лекарственными препаратами и изделиями медицинского назначения больных хроническими заболеваниями, детей до 3-х лет, беременных женщин, отдельных категорий граждан</t>
  </si>
  <si>
    <t>Обеспечение лекарственными препаратами за счет средств республиканского бюджета (централизованные расходы)</t>
  </si>
  <si>
    <t>2</t>
  </si>
  <si>
    <t>Подпрограмма 2 «Развитие медицинской реабилитации и санаторно-курортного лечения, в том числе детей»</t>
  </si>
  <si>
    <t>2.1</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</si>
  <si>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</si>
  <si>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</si>
  <si>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3</t>
  </si>
  <si>
    <t>Подпрограмма 3 «Развитие кадровых ресурсов в здравоохранении»</t>
  </si>
  <si>
    <t>3.1</t>
  </si>
  <si>
    <t>Расходы на обеспечение деятельности (оказание услуг)</t>
  </si>
  <si>
    <t>3.2</t>
  </si>
  <si>
    <t>Стипендии студентам  Республиканского медицинского колледжа</t>
  </si>
  <si>
    <t>3.3</t>
  </si>
  <si>
    <t>Централизованные расходы на курсовые и сертификационные мероприятия</t>
  </si>
  <si>
    <t>3.4</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</si>
  <si>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</si>
  <si>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4</t>
  </si>
  <si>
    <t>Подпрограмма 4 «Медико-санитарное обеспечение отдельных категорий граждан»</t>
  </si>
  <si>
    <t>4.1</t>
  </si>
  <si>
    <t>Медицинское обеспечение спортивных сборных команд Республики Тыва</t>
  </si>
  <si>
    <t>5</t>
  </si>
  <si>
    <t>Подпрограмма 5 «Информационные технологии в здравоохранении»</t>
  </si>
  <si>
    <t>6</t>
  </si>
  <si>
    <t>Подпрограмма 6 «Организация обязательного медицинского страхования граждан Республики Тыва».</t>
  </si>
  <si>
    <t>6.1</t>
  </si>
  <si>
    <t>Медицинское страхование неработающего населения</t>
  </si>
  <si>
    <t>6.2</t>
  </si>
  <si>
    <t>Увеличение доли частных медицинских организаций в системе оказания медицинской помощи населению республики</t>
  </si>
  <si>
    <t>Субсидии на реализацию мероприятий по предупреждению и борьбе с социально значимыми инфекционными  заболеваниями</t>
  </si>
  <si>
    <t>Централизованные расходы на отправку больных на лечение за пределы республики</t>
  </si>
  <si>
    <t>1</t>
  </si>
  <si>
    <t>Реализация государственной информационной системы в сфере здравоохранения, соответствующая требованиям Минздрава России, подключенная к ЕГИСЗ</t>
  </si>
  <si>
    <t>1.1.</t>
  </si>
  <si>
    <t>Развитие среднего профессионального образования в сфере здравоохранения</t>
  </si>
  <si>
    <t>Подготовка кадров средних медицинских работников</t>
  </si>
  <si>
    <t>Создание и оснащение референс-центов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t>
  </si>
  <si>
    <t>Развитие материально-технической базы детских поликлиник и детских поликлинических отделений медицинских организаций</t>
  </si>
  <si>
    <t>Обеспечение своевременности оказания экстренной медицинской помощи с использованием санитарной авиации</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</si>
  <si>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</si>
  <si>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</si>
  <si>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Переоснащение оборудованием региональных сосудистых центов и первичных сосудистых отделений</t>
  </si>
  <si>
    <t>Иные межбюджетные трансферты на реализацию отдельных полномочий в области лекарственного обеспечения</t>
  </si>
  <si>
    <t>2.2</t>
  </si>
  <si>
    <t>3.5</t>
  </si>
  <si>
    <t>Создание и замена фельдшерских, фельдшерско-акушерских пунктов и врачебных амбулаторий для населенных пунктов с численность населения от 100 до 2000 человек</t>
  </si>
  <si>
    <t>1.</t>
  </si>
  <si>
    <t>1.2.</t>
  </si>
  <si>
    <t>1.3.</t>
  </si>
  <si>
    <t>1.4.</t>
  </si>
  <si>
    <t>1.5.</t>
  </si>
  <si>
    <t>1.6.</t>
  </si>
  <si>
    <t>1.7.</t>
  </si>
  <si>
    <t>1.8.</t>
  </si>
  <si>
    <t>1.9.</t>
  </si>
  <si>
    <t>1.10.</t>
  </si>
  <si>
    <t>1.11.</t>
  </si>
  <si>
    <t>1.12.</t>
  </si>
  <si>
    <t>1.13.</t>
  </si>
  <si>
    <t>1.14.</t>
  </si>
  <si>
    <t>Высокотехнологичная медицинская помощь</t>
  </si>
  <si>
    <t>1.21.</t>
  </si>
  <si>
    <t>1.22.</t>
  </si>
  <si>
    <t>1.23.</t>
  </si>
  <si>
    <t>1.24.</t>
  </si>
  <si>
    <t>1.27.</t>
  </si>
  <si>
    <t>1.26.</t>
  </si>
  <si>
    <t>1.28.</t>
  </si>
  <si>
    <t>1.29.</t>
  </si>
  <si>
    <t>1.30.</t>
  </si>
  <si>
    <t>1.31.</t>
  </si>
  <si>
    <t>1.32.</t>
  </si>
  <si>
    <t>1.33.</t>
  </si>
  <si>
    <t>1.34.</t>
  </si>
  <si>
    <t>1.35.</t>
  </si>
  <si>
    <t>1.36.</t>
  </si>
  <si>
    <t>1.37.</t>
  </si>
  <si>
    <t>1.38.</t>
  </si>
  <si>
    <t>3.6.</t>
  </si>
  <si>
    <t>Региональный проект 2 "Обеспечение медицинских организаций системы здравоохранения Республики Тыва квалифицированными кадрами"</t>
  </si>
  <si>
    <t>Региональный проект 1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t>
  </si>
  <si>
    <t>Региональный проект 6 "Борьба с сердечно-сосудистыми заболеваниями"</t>
  </si>
  <si>
    <t>Региональный проект 3 "Борьба с онкологическими заболеваниями"</t>
  </si>
  <si>
    <t xml:space="preserve">Региональный проект 4 "Программа развития детского здравоохранения Республики Тыва, включая создание современной инфраструктуры оказания медицинской помощи детям"
</t>
  </si>
  <si>
    <t>Региональный проект 8 "Разработка и реализация программы системной поддержки и повышения качества жизни граждан старшего поколения" ("Старшее поколение")"</t>
  </si>
  <si>
    <t>Всего Программе</t>
  </si>
  <si>
    <t>3.1.</t>
  </si>
  <si>
    <t>1.15.</t>
  </si>
  <si>
    <t>1.16</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</si>
  <si>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</si>
  <si>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Случаев поствакцинальных осложенний не выявлено.</t>
  </si>
  <si>
    <t>Проектирование детского противотуберкулезного лечебно-оздоровительного комплекса "Сосновый бор" в с. Балгазын Тандинского района</t>
  </si>
  <si>
    <t>Приобретение медоборудования за счет резервного фонда Президента Российской  Федерации</t>
  </si>
  <si>
    <t>1.18.</t>
  </si>
  <si>
    <t>1.25</t>
  </si>
  <si>
    <t>1.39.</t>
  </si>
  <si>
    <t>1.40.</t>
  </si>
  <si>
    <t>1.41.</t>
  </si>
  <si>
    <t>1.41.1.</t>
  </si>
  <si>
    <t>1.41.2.</t>
  </si>
  <si>
    <t>1.42.</t>
  </si>
  <si>
    <t>1.42.1.</t>
  </si>
  <si>
    <t>1.42.2.</t>
  </si>
  <si>
    <t>1.43.</t>
  </si>
  <si>
    <t>1.43.1.</t>
  </si>
  <si>
    <t>1.44.</t>
  </si>
  <si>
    <t>1.44.1.</t>
  </si>
  <si>
    <t>1.45.</t>
  </si>
  <si>
    <t>1.45.1.</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</si>
  <si>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</si>
  <si>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1.59.</t>
  </si>
  <si>
    <t>Оказание медицинской помощи в круглосуточном стационаре</t>
  </si>
  <si>
    <t>Централизованные расходы на приобретение медицинского оборудования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</si>
  <si>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</si>
  <si>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2.3.</t>
  </si>
  <si>
    <t>1.60.</t>
  </si>
  <si>
    <t>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t>
  </si>
  <si>
    <t>1.61.</t>
  </si>
  <si>
    <t>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t>
  </si>
  <si>
    <t>1.64.</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</si>
  <si>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</si>
  <si>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1.65.</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</si>
  <si>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</si>
  <si>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1.66.</t>
  </si>
  <si>
    <t>1.67.</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</si>
  <si>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</si>
  <si>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утверждено на 2021 год законом Республики Тыва о республиканском бюджете</t>
  </si>
  <si>
    <t>1.41.3.</t>
  </si>
  <si>
    <t>1.41.3.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</si>
  <si>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факт*</t>
  </si>
  <si>
    <t>*</t>
  </si>
  <si>
    <t xml:space="preserve">В рамках реализации Индивидуальной программы ускоренного социально-экономического развития Республики Тыва на 2020-2024 годы, утвержденного распоряжением Правительства Российской Федерации от 10.04.2020 г. № 972-р пунктом 34 предусмотрено мероприятие проектирование объекта «Детский противотуберкулезный лечебно-оздоровительный комплекс «Сосновый бор» в с. Балгазын Тандынского района.
Реализация данного мероприятия предусмотрено на период 2020-2021 года.
Заказчиком ГКУ РТ «Госстройзаказ» заключен государственный контракт ООО «СИБПРОЕКТ» г. Новосибирск от 25.11.2020 г. № 172-20  на выполнение  инженерного изыскания, проектирование и экспертизу, в сумме 13 250,0 тыс. рублей, сроком исполнения 12 календарных месяцев, но не позднее 31.12.2021 года. 
По информации заказчика ГКУ РТ «Госстройзаказ» в настоящее время, в соответствие с календарным планом работ, выполнены инженерно-топографические и инженерно-геологические изыскания.
Ведется разработка проектной документации:
В настоящее время, в соответствие с календарным планом работ, выполнены инженерно-топографические и инженерно-геологические изыскания.
Ведется разработка проектной документации:
Раздел 2 ПЗУ «Схема планировочной организации земельного участка» выполнен на 80%;
Раздел 3 АР «Архитектурные решения» - 100%;
Раздел 4 КР «Конструктивные решения» - 45%;
Раздел 5 ИОС «Сведения об инженерном оборудовании, о сетях инженерно-технического обеспечения, перечень инженерно-технических мероприятий, содержание технологических решений» - 35%;
Подраздел 1 «Система электроснабжения» - 50%;
Подраздел 2 «Система водоснабжения» - 35%;
Подраздел 3 «Система водоотведения» - 35%;
Подраздел 4 «Отопление, вентиляция и кондиционирование воздуха, тепловые сети» - 45%;
Подраздел 5 «Сети связи» - 40%;
Подраздел 7 «Технологические решения» - 80%;
Раздел 9 «Мероприятия по обеспечению пожарной безопасности» - 35%;
Раздел 10 (1)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- 65%.
Окончание работ в течение 12 календарных месяцев с момента заключения контракта, в соответствии с календарным планом выполнения работ до 31 декабря 2021 года (не позднее).
Также по указанному мероприятию всего кассовое исполнение составило 3 980,00 тыс. рублей, из которых средства федерального бюджета 3 940,00 тыс. рублей, средства республиканского бюджета 40,00 тыс. рублей. Полное освоение финансовых средств в IV квартале 2021 г. в соответствии с условиями госконтракта (срок действие контракта до 31 декабря 2021 г.).
</t>
  </si>
  <si>
    <t xml:space="preserve">Осуществление  реконструкции (ее завершение)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</si>
  <si>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1.68.</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</si>
  <si>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(поликлинники,поликлинические подразделения, амбулатории отделения (центры) врача общей практики, фельдершско-акушерские и фельдершские пункты), а также зданий (отдельных зданий, комплексов зданий) центральных районов и районных больниц </t>
  </si>
  <si>
    <t>1.69.</t>
  </si>
  <si>
    <t>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</si>
  <si>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1.70.</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</si>
  <si>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</si>
  <si>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На 2021 год запланирована приобретение 9 ед. автотранспорта. Минпромторгом РФ в конце 2020 года была закуплены все 9 ед. автотранспорта на сумму 5 511 500,00 рублей. Поставлены LADA 213100 – 5 ед. и LADA GRANTA 219010 – 4 ед.</t>
  </si>
  <si>
    <t>Произведена оплата за поставленное оборудование 2019 года на общую сумму 141 163 908,33 руб.</t>
  </si>
  <si>
    <t>Запланированы средства на сумму 659 846,7 тыс. руб. 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 освоено в полном объеме.</t>
  </si>
  <si>
    <t>В соответствии с заключенным Соглашением о предоставлении иного межбюджетного трансферта, имеющего целевое назначение, из федерального бюджета бюджету субъекта Российской Федерации от 10.02.2019 № 056-17-2019-018 (ред. от 25.12.2020 г. № 056-17-2019-018/2) запланирована приобретение вакцин для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Заключен 1 договор на поставку вакцины против пневмококковой инфекции на сумму 94,34 тыс. руб. Вакцины поставлены и произведена оплата полностью.</t>
  </si>
  <si>
    <t>В 2021 году запланирована оказание высокотехнологичной медицинской помощи, не включенной в базовую программу обязательного медицинского страхования 4 больным. Оказана высокотехнологичная медицинская помощь 3 больным на сумму 1 198 125,00 руб.</t>
  </si>
  <si>
    <t>На развитие среднего профессионального образования в 2021 году предусмотрена 7 725,2 тыс. рублей. Произведана оплата на сумму 1 725 166,00 руб.</t>
  </si>
  <si>
    <t>Проведено первичное обследование 3328 детей на адреногенитальный синдром, муковисцидоз, галактоземию, фенилкетонурию, врожденный гипотиреоз. Повторно обследовано 13 детей на адреногенитальный синдром, 98 детей на муковисцидоз, 37 детей на галактоземию, 4 реб. на фенилкетонурию и 4 реб. на врожденный гипотиреоз.</t>
  </si>
  <si>
    <t>В течение отчетного периода на обеспечение мероприятия подготовка средних медицинских работников Медицинского колледжа профинансировано 943 989,00 рублей (заработная плата и начисления на выплаты по оплате труда).</t>
  </si>
  <si>
    <t>Заключен государственный контаркт с ГБУ РТ "Ресфармация" на сумму 617 200,00 рублей для оказания услуг по приему хранению, отпуск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на 2021 год. Произведена оплата за оказанные услуги на сумму 185 160,00 руб.</t>
  </si>
  <si>
    <t>Запланировано оснащение (переоснащение)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 на сумму 5 459,0 тыс. руб. Произведена оплата на сумму 3 992 280,00 руб.</t>
  </si>
  <si>
    <t>Заключено 7 государственных контрактов на сумму 18 994 379,04 рублей, 3 договора на сумму 404 405,84 рублей с 7 поставщиками на медикаменты для обеспечения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На остаток формируется заказ-заявка. Поставлено медикаментов на сумму 19 398 784,88 рублей. Произведена оплата на сумму 19 398 784,88 рублей.</t>
  </si>
  <si>
    <t>В рамках заключенного Соглашения о предоставлении иного межбюджетного трансферта из федерального бюджета бюджету Республики Тыва в целях софинансирования расходных обязательств, в том числе в полном объеме, субъектов Российской Федерации, возникающих при оснащении медицинских организаций, подведомственных органам исполнительной власти субъектов Российской Федерации и органам местного самоуправления, передвижными медицинскими комплексами для оказания медицинской помощи жителям населенных пунктов с численностью населения до 100 человек от 24.12.2019 г. № 056-17-2020-330 (в ред. от 24.12.2020 г. № № 056-17-2020-330/1 ) запланировано в 2021 году приобретение 21 ед. передвижных мобильных комплексов. Обьявлены торги на закупку медицинских передвижных комплексов: флюорографический на базе КАМАЗ 4*4 - 1 ед., флюорографический на базе ГАЗон 4*2 - 1 ед., маммографический на базе ГАЗон 4*2 - 1 ед., ФАП на базе ГАЗель 4*2 - 16 ед., ФАП на базе ГАЗ Садко 4*4 - 2 ед. Контракт заключен на сумму 168 456 816,40 руб. Произведена оплата на сумму 50 537 044,92 руб.</t>
  </si>
  <si>
    <t>На 2021 год запланирована приобретение медицинского оборудования на сумму 26 543,8 тыс. рублей. Произведена оплата по исполнительным листам на сумму 5 963 520,10 руб., за долги прошлых лет на сумму 10 518 388,84 руб., также за оборудование на сумму 1 036 772,29 руб.</t>
  </si>
  <si>
    <t>За счет средств резерного фонда Президента Российской  Федерации запланировано приобретение медицинского оборудования на сумму 48 947 тыс. руб. для нужды медицинских организаций. Произведена оплата на сумму 2 959 500,00 руб.</t>
  </si>
  <si>
    <t>"Развитие здравоохранения на 2018-2025 годы" за 7 мес. 2021г.</t>
  </si>
  <si>
    <t>Проведена диспансеризация определенных групп взрослого населения на сумму 26821,8 тыс.рублей, в том числе: ГБУЗ РТ "Городская поликлиника" - 2626,6 тыс. руб. (2284 случая); ГБУЗ РТ "Республиканская больница № 1" - 3092,3 тыс. руб. (963 случая); ГБУЗ РТ "Бай-Тайгинская ЦКБ" - 539,3 тыс. руб. (191 случая); ГБУЗ РТ "Барун-Хемчикский ММЦ" -5692,8 тыс. руб. (1821 случая); ГБУЗ РТ "Дзун-Хемчикский ММЦ" - 3132,2 тыс. руб. (944 случая); ГБУЗ РТ "Каа-Хемская ЦКБ" - 2781,2 тыс. руб. (981 случая); ГБУЗ РТ "Кызылская ЦКБ" - 210,5 тыс. руб. (59 случаев); ГБУЗ РТ "Монгун-Тайгинская ЦКБ" - 31,6 тыс. руб. (11 случаев); ГБУЗ РТ "Овюрская ЦКБ" - 1632,1 тыс. руб. (622 случая); ГБУЗ РТ "Пий-Хемская ЦКБ" - 921,6 тыс. руб. (1050 случаев); ГБУЗ РТ "Сут-Хольская ЦКБ" - 1533,6 тыс. руб. (3291 случая); ГБУЗ РТ "Тандинская ЦКБ" - 995,3 тыс. руб. (381 случая); ГБУЗ РТ "Тере-Хольская ЦКБ" - 132,7 тыс. руб. (43 случая); ГБУЗ РТ "Тес-Хемская ЦКБ" - 1951,0 тыс. руб. (613 случая); ГБУЗ РТ "Тоджинская ЦКБ" - 0,0 тыс. руб. (0 случая); ГБУЗ РТ "Улуг-Хемский ММЦ" - 569,4 тыс. руб. (190 случаев); ГБУЗ РТ "Чаа-Хольская ЦКБ" - 0,0 тыс. руб. (0 случая); ГБУЗ РТ "Чеди-Хольская ЦКБ" - 0,0 тыс. руб. (0 случая); ГБУЗ РТ Эрзинская ЦКБ" - 979,6  тыс. руб.  (294 случая).</t>
  </si>
  <si>
    <t>Диспансеризация детей   проведена на сумму 3 707,9 тыс.рублей, в том числе: ГБУЗ РТ "Республиканская детская больница" - 1373,6 тыс. руб. (132 случая); ГБУЗ РТ "Бай-Тайгинская ЦКБ" - 0,0 тыс. руб. (0 случая); ГБУЗ РТ "Барун-Хемчикский ММЦ" - 0,0 тыс.руб., (0 случая),ГБУЗ РТ "Дзун-Хемчикский ММЦ" - 0,0 тыс. руб. (0 случая); ГБУЗ РТ "Каа-Хемская ЦКБ" - 210,4 тыс. руб. (20 случаев); ГБУЗ РТ "Кызылская ЦКБ" - 138,2 тыс. руб. (14 случая); ГБУЗ РТ "Монгун-Тайгинская ЦКБ" - 857,5 тыс. руб. (82 случая); ГБУЗ РТ "Овюрская ЦКБ" - 0 тыс. руб. (0 случая); ГБУЗ РТ "Пий-Хемская ЦКБ" - 0,0 тыс. руб. (0 случая); ГБУЗ РТ "Сут-Хольская ЦКБ" - 0,0  тыс. руб. (0 случая); ГБУЗ РТ "Тандинская ЦКБ" - 1128,2 тыс. руб. (111 случая); ГБУЗ РТ "Тес-Хемская ЦКБ" - 0 тыс. руб. (0 случая);ГБУЗ РТ "Тоджинская ЦКБ" - 0,0 тыс. руб. (0 случая); ГБУЗ РТ "Тере-Хольская ЦКБ" - 0 тыс. руб. (0 случая); ГБУЗ РТ "Улуг-Хемский ММЦ" - 0,0 тыс. руб. (0 случая);ГБУЗ РТ"Чаа-Хольская ЦКБ" - 0 тыс.рублей (0 случая), ГБУЗ РТ "Чеди-Хольская ЦКБ" - 0,0 тыс. руб. (0 случая); ГБУЗ РТ Эрзинская ЦКБ" - 0 тыс. руб. (0 случая).</t>
  </si>
  <si>
    <t>За отчетный период проведено ГБУЗ РТ "Республиканский Центр Общественного здоровья и медицинской профилактики"  осмотров на сумму 6 484,8 тыс. руб. (2779 посещений) или 46% исполнения от годового план.</t>
  </si>
  <si>
    <r>
      <t>За отчетный период проведено в ГБУЗ РТ "Республиканский центр восстановительной медицины и реабилитации для детей" осмотров на сумму 6 041,3 тыс. руб. (3430 посещений) или 54</t>
    </r>
    <r>
      <rPr>
        <sz val="8"/>
        <color rgb="FFFF0000"/>
        <rFont val="Times New Roman"/>
        <family val="1"/>
        <charset val="204"/>
      </rPr>
      <t xml:space="preserve"> </t>
    </r>
    <r>
      <rPr>
        <sz val="8"/>
        <color theme="1"/>
        <rFont val="Times New Roman"/>
        <family val="1"/>
        <charset val="204"/>
      </rPr>
      <t>% исполнения от годового плана.</t>
    </r>
  </si>
  <si>
    <t>Профилактические осмотры  для взрослых проведена  на сумму 8 765,4 тыс.рублей (5 570 случаев) или 8 % исполнения от годового плана.</t>
  </si>
  <si>
    <t>Профилактические осмотры  для детей проведены на сумму 68 073,6 тыс.рублей (18 771 случая) или 42% исполнения от годового плана.</t>
  </si>
  <si>
    <t>По неотложной медицинской помощи за отчетный период  выполнено на сумму 86 916,0  тыс. руб. (73 983 случая) выполнение от годового плана 44 % том числе: ГБУЗ РТ "Бай-Тайгинская ЦКБ" - 1854,8  тыс. руб. (1556 случаев); ГБУЗ РТ "Барун-Хемчикский ММЦ" - 7437,8 тыс. руб. (6459 случаев); ГБУЗ РТ "Дзун-Хемчикский ММЦ" - 5913,4 тыс. руб. (4900 случаев); ГБУЗ РТ "Каа-Хемская ЦКБ" - 3033,7  тыс. руб. (2659 случаев); ГБУЗ РТ "Кызылская ЦКБ" - 5523,8  тыс. руб. (4838 случаев); ГБУЗ РТ "Монгун-Тайгинская ЦКБ" - 2124,2  тыс. руб. (1856 случаев); ГБУЗ РТ "Овюрская ЦКБ" - 1798,3 тыс. руб. (1557 случаев); ГБУЗ РТ "Пий-Хемская ЦКБ" - 4263,2  тыс. руб. (3458 случаев); ГБУЗ РТ "Сут-Хольская ЦКБ" - 2115,8  тыс. руб. (1810 случаев); ГБУЗ РТ "Тандинская ЦКБ" - 3456,1  тыс. руб. (2817 случаев); ГБУЗ РТ "Тес-Хемская ЦКБ" - 2774,2  тыс. руб. (2494 случая); ГБУЗ РТ "Тоджинская ЦКБ" - 1787,8  тыс. руб. (1543 случая); ГБУЗ РТ "Тере-Хольская ЦКБ" - 819,8  тыс. руб. (685 случаев);  ГБУЗ РТ "Улуг-Хемский ММЦ" - 8184,2  тыс. руб. (6752 случая); ГБУЗ РТ "Чаа-Хольская ЦКБ" - 2741,0  тыс. руб. (2332 случая); ГБУЗ РТ "Чеди-Хольская ЦКБ" - 761,7 тыс. руб. (670 случаев); ГБУЗ РТ Эрзинская ЦКБ" - 2596,6  тыс. руб. (2202 случая), ГБУЗ РТ "Республиканская больница № 1" - 7558,6 тыс. руб. (6804 случая); ГБУЗ РТ "Республиканская больница № 2" - 140,6 тыс. руб. (134 случая); ГБУЗ РТ "Республиканский онкологический диспансер" - 1,1 тыс. руб. (1 случая); ГБУЗ РТ "Республиканская детская больница" - 13089,6  тыс. руб. (9108 случаев);  ГБУЗ РТ "Инфекционная больница" - 1,4 тыс.руб. (1 случай); ГБУЗ РТ "Городская поликлиника" - 8741,3  тыс. руб. (9165 случаев); ГБУЗ РТ "Республиканский центр восстановительной медицины и реабилитации для детей" - 1,1 тыс.руб. (1 случая); ГАУЗ РТ СП "СЕРЕБРЯНКА" - 2,8 тыс.руб (2 случая); ООО "Семейный доктор" - 193,1 тыс.руб. (179 случаев).</t>
  </si>
  <si>
    <r>
      <t>Обращение по заболеваниям выполнено за отчетный период на сумму - 719703,0 тыс. руб., (244835 случаев) выполнение от годового плана составляет -50</t>
    </r>
    <r>
      <rPr>
        <sz val="8"/>
        <color rgb="FFFF0000"/>
        <rFont val="Times New Roman"/>
        <family val="1"/>
        <charset val="204"/>
      </rPr>
      <t xml:space="preserve"> </t>
    </r>
    <r>
      <rPr>
        <sz val="8"/>
        <rFont val="Times New Roman"/>
        <family val="1"/>
        <charset val="204"/>
      </rPr>
      <t>%., в том числе: ГБУЗ РТ "Бай-Тайгинская ЦКБ" - 30486,2 тыс. руб. (7341 случая); ГБУЗ РТ "Барун-Хемчиская ММЦ" - 56520,8 тыс.руб. (17943 случая), ГБУЗ РТ "Дзун-Хемчикский ММЦ" - 47321,0 тыс. руб. (16332 случая); ГБУЗ РТ "Каа-Хемская ЦКБ" - 24923,7 тыс. руб. (8325 случаев); ГБУЗ РТ "Кызылская ЦКБ" - 52378,0 тыс. руб. (13998 случаев); ГБУЗ РТ "Монгун-Тайгинская ЦКБ" - 18145,0 тыс. руб. (6086 случаев); ГБУЗ РТ "Овюрская ЦКБ" -19723,2 тыс. руб. (7127 случаев); ГБУЗ РТ "Пий-Хемская ЦКБ" - 22766,5 тыс. руб. (6133 случая); ГБУЗ РТ "Сут-Хольская ЦКБ" - 13460,5 тыс. руб. (3880 случаев); ГБУЗ РТ "Тандинская ЦКБ" -27247,7 тыс. руб. (8844 случая); ГБУЗ РТ "Тес-Хемская ЦКБ" -17740,5 тыс.руб. (6883 случая), ГБУЗ РТ "Тоджинская ЦКБ" - 21457,3 тыс. руб. (5681 случая); ГБУЗ РТ "Тере-Хольская ЦКБ" - 4339,4 тыс.руб. (878 случаев),  РТ "Улуг-Хемский ММЦ" - 55572,1 тыс. руб. (18716 случаев);  ГБУЗ РТ "Чаа-Хольская ЦКБ" - 18285,1 тыс.руб. (5240 случаев), ГБУЗ РТ "Чеди-Хольская ЦКБ" - 16645,8 тыс. руб. (3682 случая); ГБУЗ РТ "Эрзинская ЦКБ" -24058,4  тыс. руб. (8405 случаев), ГБУЗ РТ "Республиканская больница №1" - 30457,1 тыс.руб. (18789 случаев), ГБУЗ РТ "Республиканская больница № 2" - 6311,8 тыс.руб. (2847 случаев),   ГБУЗ РТ "Республиканский онкоологический диспансер" - 13604,0 тыс.руб. (5117 случаев), ГБУЗ РТ "Республиканский кожно-венерологический диспансер" - 9644,0 тыс.руб. (4127 случаев), ГБУЗ РТ "Республиканская детская больница" - 58534,8 тыс.руб. (21114 случая), ГБУЗ РТ "Перинатальный центр" - 21496,5 тыс.руб. (6547 случаев), ГБУЗ РТ "Инфекционная больница" - 2282,5 тыс.руб. (914 случая), ГБУЗ РТ "Городская поликлиника" -66512,2 тыс.руб. (20367 случаев), ГБУЗ РТ "Стоматологическая поликлиника" -28120,4 тыс.руб. (14588 случаев), ФКУЗ "МСЧ МВД России по РТ" - 609,2 тыс.руб. (301 случая), ГБУЗ РТ "Республиканский центр общественного здоровья и медицинской профилактики" -3562,4 тыс.руб. (1396 случаев), ГБУЗ РТ "Республиканский центр восстановительной медицины и реабилитации для детей" - 2087,2 тыс.руб. (1079 случаев), ИП Монгуш Р.К. -282,7 тыс.руб. (120 случаев),  ГАУЗ РТ СП "Серебрянка" - 1809,5 тыс.руб. (751 случая), МЧУ ДПО "Нефросовет" - 44,0 тыс.руб. (20 случая), ИП Саражакова Л.А. - 111,5 тыс.руб. (59 случаев), ООО "Алдан" - 1824,7 тыс.рублей (754 случая), ООО "Байдо" - 883,2 тыс.руб. (318 случаев),  ООО "Санталь 17" - 454,0 тыс.руб. (133 случая).</t>
    </r>
  </si>
  <si>
    <r>
      <t>Профилактические посещение за отчетный период выполнено на сумму 232664,1</t>
    </r>
    <r>
      <rPr>
        <sz val="8"/>
        <color rgb="FFFF0000"/>
        <rFont val="Times New Roman"/>
        <family val="1"/>
        <charset val="204"/>
      </rPr>
      <t xml:space="preserve"> </t>
    </r>
    <r>
      <rPr>
        <sz val="8"/>
        <rFont val="Times New Roman"/>
        <family val="1"/>
        <charset val="204"/>
      </rPr>
      <t>тыс. рублей (467414 посещений) или 59</t>
    </r>
    <r>
      <rPr>
        <sz val="8"/>
        <color rgb="FFFF0000"/>
        <rFont val="Times New Roman"/>
        <family val="1"/>
        <charset val="204"/>
      </rPr>
      <t xml:space="preserve"> </t>
    </r>
    <r>
      <rPr>
        <sz val="8"/>
        <rFont val="Times New Roman"/>
        <family val="1"/>
        <charset val="204"/>
      </rPr>
      <t>%  исполнения от годового плана, том числе: ГБУЗ РТ "Бай-Тайгинская ЦКБ" - 2451,8 тыс. руб. (6669  посещений); ГБУЗ РТ "Барун-Хемчикский ММЦ" - 6045,6  тыс. руб. (16222 посещений); ГБУЗ РТ "Дзун-Хемчикский ММЦ" - 4763,4  тыс. руб. (12355  посещений); ГБУЗ РТ "Каа-Хемская ЦКБ" - 3775,5 тыс. руб. (6355  посещений); ГБУЗ РТ "Кызылская ЦКБ" - 7929,5 тыс. руб. (16608  посещений); ГБУЗ РТ "Монгун-Тайгинская ЦКБ" - 1630,9  тыс. руб. (4740 посещений); ГБУЗ РТ "Овюрская ЦКБ" - 1365,3  тыс. руб. (3140  посещений); ГБУЗ РТ "Пий-Хемская ЦКБ" - 6113,7  тыс. руб. (13286  посщений); ГБУЗ РТ "Сут-Хольская ЦКБ" -4341,8  тыс. руб. (5356 посещений); ГБУЗ РТ "Тандинская ЦКБ" - 5817,8  тыс. руб. (11312 посещений); ГБУЗ РТ "Тес-Хемская ЦКБ" - 3469,0 тыс. руб. (4448 посещений); ГБУЗ РТ "Тоджинская ЦКБ" - 906,3  тыс. руб. (1841 посещений); ГБУЗ РТ "Тере-Хольская ЦКБ" - 61,0  тыс. руб. (65 посещений); ГБУЗ РТ "Улуг-Хемский ММЦ" - 6494,1 тыс. руб. (20877  посещений); ГБУЗ РТ "Чаа-Хольская ЦКБ" - 2000,4 тыс. руб. (4150 посещений); ГБУЗ РТ "Чеди-Хольская ЦКБ" -3040,4  тыс. руб. (4158 посещений) ,ГБУЗ РТ Эрзинская ЦКБ" - 1860,3 тыс. руб. (4823 посещений), ГБУЗ РТ "Республиканская больница № 1" - 19812,6  тыс.руб. (42203 посещений),  ГБУЗ РТ "Республиканская больница № 2" -360,3  тыс.руб. (1006 посещений), ГБУЗ РТ "Республиканский онкологический диспансер" - 21,4  тыс.руб. (88  посещений), ГБУЗ РТ "Республиканский кожно-венерологический диспансер" - 503,4  тыс.руб. (3091 посещений), ГБУЗ РТ "Республиканская детская больница" - 7976,2  тыс.руб. (27696 посещений), ГБУЗ РТ "Перинатальный центр" - 3703,8  тыс.руб. (15116 посещений), ГБУЗ РТ "Инфекционная больница" - 211,0 тыс.руб. (700 посещений), ГБУЗ РТ "Городская поликлиника" -6967,0  тыс. руб. (21936 посещений); ГБУЗ РТ "Стоматологическая поликлиника - 21312,1  тыс. руб. (26251 посещений); .ФКУЗ "МСЧ МВД России по РТ" - 147,0 тыс.руб. (713 посещений), ГБУЗ РТ "Республиканский центр общественного здоровья и медицинской профилактики" -3001,2 тыс.руб. (5912 посещений), ГБУЗ РТ "Республиканский центр восстановительной медицины и реабилитации для детей" - 6151,5 тыс.руб. (14753 посещений),  ГАУЗ РТ СП "Серебрянка" - 214,0 тыс.руб. (849 посещений), МЧУ ДПО "Нефросовет" - 69007,6 тыс.руб. (837 посещений),  ИП Саражакова Л.А. -20,5  тыс.руб. (21  посещений), ООО "Байдо" - 22,0 тыс.руб. (72 посещений),  ООО "Семейный доктор" - 0,5 тыс.руб (2 посещений),  ООО "Санталь 17" - 21,9 тыс.руб. (83 посещений), ООО РДЦ - 2147,5 тыс.руб. (350 услуг), ООО ЦКДЛ - 18238,3 тыс.руб. (128898 услуг ), ГБУЗ РТ "РЦ СПИД" - 5447,4 тыс.руб. (11414 услуг), ООО ММЦ Менла - 5310,1 тыс.руб. (29018 услуг).</t>
    </r>
  </si>
  <si>
    <r>
      <t>По медицинской эвакуации (по наземному эвакуации) обслужено на сумму 2911,3 тыс. руб., ( 179 вызовов) или</t>
    </r>
    <r>
      <rPr>
        <sz val="8"/>
        <color rgb="FFFF0000"/>
        <rFont val="Times New Roman"/>
        <family val="1"/>
        <charset val="204"/>
      </rPr>
      <t xml:space="preserve"> </t>
    </r>
    <r>
      <rPr>
        <sz val="8"/>
        <rFont val="Times New Roman"/>
        <family val="1"/>
        <charset val="204"/>
      </rPr>
      <t>21,2 %  исполнения от годового плана, из них:ГБУЗ РТ «Бай-Тайгинская ЦКБ» - 2,4  тыс.рублей (2 вызова),  ГБУЗ РТ "Барун-Хечикский ММЦ" - 2,7 тыс.рублей (2 вызова),   ГБУЗ РТ «Пий-Хемская ЦКБ» - 1,6 тыс. руб. (1 вызов), ГБУЗ РТ «Улуг-Хемский межкожуунный медицинский центр» -  1,9  тыс.руб. (1 вызов), ГБУЗ РТ Республиканская детская больница" - 36,0 тыс.рублей (25 вызовов), ГБУЗ РТ "Перинатальный центр" -693,1 тыс.рублей (32 вызова), ГБУЗ РТ "Республиканский центр скорой медицинской помощи и медицины катастроф" - 2173,6 тыс.рублей (116 вызовов).</t>
    </r>
  </si>
  <si>
    <r>
      <t>За отчетный период обслужено на сумму 212 390,2  тыс. рублей, 53,5</t>
    </r>
    <r>
      <rPr>
        <sz val="8"/>
        <color rgb="FFFF0000"/>
        <rFont val="Times New Roman"/>
        <family val="1"/>
        <charset val="204"/>
      </rPr>
      <t xml:space="preserve"> </t>
    </r>
    <r>
      <rPr>
        <sz val="8"/>
        <color theme="1"/>
        <rFont val="Times New Roman"/>
        <family val="1"/>
        <charset val="204"/>
      </rPr>
      <t>%, в том числе:ГБУЗ РТ «Бай-Тайгинская ЦКБ» - 6846,0  тыс.рублей (1175 вызовов),  ГБУЗ РТ "Барун-Хемчикский межкожуунный медицинский центр" - 26715,2 тыс.руб. (3554 вызова),  ГБУЗ РТ «Дзун-Хемчикская межкожунный медицинский центр» - 10390,0  тыс.рублей (1951 вызова), ГБУЗ РТ «Каа-Хемская ЦКБ» -4279,3 тыс.рублей (1047 вызовов), ГБУЗ РТ «Монгун-Тайгинская ЦКБ» - 6249,4  тыс.руб. (1257 вызовов), ГБУЗ РТ «Овюрская ЦКБ» -4830,0 тыс.руб. (1339 вызовов), ГБУЗ РТ «Пий-Хемская ЦКБ» -11962,6 тыс. руб. (1582 вызова), ГБУЗ РТ «Сут-Хольская ЦКБ» - 6695,3 руб. (770 вызовов), ГБУЗ РТ «Тандинская ЦКБ» - 4570,7 тыс.руб. (1310 вызовов) , ГБУЗ РТ «Тес-Хемская ЦКБ» -14465,5 тыс.руб (1073 вызова)., ГБУЗ РТ «Тоджинская ЦКБ» -3413,3  тыс.руб. (886 вызовов),  ГБУЗ РТ "Тере-Хольская ЦКБ" - 847,3 тыс.руб. (337 вызовов) , ГБУЗ РТ «Улуг-Хемский межкожуунный медицинский центр» -  9470,4  тыс.руб. (1380 вызовов), ГБУЗ РТ «Чаа-Хольская ЦКБ» -1675,6  тыс. руб. (780 вызовов), ГБУЗ РТ «Чеди-Хольская ЦКБ» - 1502,0 тыс. руб.(751 вызова), ГБУЗ РТ «Эрзинская ЦКБ» - 5174,7  тыс. руб.(981 вызова), ГБУЗ РТ "Республиканский центр скорой медицинской помощи и медицины катастроф" - 93302,9 тыс.рублей (32977 вызовов).</t>
    </r>
  </si>
  <si>
    <r>
      <t>Оказано по высокотехнологической медицинской помощи по профилю "Неонатология" на сумму 25354,7 тыс. рублей (74 случая) на базе ГБУЗ РТ "Перинатальный центр", выполнение от годового плана 62</t>
    </r>
    <r>
      <rPr>
        <sz val="8"/>
        <color rgb="FFFF0000"/>
        <rFont val="Times New Roman"/>
        <family val="1"/>
        <charset val="204"/>
      </rPr>
      <t xml:space="preserve"> </t>
    </r>
    <r>
      <rPr>
        <sz val="8"/>
        <rFont val="Times New Roman"/>
        <family val="1"/>
        <charset val="204"/>
      </rPr>
      <t>%.</t>
    </r>
  </si>
  <si>
    <t>Оказано по высокотехнологической медицинской помощи по профилю "Акушерство и гинекология" на сумму 6560,2  тыс. рублей (33 случая) на базе ГБУЗ РТ "Перинатальный центр", выполнение годового плана 64 %.</t>
  </si>
  <si>
    <t>Проведены  46 случаев процедур на экстракорпоральное оплодотворение  на сумму 5844,1  тыс.рублей или 17 % исполнения от годового плана</t>
  </si>
  <si>
    <t>Оказано по высокотехнологической медицинской помощи на сумму 77837,8 тыс. рублей (420 случаев) на базе Республиканской больницы № 1, выполнение годового плана 59%.</t>
  </si>
  <si>
    <t>Медицинская реабилитация за отчетный период выполнено на сумму 59813,2 тыс. рублей, в том числе   ГБУЗ РТ "Республиканская больница № 1" - 8949,1  тыс.рублей (149 случаев),  ГБУЗ РТ "Инфекционная больница" - 7763,1 тыс.руб. (154 случая),  ГБУЗ РТ "Республиканский центр восстановительной медицины и реабилитации для детей" - 24984,8  тыс.руб. (308 случаев)., ГАУЗ РТ СП "Серебрянка" - 18116,2 тыс.руб. (366 случаев).</t>
  </si>
  <si>
    <r>
      <t>Частными медицинскими организациями оказана медицинская помощь на сумму</t>
    </r>
    <r>
      <rPr>
        <sz val="8"/>
        <color rgb="FFFF0000"/>
        <rFont val="Times New Roman"/>
        <family val="1"/>
        <charset val="204"/>
      </rPr>
      <t xml:space="preserve"> </t>
    </r>
    <r>
      <rPr>
        <sz val="8"/>
        <rFont val="Times New Roman"/>
        <family val="1"/>
        <charset val="204"/>
      </rPr>
      <t xml:space="preserve">82904,7 </t>
    </r>
    <r>
      <rPr>
        <sz val="8"/>
        <color theme="1"/>
        <rFont val="Times New Roman"/>
        <family val="1"/>
        <charset val="204"/>
      </rPr>
      <t xml:space="preserve"> тыс. рублей  или 44,3</t>
    </r>
    <r>
      <rPr>
        <sz val="8"/>
        <color rgb="FFFF0000"/>
        <rFont val="Times New Roman"/>
        <family val="1"/>
        <charset val="204"/>
      </rPr>
      <t xml:space="preserve"> </t>
    </r>
    <r>
      <rPr>
        <sz val="8"/>
        <color theme="1"/>
        <rFont val="Times New Roman"/>
        <family val="1"/>
        <charset val="204"/>
      </rPr>
      <t>%, из них ИП Монгуш Р.К. - 282,7 тыс.руб. (120 случаев), МЧУ ДПО "Нефросовет" - 73246,6  тыс.руб. (917 случаев), ИП Саражакова Л.А. - 132,0 тыс.руб.(80 случая), ООО "Алдан" - 1824,7 тыс.руб. (754 случая), ООО "Байдо" - 905,1 тыс.руб.(390 случаев), ООО "Семейный доктор" - 193,6 тыс.руб. (181 случая), ООО "Санталь 17" - 6320,0 тыс.руб. (262 случая).</t>
    </r>
  </si>
  <si>
    <t>данные за 6 месяцев 2021 г.</t>
  </si>
  <si>
    <t xml:space="preserve">В течение отчетного периода на обеспечение деятельности Медицинского колледжа профинансировано 34 600 814,00 рублей (на коммунальные услуги, материальные запасы, заработная плата, налоги и др. статьи). </t>
  </si>
  <si>
    <t xml:space="preserve">По состоянию на 01.08.2021 г. на санаторно-курортное лечение направлено всего 1442 детей с хроническими заболеваниями, из них: дети-инвалиды – 110 чел., в том числе по путевкам «мать и дитя» - 94 чел.; дети-сироты и дети, оставшиеся без попечения родителей – 227 чел., в тои числе воспитанники ГБОУ РШИ "Туинский кадетский корпус" - 25 чел.; дети, состоящие на учете детского фтизиатра - 1 чел.; дети, проживающие в малоимущих, многодетных, неполных семьях - 866 чел.; дети из иных категорий семей – 238 чел. За оказанные услуги по санаторно-курортному лечению 405 детей в КГАУ «Социально-оздоровительный центр «Тесь», ФГБУ «Детский санаторий «Озеро Шира» перечислены финансовые средства из республиканского бюджета на общую сумму в 9 085 814,55 рублей. </t>
  </si>
  <si>
    <t>За отчетный период направлены средства в Территориальный фонд обязательного медицинского страхования по Республике Тыва на общую сумму 1 674 966 475,00 руб.</t>
  </si>
  <si>
    <t xml:space="preserve">В соответствии с заключенным Соглашением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13.02.2019 № 056-08-2019-357 (в ред. от 26.12.2020 г. № 056-08-2019-357/3)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Всего заключено 11 государственных контрактов на общую сумму 61 854,9 тыс. руб. Ожидается заключение государственного контракта на Расширение вычислительных мощностей регионального ЦОД. Разрабатывается техническое задание на развитие (создание и внедрение) централизованные системы (подсистемы) "Телемедицинские консультации" субъекта Российской Федерации.
</t>
  </si>
  <si>
    <t>За счет республиканского бюджета на централизованные расходы на курсовые и сертификационные мероприятия запланирована 1 500,0 тыс. рублей. За отчетный период прошли курсы повышения квалификации 1 врач по теме "Хирургическое лечение опухолей поджелудочной железы" в объеме 72 часов, 6 врачей на симуляционной площадке на базе ПЦ "Первичная реанимация новорожденных в родильном зале" 36 часов, и прошли профессиональную переподготовку 1 врач по специальности "Радиотерапия". Всего заключены договора на сумму 611 780,00 руб. Кассовое исполнение 531 780,00 руб.</t>
  </si>
  <si>
    <t>В соответствии с заключенным Соглашением о предоставлении субсидии из федерального бюджета бюджету Республики Тыва в целях софинансирования расходных обязательств Республики Тыва по осуществлению единовременных компенсационных выплат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на соответствующий финансовый год и плановый период от 24.12.2019 № 056-09-2020-346 (в ред. от 28.12.2020 г. № 056-09-2020-346/1) запланировано выплаты 12 врачам. В настоящее время составлен реестр из 7 врачей для единовременной компенсационной выплаты по 2 млн. руб. в следующие МО: ГБУЗ "Каа-Хемская ЦКБ" -  2 врача, ГБУЗ РТ "Тоджинская ЦКБ" - 1 врач, ГБУЗ РТ "Тере-Хольская ЦКБ" - 2 врача и ГБУЗ РТ "Тандинская ЦКБ" - 2 врача.</t>
  </si>
  <si>
    <t xml:space="preserve">На 2021 год запланирована выплата стипендий студентам Республиканского медицинского колледжа на сумму 3 547,2 тыс. рублей. За отчетный период направлена стипендия 1 968 435,00 рублей. </t>
  </si>
  <si>
    <t>Всего планируется публикация закупок в 2021 году на 48 единиц оборудования на сумму 114 236 670,00 рублей. Заключен на 7  ед. оборудования ГК на сумму 7 377 097,48 руб. Ожидается заключение ГК на 38 ед. оборудование. На 3 ед. оборудование идет прием заявок для проведения процедуры торгов.</t>
  </si>
  <si>
    <t>Заключено 5 государственных контрактов на общую сумму 57 492 591,3 руб.: капитальный ремонт поликлиники ГБУЗ РТ "Тандинская ЦКБ", общая готовность объекта - 80 %, детского отделения ГБУЗ РТ "Улуг-Хемской ММЦ" общая готовность объекта - 30 %, детского соматического отделения ГБУЗ РТ "Чаа-Хольская ЦКБ" общая готовность объекта - 80 %,  детской поликлиники ГБУЗ РТ "Чеди-Хольская ЦКБ" общая готовность объекта - 37 %, детской поликлиники ГБУЗ РТ "Бай-Тайгинская ЦКБ" общая готовность объекта - 15 %. В целях своевременного выполнения ремонтных работ кураторами объектов проводится еженедельные выездные командировки на объекты капитального ремонта по проверке хода и качества работ, выполняемых подрядчиками.</t>
  </si>
  <si>
    <t xml:space="preserve">пристройки лифтового оборудования для Консультативно-диагностической поликлиники Республиканской больницы № 1 заменен объектом - капитальный ремонт поликлиники ГБУЗ РТ «Республиканская больница №1» по улице Ленина д. 44, путем внесения изменений в региональную программу «Модернизация первичного звена здравоохранения Республики Тыва на 2021-2025 годы». Сметная документация проектной организацией ООО «Авангард» на капитальный ремонт поликлиники ГБУЗ РТ «Республиканская больница №1» по улице Ленина д. 44 разработано и направлено на прохождение государственной экспертизы на достоверность сметной документации в ГАУ «Управление государственной строительной экспертизы Республики Тыва. 
</t>
  </si>
  <si>
    <t>Заключены государственные контракты на сумму 2 816, 73 тыс. рублей на приобретение лекарственных препаратов фавипиравир, таблетки 200 мг №50 – 243 уп., интерферон альфа – 2b, капли 10 тыс.МЕ/мл 10 мл фл. – 3618 уп., кларитромицин, таблетки 500 мг №14 – 1297 уп., умифеновир, таблетки п/о 100 мг №20 – 510 уп., умифеновир, таблетки п/о 100 мг №10 – 2221 уп.,  ривароксабан, таблетки 10 мг №100 – 30 уп., все лекарственные препараты поставлены. Отпущено медицинским организациям на сумму 2 708, 23 тыс. рублей. Произведена оплата на сумму 1 766 504,80 руб.</t>
  </si>
  <si>
    <t>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 на общую сумму 61 497 179,00 руб.</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</si>
  <si>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от 21.12.2019 № 056-17-2020-160 (в ред. от 23.12.2020 г. № 056-17-2020-160/5). План-график размещен, утвержден перечень оборудования. Заключен 2 контракта на сумму 40 698,424 тыс. руб. (маммограф, эндоскопическая система). Ожидается заключение ГК на сумму 6 900,0 тыс. руб. на поставку оборудования "Стереотаксическая пункционная приставка для доукомплектования цифровой маммографической системы Senographe Pristina".</t>
  </si>
  <si>
    <t>В соответствии с заключенным Соглашением о предоставлении субсидии из федерального бюджета бюджету субъекта Российской Федерации от 23.06.2020 № 056-09-2020-457  (в ред. от 25.12.2020 г. № 056-09-2020-457/1) запланировано привлечение социально ориентированных некоммерческих организаций и волонтерских движений для реализации региональных программ по формированию приверженности здоровому образу жизни. Министерством здравоохранения Республики Тыва объявлен конкурс среди социально ориентированным некоммерческим организациям с 24.02.201 г. по 24.03.2021 г. Целью проведения конкурса является поддержка СО НКО, осуществляющих  социально значимую деятельность и реализующих социально ориентированные проекты, предусматривающие формирование приверженности здоровому образу жизни на территории РТ, включая здоровое питание и отказ от вредных привычек. Было подано 4 заявки от НКО и волондерских движений. И 29 марта 2021 г. проведена отборочная комиссия на уровне Республиканского центра общественного здоровья и медицинской профилактики, по решению которой все 4 заявки проходят на дальнейшее рассмотрение конкурсной комиссии, которое состоится 14 апреля 2021 г. Комиссия состоялось 14 апреля 2021 г. по подсчетам собранных баллов членов комиссии с 369 баллами вышли на 1 место Совет молодых врачей с проектом "Холодное сердце". В настоящее время подписано соглашений между НКО "Холодное сердце" и Минздравом РТ.</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</si>
  <si>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от 21.12.2019 № 056-17-2020-076 (ред. 24.12.2020 г. № 056-17-2020-076/5). Объявлены торги на закупку 5 ед. оборудования. Заключен 4 контракта на поставку: Аппарат для роботизированной механотерапии верхней конечности - 1 ед. и Реабилитационный тренажер для СРМ-терапии (постоянной пассивной разработки) коленного и тазобедренного суставов - 1 ед. на сумму 2 350 000,00 руб.,  Комплекс для трансканиальной магнитной стимуляции - 1 ед. на сумму 2 500 000,00 руб., Стабилоплатформы с биологической обратной связью - 1 ед. на сумму 1 177 500,00 руб. и Система ультразвуковой визуализации сердечно-сосудистой системы - 1 ед. на сумму 13 819 300,00 руб. Всего заключено на сумму 19 846 800,00 руб. Поставлены 4 единицы оборудования для нужды ГБУЗ РТ "Республиканская больница № 1". Ожидается поставка оборудования Система ультразвуковой визуализации сердечно-сосудистой системы - 1 ед.</t>
  </si>
  <si>
    <t xml:space="preserve">По состоянию на 05.08.2021г. всего выполнено – 125 вылета по целевой программе. 445,14 л/часов;
Среднее время 1 вылета составило 3,6 л/часа
Освоение целевых средств по состоянию на 01.08.2021г. составляет – 113 632 755,27 рублей (75,8%), в том числе:
средства федерального бюджета – 112 496 427,67 рублей;
средства бюджета субъекта –  1 136 327,60 рублей.
</t>
  </si>
  <si>
    <t xml:space="preserve">Заключены 9 ГК на общую сумму 76 681 635,00 руб. (строительство ФАПов в с. Бижиктиг-Хая, Хонделен Барун-Хемчкиского района, с. Хондергей,Чыргакы Дзун-Хемчикского района, с. Тоолайлыг Монгун-Тайгинского района, с. Бурен-Хем Каа-Хемского района, ФАП с. Шамбалыг Кызылского района, ВА с. Чыраа-Бажы, Дзун-Хемчикского района и с. Бай-Тал Бай-Тайгинского района). В соответствии с графиком выполнения работ по заключенным государственным контрактам первым этапом выполнения работ является привязка типового проекта к местности с учетом устройства пандуса, наружной канализации, ограждения участка и проведение проверки достоверности сметной стоимости. 
На сегодняшний день, подрядными организациями на выполнение проектных работ (геолого-геодезические изыскания, привязка к местности) и на прохождение госэкспертизы на достоверности сметной документации заключены договоры с проектной организацией ООО «Авангард» по 7 объектам (с. Бай-Тал, Тоолайлыг, Чыргакы, Хонделен, Хондергей, Бижиктиг-Хая, Чыраа-Бажы), по объекту (с. Шамбалыг) проектной организацией ООО «Архат», по объекту (с. Бурен-Хем) с проектной организацией ООО «Сельстройпроект». На сегодняшний день, представлены договора на технические условия подключения к электрическим сетям по объектам (с. Шамбалыг, с. Бай-Тал, Бижиктиг-Хая, Хонделен, с. Бурен-Хем) по оставшимся объектам (с. Чыргакы, Чыраа-Бажы, Хондергей) последними поданы заявки на получение технических условий электроснабжения. Ожидается получить в ближайшее время. По объекту с. Тоолайлыг Монгун-Тайгинского кожууна договор не требуется, так как обеспечивается электроэнергией от дизельной электростанции мощностью 30 кВт. На бурение скважины воды представлены договора по всем объектам. По состоянию на сегодняшний день, согласно заключенным договорам пробурены скважины по следующим объектам строительства (с. Бижиктиг-Хая, с. Хонделен, с. Тоолайлыг, с. Бай-Тал, с. Шамбалыг, с. Бурен-Хем). По оставшимся трём объектам (с. Чыраа-Бажы, с. Чыргакы, с. Хондергей) ожидается выполнение работ по привязке объекта  к местности.
О ходе строительства. 
Земляные работы и устройство фундамента.
Выполнили работы по земляным работам, так же по устройству фундамента по объектам:
- ФАП с. Бурен-Хем Каа-Хемского района - подрядная организация ООО «Сылдыс», 
- ВА с. Бай-Тал Бай-Тайгинского района - подрядная организация ООО «Атриум». 
- ФАП с. Шамбалыг Кызылский кожуун - подрядная организация ООО "ЮНОСТЬ"
Заготовка и приобретение материалов из клееного бруса.
На сегодняшний день заключили договора на изготовление клееных брусьев:
1. ООО «Атроник-Сервис» заключил договор поставки с ООО «ЛХК «Алтайлес» на ФАП с. Бижиктиг-Хая от 30.06.2021 г. № 117/21.ЛХК.
2. ООО «Сылдыс» заключил договор поставки с ИП Черепанов В.Ю. (г. Иркутск) на ФАП с. Бурен-Хем от 21.06.2021 г.  № Д-21-06-21.
</t>
  </si>
  <si>
    <t>По состоянию на 01.08.2021 г. произведена оплата за проезд к месту лечения по ВМП и обратно согласно заявлениям на общую сумму 2 160 179,95 рублей.</t>
  </si>
  <si>
    <t xml:space="preserve">На содержание подведомственному учреждению Минздрава РТ ГБУЗ РТ "Дом ребенка" направлена финансирование 31 115 749,57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</si>
  <si>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ГБУЗ РТ "Станция переливания крови" профинансирована 30 620 735,00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</si>
  <si>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санаторий "Балгазын" профинансирована 48 811 653,00 рублей (на коммунальные услуги, материальные запасы, заработная плата, налоги и др. статьи). </t>
  </si>
  <si>
    <t>На 2021 год для обеспечения в Республике Тыва полноценным питанием беременных женщин, корящих матерей, а также детей до 3 лет запланирована приобретение продуктов питания, молока на сумму 13 363,7 тыс. руб. Произведена оплата за продукты питания на сумму 9 045,4 тыс. руб.</t>
  </si>
  <si>
    <t>Заключены 113 государственных контрактов на сумму 156 926,05 тыс.руб. и 46 договоров на сумму 6 144,6 тыс.руб. на поставку медикаментов для льготных категорий граждан территориального регистра. Поставлено медикаментов на сумму 155 096,13 тыс. рублей. Произведена оплата на сумму 151 327,6 тыс. руб.</t>
  </si>
  <si>
    <t>Заключены 10 государственных контрактов на поставку вакцин на сумму 35 671,8 тыс.руб. и 2 договора  на сумму 788,1 тыс.руб.  Поставлены вакцины на сумму 28 559,6 тыс. руб. Произведена оплата на сумму 28 559,6 тыс.руб.</t>
  </si>
  <si>
    <t>Заключены 137 гос.контракт на сумму 134 687,9 тыс.руб., 22 договоров на сумму 2998,7 тыс.руб. Количество поставщиков 52. Поставлены медикаменты на сумму 133 538,0 тыс. руб. Произведена оплата на сумму 129 403,1 тыс.руб.</t>
  </si>
  <si>
    <t>Заключен 1 гос.контракт на оказание услуги связи на 2021 г. с ГБУ РТ "Ресфармация" на сумму 29 591,9 тыс. руб. на основании п.1 ч. 1 ст. 93 44-ФЗ. Заключено 2 договора на услугия связи на общую сумму 50,00 тыс.руб., 2 договора на услуги найма по автотранспорту с экипажем на сумму 349,6 тыс. руб., 1 контракт на поставку оргтехники на сумму 78,6 тыс. руб., 2 договора на заправку картриджей на сумму 15,0 тыс.руб.  На поставку лекарственных препаратов 10 гос.контрактов и 13 договоров на общую сумму 18 866,0 тыс. руб. Поставлены медикаменты на сумму 36 361,4 тыс. руб.  Произведена оплата всего на сумму 35 710,4 тыс. руб.</t>
  </si>
  <si>
    <t>Приказом Министерства здравоохранения Республики Тыва от 21.01.2021 г. № 56пр/21 утвержден Перечень медицинских оборудований, приобретаемых в рамках мероприятий по развитию системы паллиативной медицинской помощи в 2021 году. Запланировано приобретение 6 единиц оборудования для нужды ГБУЗ РТ "Республиканский онкологический диспансер", "Республиканская детская больница", "Противотуберкулезный диспансер". Заключены 3 ГК на общую сумму 2 898 735,43 руб. (аппарат ИВЛ портативный для взрослых - 1 ед. и для детей - 1 ед., инсуффлятор-экссуффлятор - 2 ед.) и 2 договора на сумму 506 000,00 руб. (кислородный концентратор - 2 ед.). Произведена оплата за поставленное оборудование на сумму 1 204 155,55 руб. Заключен 6 государственных контрактов на сумму 1 000 000,00 рублей на поставку лекарственных препаратов для паллиативных больных. Произведена оплата на сумму 960 355,00 руб. на поставку лекарственных препаратов.</t>
  </si>
  <si>
    <t>Заключен 5 контрактов на поставку аллергена туберкулезный рекомбинантный в стандартном разведении на сумму 855,36 тыс. руб., диагностических средств для выявления микобактерии туберкулеза на сумму 5 277,8 тыс. руб., на сумму 2 263,2 тыс. руб. диагностических реагентов (тест-систем) для ВИЧ инфицированных на сумму 54,7 тыс. руб., диагностических реагентов для ВИЧ инфицированных (ПЦР) на 2021 год на сумму 1 988,0 тыс.руб. Поставлено на сумму 5 578,93 тыс. руб. Произведена оплата на сумму 2 042,7 тыс. руб.</t>
  </si>
  <si>
    <t>В отчетном периоде в медицинские организации направлены финансовые средства на общую сумму 12 193 540,00 руб. за счет средств республиканского бюджета для приобретения расходных материалов, в том числе: Противотуберкулезный диспансер - 6 334 028,00 руб., Рескожвендиспансер - 3 613 600,00 руб., Реснаркодиспансер - 437 160,00 руб., Респсихдиспансер - 1 808 752,00 руб.  За счет средств ОМС  оказана помощь на сумму 232914,2 тыс. рублей или 32,7 % исполнения от годового плана.  ГБУЗ РТ «Бай-Тайгинская ЦКБ» - 2101,1 тыс.рублей (134 случая), ГБУЗ РТ "Барун-Хемчикский межкожуунный медицинский центр" - 11474,4 тыс.руб. (502 случая), ГБУЗ РТ «Дзун-Хемчикская межкожунный медицинскитй центр» - 9015,6 тыс.рублей (386 случаев), ГБУЗ РТ «Каа-Хемская ЦКБ» -2729,7 тыс.рублей (143 случая), ГБУЗ РТ «Кызылская ЦКБ» - 6415,6 тыс.рублей (371 случая),ГБУЗ РТ «Монгун-Тайгинская ЦКБ» - 2273,2 тыс.руб. (129 случаев), ГБУЗ РТ «Овюрская ЦКБ» -3013,8 тыс.руб. (176 случаев), ГБУЗ РТ «Пий-Хемская ЦКБ» - 3467,8 тыс. руб. (187 случаев), ГБУЗ РТ «Сут-Хольская ЦКБ» - 894,6 руб. (51 случая), ГБУЗ РТ «Тандинская ЦКБ» - 7109,9 тыс.руб. (491случая), ГБУЗ РТ «Тес-Хемская ЦКБ» - 3332,4 тыс.руб (237 случаев), ГБУЗ РТ «Тоджинская ЦКБ» - 740,8 тыс.руб. (45 случаев), ГБУЗ РТ "Тере-Хольская ЦКБ" - 873,2 тыс.руб. (55 случаев),  ГБУЗ РТ «Улуг-Хемский межкожуунный медицинский центр» - 10345,8 тыс.руб. (438 случаев), ГБУЗ РТ «Чаа-Хольская ЦКБ» - 2257,4 тыс. руб.(140 случаев), ГБУЗ РТ «Чеди-Хольская ЦКБ» - 1331,7 тыс. руб.(87 случаев), ГБУЗ РТ «Эрзинская ЦКБ» - 1939,4 тыс. руб.(119 случаев), ГБУЗ РТ "Республиканская больница № 1" - 12632,4 тыс.рублей (496 случаев), ГБУЗ РТ "Республиканская больница №2" - 3526,8 тыс.руб. (155 случаев), ГБУЗ РТ "Республиканский онкологический диспансер" - 88404,2 тыс.руб.  (487 случаев), ГБУЗ РТ "Республиканский кожно-венерологический диспансер" -8951,1 тыс.руб. (242 случая), ГБУЗ РТ Республиканская детская больница" - 17695,0 тыс.руб.(359 случаев), ГБУЗ РТ "Перинатальный центр" - 14270,0 тыс.руб. (631 случая), ГБУЗ РТ "Инфекционная больница" - 5172,4 тыс.руб. (109 случаев), ГБУЗ РТ "Городская поликлиника" - 11759,3 тыс.руб. (534 случая), МЧУ ДПО "Нефросовет" - 1186,6 тыс.руб. (15 случаев).</t>
  </si>
  <si>
    <t xml:space="preserve">В отчетном периоде на содержание подведомственных учреждений Минздрава РТ (прочие учреждения) направлены 270 932 222,97 руб., в том числе: ГБУЗ РТ «Бюро судебно-медицинской экспертизы» - 41 613 341,68 руб., ГБУЗ РТ «Республиканский Центр по профилактике и борьбе со СПИД и инфекционными заболеваниями»  - 35 980 045,47 руб.,  Патанатомия - 80 820,55 руб., ГБУЗ РТ «Республиканский центр восстановительной медицины и реабилитации для детей» - 13 800 975,15 руб., ГБУЗ РТ «Республиканский центр общественного здоровья и медицинской профилактики» - 18 868 415,44 руб., ГБУ РТ «Ресфармация» - 39 379 636,05 руб., ГБУЗ «Медицинский информационно-аналитический центр Республики Тыва» - 47 300 993,64 руб., ГБУ РТ «Учреждение по административно-хозяйственному обеспечению учреждений здравоохранения Республики Тыва» - 32 294 299,38 руб., ГБУ «Научно-исследовательский институт медико-социальных проблем и управления Республики Тыва» -9 674 151,66 руб., ГБУЗ РТ «Республиканский центр скорой медицинской помощи и медицины катастроф» - 12 056 116,95руб., ГБУЗ РТ «Санаторий-профилакторий «Серебрянка» - 19 883 427,00 руб. </t>
  </si>
  <si>
    <t>В отчетном периоде на содержание подведомственных учреждений Минздрава РТ (стационаров) направлены 601 018 348,81 руб., в том числе: ГБУЗ РТ «Республиканская психиатрическая больница» - 153 652 468,30 руб., ГБУЗ РТ «Инфекционная больница» - 8 291 054,46 руб., ГБУЗ РТ «Республиканский кожно-венерологический диспансер» - 51 427 600,00 руб., ГБУЗ РТ «Противотуберкулезный диспансер» - 256 960 932,04 руб., ГБУЗ РТ «Барун-Хемчикский межкожуунный медицинский центр" - 10 419 434,00 руб., ГБУЗ РТ «Бай-Тайгинская ЦКБ» - 9 092 408,00 руб., ГБУЗ РТ «Дзун-Хемчикская ЦКБ» - 12 220 328,00 руб., ГБУЗ РТ «Каа-Хемская ЦКБ» - 7 366 206,00 руб., ГБУЗ РТ «Кызылская ЦКБ» - 9 579 350,96 руб., ГБУЗ РТ «Монгун-Тайгинская ЦКБ» - 3 554 720,00 руб., ГБУЗ РТ «Овюрская ЦКБ» - 7 588 744,00 руб., ГБУЗ РТ «Пий-Хемская ЦКБ» - 11 851 370,02 руб., ГБУЗ РТ «Сут-Хольская ЦКБ» - 4 885 200,02 руб., ГБУЗ РТ «Тандинская ЦКБ» - 3 129 513,00 руб., ГБУЗ РТ «Тес-Хемская ЦКБ» - 5 514 588,01 руб.,  ГБУЗ РТ "Тере-Хольская ЦКБ" - 856 896,00 руб., ГБУЗ РТ «Тоджинская ЦКБ» - 9 115 790,00руб., ГБУЗ РТ «Улуг-Хемский межкожуунный медицинский центр» - 21 938 687,00 руб., ГБУЗ РТ "Чаа-Хольская ЦКБ" - 3 400 863,00 руб., ГБУЗ РТ «Чеди-Хольская ЦКБ» - 3 961 586,00 руб., ГБУЗ РТ «Эрзинская ЦКБ» - 6 210 610,00 руб. За счет средств ОМС выполнено на сумму 1298645,5 тыс. рублей или 39,4 % исполнения от годового плана, в том числе: ГБУЗ РТ «Бай-Тайгинская ЦКБ» - 6826,3 тыс.рублей (306 случаев), ГБУЗ РТ "Барун-Хемчикский межкожуунный медицинский центр" - 68223,9 тыс.руб. (1672 случая), ГБУЗ РТ «Дзун-Хемчикская межкожунный медицинскитй центр» - 28073,4 тыс.рублей (728 случаев), ГБУЗ РТ «Каа-Хемская ЦКБ» - 14958,6  тыс.рублей (500 случаев), ГБУЗ РТ «Кызылская ЦКБ» - 26408,4  тыс.рублей (816 случаев), ГБУЗ РТ «Монгун-Тайгинская ЦКБ» - 14864,7 тыс.руб. (450 случаев), ГБУЗ РТ «Овюрская ЦКБ» - 9623,3 тыс.руб. (348 случаев), ГБУЗ РТ «Пий-Хемская ЦКБ» - 13750,7 тыс. руб. (395 случаев), ГБУЗ РТ «Сут-Хольская ЦКБ» - 9278,9 тыс.руб. (346 случаев), ГБУЗ РТ «Тандинская ЦКБ» -11888,5 тыс.руб.(430 случаев) , ГБУЗ РТ «Тес-Хемская ЦКБ» - 9859,5 тыс.руб (328 случаев), ГБУЗ РТ «Тоджинская ЦКБ» - 7398,1 тыс.руб. (265 случаев), ГБУЗ РТ "Тере-Хольская ЦКБ" -3416,3 тыс.руб. (114 случая), ГБУЗ РТ «Улуг-Хемский межкожуунный медицинский центр» - 48419,8  тыс.руб. (1118 случаев), ГБУЗ РТ «Чаа-Хольская ЦКБ» -6899,2  тыс. руб.(270 случаев), ГБУЗ РТ «Чеди-Хольская ЦКБ» - 5454,0 тыс. руб.(207 случаев), ГБУЗ РТ «Эрзинская ЦКБ» - 10154,8 тыс. руб.(379 случаев), ГБУЗ РТ "Республиканская больница № 1" - 406429,0  тыс.рублей (6662 случаев), ГБУЗ РТ "Республиканская больница №2" - 8652,8 тыс.руб. (258 случаев), ГБУЗ РТ "Республиканский онкологический диспансер" - 87603,9 тыс.руб. (656 случаев), ГБУЗ РТ "Республиканский кожно-венерологический диспансер" - 10572,1 тыс.руб. (207 случаев), ГБУЗ РТ Республиканская детская больница" - 111632,7 тыс.руб. (1635 случаев), ГБУЗ РТ "Перинатальный центр" - 263824,5 тыс.руб. (6150 случаев), ГБУЗ РТ "Инфекционная больница" - 111423,8 тыс.руб. (1611 случая), МЧУ ДПО "Нефросовет" - 3008,3  тыс.руб. (45 случаев).</t>
  </si>
  <si>
    <t>За отчетный период направлены финансовые средства в медицинские организации на общую сумму 19 410 450,25 руб., в том числе: Ресонкодиспансер - 8 818 743,00 руб., Улуг-Хемский ММЦ - 5 950 065,58 руб., Противотуберкулезный диспансер - 1 258 918,00 руб. и Республиканская детская больница - 3 382 723,67 руб.</t>
  </si>
  <si>
    <t>На 2021 год запланирована приобретение на текущий ремонт и приобретение строительных материалов на сумму 2 370,9 тыс. рублей. Заключен договор на сумму 283 795,00 руб. для проведения текущего ремонта кабинетов Минздрава РТ. Ремонт проведен. Произведена оплата согласно договору на сумму 283 795,00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</si>
</sst>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 _₽_-;\-* #,##0.0\ _₽_-;_-* &quot;-&quot;??\ _₽_-;_-@_-"/>
    <numFmt numFmtId="166" formatCode="_-* #,##0.0\ _₽_-;\-* #,##0.0\ _₽_-;_-* &quot;-&quot;?\ _₽_-;_-@_-"/>
  </numFmts>
  <fonts count="18" x14ac:knownFonts="1">
    <font>
      <sz val="11"/>
      <color theme="1"/>
      <name val="Calibri"/>
      <family val="2"/>
      <charset val="204"/>
      <scheme val="minor"/>
    </font>
    <font>
      <sz val="11"/>
      <color theme="1"/>
      <name val="Calibri"/>
      <family val="2"/>
      <charset val="204"/>
      <scheme val="minor"/>
    </font>
    <font>
      <sz val="8"/>
      <color theme="1"/>
      <name val="Times New Roman"/>
      <family val="1"/>
      <charset val="204"/>
    </font>
    <font>
      <sz val="12"/>
      <color theme="1"/>
      <name val="Times New Roman"/>
      <family val="1"/>
      <charset val="204"/>
    </font>
    <font>
      <b/>
      <sz val="8"/>
      <color theme="1"/>
      <name val="Times New Roman"/>
      <family val="1"/>
      <charset val="204"/>
    </font>
    <font>
      <sz val="6"/>
      <color theme="1"/>
      <name val="Times New Roman"/>
      <family val="1"/>
      <charset val="204"/>
    </font>
    <font>
      <sz val="6"/>
      <color theme="1"/>
      <name val="Calibri"/>
      <family val="2"/>
      <charset val="204"/>
      <scheme val="minor"/>
    </font>
    <font>
      <sz val="8"/>
      <color indexed="8"/>
      <name val="Times New Roman"/>
      <family val="1"/>
      <charset val="204"/>
    </font>
    <font>
      <b/>
      <sz val="8"/>
      <color indexed="8"/>
      <name val="Times New Roman"/>
      <family val="1"/>
      <charset val="204"/>
    </font>
    <font>
      <sz val="8"/>
      <name val="Times New Roman"/>
      <family val="1"/>
      <charset val="204"/>
    </font>
    <font>
      <b/>
      <sz val="8"/>
      <name val="Times New Roman"/>
      <family val="1"/>
      <charset val="204"/>
    </font>
    <font>
      <sz val="11"/>
      <color theme="1"/>
      <name val="Times New Roman"/>
      <family val="1"/>
      <charset val="204"/>
    </font>
    <font>
      <b/>
      <sz val="6"/>
      <color theme="1"/>
      <name val="Calibri"/>
      <family val="2"/>
      <charset val="204"/>
      <scheme val="minor"/>
    </font>
    <font>
      <b/>
      <sz val="6"/>
      <color theme="1"/>
      <name val="Times New Roman"/>
      <family val="1"/>
      <charset val="204"/>
    </font>
    <font>
      <sz val="8"/>
      <color theme="7" tint="0.39997558519241921"/>
      <name val="Times New Roman"/>
      <family val="1"/>
      <charset val="204"/>
    </font>
    <font>
      <i/>
      <sz val="8"/>
      <color theme="1"/>
      <name val="Times New Roman"/>
      <family val="1"/>
      <charset val="204"/>
    </font>
    <font>
      <i/>
      <sz val="8"/>
      <name val="Times New Roman"/>
      <family val="1"/>
      <charset val="204"/>
    </font>
    <font>
      <sz val="8"/>
      <color rgb="FFFF0000"/>
      <name val="Times New Roman"/>
      <family val="1"/>
      <charset val="204"/>
    </font>
  </fonts>
  <fills count="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4" fontId="2" fillId="0" borderId="2" xfId="0" applyNumberFormat="1" applyFont="1" applyFill="1" applyBorder="1" applyAlignment="1">
      <alignment horizontal="center" vertical="top" wrapText="1"/>
    </xf>
    <xf numFmtId="0" fontId="5" fillId="0" borderId="2" xfId="0" applyNumberFormat="1" applyFont="1" applyFill="1" applyBorder="1" applyAlignment="1">
      <alignment horizontal="center"/>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2" xfId="0" applyNumberFormat="1" applyFont="1" applyFill="1" applyBorder="1" applyAlignment="1">
      <alignment horizontal="left" vertical="top" wrapText="1" shrinkToFit="1"/>
    </xf>
    <xf numFmtId="0" fontId="7"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9" fillId="0" borderId="2" xfId="0" applyNumberFormat="1" applyFont="1" applyFill="1" applyBorder="1" applyAlignment="1">
      <alignment horizontal="left" vertical="top" wrapText="1"/>
    </xf>
    <xf numFmtId="4" fontId="11" fillId="0" borderId="0" xfId="0" applyNumberFormat="1" applyFont="1" applyFill="1"/>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xf>
    <xf numFmtId="4" fontId="2" fillId="0" borderId="0" xfId="0" applyNumberFormat="1" applyFont="1" applyFill="1" applyAlignment="1">
      <alignment horizontal="center"/>
    </xf>
    <xf numFmtId="165" fontId="2" fillId="0" borderId="2" xfId="1" applyNumberFormat="1" applyFont="1" applyFill="1" applyBorder="1" applyAlignment="1">
      <alignment horizontal="center" vertical="center"/>
    </xf>
    <xf numFmtId="0" fontId="12" fillId="0" borderId="0" xfId="0" applyFont="1" applyFill="1"/>
    <xf numFmtId="0" fontId="2" fillId="0" borderId="2" xfId="0" applyNumberFormat="1" applyFont="1" applyFill="1" applyBorder="1" applyAlignment="1">
      <alignment horizontal="left" wrapText="1"/>
    </xf>
    <xf numFmtId="166" fontId="2" fillId="0" borderId="2" xfId="0" applyNumberFormat="1" applyFont="1" applyFill="1" applyBorder="1" applyAlignment="1">
      <alignment horizontal="center" vertical="center"/>
    </xf>
    <xf numFmtId="165" fontId="2" fillId="0" borderId="3" xfId="1" applyNumberFormat="1" applyFont="1" applyFill="1" applyBorder="1" applyAlignment="1">
      <alignment horizontal="center" vertical="center"/>
    </xf>
    <xf numFmtId="4" fontId="9" fillId="0" borderId="2" xfId="0" applyNumberFormat="1" applyFont="1" applyFill="1" applyBorder="1" applyAlignment="1">
      <alignment horizontal="left" vertical="center" wrapText="1"/>
    </xf>
    <xf numFmtId="0" fontId="6" fillId="0" borderId="0" xfId="0" applyFont="1" applyFill="1"/>
    <xf numFmtId="49" fontId="2" fillId="0" borderId="0" xfId="0" applyNumberFormat="1" applyFont="1" applyFill="1" applyAlignment="1">
      <alignment horizontal="center" vertical="center"/>
    </xf>
    <xf numFmtId="0" fontId="3" fillId="0" borderId="0" xfId="0" applyFont="1" applyFill="1"/>
    <xf numFmtId="0" fontId="0" fillId="0" borderId="0" xfId="0" applyFill="1"/>
    <xf numFmtId="4" fontId="4" fillId="0" borderId="3"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center"/>
    </xf>
    <xf numFmtId="0" fontId="11" fillId="0" borderId="0" xfId="0" applyFont="1" applyFill="1" applyBorder="1"/>
    <xf numFmtId="49" fontId="2" fillId="2" borderId="2" xfId="0" applyNumberFormat="1" applyFont="1" applyFill="1" applyBorder="1" applyAlignment="1">
      <alignment horizontal="center" vertical="center"/>
    </xf>
    <xf numFmtId="0" fontId="8" fillId="2" borderId="2"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11" fillId="2" borderId="2" xfId="0" applyFont="1" applyFill="1" applyBorder="1"/>
    <xf numFmtId="4" fontId="2" fillId="2" borderId="2" xfId="0" applyNumberFormat="1" applyFont="1" applyFill="1" applyBorder="1" applyAlignment="1">
      <alignment horizontal="center"/>
    </xf>
    <xf numFmtId="49" fontId="4" fillId="2" borderId="2" xfId="0" applyNumberFormat="1" applyFont="1" applyFill="1" applyBorder="1" applyAlignment="1">
      <alignment horizontal="center" vertical="center"/>
    </xf>
    <xf numFmtId="0" fontId="10" fillId="2" borderId="2" xfId="0" applyNumberFormat="1" applyFont="1" applyFill="1" applyBorder="1" applyAlignment="1">
      <alignment horizontal="left" vertical="top" wrapText="1"/>
    </xf>
    <xf numFmtId="4" fontId="10" fillId="2" borderId="2" xfId="0" applyNumberFormat="1" applyFont="1" applyFill="1" applyBorder="1" applyAlignment="1">
      <alignment horizontal="left" vertical="center" wrapText="1"/>
    </xf>
    <xf numFmtId="4" fontId="4" fillId="2" borderId="2" xfId="0" applyNumberFormat="1" applyFont="1" applyFill="1" applyBorder="1" applyAlignment="1">
      <alignment horizontal="left" vertical="center" wrapText="1"/>
    </xf>
    <xf numFmtId="49" fontId="2" fillId="3" borderId="2" xfId="0" applyNumberFormat="1" applyFont="1" applyFill="1" applyBorder="1" applyAlignment="1">
      <alignment horizontal="center" vertical="center"/>
    </xf>
    <xf numFmtId="0" fontId="2" fillId="3" borderId="2" xfId="0" applyNumberFormat="1" applyFont="1" applyFill="1" applyBorder="1" applyAlignment="1">
      <alignment horizontal="left" wrapText="1"/>
    </xf>
    <xf numFmtId="0" fontId="2" fillId="3" borderId="2" xfId="0" applyNumberFormat="1" applyFont="1" applyFill="1" applyBorder="1" applyAlignment="1">
      <alignment horizontal="center" vertical="center"/>
    </xf>
    <xf numFmtId="165" fontId="2" fillId="3" borderId="2" xfId="1" applyNumberFormat="1" applyFont="1" applyFill="1" applyBorder="1" applyAlignment="1">
      <alignment horizontal="center" vertical="center"/>
    </xf>
    <xf numFmtId="165" fontId="2" fillId="3" borderId="3" xfId="1"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wrapText="1"/>
    </xf>
    <xf numFmtId="166" fontId="4" fillId="2" borderId="2" xfId="0" applyNumberFormat="1" applyFont="1" applyFill="1" applyBorder="1" applyAlignment="1">
      <alignment horizontal="center"/>
    </xf>
    <xf numFmtId="0" fontId="4" fillId="2" borderId="2" xfId="0" applyNumberFormat="1" applyFont="1" applyFill="1" applyBorder="1" applyAlignment="1">
      <alignment horizontal="center"/>
    </xf>
    <xf numFmtId="164" fontId="9"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xf>
    <xf numFmtId="164" fontId="2" fillId="0" borderId="2" xfId="0" applyNumberFormat="1" applyFont="1" applyFill="1" applyBorder="1" applyAlignment="1">
      <alignment horizontal="center" vertical="center"/>
    </xf>
    <xf numFmtId="164" fontId="9" fillId="0" borderId="2" xfId="1" applyNumberFormat="1" applyFont="1" applyFill="1" applyBorder="1" applyAlignment="1">
      <alignment horizontal="center" vertical="center" wrapText="1"/>
    </xf>
    <xf numFmtId="164" fontId="16" fillId="0" borderId="2" xfId="0" applyNumberFormat="1" applyFont="1" applyFill="1" applyBorder="1" applyAlignment="1">
      <alignment horizontal="center" vertical="center" wrapText="1"/>
    </xf>
    <xf numFmtId="164" fontId="15" fillId="0"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4" fontId="4" fillId="2" borderId="2" xfId="0" applyNumberFormat="1" applyFont="1" applyFill="1" applyBorder="1"/>
    <xf numFmtId="164" fontId="4" fillId="2" borderId="2" xfId="0" applyNumberFormat="1" applyFont="1" applyFill="1" applyBorder="1"/>
    <xf numFmtId="4" fontId="4" fillId="0" borderId="0" xfId="0" applyNumberFormat="1" applyFont="1" applyFill="1"/>
    <xf numFmtId="4" fontId="2" fillId="0" borderId="0" xfId="0" applyNumberFormat="1" applyFont="1" applyFill="1"/>
    <xf numFmtId="49"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top" wrapText="1"/>
    </xf>
    <xf numFmtId="164" fontId="2" fillId="3" borderId="3"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2" fillId="3" borderId="2" xfId="1" applyNumberFormat="1" applyFont="1" applyFill="1" applyBorder="1" applyAlignment="1">
      <alignment horizontal="center" vertical="center"/>
    </xf>
    <xf numFmtId="164" fontId="9" fillId="0" borderId="2" xfId="1" applyNumberFormat="1" applyFont="1" applyFill="1" applyBorder="1" applyAlignment="1">
      <alignment horizontal="center" vertical="center"/>
    </xf>
    <xf numFmtId="164" fontId="2" fillId="4" borderId="2" xfId="1" applyNumberFormat="1" applyFont="1" applyFill="1" applyBorder="1" applyAlignment="1">
      <alignment horizontal="center" vertical="center"/>
    </xf>
    <xf numFmtId="164" fontId="2" fillId="0" borderId="0" xfId="0" applyNumberFormat="1" applyFont="1" applyFill="1"/>
    <xf numFmtId="49" fontId="2" fillId="0" borderId="2" xfId="0" applyNumberFormat="1" applyFont="1" applyFill="1" applyBorder="1" applyAlignment="1">
      <alignment horizontal="center" vertical="center"/>
    </xf>
    <xf numFmtId="0" fontId="2" fillId="3" borderId="2" xfId="0" applyNumberFormat="1" applyFont="1" applyFill="1" applyBorder="1" applyAlignment="1">
      <alignment horizontal="center"/>
    </xf>
    <xf numFmtId="3" fontId="2" fillId="0" borderId="2" xfId="0" applyNumberFormat="1" applyFont="1" applyFill="1" applyBorder="1" applyAlignment="1">
      <alignment horizontal="center"/>
    </xf>
    <xf numFmtId="164" fontId="2" fillId="4"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64" fontId="9" fillId="4" borderId="2" xfId="0" applyNumberFormat="1" applyFont="1" applyFill="1" applyBorder="1" applyAlignment="1">
      <alignment horizontal="center" vertical="center"/>
    </xf>
    <xf numFmtId="4" fontId="9" fillId="4" borderId="2" xfId="0" applyNumberFormat="1" applyFont="1" applyFill="1" applyBorder="1" applyAlignment="1">
      <alignment horizontal="left" vertical="center" wrapText="1"/>
    </xf>
    <xf numFmtId="4" fontId="2" fillId="4" borderId="2" xfId="0" applyNumberFormat="1" applyFont="1" applyFill="1" applyBorder="1" applyAlignment="1">
      <alignment horizontal="left" vertical="center" wrapText="1"/>
    </xf>
    <xf numFmtId="4" fontId="2" fillId="0" borderId="2" xfId="0" applyNumberFormat="1" applyFont="1" applyFill="1" applyBorder="1" applyAlignment="1">
      <alignment horizontal="left" vertical="center" wrapText="1"/>
    </xf>
    <xf numFmtId="4" fontId="2"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8"/>
  <sheetViews>
    <sheetView tabSelected="1" zoomScale="90" zoomScaleNormal="90" workbookViewId="0">
      <pane ySplit="6" topLeftCell="A85" activePane="bottomLeft" state="frozen"/>
      <selection pane="bottomLeft" activeCell="K95" sqref="K95"/>
    </sheetView>
  </sheetViews>
  <sheetFormatPr defaultRowHeight="15" x14ac:dyDescent="0.25"/>
  <cols>
    <col min="1" max="1" width="6.42578125" style="20" customWidth="1"/>
    <col min="2" max="2" width="19.140625" style="26" customWidth="1"/>
    <col min="3" max="3" width="12.42578125" style="55" bestFit="1" customWidth="1"/>
    <col min="4" max="4" width="12.5703125" style="55" bestFit="1" customWidth="1"/>
    <col min="5" max="5" width="11.7109375" style="65" bestFit="1" customWidth="1"/>
    <col min="6" max="6" width="12.5703125" style="65" bestFit="1" customWidth="1"/>
    <col min="7" max="8" width="11.5703125" style="65" bestFit="1" customWidth="1"/>
    <col min="9" max="10" width="11.7109375" style="65" bestFit="1" customWidth="1"/>
    <col min="11" max="11" width="5.85546875" style="56" bestFit="1" customWidth="1"/>
    <col min="12" max="12" width="7.140625" style="56" customWidth="1"/>
    <col min="13" max="13" width="12" style="56" bestFit="1" customWidth="1"/>
    <col min="14" max="14" width="11.5703125" style="56" bestFit="1" customWidth="1"/>
    <col min="15" max="15" width="41.85546875" style="12" customWidth="1"/>
    <col min="16" max="16384" width="9.140625" style="22"/>
  </cols>
  <sheetData>
    <row r="1" spans="1:15" s="21" customFormat="1" ht="15.75" x14ac:dyDescent="0.25">
      <c r="A1" s="20"/>
      <c r="B1" s="76" t="s">
        <v>0</v>
      </c>
      <c r="C1" s="76"/>
      <c r="D1" s="76"/>
      <c r="E1" s="76"/>
      <c r="F1" s="76"/>
      <c r="G1" s="76"/>
      <c r="H1" s="76"/>
      <c r="I1" s="76"/>
      <c r="J1" s="76"/>
      <c r="K1" s="76"/>
      <c r="L1" s="76"/>
      <c r="M1" s="76"/>
      <c r="N1" s="76"/>
      <c r="O1" s="76"/>
    </row>
    <row r="2" spans="1:15" s="21" customFormat="1" ht="15.75" x14ac:dyDescent="0.25">
      <c r="A2" s="20"/>
      <c r="B2" s="77" t="s">
        <v>195</v>
      </c>
      <c r="C2" s="77"/>
      <c r="D2" s="77"/>
      <c r="E2" s="77"/>
      <c r="F2" s="77"/>
      <c r="G2" s="77"/>
      <c r="H2" s="77"/>
      <c r="I2" s="77"/>
      <c r="J2" s="77"/>
      <c r="K2" s="77"/>
      <c r="L2" s="77"/>
      <c r="M2" s="77"/>
      <c r="N2" s="77"/>
      <c r="O2" s="77"/>
    </row>
    <row r="3" spans="1:15" x14ac:dyDescent="0.25">
      <c r="A3" s="78" t="s">
        <v>1</v>
      </c>
      <c r="B3" s="79" t="s">
        <v>2</v>
      </c>
      <c r="C3" s="80" t="s">
        <v>3</v>
      </c>
      <c r="D3" s="81"/>
      <c r="E3" s="81"/>
      <c r="F3" s="81"/>
      <c r="G3" s="81"/>
      <c r="H3" s="81"/>
      <c r="I3" s="81"/>
      <c r="J3" s="81"/>
      <c r="K3" s="81"/>
      <c r="L3" s="81"/>
      <c r="M3" s="81"/>
      <c r="N3" s="81"/>
      <c r="O3" s="82" t="s">
        <v>4</v>
      </c>
    </row>
    <row r="4" spans="1:15" ht="26.25" customHeight="1" x14ac:dyDescent="0.25">
      <c r="A4" s="78"/>
      <c r="B4" s="79"/>
      <c r="C4" s="85" t="s">
        <v>5</v>
      </c>
      <c r="D4" s="86"/>
      <c r="E4" s="87" t="s">
        <v>6</v>
      </c>
      <c r="F4" s="87"/>
      <c r="G4" s="87" t="s">
        <v>7</v>
      </c>
      <c r="H4" s="87"/>
      <c r="I4" s="87"/>
      <c r="J4" s="87"/>
      <c r="K4" s="75" t="s">
        <v>8</v>
      </c>
      <c r="L4" s="75"/>
      <c r="M4" s="75" t="s">
        <v>9</v>
      </c>
      <c r="N4" s="75"/>
      <c r="O4" s="83"/>
    </row>
    <row r="5" spans="1:15" ht="96.75" customHeight="1" x14ac:dyDescent="0.25">
      <c r="A5" s="78"/>
      <c r="B5" s="79"/>
      <c r="C5" s="23" t="s">
        <v>10</v>
      </c>
      <c r="D5" s="24" t="s">
        <v>11</v>
      </c>
      <c r="E5" s="58" t="s">
        <v>10</v>
      </c>
      <c r="F5" s="58" t="s">
        <v>11</v>
      </c>
      <c r="G5" s="58" t="s">
        <v>12</v>
      </c>
      <c r="H5" s="58" t="s">
        <v>168</v>
      </c>
      <c r="I5" s="58" t="s">
        <v>13</v>
      </c>
      <c r="J5" s="58" t="s">
        <v>14</v>
      </c>
      <c r="K5" s="1" t="s">
        <v>10</v>
      </c>
      <c r="L5" s="1" t="s">
        <v>11</v>
      </c>
      <c r="M5" s="1" t="s">
        <v>10</v>
      </c>
      <c r="N5" s="1" t="s">
        <v>171</v>
      </c>
      <c r="O5" s="84"/>
    </row>
    <row r="6" spans="1:15" s="19" customFormat="1" ht="12.75" customHeight="1" x14ac:dyDescent="0.2">
      <c r="A6" s="25">
        <v>1</v>
      </c>
      <c r="B6" s="2">
        <v>2</v>
      </c>
      <c r="C6" s="47">
        <v>3</v>
      </c>
      <c r="D6" s="11">
        <v>4</v>
      </c>
      <c r="E6" s="68">
        <v>5</v>
      </c>
      <c r="F6" s="68">
        <v>6</v>
      </c>
      <c r="G6" s="68">
        <v>7</v>
      </c>
      <c r="H6" s="68">
        <v>8</v>
      </c>
      <c r="I6" s="68">
        <v>9</v>
      </c>
      <c r="J6" s="68">
        <v>10</v>
      </c>
      <c r="K6" s="11">
        <v>11</v>
      </c>
      <c r="L6" s="11">
        <v>12</v>
      </c>
      <c r="M6" s="11">
        <v>13</v>
      </c>
      <c r="N6" s="11">
        <v>14</v>
      </c>
      <c r="O6" s="11">
        <v>15</v>
      </c>
    </row>
    <row r="7" spans="1:15" s="14" customFormat="1" ht="94.5" x14ac:dyDescent="0.15">
      <c r="A7" s="42" t="s">
        <v>88</v>
      </c>
      <c r="B7" s="43" t="s">
        <v>15</v>
      </c>
      <c r="C7" s="44">
        <f>C8+C9+C10+C11+C12+C13+C14+C15+C16+C17+C18+C19+C20+C21+C22+C23+C24+C25+C26+C27+C28+C29+C30+C31+C32+C33+C34+C35+C36+C37+C38+C39+C40+C41+C42+C43+C44+C45+C49+C52+C54+C56+C71+C58+C59+C60+C61+C62+C63+C64+C65+C66+C67</f>
        <v>11178419.820000002</v>
      </c>
      <c r="D7" s="44">
        <f t="shared" ref="D7:N7" si="0">D8+D9+D10+D11+D12+D13+D14+D15+D16+D17+D18+D19+D20+D21+D22+D23+D24+D25+D26+D27+D28+D29+D30+D31+D32+D33+D34+D35+D36+D37+D38+D39+D40+D41+D42+D43+D44+D45+D49+D52+D54+D56+D71+D58+D59+D60+D61+D62+D63+D64+D65+D66+D67</f>
        <v>5475550.1062199995</v>
      </c>
      <c r="E7" s="44">
        <f t="shared" si="0"/>
        <v>2127426.6</v>
      </c>
      <c r="F7" s="44">
        <f t="shared" si="0"/>
        <v>1223235.51743</v>
      </c>
      <c r="G7" s="44">
        <f t="shared" si="0"/>
        <v>2044019.4</v>
      </c>
      <c r="H7" s="44">
        <f t="shared" si="0"/>
        <v>2036260.1199999999</v>
      </c>
      <c r="I7" s="44">
        <f t="shared" si="0"/>
        <v>2036260.0999999999</v>
      </c>
      <c r="J7" s="44">
        <f t="shared" si="0"/>
        <v>1230863.76361</v>
      </c>
      <c r="K7" s="44">
        <f t="shared" si="0"/>
        <v>0</v>
      </c>
      <c r="L7" s="44">
        <f t="shared" si="0"/>
        <v>0</v>
      </c>
      <c r="M7" s="44">
        <f t="shared" si="0"/>
        <v>7014733.0999999996</v>
      </c>
      <c r="N7" s="44">
        <f t="shared" si="0"/>
        <v>3021635.9851799998</v>
      </c>
      <c r="O7" s="45"/>
    </row>
    <row r="8" spans="1:15" s="14" customFormat="1" ht="168.75" x14ac:dyDescent="0.2">
      <c r="A8" s="57" t="s">
        <v>75</v>
      </c>
      <c r="B8" s="15" t="s">
        <v>155</v>
      </c>
      <c r="C8" s="46">
        <f t="shared" ref="C8:C22" si="1">E8+H8+K8+M8</f>
        <v>27.4</v>
      </c>
      <c r="D8" s="16">
        <v>0</v>
      </c>
      <c r="E8" s="48">
        <v>27.4</v>
      </c>
      <c r="F8" s="48">
        <v>0</v>
      </c>
      <c r="G8" s="48">
        <v>0</v>
      </c>
      <c r="H8" s="48">
        <v>0</v>
      </c>
      <c r="I8" s="48">
        <v>0</v>
      </c>
      <c r="J8" s="48">
        <v>0</v>
      </c>
      <c r="K8" s="16">
        <v>0</v>
      </c>
      <c r="L8" s="16">
        <v>0</v>
      </c>
      <c r="M8" s="16">
        <v>0</v>
      </c>
      <c r="N8" s="16">
        <v>0</v>
      </c>
      <c r="O8" s="10" t="s">
        <v>132</v>
      </c>
    </row>
    <row r="9" spans="1:15" s="19" customFormat="1" ht="281.25" x14ac:dyDescent="0.15">
      <c r="A9" s="57" t="s">
        <v>89</v>
      </c>
      <c r="B9" s="3" t="s">
        <v>16</v>
      </c>
      <c r="C9" s="48">
        <f t="shared" si="1"/>
        <v>180790.3</v>
      </c>
      <c r="D9" s="48">
        <f t="shared" ref="D9:D22" si="2">F9+J9+L9+N9</f>
        <v>26821.773000000001</v>
      </c>
      <c r="E9" s="48">
        <v>0</v>
      </c>
      <c r="F9" s="48">
        <v>0</v>
      </c>
      <c r="G9" s="48">
        <v>0</v>
      </c>
      <c r="H9" s="48">
        <v>0</v>
      </c>
      <c r="I9" s="48">
        <v>0</v>
      </c>
      <c r="J9" s="48">
        <v>0</v>
      </c>
      <c r="K9" s="48">
        <v>0</v>
      </c>
      <c r="L9" s="48">
        <v>0</v>
      </c>
      <c r="M9" s="49">
        <v>180790.3</v>
      </c>
      <c r="N9" s="71">
        <v>26821.773000000001</v>
      </c>
      <c r="O9" s="72" t="s">
        <v>196</v>
      </c>
    </row>
    <row r="10" spans="1:15" s="19" customFormat="1" ht="236.25" x14ac:dyDescent="0.15">
      <c r="A10" s="57" t="s">
        <v>90</v>
      </c>
      <c r="B10" s="3" t="s">
        <v>17</v>
      </c>
      <c r="C10" s="48">
        <f t="shared" si="1"/>
        <v>48210.6</v>
      </c>
      <c r="D10" s="48">
        <f t="shared" si="2"/>
        <v>3707.93066</v>
      </c>
      <c r="E10" s="48">
        <v>0</v>
      </c>
      <c r="F10" s="48">
        <v>0</v>
      </c>
      <c r="G10" s="48">
        <v>0</v>
      </c>
      <c r="H10" s="48">
        <v>0</v>
      </c>
      <c r="I10" s="48">
        <v>0</v>
      </c>
      <c r="J10" s="48">
        <v>0</v>
      </c>
      <c r="K10" s="48">
        <v>0</v>
      </c>
      <c r="L10" s="48">
        <v>0</v>
      </c>
      <c r="M10" s="49">
        <v>48210.6</v>
      </c>
      <c r="N10" s="71">
        <v>3707.93066</v>
      </c>
      <c r="O10" s="72" t="s">
        <v>197</v>
      </c>
    </row>
    <row r="11" spans="1:15" s="19" customFormat="1" ht="56.25" x14ac:dyDescent="0.15">
      <c r="A11" s="57" t="s">
        <v>91</v>
      </c>
      <c r="B11" s="3" t="s">
        <v>18</v>
      </c>
      <c r="C11" s="48">
        <f t="shared" si="1"/>
        <v>13222.6</v>
      </c>
      <c r="D11" s="48">
        <f t="shared" si="2"/>
        <v>6484.8107200000004</v>
      </c>
      <c r="E11" s="48">
        <v>0</v>
      </c>
      <c r="F11" s="48">
        <v>0</v>
      </c>
      <c r="G11" s="48">
        <v>0</v>
      </c>
      <c r="H11" s="48">
        <v>0</v>
      </c>
      <c r="I11" s="48">
        <v>0</v>
      </c>
      <c r="J11" s="48">
        <v>0</v>
      </c>
      <c r="K11" s="48">
        <v>0</v>
      </c>
      <c r="L11" s="48">
        <v>0</v>
      </c>
      <c r="M11" s="49">
        <v>13222.6</v>
      </c>
      <c r="N11" s="71">
        <v>6484.8107200000004</v>
      </c>
      <c r="O11" s="72" t="s">
        <v>198</v>
      </c>
    </row>
    <row r="12" spans="1:15" s="19" customFormat="1" ht="56.25" x14ac:dyDescent="0.15">
      <c r="A12" s="57" t="s">
        <v>92</v>
      </c>
      <c r="B12" s="3" t="s">
        <v>19</v>
      </c>
      <c r="C12" s="48">
        <f t="shared" si="1"/>
        <v>9922</v>
      </c>
      <c r="D12" s="48">
        <f t="shared" si="2"/>
        <v>6041.259</v>
      </c>
      <c r="E12" s="48">
        <v>0</v>
      </c>
      <c r="F12" s="48">
        <v>0</v>
      </c>
      <c r="G12" s="48">
        <v>0</v>
      </c>
      <c r="H12" s="48">
        <v>0</v>
      </c>
      <c r="I12" s="48">
        <v>0</v>
      </c>
      <c r="J12" s="48">
        <v>0</v>
      </c>
      <c r="K12" s="48">
        <v>0</v>
      </c>
      <c r="L12" s="48">
        <v>0</v>
      </c>
      <c r="M12" s="49">
        <v>9922</v>
      </c>
      <c r="N12" s="69">
        <v>6041.259</v>
      </c>
      <c r="O12" s="73" t="s">
        <v>199</v>
      </c>
    </row>
    <row r="13" spans="1:15" s="19" customFormat="1" ht="45" x14ac:dyDescent="0.15">
      <c r="A13" s="57" t="s">
        <v>93</v>
      </c>
      <c r="B13" s="3" t="s">
        <v>20</v>
      </c>
      <c r="C13" s="48">
        <f t="shared" si="1"/>
        <v>71217.7</v>
      </c>
      <c r="D13" s="48">
        <f t="shared" si="2"/>
        <v>8765.4320000000007</v>
      </c>
      <c r="E13" s="48">
        <v>0</v>
      </c>
      <c r="F13" s="48">
        <v>0</v>
      </c>
      <c r="G13" s="48">
        <v>0</v>
      </c>
      <c r="H13" s="48">
        <v>0</v>
      </c>
      <c r="I13" s="48">
        <v>0</v>
      </c>
      <c r="J13" s="48">
        <v>0</v>
      </c>
      <c r="K13" s="48">
        <v>0</v>
      </c>
      <c r="L13" s="48">
        <v>0</v>
      </c>
      <c r="M13" s="49">
        <v>71217.7</v>
      </c>
      <c r="N13" s="71">
        <v>8765.4320000000007</v>
      </c>
      <c r="O13" s="72" t="s">
        <v>200</v>
      </c>
    </row>
    <row r="14" spans="1:15" s="19" customFormat="1" ht="45" x14ac:dyDescent="0.15">
      <c r="A14" s="57" t="s">
        <v>94</v>
      </c>
      <c r="B14" s="3" t="s">
        <v>21</v>
      </c>
      <c r="C14" s="48">
        <f t="shared" si="1"/>
        <v>201342.2</v>
      </c>
      <c r="D14" s="48">
        <f t="shared" si="2"/>
        <v>68073.581699999995</v>
      </c>
      <c r="E14" s="48">
        <v>0</v>
      </c>
      <c r="F14" s="48">
        <v>0</v>
      </c>
      <c r="G14" s="48">
        <v>0</v>
      </c>
      <c r="H14" s="48">
        <v>0</v>
      </c>
      <c r="I14" s="48">
        <v>0</v>
      </c>
      <c r="J14" s="48">
        <v>0</v>
      </c>
      <c r="K14" s="48">
        <v>0</v>
      </c>
      <c r="L14" s="48">
        <v>0</v>
      </c>
      <c r="M14" s="49">
        <v>201342.2</v>
      </c>
      <c r="N14" s="69">
        <v>68073.581699999995</v>
      </c>
      <c r="O14" s="72" t="s">
        <v>201</v>
      </c>
    </row>
    <row r="15" spans="1:15" s="19" customFormat="1" ht="409.5" x14ac:dyDescent="0.15">
      <c r="A15" s="57" t="s">
        <v>95</v>
      </c>
      <c r="B15" s="4" t="s">
        <v>22</v>
      </c>
      <c r="C15" s="48">
        <f t="shared" si="1"/>
        <v>200468.9</v>
      </c>
      <c r="D15" s="48">
        <f t="shared" si="2"/>
        <v>86915.965150000004</v>
      </c>
      <c r="E15" s="48">
        <v>0</v>
      </c>
      <c r="F15" s="48">
        <v>0</v>
      </c>
      <c r="G15" s="48">
        <v>0</v>
      </c>
      <c r="H15" s="48">
        <v>0</v>
      </c>
      <c r="I15" s="48">
        <v>0</v>
      </c>
      <c r="J15" s="48">
        <v>0</v>
      </c>
      <c r="K15" s="48">
        <v>0</v>
      </c>
      <c r="L15" s="48">
        <v>0</v>
      </c>
      <c r="M15" s="49">
        <v>200468.9</v>
      </c>
      <c r="N15" s="69">
        <v>86915.965150000004</v>
      </c>
      <c r="O15" s="72" t="s">
        <v>202</v>
      </c>
    </row>
    <row r="16" spans="1:15" s="19" customFormat="1" ht="409.5" x14ac:dyDescent="0.15">
      <c r="A16" s="57" t="s">
        <v>96</v>
      </c>
      <c r="B16" s="4" t="s">
        <v>23</v>
      </c>
      <c r="C16" s="48">
        <f t="shared" si="1"/>
        <v>1487534.9</v>
      </c>
      <c r="D16" s="48">
        <f t="shared" si="2"/>
        <v>719702.97904999997</v>
      </c>
      <c r="E16" s="48">
        <v>0</v>
      </c>
      <c r="F16" s="48">
        <v>0</v>
      </c>
      <c r="G16" s="48">
        <v>0</v>
      </c>
      <c r="H16" s="48">
        <v>0</v>
      </c>
      <c r="I16" s="48">
        <v>0</v>
      </c>
      <c r="J16" s="48">
        <v>0</v>
      </c>
      <c r="K16" s="48">
        <v>0</v>
      </c>
      <c r="L16" s="48">
        <v>0</v>
      </c>
      <c r="M16" s="49">
        <v>1487534.9</v>
      </c>
      <c r="N16" s="69">
        <v>719702.97904999997</v>
      </c>
      <c r="O16" s="72" t="s">
        <v>203</v>
      </c>
    </row>
    <row r="17" spans="1:15" s="19" customFormat="1" ht="409.5" x14ac:dyDescent="0.15">
      <c r="A17" s="57" t="s">
        <v>97</v>
      </c>
      <c r="B17" s="4" t="s">
        <v>24</v>
      </c>
      <c r="C17" s="48">
        <f t="shared" si="1"/>
        <v>401200.8</v>
      </c>
      <c r="D17" s="48">
        <f t="shared" si="2"/>
        <v>232664.12844999999</v>
      </c>
      <c r="E17" s="48">
        <v>0</v>
      </c>
      <c r="F17" s="48">
        <v>0</v>
      </c>
      <c r="G17" s="48">
        <v>0</v>
      </c>
      <c r="H17" s="48">
        <v>0</v>
      </c>
      <c r="I17" s="48">
        <v>0</v>
      </c>
      <c r="J17" s="48">
        <v>0</v>
      </c>
      <c r="K17" s="48">
        <v>0</v>
      </c>
      <c r="L17" s="48">
        <v>0</v>
      </c>
      <c r="M17" s="49">
        <v>401200.8</v>
      </c>
      <c r="N17" s="71">
        <v>232664.12844999999</v>
      </c>
      <c r="O17" s="72" t="s">
        <v>204</v>
      </c>
    </row>
    <row r="18" spans="1:15" s="19" customFormat="1" ht="146.25" x14ac:dyDescent="0.15">
      <c r="A18" s="57" t="s">
        <v>98</v>
      </c>
      <c r="B18" s="5" t="s">
        <v>26</v>
      </c>
      <c r="C18" s="48">
        <f t="shared" si="1"/>
        <v>10514.8</v>
      </c>
      <c r="D18" s="48">
        <f t="shared" si="2"/>
        <v>2911.3271300000001</v>
      </c>
      <c r="E18" s="48">
        <v>0</v>
      </c>
      <c r="F18" s="48">
        <v>0</v>
      </c>
      <c r="G18" s="48">
        <v>0</v>
      </c>
      <c r="H18" s="48">
        <v>0</v>
      </c>
      <c r="I18" s="48">
        <v>0</v>
      </c>
      <c r="J18" s="48">
        <v>0</v>
      </c>
      <c r="K18" s="48">
        <v>0</v>
      </c>
      <c r="L18" s="48">
        <v>0</v>
      </c>
      <c r="M18" s="48">
        <v>10514.8</v>
      </c>
      <c r="N18" s="69">
        <v>2911.3271300000001</v>
      </c>
      <c r="O18" s="72" t="s">
        <v>205</v>
      </c>
    </row>
    <row r="19" spans="1:15" s="19" customFormat="1" ht="281.25" x14ac:dyDescent="0.15">
      <c r="A19" s="57" t="s">
        <v>99</v>
      </c>
      <c r="B19" s="5" t="s">
        <v>28</v>
      </c>
      <c r="C19" s="48">
        <f t="shared" si="1"/>
        <v>424514.9</v>
      </c>
      <c r="D19" s="48">
        <f t="shared" si="2"/>
        <v>212390.20194999999</v>
      </c>
      <c r="E19" s="48">
        <v>0</v>
      </c>
      <c r="F19" s="48">
        <v>0</v>
      </c>
      <c r="G19" s="48">
        <v>0</v>
      </c>
      <c r="H19" s="48">
        <v>0</v>
      </c>
      <c r="I19" s="48">
        <v>0</v>
      </c>
      <c r="J19" s="48">
        <v>0</v>
      </c>
      <c r="K19" s="48">
        <v>0</v>
      </c>
      <c r="L19" s="48">
        <v>0</v>
      </c>
      <c r="M19" s="48">
        <v>424514.9</v>
      </c>
      <c r="N19" s="71">
        <v>212390.20194999999</v>
      </c>
      <c r="O19" s="73" t="s">
        <v>206</v>
      </c>
    </row>
    <row r="20" spans="1:15" s="19" customFormat="1" ht="72" customHeight="1" x14ac:dyDescent="0.15">
      <c r="A20" s="57" t="s">
        <v>100</v>
      </c>
      <c r="B20" s="7" t="s">
        <v>34</v>
      </c>
      <c r="C20" s="48">
        <f t="shared" si="1"/>
        <v>49534.9</v>
      </c>
      <c r="D20" s="48">
        <f t="shared" si="2"/>
        <v>25354.72208</v>
      </c>
      <c r="E20" s="48">
        <v>0</v>
      </c>
      <c r="F20" s="48">
        <v>0</v>
      </c>
      <c r="G20" s="48">
        <v>0</v>
      </c>
      <c r="H20" s="48">
        <v>0</v>
      </c>
      <c r="I20" s="48">
        <v>0</v>
      </c>
      <c r="J20" s="48">
        <v>0</v>
      </c>
      <c r="K20" s="48">
        <v>0</v>
      </c>
      <c r="L20" s="48">
        <v>0</v>
      </c>
      <c r="M20" s="48">
        <v>49534.9</v>
      </c>
      <c r="N20" s="71">
        <v>25354.72208</v>
      </c>
      <c r="O20" s="72" t="s">
        <v>207</v>
      </c>
    </row>
    <row r="21" spans="1:15" s="19" customFormat="1" ht="72" customHeight="1" x14ac:dyDescent="0.15">
      <c r="A21" s="57" t="s">
        <v>101</v>
      </c>
      <c r="B21" s="6" t="s">
        <v>35</v>
      </c>
      <c r="C21" s="48">
        <f t="shared" si="1"/>
        <v>11099</v>
      </c>
      <c r="D21" s="48">
        <f t="shared" si="2"/>
        <v>6560.2228500000001</v>
      </c>
      <c r="E21" s="48">
        <v>0</v>
      </c>
      <c r="F21" s="48">
        <v>0</v>
      </c>
      <c r="G21" s="48">
        <v>0</v>
      </c>
      <c r="H21" s="48">
        <v>0</v>
      </c>
      <c r="I21" s="48">
        <v>0</v>
      </c>
      <c r="J21" s="48">
        <v>0</v>
      </c>
      <c r="K21" s="48">
        <v>0</v>
      </c>
      <c r="L21" s="48">
        <v>0</v>
      </c>
      <c r="M21" s="48">
        <v>11099</v>
      </c>
      <c r="N21" s="71">
        <v>6560.2228500000001</v>
      </c>
      <c r="O21" s="72" t="s">
        <v>208</v>
      </c>
    </row>
    <row r="22" spans="1:15" s="19" customFormat="1" ht="33.75" x14ac:dyDescent="0.15">
      <c r="A22" s="57" t="s">
        <v>129</v>
      </c>
      <c r="B22" s="6" t="s">
        <v>36</v>
      </c>
      <c r="C22" s="48">
        <f t="shared" si="1"/>
        <v>18194.900000000001</v>
      </c>
      <c r="D22" s="48">
        <f t="shared" si="2"/>
        <v>5844.1083699999999</v>
      </c>
      <c r="E22" s="48">
        <v>0</v>
      </c>
      <c r="F22" s="48">
        <v>0</v>
      </c>
      <c r="G22" s="48">
        <v>0</v>
      </c>
      <c r="H22" s="48">
        <v>0</v>
      </c>
      <c r="I22" s="48">
        <v>0</v>
      </c>
      <c r="J22" s="48">
        <v>0</v>
      </c>
      <c r="K22" s="48">
        <v>0</v>
      </c>
      <c r="L22" s="48">
        <v>0</v>
      </c>
      <c r="M22" s="48">
        <v>18194.900000000001</v>
      </c>
      <c r="N22" s="69">
        <v>5844.1083699999999</v>
      </c>
      <c r="O22" s="72" t="s">
        <v>209</v>
      </c>
    </row>
    <row r="23" spans="1:15" s="19" customFormat="1" ht="45" x14ac:dyDescent="0.15">
      <c r="A23" s="57" t="s">
        <v>130</v>
      </c>
      <c r="B23" s="5" t="s">
        <v>102</v>
      </c>
      <c r="C23" s="48">
        <f>E23+H23+K23+M23</f>
        <v>125198.3</v>
      </c>
      <c r="D23" s="48">
        <f>F23+J23+L23+N23</f>
        <v>77837.756779999996</v>
      </c>
      <c r="E23" s="48">
        <v>0</v>
      </c>
      <c r="F23" s="48">
        <v>0</v>
      </c>
      <c r="G23" s="48">
        <v>0</v>
      </c>
      <c r="H23" s="48">
        <v>0</v>
      </c>
      <c r="I23" s="48">
        <v>0</v>
      </c>
      <c r="J23" s="51">
        <v>0</v>
      </c>
      <c r="K23" s="48">
        <v>0</v>
      </c>
      <c r="L23" s="48">
        <v>0</v>
      </c>
      <c r="M23" s="48">
        <v>125198.3</v>
      </c>
      <c r="N23" s="71">
        <v>77837.756779999996</v>
      </c>
      <c r="O23" s="72" t="s">
        <v>210</v>
      </c>
    </row>
    <row r="24" spans="1:15" s="19" customFormat="1" ht="56.25" x14ac:dyDescent="0.15">
      <c r="A24" s="57" t="s">
        <v>135</v>
      </c>
      <c r="B24" s="5" t="s">
        <v>134</v>
      </c>
      <c r="C24" s="48">
        <f>E24+H24+K24+M24</f>
        <v>49847</v>
      </c>
      <c r="D24" s="48">
        <f>F24+J24+L24+N24</f>
        <v>2959.5</v>
      </c>
      <c r="E24" s="48">
        <v>49847</v>
      </c>
      <c r="F24" s="48">
        <v>2959.5</v>
      </c>
      <c r="G24" s="48">
        <v>0</v>
      </c>
      <c r="H24" s="48">
        <v>0</v>
      </c>
      <c r="I24" s="48">
        <v>0</v>
      </c>
      <c r="J24" s="51">
        <v>0</v>
      </c>
      <c r="K24" s="48">
        <v>0</v>
      </c>
      <c r="L24" s="48">
        <v>0</v>
      </c>
      <c r="M24" s="48">
        <v>0</v>
      </c>
      <c r="N24" s="48">
        <v>0</v>
      </c>
      <c r="O24" s="74" t="s">
        <v>194</v>
      </c>
    </row>
    <row r="25" spans="1:15" s="19" customFormat="1" ht="90" x14ac:dyDescent="0.15">
      <c r="A25" s="57" t="s">
        <v>103</v>
      </c>
      <c r="B25" s="6" t="s">
        <v>37</v>
      </c>
      <c r="C25" s="48">
        <f>E25+H25+K25+M25</f>
        <v>13363.7</v>
      </c>
      <c r="D25" s="48">
        <f t="shared" ref="D25:D42" si="3">F25+J25+L25+N25</f>
        <v>9045.3918799999992</v>
      </c>
      <c r="E25" s="48">
        <v>0</v>
      </c>
      <c r="F25" s="48">
        <v>0</v>
      </c>
      <c r="G25" s="50">
        <v>13363.7</v>
      </c>
      <c r="H25" s="50">
        <v>13363.7</v>
      </c>
      <c r="I25" s="50">
        <v>13363.7</v>
      </c>
      <c r="J25" s="50">
        <v>9045.3918799999992</v>
      </c>
      <c r="K25" s="48">
        <v>0</v>
      </c>
      <c r="L25" s="48">
        <v>0</v>
      </c>
      <c r="M25" s="48">
        <v>0</v>
      </c>
      <c r="N25" s="48">
        <v>0</v>
      </c>
      <c r="O25" s="18" t="s">
        <v>235</v>
      </c>
    </row>
    <row r="26" spans="1:15" s="19" customFormat="1" ht="118.5" customHeight="1" x14ac:dyDescent="0.15">
      <c r="A26" s="57" t="s">
        <v>104</v>
      </c>
      <c r="B26" s="6" t="s">
        <v>42</v>
      </c>
      <c r="C26" s="48">
        <f t="shared" ref="C26:C44" si="4">E26+H26+K26+M26</f>
        <v>170390.9</v>
      </c>
      <c r="D26" s="48">
        <f t="shared" si="3"/>
        <v>151327.58585999999</v>
      </c>
      <c r="E26" s="48">
        <v>0</v>
      </c>
      <c r="F26" s="48">
        <v>0</v>
      </c>
      <c r="G26" s="51">
        <v>170390.9</v>
      </c>
      <c r="H26" s="51">
        <v>170390.9</v>
      </c>
      <c r="I26" s="51">
        <v>170390.9</v>
      </c>
      <c r="J26" s="51">
        <v>151327.58585999999</v>
      </c>
      <c r="K26" s="48">
        <v>0</v>
      </c>
      <c r="L26" s="48">
        <v>0</v>
      </c>
      <c r="M26" s="48">
        <v>0</v>
      </c>
      <c r="N26" s="48">
        <v>0</v>
      </c>
      <c r="O26" s="74" t="s">
        <v>236</v>
      </c>
    </row>
    <row r="27" spans="1:15" s="19" customFormat="1" ht="409.5" x14ac:dyDescent="0.15">
      <c r="A27" s="57" t="s">
        <v>105</v>
      </c>
      <c r="B27" s="5" t="s">
        <v>27</v>
      </c>
      <c r="C27" s="48">
        <f t="shared" si="4"/>
        <v>755273.5</v>
      </c>
      <c r="D27" s="48">
        <f t="shared" si="3"/>
        <v>245107.77860000002</v>
      </c>
      <c r="E27" s="48">
        <v>0</v>
      </c>
      <c r="F27" s="48">
        <v>0</v>
      </c>
      <c r="G27" s="48">
        <v>18205</v>
      </c>
      <c r="H27" s="48">
        <v>25859.5</v>
      </c>
      <c r="I27" s="48">
        <v>25859.5</v>
      </c>
      <c r="J27" s="48">
        <v>12193.54</v>
      </c>
      <c r="K27" s="48">
        <v>0</v>
      </c>
      <c r="L27" s="48">
        <v>0</v>
      </c>
      <c r="M27" s="48">
        <v>729414</v>
      </c>
      <c r="N27" s="69">
        <v>232914.23860000001</v>
      </c>
      <c r="O27" s="18" t="s">
        <v>242</v>
      </c>
    </row>
    <row r="28" spans="1:15" s="19" customFormat="1" ht="56.25" x14ac:dyDescent="0.15">
      <c r="A28" s="57" t="s">
        <v>106</v>
      </c>
      <c r="B28" s="6" t="s">
        <v>30</v>
      </c>
      <c r="C28" s="48">
        <f t="shared" si="4"/>
        <v>89501</v>
      </c>
      <c r="D28" s="48">
        <f t="shared" si="3"/>
        <v>48811.652999999998</v>
      </c>
      <c r="E28" s="48">
        <v>0</v>
      </c>
      <c r="F28" s="48">
        <v>0</v>
      </c>
      <c r="G28" s="48">
        <v>89501</v>
      </c>
      <c r="H28" s="48">
        <v>89501</v>
      </c>
      <c r="I28" s="48">
        <v>89501</v>
      </c>
      <c r="J28" s="51">
        <v>48811.652999999998</v>
      </c>
      <c r="K28" s="48">
        <v>0</v>
      </c>
      <c r="L28" s="48">
        <v>0</v>
      </c>
      <c r="M28" s="48">
        <v>0</v>
      </c>
      <c r="N28" s="48">
        <v>0</v>
      </c>
      <c r="O28" s="74" t="s">
        <v>234</v>
      </c>
    </row>
    <row r="29" spans="1:15" s="19" customFormat="1" ht="67.5" x14ac:dyDescent="0.15">
      <c r="A29" s="57" t="s">
        <v>136</v>
      </c>
      <c r="B29" s="6" t="s">
        <v>29</v>
      </c>
      <c r="C29" s="48">
        <f t="shared" si="4"/>
        <v>52217.599999999999</v>
      </c>
      <c r="D29" s="48">
        <f t="shared" si="3"/>
        <v>30620.735000000001</v>
      </c>
      <c r="E29" s="48">
        <v>0</v>
      </c>
      <c r="F29" s="48">
        <v>0</v>
      </c>
      <c r="G29" s="48">
        <v>52217.599999999999</v>
      </c>
      <c r="H29" s="48">
        <v>52217.599999999999</v>
      </c>
      <c r="I29" s="48">
        <v>52217.599999999999</v>
      </c>
      <c r="J29" s="51">
        <v>30620.735000000001</v>
      </c>
      <c r="K29" s="48">
        <v>0</v>
      </c>
      <c r="L29" s="48">
        <v>0</v>
      </c>
      <c r="M29" s="48">
        <v>0</v>
      </c>
      <c r="N29" s="48">
        <v>0</v>
      </c>
      <c r="O29" s="74" t="s">
        <v>233</v>
      </c>
    </row>
    <row r="30" spans="1:15" s="19" customFormat="1" ht="87" customHeight="1" x14ac:dyDescent="0.15">
      <c r="A30" s="57" t="s">
        <v>108</v>
      </c>
      <c r="B30" s="7" t="s">
        <v>31</v>
      </c>
      <c r="C30" s="48">
        <f t="shared" si="4"/>
        <v>57013.599999999999</v>
      </c>
      <c r="D30" s="48">
        <f t="shared" si="3"/>
        <v>31115.74957</v>
      </c>
      <c r="E30" s="48">
        <v>0</v>
      </c>
      <c r="F30" s="48">
        <v>0</v>
      </c>
      <c r="G30" s="48">
        <v>57013.599999999999</v>
      </c>
      <c r="H30" s="48">
        <v>57013.599999999999</v>
      </c>
      <c r="I30" s="48">
        <v>57013.599999999999</v>
      </c>
      <c r="J30" s="51">
        <v>31115.74957</v>
      </c>
      <c r="K30" s="48">
        <v>0</v>
      </c>
      <c r="L30" s="48">
        <v>0</v>
      </c>
      <c r="M30" s="48">
        <v>0</v>
      </c>
      <c r="N30" s="48">
        <v>0</v>
      </c>
      <c r="O30" s="74" t="s">
        <v>232</v>
      </c>
    </row>
    <row r="31" spans="1:15" s="19" customFormat="1" ht="258.75" x14ac:dyDescent="0.15">
      <c r="A31" s="57" t="s">
        <v>107</v>
      </c>
      <c r="B31" s="7" t="s">
        <v>32</v>
      </c>
      <c r="C31" s="48">
        <f t="shared" si="4"/>
        <v>455108.4</v>
      </c>
      <c r="D31" s="48">
        <f t="shared" si="3"/>
        <v>270932.22297</v>
      </c>
      <c r="E31" s="48">
        <v>0</v>
      </c>
      <c r="F31" s="48">
        <v>0</v>
      </c>
      <c r="G31" s="48">
        <v>443858.3</v>
      </c>
      <c r="H31" s="48">
        <v>455108.4</v>
      </c>
      <c r="I31" s="48">
        <v>455108.4</v>
      </c>
      <c r="J31" s="51">
        <v>270932.22297</v>
      </c>
      <c r="K31" s="48">
        <v>0</v>
      </c>
      <c r="L31" s="48">
        <v>0</v>
      </c>
      <c r="M31" s="48">
        <v>0</v>
      </c>
      <c r="N31" s="48">
        <v>0</v>
      </c>
      <c r="O31" s="74" t="s">
        <v>243</v>
      </c>
    </row>
    <row r="32" spans="1:15" s="19" customFormat="1" ht="409.5" x14ac:dyDescent="0.15">
      <c r="A32" s="57" t="s">
        <v>109</v>
      </c>
      <c r="B32" s="6" t="s">
        <v>153</v>
      </c>
      <c r="C32" s="48">
        <f t="shared" si="4"/>
        <v>4073144.8</v>
      </c>
      <c r="D32" s="48">
        <f t="shared" si="3"/>
        <v>1899663.8964999998</v>
      </c>
      <c r="E32" s="48">
        <v>0</v>
      </c>
      <c r="F32" s="48">
        <v>0</v>
      </c>
      <c r="G32" s="48">
        <v>1094658.2</v>
      </c>
      <c r="H32" s="48">
        <v>1040792.5</v>
      </c>
      <c r="I32" s="48">
        <v>1040792.5</v>
      </c>
      <c r="J32" s="51">
        <v>601018.34881</v>
      </c>
      <c r="K32" s="48">
        <v>0</v>
      </c>
      <c r="L32" s="48">
        <v>0</v>
      </c>
      <c r="M32" s="48">
        <v>3032352.3</v>
      </c>
      <c r="N32" s="69">
        <v>1298645.5476899999</v>
      </c>
      <c r="O32" s="18" t="s">
        <v>244</v>
      </c>
    </row>
    <row r="33" spans="1:15" s="19" customFormat="1" ht="69.75" customHeight="1" x14ac:dyDescent="0.15">
      <c r="A33" s="57" t="s">
        <v>110</v>
      </c>
      <c r="B33" s="6" t="s">
        <v>39</v>
      </c>
      <c r="C33" s="48">
        <f t="shared" si="4"/>
        <v>34174.300000000003</v>
      </c>
      <c r="D33" s="48">
        <f t="shared" si="3"/>
        <v>19410.450250000002</v>
      </c>
      <c r="E33" s="48">
        <v>0</v>
      </c>
      <c r="F33" s="48">
        <v>0</v>
      </c>
      <c r="G33" s="48">
        <v>31833.1</v>
      </c>
      <c r="H33" s="48">
        <v>34174.300000000003</v>
      </c>
      <c r="I33" s="48">
        <v>34174.300000000003</v>
      </c>
      <c r="J33" s="48">
        <v>19410.450250000002</v>
      </c>
      <c r="K33" s="48">
        <v>0</v>
      </c>
      <c r="L33" s="48">
        <v>0</v>
      </c>
      <c r="M33" s="48">
        <v>0</v>
      </c>
      <c r="N33" s="48">
        <v>0</v>
      </c>
      <c r="O33" s="74" t="s">
        <v>245</v>
      </c>
    </row>
    <row r="34" spans="1:15" s="19" customFormat="1" ht="69" customHeight="1" x14ac:dyDescent="0.15">
      <c r="A34" s="57" t="s">
        <v>111</v>
      </c>
      <c r="B34" s="6" t="s">
        <v>38</v>
      </c>
      <c r="C34" s="48">
        <f t="shared" si="4"/>
        <v>12485.2</v>
      </c>
      <c r="D34" s="48">
        <f t="shared" si="3"/>
        <v>5468.3009000000002</v>
      </c>
      <c r="E34" s="48">
        <v>0</v>
      </c>
      <c r="F34" s="48">
        <v>0</v>
      </c>
      <c r="G34" s="50">
        <v>12485.2</v>
      </c>
      <c r="H34" s="50">
        <v>12485.2</v>
      </c>
      <c r="I34" s="50">
        <v>12485.2</v>
      </c>
      <c r="J34" s="50">
        <v>5468.3009000000002</v>
      </c>
      <c r="K34" s="48">
        <v>0</v>
      </c>
      <c r="L34" s="48">
        <v>0</v>
      </c>
      <c r="M34" s="48">
        <v>0</v>
      </c>
      <c r="N34" s="48">
        <v>0</v>
      </c>
      <c r="O34" s="74" t="s">
        <v>187</v>
      </c>
    </row>
    <row r="35" spans="1:15" s="19" customFormat="1" ht="67.5" x14ac:dyDescent="0.15">
      <c r="A35" s="57" t="s">
        <v>112</v>
      </c>
      <c r="B35" s="5" t="s">
        <v>154</v>
      </c>
      <c r="C35" s="48">
        <f t="shared" si="4"/>
        <v>26543.8</v>
      </c>
      <c r="D35" s="48">
        <f t="shared" si="3"/>
        <v>17518.681230000002</v>
      </c>
      <c r="E35" s="48">
        <v>0</v>
      </c>
      <c r="F35" s="48">
        <v>0</v>
      </c>
      <c r="G35" s="48">
        <v>10000</v>
      </c>
      <c r="H35" s="48">
        <v>26543.8</v>
      </c>
      <c r="I35" s="48">
        <v>26543.8</v>
      </c>
      <c r="J35" s="51">
        <f>1036.77229+10518.38884+5963.5201</f>
        <v>17518.681230000002</v>
      </c>
      <c r="K35" s="48">
        <v>0</v>
      </c>
      <c r="L35" s="48">
        <v>0</v>
      </c>
      <c r="M35" s="46">
        <v>0</v>
      </c>
      <c r="N35" s="48">
        <v>0</v>
      </c>
      <c r="O35" s="18" t="s">
        <v>193</v>
      </c>
    </row>
    <row r="36" spans="1:15" s="19" customFormat="1" ht="67.5" x14ac:dyDescent="0.15">
      <c r="A36" s="57" t="s">
        <v>113</v>
      </c>
      <c r="B36" s="5" t="s">
        <v>25</v>
      </c>
      <c r="C36" s="48">
        <f t="shared" si="4"/>
        <v>2370.9</v>
      </c>
      <c r="D36" s="48">
        <f t="shared" si="3"/>
        <v>283.79500000000002</v>
      </c>
      <c r="E36" s="48">
        <v>0</v>
      </c>
      <c r="F36" s="48">
        <v>0</v>
      </c>
      <c r="G36" s="48">
        <v>1650.6</v>
      </c>
      <c r="H36" s="48">
        <v>2370.9</v>
      </c>
      <c r="I36" s="48">
        <v>2370.9</v>
      </c>
      <c r="J36" s="48">
        <v>283.79500000000002</v>
      </c>
      <c r="K36" s="48">
        <v>0</v>
      </c>
      <c r="L36" s="48">
        <v>0</v>
      </c>
      <c r="M36" s="46">
        <v>0</v>
      </c>
      <c r="N36" s="48">
        <v>0</v>
      </c>
      <c r="O36" s="18" t="s">
        <v>246</v>
      </c>
    </row>
    <row r="37" spans="1:15" s="19" customFormat="1" ht="45" x14ac:dyDescent="0.15">
      <c r="A37" s="57" t="s">
        <v>114</v>
      </c>
      <c r="B37" s="5" t="s">
        <v>72</v>
      </c>
      <c r="C37" s="48">
        <f t="shared" si="4"/>
        <v>4500</v>
      </c>
      <c r="D37" s="48">
        <f t="shared" si="3"/>
        <v>2160.1799500000002</v>
      </c>
      <c r="E37" s="48">
        <v>0</v>
      </c>
      <c r="F37" s="48">
        <v>0</v>
      </c>
      <c r="G37" s="48">
        <v>4500</v>
      </c>
      <c r="H37" s="48">
        <v>4500</v>
      </c>
      <c r="I37" s="48">
        <v>4500</v>
      </c>
      <c r="J37" s="51">
        <v>2160.1799500000002</v>
      </c>
      <c r="K37" s="48">
        <v>0</v>
      </c>
      <c r="L37" s="48">
        <v>0</v>
      </c>
      <c r="M37" s="48">
        <v>0</v>
      </c>
      <c r="N37" s="48">
        <v>0</v>
      </c>
      <c r="O37" s="74" t="s">
        <v>231</v>
      </c>
    </row>
    <row r="38" spans="1:15" s="19" customFormat="1" ht="90" x14ac:dyDescent="0.15">
      <c r="A38" s="57" t="s">
        <v>115</v>
      </c>
      <c r="B38" s="6" t="s">
        <v>43</v>
      </c>
      <c r="C38" s="48">
        <f t="shared" si="4"/>
        <v>39527.42</v>
      </c>
      <c r="D38" s="48">
        <f t="shared" si="3"/>
        <v>28599.638589999999</v>
      </c>
      <c r="E38" s="48">
        <v>0</v>
      </c>
      <c r="F38" s="48">
        <v>0</v>
      </c>
      <c r="G38" s="51">
        <v>39527.4</v>
      </c>
      <c r="H38" s="51">
        <v>39527.42</v>
      </c>
      <c r="I38" s="51">
        <v>39527.4</v>
      </c>
      <c r="J38" s="51">
        <v>28599.638589999999</v>
      </c>
      <c r="K38" s="48">
        <v>0</v>
      </c>
      <c r="L38" s="48">
        <v>0</v>
      </c>
      <c r="M38" s="48">
        <v>0</v>
      </c>
      <c r="N38" s="48">
        <v>0</v>
      </c>
      <c r="O38" s="74" t="s">
        <v>237</v>
      </c>
    </row>
    <row r="39" spans="1:15" s="19" customFormat="1" ht="112.5" x14ac:dyDescent="0.15">
      <c r="A39" s="57" t="s">
        <v>116</v>
      </c>
      <c r="B39" s="6" t="s">
        <v>41</v>
      </c>
      <c r="C39" s="48">
        <f t="shared" si="4"/>
        <v>146022</v>
      </c>
      <c r="D39" s="48">
        <f t="shared" si="3"/>
        <v>129403.13863</v>
      </c>
      <c r="E39" s="51">
        <v>146022</v>
      </c>
      <c r="F39" s="51">
        <v>129403.13863</v>
      </c>
      <c r="G39" s="48">
        <v>0</v>
      </c>
      <c r="H39" s="48">
        <v>0</v>
      </c>
      <c r="I39" s="48">
        <v>0</v>
      </c>
      <c r="J39" s="48">
        <v>0</v>
      </c>
      <c r="K39" s="48">
        <v>0</v>
      </c>
      <c r="L39" s="48">
        <v>0</v>
      </c>
      <c r="M39" s="48">
        <v>0</v>
      </c>
      <c r="N39" s="48">
        <v>0</v>
      </c>
      <c r="O39" s="74" t="s">
        <v>238</v>
      </c>
    </row>
    <row r="40" spans="1:15" s="19" customFormat="1" ht="141.75" customHeight="1" x14ac:dyDescent="0.15">
      <c r="A40" s="57" t="s">
        <v>117</v>
      </c>
      <c r="B40" s="6" t="s">
        <v>84</v>
      </c>
      <c r="C40" s="48">
        <f t="shared" si="4"/>
        <v>53939.1</v>
      </c>
      <c r="D40" s="48">
        <f t="shared" si="3"/>
        <v>35710.42</v>
      </c>
      <c r="E40" s="48">
        <v>53939.1</v>
      </c>
      <c r="F40" s="48">
        <v>35710.42</v>
      </c>
      <c r="G40" s="48">
        <v>0</v>
      </c>
      <c r="H40" s="48">
        <v>0</v>
      </c>
      <c r="I40" s="48">
        <v>0</v>
      </c>
      <c r="J40" s="48">
        <v>0</v>
      </c>
      <c r="K40" s="48">
        <v>0</v>
      </c>
      <c r="L40" s="48">
        <v>0</v>
      </c>
      <c r="M40" s="48">
        <v>0</v>
      </c>
      <c r="N40" s="48">
        <v>0</v>
      </c>
      <c r="O40" s="74" t="s">
        <v>239</v>
      </c>
    </row>
    <row r="41" spans="1:15" s="19" customFormat="1" ht="213.75" customHeight="1" x14ac:dyDescent="0.15">
      <c r="A41" s="57" t="s">
        <v>118</v>
      </c>
      <c r="B41" s="6" t="s">
        <v>40</v>
      </c>
      <c r="C41" s="48">
        <f t="shared" si="4"/>
        <v>7561.3</v>
      </c>
      <c r="D41" s="48">
        <f t="shared" si="3"/>
        <v>2164.5</v>
      </c>
      <c r="E41" s="48">
        <v>7485.7</v>
      </c>
      <c r="F41" s="51">
        <v>2142.9</v>
      </c>
      <c r="G41" s="48">
        <v>75.599999999999994</v>
      </c>
      <c r="H41" s="48">
        <v>75.599999999999994</v>
      </c>
      <c r="I41" s="48">
        <v>75.599999999999994</v>
      </c>
      <c r="J41" s="48">
        <v>21.6</v>
      </c>
      <c r="K41" s="48">
        <v>0</v>
      </c>
      <c r="L41" s="48">
        <v>0</v>
      </c>
      <c r="M41" s="48">
        <v>0</v>
      </c>
      <c r="N41" s="48">
        <v>0</v>
      </c>
      <c r="O41" s="74" t="s">
        <v>240</v>
      </c>
    </row>
    <row r="42" spans="1:15" s="19" customFormat="1" ht="123.75" x14ac:dyDescent="0.15">
      <c r="A42" s="57" t="s">
        <v>119</v>
      </c>
      <c r="B42" s="6" t="s">
        <v>71</v>
      </c>
      <c r="C42" s="48">
        <f t="shared" si="4"/>
        <v>11326.8</v>
      </c>
      <c r="D42" s="48">
        <f t="shared" si="3"/>
        <v>2042.6999999999998</v>
      </c>
      <c r="E42" s="48">
        <v>11213.5</v>
      </c>
      <c r="F42" s="48">
        <v>2022.2729999999999</v>
      </c>
      <c r="G42" s="51">
        <v>113.3</v>
      </c>
      <c r="H42" s="51">
        <v>113.3</v>
      </c>
      <c r="I42" s="51">
        <v>113.3</v>
      </c>
      <c r="J42" s="51">
        <v>20.427</v>
      </c>
      <c r="K42" s="48">
        <v>0</v>
      </c>
      <c r="L42" s="48">
        <v>0</v>
      </c>
      <c r="M42" s="48">
        <v>0</v>
      </c>
      <c r="N42" s="48">
        <v>0</v>
      </c>
      <c r="O42" s="74" t="s">
        <v>241</v>
      </c>
    </row>
    <row r="43" spans="1:15" s="19" customFormat="1" ht="162.75" customHeight="1" x14ac:dyDescent="0.15">
      <c r="A43" s="57" t="s">
        <v>137</v>
      </c>
      <c r="B43" s="6" t="s">
        <v>82</v>
      </c>
      <c r="C43" s="48">
        <f t="shared" si="4"/>
        <v>617.20000000000005</v>
      </c>
      <c r="D43" s="48"/>
      <c r="E43" s="48">
        <v>617.20000000000005</v>
      </c>
      <c r="F43" s="48">
        <v>185.16</v>
      </c>
      <c r="G43" s="51"/>
      <c r="H43" s="51"/>
      <c r="I43" s="51"/>
      <c r="J43" s="51"/>
      <c r="K43" s="48"/>
      <c r="L43" s="48"/>
      <c r="M43" s="48"/>
      <c r="N43" s="48"/>
      <c r="O43" s="74" t="s">
        <v>189</v>
      </c>
    </row>
    <row r="44" spans="1:15" s="19" customFormat="1" ht="90" x14ac:dyDescent="0.15">
      <c r="A44" s="57" t="s">
        <v>138</v>
      </c>
      <c r="B44" s="7" t="s">
        <v>33</v>
      </c>
      <c r="C44" s="48">
        <f t="shared" si="4"/>
        <v>1597.5</v>
      </c>
      <c r="D44" s="48">
        <f>F44+J44+L44+N44</f>
        <v>1198.125</v>
      </c>
      <c r="E44" s="51">
        <v>352.5</v>
      </c>
      <c r="F44" s="51">
        <v>264.42599999999999</v>
      </c>
      <c r="G44" s="51">
        <v>1245</v>
      </c>
      <c r="H44" s="51">
        <v>1245</v>
      </c>
      <c r="I44" s="51">
        <v>1245</v>
      </c>
      <c r="J44" s="51">
        <v>933.69899999999996</v>
      </c>
      <c r="K44" s="48">
        <v>0</v>
      </c>
      <c r="L44" s="48">
        <v>0</v>
      </c>
      <c r="M44" s="48">
        <v>0</v>
      </c>
      <c r="N44" s="48">
        <v>0</v>
      </c>
      <c r="O44" s="74" t="s">
        <v>185</v>
      </c>
    </row>
    <row r="45" spans="1:15" s="19" customFormat="1" ht="33.75" x14ac:dyDescent="0.2">
      <c r="A45" s="36" t="s">
        <v>139</v>
      </c>
      <c r="B45" s="37" t="s">
        <v>24</v>
      </c>
      <c r="C45" s="40">
        <f>C46+C47+C48</f>
        <v>420169</v>
      </c>
      <c r="D45" s="40">
        <f t="shared" ref="D45:N45" si="5">D46+D47+D48</f>
        <v>164169.79227000001</v>
      </c>
      <c r="E45" s="40">
        <f t="shared" si="5"/>
        <v>414715.69999999995</v>
      </c>
      <c r="F45" s="40">
        <f t="shared" si="5"/>
        <v>162982.92767</v>
      </c>
      <c r="G45" s="40">
        <f t="shared" si="5"/>
        <v>3030.4</v>
      </c>
      <c r="H45" s="40">
        <f t="shared" si="5"/>
        <v>5453.3</v>
      </c>
      <c r="I45" s="40">
        <f t="shared" si="5"/>
        <v>5453.3</v>
      </c>
      <c r="J45" s="40">
        <f t="shared" si="5"/>
        <v>1186.8646000000001</v>
      </c>
      <c r="K45" s="40">
        <f t="shared" si="5"/>
        <v>0</v>
      </c>
      <c r="L45" s="40">
        <f t="shared" si="5"/>
        <v>0</v>
      </c>
      <c r="M45" s="40">
        <f t="shared" si="5"/>
        <v>0</v>
      </c>
      <c r="N45" s="40">
        <f t="shared" si="5"/>
        <v>0</v>
      </c>
      <c r="O45" s="38"/>
    </row>
    <row r="46" spans="1:15" s="19" customFormat="1" ht="111" customHeight="1" x14ac:dyDescent="0.15">
      <c r="A46" s="57" t="s">
        <v>140</v>
      </c>
      <c r="B46" s="10" t="s">
        <v>87</v>
      </c>
      <c r="C46" s="13">
        <f>E46+H46+K46+M46</f>
        <v>100129.79999999999</v>
      </c>
      <c r="D46" s="13">
        <f>F46+J46+L46+N46</f>
        <v>0</v>
      </c>
      <c r="E46" s="60">
        <v>97876.9</v>
      </c>
      <c r="F46" s="60">
        <v>0</v>
      </c>
      <c r="G46" s="60">
        <v>0</v>
      </c>
      <c r="H46" s="60">
        <v>2252.9</v>
      </c>
      <c r="I46" s="60">
        <v>2252.9</v>
      </c>
      <c r="J46" s="60">
        <v>0</v>
      </c>
      <c r="K46" s="13"/>
      <c r="L46" s="13"/>
      <c r="M46" s="13"/>
      <c r="N46" s="13"/>
      <c r="O46" s="10" t="s">
        <v>230</v>
      </c>
    </row>
    <row r="47" spans="1:15" s="19" customFormat="1" ht="216.75" customHeight="1" x14ac:dyDescent="0.15">
      <c r="A47" s="57" t="s">
        <v>141</v>
      </c>
      <c r="B47" s="10" t="s">
        <v>80</v>
      </c>
      <c r="C47" s="13">
        <f>E47+H47+K47+M47</f>
        <v>150000</v>
      </c>
      <c r="D47" s="13">
        <f>F47+J47+L47+N47</f>
        <v>113632.75527000001</v>
      </c>
      <c r="E47" s="60">
        <v>148500</v>
      </c>
      <c r="F47" s="60">
        <v>112496.42767</v>
      </c>
      <c r="G47" s="60">
        <v>1500</v>
      </c>
      <c r="H47" s="60">
        <v>1500</v>
      </c>
      <c r="I47" s="60">
        <v>1500</v>
      </c>
      <c r="J47" s="60">
        <v>1136.3276000000001</v>
      </c>
      <c r="K47" s="13"/>
      <c r="L47" s="13"/>
      <c r="M47" s="13"/>
      <c r="N47" s="13"/>
      <c r="O47" s="10" t="s">
        <v>229</v>
      </c>
    </row>
    <row r="48" spans="1:15" s="19" customFormat="1" ht="236.25" x14ac:dyDescent="0.15">
      <c r="A48" s="66" t="s">
        <v>169</v>
      </c>
      <c r="B48" s="10" t="s">
        <v>170</v>
      </c>
      <c r="C48" s="13">
        <f>E48+H48+K48+M48</f>
        <v>170039.19999999998</v>
      </c>
      <c r="D48" s="17">
        <f>F48+J48+L48+N48</f>
        <v>50537.036999999997</v>
      </c>
      <c r="E48" s="61">
        <v>168338.8</v>
      </c>
      <c r="F48" s="61">
        <v>50486.5</v>
      </c>
      <c r="G48" s="61">
        <v>1530.4</v>
      </c>
      <c r="H48" s="61">
        <v>1700.4</v>
      </c>
      <c r="I48" s="61">
        <v>1700.4</v>
      </c>
      <c r="J48" s="61">
        <v>50.536999999999999</v>
      </c>
      <c r="K48" s="17"/>
      <c r="L48" s="17"/>
      <c r="M48" s="17"/>
      <c r="N48" s="17"/>
      <c r="O48" s="10" t="s">
        <v>192</v>
      </c>
    </row>
    <row r="49" spans="1:15" s="19" customFormat="1" ht="45" x14ac:dyDescent="0.2">
      <c r="A49" s="36" t="s">
        <v>142</v>
      </c>
      <c r="B49" s="37" t="s">
        <v>123</v>
      </c>
      <c r="C49" s="40">
        <f>C50+C51</f>
        <v>39568.1</v>
      </c>
      <c r="D49" s="40">
        <f t="shared" ref="D49:J49" si="6">D50+D51</f>
        <v>19398.8</v>
      </c>
      <c r="E49" s="59">
        <f t="shared" si="6"/>
        <v>39374.1</v>
      </c>
      <c r="F49" s="59">
        <f t="shared" si="6"/>
        <v>19204.8</v>
      </c>
      <c r="G49" s="59">
        <f t="shared" si="6"/>
        <v>194</v>
      </c>
      <c r="H49" s="59">
        <f t="shared" si="6"/>
        <v>194</v>
      </c>
      <c r="I49" s="59">
        <f t="shared" si="6"/>
        <v>194</v>
      </c>
      <c r="J49" s="59">
        <f t="shared" si="6"/>
        <v>194</v>
      </c>
      <c r="K49" s="40">
        <f>K50+K51</f>
        <v>0</v>
      </c>
      <c r="L49" s="40">
        <f>L50+L51</f>
        <v>0</v>
      </c>
      <c r="M49" s="40">
        <f>M50+M51</f>
        <v>0</v>
      </c>
      <c r="N49" s="40">
        <f>N50+N51</f>
        <v>0</v>
      </c>
      <c r="O49" s="41"/>
    </row>
    <row r="50" spans="1:15" s="19" customFormat="1" ht="246.75" customHeight="1" x14ac:dyDescent="0.15">
      <c r="A50" s="57" t="s">
        <v>143</v>
      </c>
      <c r="B50" s="10" t="s">
        <v>83</v>
      </c>
      <c r="C50" s="13">
        <f>E50+H50+K50+M50</f>
        <v>20169.3</v>
      </c>
      <c r="D50" s="13">
        <f>F50+J50+L50+N50</f>
        <v>0</v>
      </c>
      <c r="E50" s="60">
        <v>20169.3</v>
      </c>
      <c r="F50" s="60">
        <v>0</v>
      </c>
      <c r="G50" s="60">
        <v>0</v>
      </c>
      <c r="H50" s="60">
        <v>0</v>
      </c>
      <c r="I50" s="60">
        <v>0</v>
      </c>
      <c r="J50" s="60"/>
      <c r="K50" s="13"/>
      <c r="L50" s="13"/>
      <c r="M50" s="13"/>
      <c r="N50" s="13"/>
      <c r="O50" s="10" t="s">
        <v>228</v>
      </c>
    </row>
    <row r="51" spans="1:15" s="19" customFormat="1" ht="114.75" customHeight="1" x14ac:dyDescent="0.15">
      <c r="A51" s="57" t="s">
        <v>144</v>
      </c>
      <c r="B51" s="10" t="s">
        <v>131</v>
      </c>
      <c r="C51" s="13">
        <f>E51+H51+K51+M51</f>
        <v>19398.8</v>
      </c>
      <c r="D51" s="17">
        <f>F51+J51+L51+N51</f>
        <v>19398.8</v>
      </c>
      <c r="E51" s="61">
        <v>19204.8</v>
      </c>
      <c r="F51" s="61">
        <v>19204.8</v>
      </c>
      <c r="G51" s="61">
        <v>194</v>
      </c>
      <c r="H51" s="61">
        <v>194</v>
      </c>
      <c r="I51" s="61">
        <v>194</v>
      </c>
      <c r="J51" s="61">
        <v>194</v>
      </c>
      <c r="K51" s="17"/>
      <c r="L51" s="17"/>
      <c r="M51" s="17"/>
      <c r="N51" s="17"/>
      <c r="O51" s="10" t="s">
        <v>191</v>
      </c>
    </row>
    <row r="52" spans="1:15" s="19" customFormat="1" ht="45" x14ac:dyDescent="0.2">
      <c r="A52" s="36" t="s">
        <v>145</v>
      </c>
      <c r="B52" s="37" t="s">
        <v>124</v>
      </c>
      <c r="C52" s="40">
        <f>C53</f>
        <v>50255.199999999997</v>
      </c>
      <c r="D52" s="40">
        <f t="shared" ref="D52:J52" si="7">D53</f>
        <v>0</v>
      </c>
      <c r="E52" s="59">
        <f t="shared" si="7"/>
        <v>50255.199999999997</v>
      </c>
      <c r="F52" s="59">
        <f t="shared" si="7"/>
        <v>0</v>
      </c>
      <c r="G52" s="59">
        <f t="shared" si="7"/>
        <v>0</v>
      </c>
      <c r="H52" s="59">
        <f t="shared" si="7"/>
        <v>0</v>
      </c>
      <c r="I52" s="59">
        <f t="shared" si="7"/>
        <v>0</v>
      </c>
      <c r="J52" s="59">
        <f t="shared" si="7"/>
        <v>0</v>
      </c>
      <c r="K52" s="40">
        <f>K53</f>
        <v>0</v>
      </c>
      <c r="L52" s="40">
        <f>L53</f>
        <v>0</v>
      </c>
      <c r="M52" s="40">
        <f>M53</f>
        <v>0</v>
      </c>
      <c r="N52" s="40">
        <f>N53</f>
        <v>0</v>
      </c>
      <c r="O52" s="38"/>
    </row>
    <row r="53" spans="1:15" s="19" customFormat="1" ht="191.25" x14ac:dyDescent="0.15">
      <c r="A53" s="57" t="s">
        <v>146</v>
      </c>
      <c r="B53" s="10" t="s">
        <v>78</v>
      </c>
      <c r="C53" s="13">
        <f>E53+H53+K53+M53</f>
        <v>50255.199999999997</v>
      </c>
      <c r="D53" s="13">
        <f>F53+J53+L53+N53</f>
        <v>0</v>
      </c>
      <c r="E53" s="60">
        <v>50255.199999999997</v>
      </c>
      <c r="F53" s="60">
        <v>0</v>
      </c>
      <c r="G53" s="60">
        <v>0</v>
      </c>
      <c r="H53" s="60">
        <v>0</v>
      </c>
      <c r="I53" s="60">
        <v>0</v>
      </c>
      <c r="J53" s="60">
        <v>0</v>
      </c>
      <c r="K53" s="13"/>
      <c r="L53" s="13"/>
      <c r="M53" s="13"/>
      <c r="N53" s="13"/>
      <c r="O53" s="10" t="s">
        <v>226</v>
      </c>
    </row>
    <row r="54" spans="1:15" s="19" customFormat="1" ht="123.75" hidden="1" x14ac:dyDescent="0.2">
      <c r="A54" s="36" t="s">
        <v>147</v>
      </c>
      <c r="B54" s="37" t="s">
        <v>125</v>
      </c>
      <c r="C54" s="39">
        <f>E54+H54+K54+M54</f>
        <v>0</v>
      </c>
      <c r="D54" s="39">
        <f>D55</f>
        <v>0</v>
      </c>
      <c r="E54" s="62">
        <f t="shared" ref="E54:J54" si="8">E55</f>
        <v>0</v>
      </c>
      <c r="F54" s="62">
        <f t="shared" si="8"/>
        <v>0</v>
      </c>
      <c r="G54" s="62">
        <f t="shared" si="8"/>
        <v>0</v>
      </c>
      <c r="H54" s="62">
        <f t="shared" si="8"/>
        <v>0</v>
      </c>
      <c r="I54" s="62">
        <f t="shared" si="8"/>
        <v>0</v>
      </c>
      <c r="J54" s="62">
        <f t="shared" si="8"/>
        <v>0</v>
      </c>
      <c r="K54" s="39">
        <f>K55</f>
        <v>0</v>
      </c>
      <c r="L54" s="39">
        <f>L55</f>
        <v>0</v>
      </c>
      <c r="M54" s="39">
        <f>M55</f>
        <v>0</v>
      </c>
      <c r="N54" s="39">
        <f>N55</f>
        <v>0</v>
      </c>
      <c r="O54" s="38"/>
    </row>
    <row r="55" spans="1:15" s="19" customFormat="1" ht="67.5" hidden="1" x14ac:dyDescent="0.15">
      <c r="A55" s="57" t="s">
        <v>148</v>
      </c>
      <c r="B55" s="10" t="s">
        <v>79</v>
      </c>
      <c r="C55" s="13">
        <f>E55+H55+K55+M55</f>
        <v>0</v>
      </c>
      <c r="D55" s="13">
        <f>F55+J55+L55+N55</f>
        <v>0</v>
      </c>
      <c r="E55" s="60">
        <v>0</v>
      </c>
      <c r="F55" s="60">
        <v>0</v>
      </c>
      <c r="G55" s="60">
        <v>0</v>
      </c>
      <c r="H55" s="60">
        <v>0</v>
      </c>
      <c r="I55" s="60">
        <v>0</v>
      </c>
      <c r="J55" s="60">
        <v>0</v>
      </c>
      <c r="K55" s="13"/>
      <c r="L55" s="13"/>
      <c r="M55" s="13"/>
      <c r="N55" s="13"/>
      <c r="O55" s="10"/>
    </row>
    <row r="56" spans="1:15" s="19" customFormat="1" ht="78.75" x14ac:dyDescent="0.2">
      <c r="A56" s="36" t="s">
        <v>149</v>
      </c>
      <c r="B56" s="37" t="s">
        <v>126</v>
      </c>
      <c r="C56" s="39">
        <f>C57</f>
        <v>94.300000000000011</v>
      </c>
      <c r="D56" s="39">
        <f t="shared" ref="D56:J56" si="9">D57</f>
        <v>94.300000000000011</v>
      </c>
      <c r="E56" s="62">
        <f t="shared" si="9"/>
        <v>93.4</v>
      </c>
      <c r="F56" s="62">
        <f t="shared" si="9"/>
        <v>93.4</v>
      </c>
      <c r="G56" s="62">
        <f t="shared" si="9"/>
        <v>0.9</v>
      </c>
      <c r="H56" s="62">
        <f t="shared" si="9"/>
        <v>0.9</v>
      </c>
      <c r="I56" s="62">
        <f t="shared" si="9"/>
        <v>0.9</v>
      </c>
      <c r="J56" s="62">
        <f t="shared" si="9"/>
        <v>0.9</v>
      </c>
      <c r="K56" s="39">
        <f>K57</f>
        <v>0</v>
      </c>
      <c r="L56" s="39">
        <f>L57</f>
        <v>0</v>
      </c>
      <c r="M56" s="39">
        <f>M57</f>
        <v>0</v>
      </c>
      <c r="N56" s="39">
        <f>N57</f>
        <v>0</v>
      </c>
      <c r="O56" s="38"/>
    </row>
    <row r="57" spans="1:15" s="19" customFormat="1" ht="150" customHeight="1" x14ac:dyDescent="0.15">
      <c r="A57" s="57" t="s">
        <v>150</v>
      </c>
      <c r="B57" s="10" t="s">
        <v>81</v>
      </c>
      <c r="C57" s="13">
        <f>E57+H57+K57+M57</f>
        <v>94.300000000000011</v>
      </c>
      <c r="D57" s="13">
        <f>F57+J57</f>
        <v>94.300000000000011</v>
      </c>
      <c r="E57" s="60">
        <v>93.4</v>
      </c>
      <c r="F57" s="60">
        <v>93.4</v>
      </c>
      <c r="G57" s="60">
        <v>0.9</v>
      </c>
      <c r="H57" s="60">
        <v>0.9</v>
      </c>
      <c r="I57" s="60">
        <v>0.9</v>
      </c>
      <c r="J57" s="60">
        <v>0.9</v>
      </c>
      <c r="K57" s="13"/>
      <c r="L57" s="13"/>
      <c r="M57" s="13"/>
      <c r="N57" s="13"/>
      <c r="O57" s="10" t="s">
        <v>184</v>
      </c>
    </row>
    <row r="58" spans="1:15" s="19" customFormat="1" ht="326.25" x14ac:dyDescent="0.15">
      <c r="A58" s="57" t="s">
        <v>152</v>
      </c>
      <c r="B58" s="10" t="s">
        <v>151</v>
      </c>
      <c r="C58" s="13">
        <f>E58+H58+K58+M58</f>
        <v>2562.9</v>
      </c>
      <c r="D58" s="13">
        <f>F58+J58</f>
        <v>0</v>
      </c>
      <c r="E58" s="60">
        <v>2537.3000000000002</v>
      </c>
      <c r="F58" s="60">
        <v>0</v>
      </c>
      <c r="G58" s="60">
        <v>25.6</v>
      </c>
      <c r="H58" s="60">
        <v>25.6</v>
      </c>
      <c r="I58" s="60">
        <v>25.6</v>
      </c>
      <c r="J58" s="60">
        <v>0</v>
      </c>
      <c r="K58" s="13"/>
      <c r="L58" s="13"/>
      <c r="M58" s="13"/>
      <c r="N58" s="13"/>
      <c r="O58" s="10" t="s">
        <v>227</v>
      </c>
    </row>
    <row r="59" spans="1:15" s="19" customFormat="1" ht="123.75" x14ac:dyDescent="0.15">
      <c r="A59" s="57" t="s">
        <v>157</v>
      </c>
      <c r="B59" s="10" t="s">
        <v>158</v>
      </c>
      <c r="C59" s="13">
        <f t="shared" ref="C59:D67" si="10">E59+I59+K59+M59</f>
        <v>659846.69999999995</v>
      </c>
      <c r="D59" s="13">
        <f t="shared" si="10"/>
        <v>659846.69999999995</v>
      </c>
      <c r="E59" s="60">
        <v>659846.69999999995</v>
      </c>
      <c r="F59" s="63">
        <v>659846.69999999995</v>
      </c>
      <c r="G59" s="60"/>
      <c r="H59" s="60"/>
      <c r="I59" s="60"/>
      <c r="J59" s="60"/>
      <c r="K59" s="13"/>
      <c r="L59" s="13"/>
      <c r="M59" s="13"/>
      <c r="N59" s="13"/>
      <c r="O59" s="10" t="s">
        <v>183</v>
      </c>
    </row>
    <row r="60" spans="1:15" s="19" customFormat="1" ht="315" x14ac:dyDescent="0.15">
      <c r="A60" s="57" t="s">
        <v>159</v>
      </c>
      <c r="B60" s="10" t="s">
        <v>160</v>
      </c>
      <c r="C60" s="13">
        <f t="shared" si="10"/>
        <v>95251.5</v>
      </c>
      <c r="D60" s="13">
        <f t="shared" si="10"/>
        <v>61497.178999999996</v>
      </c>
      <c r="E60" s="60">
        <v>95251.5</v>
      </c>
      <c r="F60" s="64">
        <v>61497.178999999996</v>
      </c>
      <c r="G60" s="60"/>
      <c r="H60" s="60"/>
      <c r="I60" s="60"/>
      <c r="J60" s="60"/>
      <c r="K60" s="13"/>
      <c r="L60" s="13"/>
      <c r="M60" s="13"/>
      <c r="N60" s="13"/>
      <c r="O60" s="10" t="s">
        <v>225</v>
      </c>
    </row>
    <row r="61" spans="1:15" s="19" customFormat="1" ht="168.75" x14ac:dyDescent="0.15">
      <c r="A61" s="57" t="s">
        <v>161</v>
      </c>
      <c r="B61" s="10" t="s">
        <v>162</v>
      </c>
      <c r="C61" s="13">
        <f t="shared" si="10"/>
        <v>2816.9</v>
      </c>
      <c r="D61" s="13">
        <f t="shared" si="10"/>
        <v>1766.5047999999999</v>
      </c>
      <c r="E61" s="60">
        <v>2816.9</v>
      </c>
      <c r="F61" s="60">
        <v>1766.5047999999999</v>
      </c>
      <c r="G61" s="60"/>
      <c r="H61" s="60"/>
      <c r="I61" s="60"/>
      <c r="J61" s="60"/>
      <c r="K61" s="13"/>
      <c r="L61" s="13"/>
      <c r="M61" s="13"/>
      <c r="N61" s="13"/>
      <c r="O61" s="10" t="s">
        <v>224</v>
      </c>
    </row>
    <row r="62" spans="1:15" s="19" customFormat="1" ht="202.5" x14ac:dyDescent="0.15">
      <c r="A62" s="57" t="s">
        <v>163</v>
      </c>
      <c r="B62" s="10" t="s">
        <v>164</v>
      </c>
      <c r="C62" s="13">
        <f t="shared" si="10"/>
        <v>5459</v>
      </c>
      <c r="D62" s="13">
        <f t="shared" si="10"/>
        <v>3992.28</v>
      </c>
      <c r="E62" s="60">
        <v>5459</v>
      </c>
      <c r="F62" s="60">
        <v>3992.28</v>
      </c>
      <c r="G62" s="60"/>
      <c r="H62" s="60"/>
      <c r="I62" s="60"/>
      <c r="J62" s="60"/>
      <c r="K62" s="13"/>
      <c r="L62" s="13"/>
      <c r="M62" s="13"/>
      <c r="N62" s="13"/>
      <c r="O62" s="10" t="s">
        <v>190</v>
      </c>
    </row>
    <row r="63" spans="1:15" s="19" customFormat="1" ht="101.25" x14ac:dyDescent="0.15">
      <c r="A63" s="70" t="s">
        <v>165</v>
      </c>
      <c r="B63" s="10" t="s">
        <v>167</v>
      </c>
      <c r="C63" s="13">
        <f>E63+I63+K63+M63</f>
        <v>352385.4</v>
      </c>
      <c r="D63" s="13">
        <f>F63+J63+L63+N63</f>
        <v>141163.90833000001</v>
      </c>
      <c r="E63" s="60">
        <v>352385.4</v>
      </c>
      <c r="F63" s="60">
        <v>141163.90833000001</v>
      </c>
      <c r="G63" s="60"/>
      <c r="H63" s="60"/>
      <c r="I63" s="60"/>
      <c r="J63" s="60"/>
      <c r="K63" s="13"/>
      <c r="L63" s="13"/>
      <c r="M63" s="13"/>
      <c r="N63" s="13"/>
      <c r="O63" s="10" t="s">
        <v>182</v>
      </c>
    </row>
    <row r="64" spans="1:15" s="19" customFormat="1" ht="270" x14ac:dyDescent="0.15">
      <c r="A64" s="57" t="s">
        <v>166</v>
      </c>
      <c r="B64" s="10" t="s">
        <v>174</v>
      </c>
      <c r="C64" s="13">
        <f t="shared" si="10"/>
        <v>14645.3</v>
      </c>
      <c r="D64" s="13">
        <f t="shared" si="10"/>
        <v>0</v>
      </c>
      <c r="E64" s="60">
        <v>14315.8</v>
      </c>
      <c r="F64" s="60">
        <v>0</v>
      </c>
      <c r="G64" s="60"/>
      <c r="H64" s="60">
        <v>329.5</v>
      </c>
      <c r="I64" s="60">
        <v>329.5</v>
      </c>
      <c r="J64" s="60"/>
      <c r="K64" s="13"/>
      <c r="L64" s="13"/>
      <c r="M64" s="13"/>
      <c r="N64" s="13"/>
      <c r="O64" s="10" t="s">
        <v>223</v>
      </c>
    </row>
    <row r="65" spans="1:15" s="19" customFormat="1" ht="247.5" x14ac:dyDescent="0.15">
      <c r="A65" s="70" t="s">
        <v>175</v>
      </c>
      <c r="B65" s="10" t="s">
        <v>176</v>
      </c>
      <c r="C65" s="13">
        <f t="shared" si="10"/>
        <v>82904.899999999994</v>
      </c>
      <c r="D65" s="13"/>
      <c r="E65" s="60">
        <v>81039.5</v>
      </c>
      <c r="F65" s="60"/>
      <c r="G65" s="60"/>
      <c r="H65" s="60">
        <v>1865.4</v>
      </c>
      <c r="I65" s="60">
        <v>1865.4</v>
      </c>
      <c r="J65" s="60"/>
      <c r="K65" s="13"/>
      <c r="L65" s="13"/>
      <c r="M65" s="13"/>
      <c r="N65" s="13"/>
      <c r="O65" s="10" t="s">
        <v>222</v>
      </c>
    </row>
    <row r="66" spans="1:15" s="19" customFormat="1" ht="303.75" x14ac:dyDescent="0.15">
      <c r="A66" s="70" t="s">
        <v>177</v>
      </c>
      <c r="B66" s="10" t="s">
        <v>178</v>
      </c>
      <c r="C66" s="13">
        <f t="shared" si="10"/>
        <v>19423.8</v>
      </c>
      <c r="D66" s="13"/>
      <c r="E66" s="60">
        <v>18986.8</v>
      </c>
      <c r="F66" s="60"/>
      <c r="G66" s="60"/>
      <c r="H66" s="60">
        <v>437</v>
      </c>
      <c r="I66" s="60">
        <v>437</v>
      </c>
      <c r="J66" s="60"/>
      <c r="K66" s="13"/>
      <c r="L66" s="13"/>
      <c r="M66" s="13"/>
      <c r="N66" s="13"/>
      <c r="O66" s="10" t="s">
        <v>181</v>
      </c>
    </row>
    <row r="67" spans="1:15" s="19" customFormat="1" ht="225" x14ac:dyDescent="0.15">
      <c r="A67" s="70" t="s">
        <v>179</v>
      </c>
      <c r="B67" s="10" t="s">
        <v>180</v>
      </c>
      <c r="C67" s="13">
        <f t="shared" si="10"/>
        <v>114236.59999999999</v>
      </c>
      <c r="D67" s="13"/>
      <c r="E67" s="60">
        <v>111657.7</v>
      </c>
      <c r="F67" s="60"/>
      <c r="G67" s="60"/>
      <c r="H67" s="60">
        <v>2578.9</v>
      </c>
      <c r="I67" s="60">
        <v>2578.9</v>
      </c>
      <c r="J67" s="60"/>
      <c r="K67" s="13"/>
      <c r="L67" s="13"/>
      <c r="M67" s="13"/>
      <c r="N67" s="13"/>
      <c r="O67" s="10" t="s">
        <v>221</v>
      </c>
    </row>
    <row r="68" spans="1:15" s="19" customFormat="1" ht="63" x14ac:dyDescent="0.15">
      <c r="A68" s="32" t="s">
        <v>44</v>
      </c>
      <c r="B68" s="28" t="s">
        <v>45</v>
      </c>
      <c r="C68" s="52">
        <f>C69+C70+C71</f>
        <v>115610.7</v>
      </c>
      <c r="D68" s="52">
        <f t="shared" ref="D68:J68" si="11">D69+D70+D71</f>
        <v>68899.063039999892</v>
      </c>
      <c r="E68" s="52">
        <f t="shared" si="11"/>
        <v>9187.2000000000007</v>
      </c>
      <c r="F68" s="52">
        <f t="shared" si="11"/>
        <v>0</v>
      </c>
      <c r="G68" s="52">
        <f t="shared" si="11"/>
        <v>21016</v>
      </c>
      <c r="H68" s="52">
        <f t="shared" si="11"/>
        <v>20978.799999999999</v>
      </c>
      <c r="I68" s="52">
        <f t="shared" si="11"/>
        <v>20978.799999999999</v>
      </c>
      <c r="J68" s="52">
        <f t="shared" si="11"/>
        <v>9085.8145499999991</v>
      </c>
      <c r="K68" s="52">
        <f>K69+K70+K71</f>
        <v>0</v>
      </c>
      <c r="L68" s="52">
        <f>L69+L70+L71</f>
        <v>0</v>
      </c>
      <c r="M68" s="52">
        <f>M69+M70+M71</f>
        <v>85444.7</v>
      </c>
      <c r="N68" s="52">
        <f>N69+N70+N71</f>
        <v>59813.248489999896</v>
      </c>
      <c r="O68" s="34"/>
    </row>
    <row r="69" spans="1:15" s="19" customFormat="1" ht="101.25" x14ac:dyDescent="0.15">
      <c r="A69" s="57" t="s">
        <v>46</v>
      </c>
      <c r="B69" s="6" t="s">
        <v>47</v>
      </c>
      <c r="C69" s="48">
        <f>E69+H69+K69+M69</f>
        <v>85444.7</v>
      </c>
      <c r="D69" s="48">
        <f>F69+J69+L69+N69</f>
        <v>59813.248489999896</v>
      </c>
      <c r="E69" s="48">
        <v>0</v>
      </c>
      <c r="F69" s="48">
        <v>0</v>
      </c>
      <c r="G69" s="48">
        <v>0</v>
      </c>
      <c r="H69" s="48">
        <v>0</v>
      </c>
      <c r="I69" s="48">
        <v>0</v>
      </c>
      <c r="J69" s="48">
        <v>0</v>
      </c>
      <c r="K69" s="48">
        <v>0</v>
      </c>
      <c r="L69" s="48">
        <v>0</v>
      </c>
      <c r="M69" s="48">
        <v>85444.7</v>
      </c>
      <c r="N69" s="71">
        <f>21793.96776+38019.2807299999</f>
        <v>59813.248489999896</v>
      </c>
      <c r="O69" s="72" t="s">
        <v>211</v>
      </c>
    </row>
    <row r="70" spans="1:15" s="19" customFormat="1" ht="123.75" customHeight="1" x14ac:dyDescent="0.15">
      <c r="A70" s="57" t="s">
        <v>85</v>
      </c>
      <c r="B70" s="6" t="s">
        <v>48</v>
      </c>
      <c r="C70" s="48">
        <f>E70+H70+K70+M70</f>
        <v>20886</v>
      </c>
      <c r="D70" s="48">
        <f>F70+J70+L70+N70</f>
        <v>9085.8145499999991</v>
      </c>
      <c r="E70" s="48">
        <v>0</v>
      </c>
      <c r="F70" s="48">
        <v>0</v>
      </c>
      <c r="G70" s="48">
        <v>20886</v>
      </c>
      <c r="H70" s="48">
        <v>20886</v>
      </c>
      <c r="I70" s="48">
        <v>20886</v>
      </c>
      <c r="J70" s="48">
        <v>9085.8145499999991</v>
      </c>
      <c r="K70" s="48">
        <v>0</v>
      </c>
      <c r="L70" s="48">
        <v>0</v>
      </c>
      <c r="M70" s="48">
        <v>0</v>
      </c>
      <c r="N70" s="48">
        <v>0</v>
      </c>
      <c r="O70" s="74" t="s">
        <v>215</v>
      </c>
    </row>
    <row r="71" spans="1:15" s="19" customFormat="1" ht="324.75" customHeight="1" x14ac:dyDescent="0.15">
      <c r="A71" s="57" t="s">
        <v>156</v>
      </c>
      <c r="B71" s="10" t="s">
        <v>133</v>
      </c>
      <c r="C71" s="13">
        <f>E71+H71+K71+M71</f>
        <v>9280</v>
      </c>
      <c r="D71" s="13">
        <f>F71+J71</f>
        <v>0</v>
      </c>
      <c r="E71" s="60">
        <v>9187.2000000000007</v>
      </c>
      <c r="F71" s="60"/>
      <c r="G71" s="60">
        <v>130</v>
      </c>
      <c r="H71" s="60">
        <v>92.8</v>
      </c>
      <c r="I71" s="60">
        <v>92.8</v>
      </c>
      <c r="J71" s="60"/>
      <c r="K71" s="13"/>
      <c r="L71" s="13"/>
      <c r="M71" s="13"/>
      <c r="N71" s="13"/>
      <c r="O71" s="10" t="s">
        <v>173</v>
      </c>
    </row>
    <row r="72" spans="1:15" s="19" customFormat="1" ht="42" x14ac:dyDescent="0.15">
      <c r="A72" s="32" t="s">
        <v>49</v>
      </c>
      <c r="B72" s="28" t="s">
        <v>50</v>
      </c>
      <c r="C72" s="52">
        <f>C73+C74+C75+C76+C77+C78</f>
        <v>92139.3</v>
      </c>
      <c r="D72" s="52">
        <f t="shared" ref="D72:J72" si="12">D73+D74+D75+D76+D77+D78</f>
        <v>39770.183999999994</v>
      </c>
      <c r="E72" s="52">
        <f t="shared" si="12"/>
        <v>23760</v>
      </c>
      <c r="F72" s="52">
        <f t="shared" si="12"/>
        <v>0</v>
      </c>
      <c r="G72" s="52">
        <f t="shared" si="12"/>
        <v>66654.100000000006</v>
      </c>
      <c r="H72" s="52">
        <f t="shared" si="12"/>
        <v>68379.3</v>
      </c>
      <c r="I72" s="52">
        <f t="shared" si="12"/>
        <v>68379.3</v>
      </c>
      <c r="J72" s="52">
        <f t="shared" si="12"/>
        <v>39770.183999999994</v>
      </c>
      <c r="K72" s="52">
        <f>K73+K74+K75+K76+K77+K78</f>
        <v>0</v>
      </c>
      <c r="L72" s="52">
        <f>L73+L74+L75+L76+L77+L78</f>
        <v>0</v>
      </c>
      <c r="M72" s="52">
        <f>M73+M74+M75+M76+M77+M78</f>
        <v>0</v>
      </c>
      <c r="N72" s="52">
        <f>N73+N74+N75+N76+N77+N78</f>
        <v>0</v>
      </c>
      <c r="O72" s="35"/>
    </row>
    <row r="73" spans="1:15" s="19" customFormat="1" ht="56.25" x14ac:dyDescent="0.15">
      <c r="A73" s="57" t="s">
        <v>51</v>
      </c>
      <c r="B73" s="6" t="s">
        <v>52</v>
      </c>
      <c r="C73" s="48">
        <f>E73+H73+K73+M73</f>
        <v>53962</v>
      </c>
      <c r="D73" s="48">
        <f>F73+J73+L73+N73</f>
        <v>34600.813999999998</v>
      </c>
      <c r="E73" s="48">
        <v>0</v>
      </c>
      <c r="F73" s="48">
        <v>0</v>
      </c>
      <c r="G73" s="51">
        <v>53962</v>
      </c>
      <c r="H73" s="51">
        <v>53962</v>
      </c>
      <c r="I73" s="51">
        <v>53962</v>
      </c>
      <c r="J73" s="51">
        <v>34600.813999999998</v>
      </c>
      <c r="K73" s="48">
        <v>0</v>
      </c>
      <c r="L73" s="48">
        <v>0</v>
      </c>
      <c r="M73" s="48">
        <v>0</v>
      </c>
      <c r="N73" s="48">
        <v>0</v>
      </c>
      <c r="O73" s="18" t="s">
        <v>214</v>
      </c>
    </row>
    <row r="74" spans="1:15" s="19" customFormat="1" ht="45" x14ac:dyDescent="0.15">
      <c r="A74" s="57" t="s">
        <v>53</v>
      </c>
      <c r="B74" s="5" t="s">
        <v>54</v>
      </c>
      <c r="C74" s="48">
        <f>E74+H74+K74+M74</f>
        <v>3547.2</v>
      </c>
      <c r="D74" s="48">
        <f>F74+J74+L74+N74</f>
        <v>1968.4349999999999</v>
      </c>
      <c r="E74" s="48">
        <v>0</v>
      </c>
      <c r="F74" s="48">
        <v>0</v>
      </c>
      <c r="G74" s="51">
        <v>3547.2</v>
      </c>
      <c r="H74" s="51">
        <v>3547.2</v>
      </c>
      <c r="I74" s="51">
        <v>3547.2</v>
      </c>
      <c r="J74" s="51">
        <v>1968.4349999999999</v>
      </c>
      <c r="K74" s="48">
        <v>0</v>
      </c>
      <c r="L74" s="48">
        <v>0</v>
      </c>
      <c r="M74" s="48">
        <v>0</v>
      </c>
      <c r="N74" s="48">
        <v>0</v>
      </c>
      <c r="O74" s="74" t="s">
        <v>220</v>
      </c>
    </row>
    <row r="75" spans="1:15" s="19" customFormat="1" ht="56.25" x14ac:dyDescent="0.15">
      <c r="A75" s="57" t="s">
        <v>55</v>
      </c>
      <c r="B75" s="5" t="s">
        <v>77</v>
      </c>
      <c r="C75" s="48">
        <f>E75+H75+K75+M75</f>
        <v>1404.9</v>
      </c>
      <c r="D75" s="48">
        <f>F75+J75+L75+N75</f>
        <v>943.98900000000003</v>
      </c>
      <c r="E75" s="48">
        <v>0</v>
      </c>
      <c r="F75" s="48">
        <v>0</v>
      </c>
      <c r="G75" s="51">
        <v>1404.9</v>
      </c>
      <c r="H75" s="51">
        <v>1404.9</v>
      </c>
      <c r="I75" s="51">
        <v>1404.9</v>
      </c>
      <c r="J75" s="51">
        <v>943.98900000000003</v>
      </c>
      <c r="K75" s="48">
        <v>0</v>
      </c>
      <c r="L75" s="48">
        <v>0</v>
      </c>
      <c r="M75" s="48">
        <v>0</v>
      </c>
      <c r="N75" s="48">
        <v>0</v>
      </c>
      <c r="O75" s="74" t="s">
        <v>188</v>
      </c>
    </row>
    <row r="76" spans="1:15" s="19" customFormat="1" ht="135" x14ac:dyDescent="0.15">
      <c r="A76" s="57" t="s">
        <v>57</v>
      </c>
      <c r="B76" s="6" t="s">
        <v>56</v>
      </c>
      <c r="C76" s="48">
        <f>E76+H76+K76+M76</f>
        <v>1500</v>
      </c>
      <c r="D76" s="48">
        <f>F76+J76+L76+N76</f>
        <v>531.78</v>
      </c>
      <c r="E76" s="48">
        <v>0</v>
      </c>
      <c r="F76" s="48">
        <v>0</v>
      </c>
      <c r="G76" s="51">
        <v>1500</v>
      </c>
      <c r="H76" s="51">
        <v>1500</v>
      </c>
      <c r="I76" s="51">
        <v>1500</v>
      </c>
      <c r="J76" s="51">
        <v>531.78</v>
      </c>
      <c r="K76" s="48">
        <v>0</v>
      </c>
      <c r="L76" s="48">
        <v>0</v>
      </c>
      <c r="M76" s="48">
        <v>0</v>
      </c>
      <c r="N76" s="48">
        <v>0</v>
      </c>
      <c r="O76" s="74" t="s">
        <v>218</v>
      </c>
    </row>
    <row r="77" spans="1:15" s="19" customFormat="1" ht="149.25" customHeight="1" x14ac:dyDescent="0.15">
      <c r="A77" s="57" t="s">
        <v>86</v>
      </c>
      <c r="B77" s="8" t="s">
        <v>58</v>
      </c>
      <c r="C77" s="48">
        <f>E77+H77+K77+M77</f>
        <v>24000</v>
      </c>
      <c r="D77" s="48">
        <f>F77+J77+L77+N77</f>
        <v>0</v>
      </c>
      <c r="E77" s="51">
        <v>23760</v>
      </c>
      <c r="F77" s="51">
        <v>0</v>
      </c>
      <c r="G77" s="51">
        <v>240</v>
      </c>
      <c r="H77" s="51">
        <v>240</v>
      </c>
      <c r="I77" s="51">
        <v>240</v>
      </c>
      <c r="J77" s="51">
        <v>0</v>
      </c>
      <c r="K77" s="48">
        <v>0</v>
      </c>
      <c r="L77" s="48">
        <v>0</v>
      </c>
      <c r="M77" s="48">
        <v>0</v>
      </c>
      <c r="N77" s="48">
        <v>0</v>
      </c>
      <c r="O77" s="74" t="s">
        <v>219</v>
      </c>
    </row>
    <row r="78" spans="1:15" s="19" customFormat="1" ht="90" x14ac:dyDescent="0.2">
      <c r="A78" s="36" t="s">
        <v>120</v>
      </c>
      <c r="B78" s="37" t="s">
        <v>121</v>
      </c>
      <c r="C78" s="39">
        <f>C79</f>
        <v>7725.2</v>
      </c>
      <c r="D78" s="39">
        <f t="shared" ref="D78:J78" si="13">D79</f>
        <v>1725.1659999999999</v>
      </c>
      <c r="E78" s="62">
        <f t="shared" si="13"/>
        <v>0</v>
      </c>
      <c r="F78" s="62">
        <f t="shared" si="13"/>
        <v>0</v>
      </c>
      <c r="G78" s="62">
        <f t="shared" si="13"/>
        <v>6000</v>
      </c>
      <c r="H78" s="62">
        <f t="shared" si="13"/>
        <v>7725.2</v>
      </c>
      <c r="I78" s="62">
        <f t="shared" si="13"/>
        <v>7725.2</v>
      </c>
      <c r="J78" s="62">
        <f t="shared" si="13"/>
        <v>1725.1659999999999</v>
      </c>
      <c r="K78" s="39">
        <f>K79</f>
        <v>0</v>
      </c>
      <c r="L78" s="39">
        <f>L79</f>
        <v>0</v>
      </c>
      <c r="M78" s="39">
        <f>M79</f>
        <v>0</v>
      </c>
      <c r="N78" s="39">
        <f>N79</f>
        <v>0</v>
      </c>
      <c r="O78" s="38"/>
    </row>
    <row r="79" spans="1:15" s="19" customFormat="1" ht="45" x14ac:dyDescent="0.2">
      <c r="A79" s="57" t="s">
        <v>128</v>
      </c>
      <c r="B79" s="15" t="s">
        <v>76</v>
      </c>
      <c r="C79" s="13">
        <f>E79+H79+K79+M79</f>
        <v>7725.2</v>
      </c>
      <c r="D79" s="13">
        <f>F79+J79+L79+N79</f>
        <v>1725.1659999999999</v>
      </c>
      <c r="E79" s="60"/>
      <c r="F79" s="60"/>
      <c r="G79" s="60">
        <v>6000</v>
      </c>
      <c r="H79" s="60">
        <v>7725.2</v>
      </c>
      <c r="I79" s="60">
        <v>7725.2</v>
      </c>
      <c r="J79" s="60">
        <v>1725.1659999999999</v>
      </c>
      <c r="K79" s="13"/>
      <c r="L79" s="13"/>
      <c r="M79" s="13"/>
      <c r="N79" s="13"/>
      <c r="O79" s="10" t="s">
        <v>186</v>
      </c>
    </row>
    <row r="80" spans="1:15" s="19" customFormat="1" ht="52.5" x14ac:dyDescent="0.15">
      <c r="A80" s="32" t="s">
        <v>59</v>
      </c>
      <c r="B80" s="33" t="s">
        <v>60</v>
      </c>
      <c r="C80" s="52">
        <f>C81</f>
        <v>0</v>
      </c>
      <c r="D80" s="52">
        <f t="shared" ref="D80:J80" si="14">D81</f>
        <v>0</v>
      </c>
      <c r="E80" s="52">
        <f t="shared" si="14"/>
        <v>0</v>
      </c>
      <c r="F80" s="52">
        <f t="shared" si="14"/>
        <v>0</v>
      </c>
      <c r="G80" s="52">
        <f t="shared" si="14"/>
        <v>0</v>
      </c>
      <c r="H80" s="52">
        <f t="shared" si="14"/>
        <v>0</v>
      </c>
      <c r="I80" s="52">
        <f t="shared" si="14"/>
        <v>0</v>
      </c>
      <c r="J80" s="52">
        <f t="shared" si="14"/>
        <v>0</v>
      </c>
      <c r="K80" s="52">
        <f>K81</f>
        <v>0</v>
      </c>
      <c r="L80" s="52">
        <f>L81</f>
        <v>0</v>
      </c>
      <c r="M80" s="52">
        <f>M81</f>
        <v>0</v>
      </c>
      <c r="N80" s="52">
        <f>N81</f>
        <v>0</v>
      </c>
      <c r="O80" s="35"/>
    </row>
    <row r="81" spans="1:15" s="19" customFormat="1" ht="45" x14ac:dyDescent="0.15">
      <c r="A81" s="57" t="s">
        <v>61</v>
      </c>
      <c r="B81" s="8" t="s">
        <v>62</v>
      </c>
      <c r="C81" s="48">
        <f>E81+H81+K81+M81</f>
        <v>0</v>
      </c>
      <c r="D81" s="48">
        <f>F81+J81+L81+N81</f>
        <v>0</v>
      </c>
      <c r="E81" s="48">
        <v>0</v>
      </c>
      <c r="F81" s="48">
        <v>0</v>
      </c>
      <c r="G81" s="48">
        <v>0</v>
      </c>
      <c r="H81" s="48">
        <v>0</v>
      </c>
      <c r="I81" s="48">
        <v>0</v>
      </c>
      <c r="J81" s="48">
        <v>0</v>
      </c>
      <c r="K81" s="48">
        <v>0</v>
      </c>
      <c r="L81" s="48">
        <v>0</v>
      </c>
      <c r="M81" s="48">
        <v>0</v>
      </c>
      <c r="N81" s="48">
        <v>0</v>
      </c>
      <c r="O81" s="18"/>
    </row>
    <row r="82" spans="1:15" s="19" customFormat="1" ht="42" x14ac:dyDescent="0.15">
      <c r="A82" s="32" t="s">
        <v>63</v>
      </c>
      <c r="B82" s="33" t="s">
        <v>64</v>
      </c>
      <c r="C82" s="52">
        <f>C83</f>
        <v>71878</v>
      </c>
      <c r="D82" s="52">
        <f t="shared" ref="D82:J83" si="15">D83</f>
        <v>0</v>
      </c>
      <c r="E82" s="52">
        <f t="shared" si="15"/>
        <v>71159.199999999997</v>
      </c>
      <c r="F82" s="52">
        <f t="shared" si="15"/>
        <v>0</v>
      </c>
      <c r="G82" s="52">
        <f t="shared" si="15"/>
        <v>718.8</v>
      </c>
      <c r="H82" s="52">
        <f t="shared" si="15"/>
        <v>718.8</v>
      </c>
      <c r="I82" s="52">
        <f t="shared" si="15"/>
        <v>718.8</v>
      </c>
      <c r="J82" s="52">
        <f t="shared" si="15"/>
        <v>0</v>
      </c>
      <c r="K82" s="52">
        <f t="shared" ref="K82:N83" si="16">K83</f>
        <v>0</v>
      </c>
      <c r="L82" s="52">
        <f t="shared" si="16"/>
        <v>0</v>
      </c>
      <c r="M82" s="52">
        <f t="shared" si="16"/>
        <v>0</v>
      </c>
      <c r="N82" s="52">
        <f t="shared" si="16"/>
        <v>0</v>
      </c>
      <c r="O82" s="34"/>
    </row>
    <row r="83" spans="1:15" s="19" customFormat="1" ht="123" customHeight="1" x14ac:dyDescent="0.2">
      <c r="A83" s="36" t="s">
        <v>73</v>
      </c>
      <c r="B83" s="37" t="s">
        <v>122</v>
      </c>
      <c r="C83" s="39">
        <f>E83+H83+K83+M83</f>
        <v>71878</v>
      </c>
      <c r="D83" s="39">
        <f>D84</f>
        <v>0</v>
      </c>
      <c r="E83" s="62">
        <f t="shared" si="15"/>
        <v>71159.199999999997</v>
      </c>
      <c r="F83" s="62">
        <f t="shared" si="15"/>
        <v>0</v>
      </c>
      <c r="G83" s="62">
        <f t="shared" si="15"/>
        <v>718.8</v>
      </c>
      <c r="H83" s="62">
        <f t="shared" si="15"/>
        <v>718.8</v>
      </c>
      <c r="I83" s="62">
        <f t="shared" si="15"/>
        <v>718.8</v>
      </c>
      <c r="J83" s="62">
        <f t="shared" si="15"/>
        <v>0</v>
      </c>
      <c r="K83" s="39">
        <f t="shared" si="16"/>
        <v>0</v>
      </c>
      <c r="L83" s="39">
        <f t="shared" si="16"/>
        <v>0</v>
      </c>
      <c r="M83" s="39">
        <f t="shared" si="16"/>
        <v>0</v>
      </c>
      <c r="N83" s="39">
        <f t="shared" si="16"/>
        <v>0</v>
      </c>
      <c r="O83" s="67"/>
    </row>
    <row r="84" spans="1:15" s="19" customFormat="1" ht="285.75" customHeight="1" x14ac:dyDescent="0.2">
      <c r="A84" s="57" t="s">
        <v>75</v>
      </c>
      <c r="B84" s="15" t="s">
        <v>74</v>
      </c>
      <c r="C84" s="13">
        <f>E84+H84+K84+M84</f>
        <v>71878</v>
      </c>
      <c r="D84" s="13">
        <f>F84+J84+L84+N84</f>
        <v>0</v>
      </c>
      <c r="E84" s="60">
        <v>71159.199999999997</v>
      </c>
      <c r="F84" s="60">
        <v>0</v>
      </c>
      <c r="G84" s="60">
        <v>718.8</v>
      </c>
      <c r="H84" s="60">
        <v>718.8</v>
      </c>
      <c r="I84" s="60">
        <v>718.8</v>
      </c>
      <c r="J84" s="60">
        <v>0</v>
      </c>
      <c r="K84" s="13"/>
      <c r="L84" s="13"/>
      <c r="M84" s="13"/>
      <c r="N84" s="13"/>
      <c r="O84" s="10" t="s">
        <v>217</v>
      </c>
    </row>
    <row r="85" spans="1:15" s="19" customFormat="1" ht="63" x14ac:dyDescent="0.15">
      <c r="A85" s="27" t="s">
        <v>65</v>
      </c>
      <c r="B85" s="28" t="s">
        <v>66</v>
      </c>
      <c r="C85" s="52">
        <f>C86</f>
        <v>2871371.1</v>
      </c>
      <c r="D85" s="52">
        <f t="shared" ref="D85:J85" si="17">D86</f>
        <v>1674966.4750000001</v>
      </c>
      <c r="E85" s="52">
        <f t="shared" si="17"/>
        <v>0</v>
      </c>
      <c r="F85" s="52">
        <f t="shared" si="17"/>
        <v>0</v>
      </c>
      <c r="G85" s="52">
        <f t="shared" si="17"/>
        <v>2871371.1</v>
      </c>
      <c r="H85" s="52">
        <f t="shared" si="17"/>
        <v>2871371.1</v>
      </c>
      <c r="I85" s="52">
        <f t="shared" si="17"/>
        <v>2871371.1</v>
      </c>
      <c r="J85" s="52">
        <f t="shared" si="17"/>
        <v>1674966.4750000001</v>
      </c>
      <c r="K85" s="52">
        <f>K86</f>
        <v>0</v>
      </c>
      <c r="L85" s="52">
        <f>L86</f>
        <v>0</v>
      </c>
      <c r="M85" s="52">
        <f>M86</f>
        <v>0</v>
      </c>
      <c r="N85" s="52">
        <f>N86</f>
        <v>0</v>
      </c>
      <c r="O85" s="29"/>
    </row>
    <row r="86" spans="1:15" s="19" customFormat="1" ht="45" x14ac:dyDescent="0.15">
      <c r="A86" s="57" t="s">
        <v>67</v>
      </c>
      <c r="B86" s="6" t="s">
        <v>68</v>
      </c>
      <c r="C86" s="48">
        <f>E86+H86+K86+M86</f>
        <v>2871371.1</v>
      </c>
      <c r="D86" s="48">
        <f>F86+J86+L86+N86</f>
        <v>1674966.4750000001</v>
      </c>
      <c r="E86" s="48">
        <v>0</v>
      </c>
      <c r="F86" s="48">
        <v>0</v>
      </c>
      <c r="G86" s="48">
        <v>2871371.1</v>
      </c>
      <c r="H86" s="48">
        <v>2871371.1</v>
      </c>
      <c r="I86" s="48">
        <v>2871371.1</v>
      </c>
      <c r="J86" s="48">
        <v>1674966.4750000001</v>
      </c>
      <c r="K86" s="48">
        <v>0</v>
      </c>
      <c r="L86" s="48">
        <v>0</v>
      </c>
      <c r="M86" s="48">
        <v>0</v>
      </c>
      <c r="N86" s="48">
        <v>0</v>
      </c>
      <c r="O86" s="74" t="s">
        <v>216</v>
      </c>
    </row>
    <row r="87" spans="1:15" s="19" customFormat="1" ht="101.25" x14ac:dyDescent="0.15">
      <c r="A87" s="57" t="s">
        <v>69</v>
      </c>
      <c r="B87" s="6" t="s">
        <v>70</v>
      </c>
      <c r="C87" s="48">
        <f>E87+H87+K87+M87</f>
        <v>143997.5</v>
      </c>
      <c r="D87" s="48">
        <f>F87+J87+L87+N87</f>
        <v>82904.742379999996</v>
      </c>
      <c r="E87" s="48">
        <v>0</v>
      </c>
      <c r="F87" s="48">
        <v>0</v>
      </c>
      <c r="G87" s="48">
        <v>0</v>
      </c>
      <c r="H87" s="48">
        <v>0</v>
      </c>
      <c r="I87" s="48">
        <v>0</v>
      </c>
      <c r="J87" s="48">
        <v>0</v>
      </c>
      <c r="K87" s="48">
        <v>0</v>
      </c>
      <c r="L87" s="48">
        <v>0</v>
      </c>
      <c r="M87" s="48">
        <v>143997.5</v>
      </c>
      <c r="N87" s="69">
        <v>82904.742379999996</v>
      </c>
      <c r="O87" s="73" t="s">
        <v>212</v>
      </c>
    </row>
    <row r="88" spans="1:15" s="9" customFormat="1" x14ac:dyDescent="0.25">
      <c r="A88" s="27"/>
      <c r="B88" s="30" t="s">
        <v>127</v>
      </c>
      <c r="C88" s="53">
        <f>E88+H88+M88</f>
        <v>14329418.919999998</v>
      </c>
      <c r="D88" s="53">
        <f t="shared" ref="D88:N88" si="18">D7+D68+D72+D80+D82+D85</f>
        <v>7259185.8282599989</v>
      </c>
      <c r="E88" s="54">
        <f t="shared" si="18"/>
        <v>2231533.0000000005</v>
      </c>
      <c r="F88" s="54">
        <f t="shared" si="18"/>
        <v>1223235.51743</v>
      </c>
      <c r="G88" s="54">
        <f t="shared" si="18"/>
        <v>5003779.4000000004</v>
      </c>
      <c r="H88" s="54">
        <f t="shared" si="18"/>
        <v>4997708.1199999992</v>
      </c>
      <c r="I88" s="54">
        <f t="shared" si="18"/>
        <v>4997708.0999999996</v>
      </c>
      <c r="J88" s="54">
        <f t="shared" si="18"/>
        <v>2954686.23716</v>
      </c>
      <c r="K88" s="53">
        <f t="shared" si="18"/>
        <v>0</v>
      </c>
      <c r="L88" s="53">
        <f t="shared" si="18"/>
        <v>0</v>
      </c>
      <c r="M88" s="53">
        <f t="shared" si="18"/>
        <v>7100177.7999999998</v>
      </c>
      <c r="N88" s="53">
        <f t="shared" si="18"/>
        <v>3081449.2336699995</v>
      </c>
      <c r="O88" s="31"/>
    </row>
    <row r="89" spans="1:15" s="9" customFormat="1" x14ac:dyDescent="0.25">
      <c r="A89" s="20"/>
      <c r="B89" s="26"/>
      <c r="C89" s="55"/>
      <c r="D89" s="55"/>
      <c r="E89" s="65"/>
      <c r="F89" s="65"/>
      <c r="G89" s="65"/>
      <c r="H89" s="65"/>
      <c r="I89" s="65"/>
      <c r="J89" s="65"/>
      <c r="K89" s="56"/>
      <c r="L89" s="56"/>
      <c r="M89" s="56"/>
      <c r="N89" s="56"/>
      <c r="O89" s="12"/>
    </row>
    <row r="90" spans="1:15" s="9" customFormat="1" x14ac:dyDescent="0.25">
      <c r="A90" s="20" t="s">
        <v>172</v>
      </c>
      <c r="B90" s="26" t="s">
        <v>213</v>
      </c>
      <c r="C90" s="55"/>
      <c r="D90" s="55"/>
      <c r="E90" s="65"/>
      <c r="F90" s="65"/>
      <c r="G90" s="65"/>
      <c r="H90" s="65"/>
      <c r="I90" s="65"/>
      <c r="J90" s="65"/>
      <c r="K90" s="56"/>
      <c r="L90" s="56"/>
      <c r="M90" s="56"/>
      <c r="N90" s="56"/>
      <c r="O90" s="12"/>
    </row>
    <row r="91" spans="1:15" s="9" customFormat="1" x14ac:dyDescent="0.25">
      <c r="A91" s="20"/>
      <c r="B91" s="26"/>
      <c r="C91" s="55"/>
      <c r="D91" s="55"/>
      <c r="E91" s="65"/>
      <c r="F91" s="65"/>
      <c r="G91" s="65"/>
      <c r="H91" s="65"/>
      <c r="I91" s="65"/>
      <c r="J91" s="65"/>
      <c r="K91" s="56"/>
      <c r="L91" s="56"/>
      <c r="M91" s="56"/>
      <c r="N91" s="56"/>
      <c r="O91" s="12"/>
    </row>
    <row r="92" spans="1:15" s="9" customFormat="1" x14ac:dyDescent="0.25">
      <c r="A92" s="20"/>
      <c r="B92" s="26"/>
      <c r="C92" s="55"/>
      <c r="D92" s="55"/>
      <c r="E92" s="65"/>
      <c r="F92" s="65"/>
      <c r="G92" s="65"/>
      <c r="H92" s="65"/>
      <c r="I92" s="65"/>
      <c r="J92" s="65"/>
      <c r="K92" s="56"/>
      <c r="L92" s="56"/>
      <c r="M92" s="56"/>
      <c r="N92" s="56"/>
      <c r="O92" s="12"/>
    </row>
    <row r="93" spans="1:15" s="9" customFormat="1" x14ac:dyDescent="0.25">
      <c r="A93" s="20"/>
      <c r="B93" s="26"/>
      <c r="C93" s="55"/>
      <c r="D93" s="55"/>
      <c r="E93" s="65"/>
      <c r="F93" s="65"/>
      <c r="G93" s="65"/>
      <c r="H93" s="65"/>
      <c r="I93" s="65"/>
      <c r="J93" s="65"/>
      <c r="K93" s="56"/>
      <c r="L93" s="56"/>
      <c r="M93" s="56"/>
      <c r="N93" s="56"/>
      <c r="O93" s="12"/>
    </row>
    <row r="94" spans="1:15" s="9" customFormat="1" x14ac:dyDescent="0.25">
      <c r="A94" s="20"/>
      <c r="B94" s="26"/>
      <c r="C94" s="55"/>
      <c r="D94" s="55"/>
      <c r="E94" s="65"/>
      <c r="F94" s="65"/>
      <c r="G94" s="65"/>
      <c r="H94" s="65"/>
      <c r="I94" s="65"/>
      <c r="J94" s="65"/>
      <c r="K94" s="56"/>
      <c r="L94" s="56"/>
      <c r="M94" s="56"/>
      <c r="N94" s="56"/>
      <c r="O94" s="12"/>
    </row>
    <row r="95" spans="1:15" s="9" customFormat="1" x14ac:dyDescent="0.25">
      <c r="A95" s="20"/>
      <c r="B95" s="26"/>
      <c r="C95" s="55"/>
      <c r="D95" s="55"/>
      <c r="E95" s="65"/>
      <c r="F95" s="65"/>
      <c r="G95" s="65"/>
      <c r="H95" s="65"/>
      <c r="I95" s="65"/>
      <c r="J95" s="65"/>
      <c r="K95" s="56"/>
      <c r="L95" s="56"/>
      <c r="M95" s="56"/>
      <c r="N95" s="56"/>
      <c r="O95" s="12"/>
    </row>
    <row r="96" spans="1:15" s="9" customFormat="1" x14ac:dyDescent="0.25">
      <c r="A96" s="20"/>
      <c r="B96" s="26"/>
      <c r="C96" s="55"/>
      <c r="D96" s="55"/>
      <c r="E96" s="65"/>
      <c r="F96" s="65"/>
      <c r="G96" s="65"/>
      <c r="H96" s="65"/>
      <c r="I96" s="65"/>
      <c r="J96" s="65"/>
      <c r="K96" s="56"/>
      <c r="L96" s="56"/>
      <c r="M96" s="56"/>
      <c r="N96" s="56"/>
      <c r="O96" s="12"/>
    </row>
    <row r="97" spans="1:15" s="9" customFormat="1" x14ac:dyDescent="0.25">
      <c r="A97" s="20"/>
      <c r="B97" s="26"/>
      <c r="C97" s="55"/>
      <c r="D97" s="55"/>
      <c r="E97" s="65"/>
      <c r="F97" s="65"/>
      <c r="G97" s="65"/>
      <c r="H97" s="65"/>
      <c r="I97" s="65"/>
      <c r="J97" s="65"/>
      <c r="K97" s="56"/>
      <c r="L97" s="56"/>
      <c r="M97" s="56"/>
      <c r="N97" s="56"/>
      <c r="O97" s="12"/>
    </row>
    <row r="98" spans="1:15" s="9" customFormat="1" x14ac:dyDescent="0.25">
      <c r="A98" s="20"/>
      <c r="B98" s="26"/>
      <c r="C98" s="55"/>
      <c r="D98" s="55"/>
      <c r="E98" s="65"/>
      <c r="F98" s="65"/>
      <c r="G98" s="65"/>
      <c r="H98" s="65"/>
      <c r="I98" s="65"/>
      <c r="J98" s="65"/>
      <c r="K98" s="56"/>
      <c r="L98" s="56"/>
      <c r="M98" s="56"/>
      <c r="N98" s="56"/>
      <c r="O98" s="12"/>
    </row>
    <row r="99" spans="1:15" s="9" customFormat="1" x14ac:dyDescent="0.25">
      <c r="A99" s="20"/>
      <c r="B99" s="26"/>
      <c r="C99" s="55"/>
      <c r="D99" s="55"/>
      <c r="E99" s="65"/>
      <c r="F99" s="65"/>
      <c r="G99" s="65"/>
      <c r="H99" s="65"/>
      <c r="I99" s="65"/>
      <c r="J99" s="65"/>
      <c r="K99" s="56"/>
      <c r="L99" s="56"/>
      <c r="M99" s="56"/>
      <c r="N99" s="56"/>
      <c r="O99" s="12"/>
    </row>
    <row r="100" spans="1:15" s="9" customFormat="1" x14ac:dyDescent="0.25">
      <c r="A100" s="20"/>
      <c r="B100" s="26"/>
      <c r="C100" s="55"/>
      <c r="D100" s="55"/>
      <c r="E100" s="65"/>
      <c r="F100" s="65"/>
      <c r="G100" s="65"/>
      <c r="H100" s="65"/>
      <c r="I100" s="65"/>
      <c r="J100" s="65"/>
      <c r="K100" s="56"/>
      <c r="L100" s="56"/>
      <c r="M100" s="56"/>
      <c r="N100" s="56"/>
      <c r="O100" s="12"/>
    </row>
    <row r="101" spans="1:15" s="9" customFormat="1" x14ac:dyDescent="0.25">
      <c r="A101" s="20"/>
      <c r="B101" s="26"/>
      <c r="C101" s="55"/>
      <c r="D101" s="55"/>
      <c r="E101" s="65"/>
      <c r="F101" s="65"/>
      <c r="G101" s="65"/>
      <c r="H101" s="65"/>
      <c r="I101" s="65"/>
      <c r="J101" s="65"/>
      <c r="K101" s="56"/>
      <c r="L101" s="56"/>
      <c r="M101" s="56"/>
      <c r="N101" s="56"/>
      <c r="O101" s="12"/>
    </row>
    <row r="102" spans="1:15" s="9" customFormat="1" x14ac:dyDescent="0.25">
      <c r="A102" s="20"/>
      <c r="B102" s="26"/>
      <c r="C102" s="55"/>
      <c r="D102" s="55"/>
      <c r="E102" s="65"/>
      <c r="F102" s="65"/>
      <c r="G102" s="65"/>
      <c r="H102" s="65"/>
      <c r="I102" s="65"/>
      <c r="J102" s="65"/>
      <c r="K102" s="56"/>
      <c r="L102" s="56"/>
      <c r="M102" s="56"/>
      <c r="N102" s="56"/>
      <c r="O102" s="12"/>
    </row>
    <row r="103" spans="1:15" s="9" customFormat="1" x14ac:dyDescent="0.25">
      <c r="A103" s="20"/>
      <c r="B103" s="26"/>
      <c r="C103" s="55"/>
      <c r="D103" s="55"/>
      <c r="E103" s="65"/>
      <c r="F103" s="65"/>
      <c r="G103" s="65"/>
      <c r="H103" s="65"/>
      <c r="I103" s="65"/>
      <c r="J103" s="65"/>
      <c r="K103" s="56"/>
      <c r="L103" s="56"/>
      <c r="M103" s="56"/>
      <c r="N103" s="56"/>
      <c r="O103" s="12"/>
    </row>
    <row r="104" spans="1:15" s="9" customFormat="1" x14ac:dyDescent="0.25">
      <c r="A104" s="20"/>
      <c r="B104" s="26"/>
      <c r="C104" s="55"/>
      <c r="D104" s="55"/>
      <c r="E104" s="65"/>
      <c r="F104" s="65"/>
      <c r="G104" s="65"/>
      <c r="H104" s="65"/>
      <c r="I104" s="65"/>
      <c r="J104" s="65"/>
      <c r="K104" s="56"/>
      <c r="L104" s="56"/>
      <c r="M104" s="56"/>
      <c r="N104" s="56"/>
      <c r="O104" s="12"/>
    </row>
    <row r="105" spans="1:15" s="9" customFormat="1" x14ac:dyDescent="0.25">
      <c r="A105" s="20"/>
      <c r="B105" s="26"/>
      <c r="C105" s="55"/>
      <c r="D105" s="55"/>
      <c r="E105" s="65"/>
      <c r="F105" s="65"/>
      <c r="G105" s="65"/>
      <c r="H105" s="65"/>
      <c r="I105" s="65"/>
      <c r="J105" s="65"/>
      <c r="K105" s="56"/>
      <c r="L105" s="56"/>
      <c r="M105" s="56"/>
      <c r="N105" s="56"/>
      <c r="O105" s="12"/>
    </row>
    <row r="106" spans="1:15" s="9" customFormat="1" x14ac:dyDescent="0.25">
      <c r="A106" s="20"/>
      <c r="B106" s="26"/>
      <c r="C106" s="55"/>
      <c r="D106" s="55"/>
      <c r="E106" s="65"/>
      <c r="F106" s="65"/>
      <c r="G106" s="65"/>
      <c r="H106" s="65"/>
      <c r="I106" s="65"/>
      <c r="J106" s="65"/>
      <c r="K106" s="56"/>
      <c r="L106" s="56"/>
      <c r="M106" s="56"/>
      <c r="N106" s="56"/>
      <c r="O106" s="12"/>
    </row>
    <row r="107" spans="1:15" s="9" customFormat="1" x14ac:dyDescent="0.25">
      <c r="A107" s="20"/>
      <c r="B107" s="26"/>
      <c r="C107" s="55"/>
      <c r="D107" s="55"/>
      <c r="E107" s="65"/>
      <c r="F107" s="65"/>
      <c r="G107" s="65"/>
      <c r="H107" s="65"/>
      <c r="I107" s="65"/>
      <c r="J107" s="65"/>
      <c r="K107" s="56"/>
      <c r="L107" s="56"/>
      <c r="M107" s="56"/>
      <c r="N107" s="56"/>
      <c r="O107" s="12"/>
    </row>
    <row r="108" spans="1:15" s="9" customFormat="1" x14ac:dyDescent="0.25">
      <c r="A108" s="20"/>
      <c r="B108" s="26"/>
      <c r="C108" s="55"/>
      <c r="D108" s="55"/>
      <c r="E108" s="65"/>
      <c r="F108" s="65"/>
      <c r="G108" s="65"/>
      <c r="H108" s="65"/>
      <c r="I108" s="65"/>
      <c r="J108" s="65"/>
      <c r="K108" s="56"/>
      <c r="L108" s="56"/>
      <c r="M108" s="56"/>
      <c r="N108" s="56"/>
      <c r="O108" s="12"/>
    </row>
    <row r="109" spans="1:15" s="9" customFormat="1" x14ac:dyDescent="0.25">
      <c r="A109" s="20"/>
      <c r="B109" s="26"/>
      <c r="C109" s="55"/>
      <c r="D109" s="55"/>
      <c r="E109" s="65"/>
      <c r="F109" s="65"/>
      <c r="G109" s="65"/>
      <c r="H109" s="65"/>
      <c r="I109" s="65"/>
      <c r="J109" s="65"/>
      <c r="K109" s="56"/>
      <c r="L109" s="56"/>
      <c r="M109" s="56"/>
      <c r="N109" s="56"/>
      <c r="O109" s="12"/>
    </row>
    <row r="110" spans="1:15" s="9" customFormat="1" x14ac:dyDescent="0.25">
      <c r="A110" s="20"/>
      <c r="B110" s="26"/>
      <c r="C110" s="55"/>
      <c r="D110" s="55"/>
      <c r="E110" s="65"/>
      <c r="F110" s="65"/>
      <c r="G110" s="65"/>
      <c r="H110" s="65"/>
      <c r="I110" s="65"/>
      <c r="J110" s="65"/>
      <c r="K110" s="56"/>
      <c r="L110" s="56"/>
      <c r="M110" s="56"/>
      <c r="N110" s="56"/>
      <c r="O110" s="12"/>
    </row>
    <row r="111" spans="1:15" s="9" customFormat="1" x14ac:dyDescent="0.25">
      <c r="A111" s="20"/>
      <c r="B111" s="26"/>
      <c r="C111" s="55"/>
      <c r="D111" s="55"/>
      <c r="E111" s="65"/>
      <c r="F111" s="65"/>
      <c r="G111" s="65"/>
      <c r="H111" s="65"/>
      <c r="I111" s="65"/>
      <c r="J111" s="65"/>
      <c r="K111" s="56"/>
      <c r="L111" s="56"/>
      <c r="M111" s="56"/>
      <c r="N111" s="56"/>
      <c r="O111" s="12"/>
    </row>
    <row r="112" spans="1:15" s="9" customFormat="1" x14ac:dyDescent="0.25">
      <c r="A112" s="20"/>
      <c r="B112" s="26"/>
      <c r="C112" s="55"/>
      <c r="D112" s="55"/>
      <c r="E112" s="65"/>
      <c r="F112" s="65"/>
      <c r="G112" s="65"/>
      <c r="H112" s="65"/>
      <c r="I112" s="65"/>
      <c r="J112" s="65"/>
      <c r="K112" s="56"/>
      <c r="L112" s="56"/>
      <c r="M112" s="56"/>
      <c r="N112" s="56"/>
      <c r="O112" s="12"/>
    </row>
    <row r="113" spans="1:15" s="9" customFormat="1" x14ac:dyDescent="0.25">
      <c r="A113" s="20"/>
      <c r="B113" s="26"/>
      <c r="C113" s="55"/>
      <c r="D113" s="55"/>
      <c r="E113" s="65"/>
      <c r="F113" s="65"/>
      <c r="G113" s="65"/>
      <c r="H113" s="65"/>
      <c r="I113" s="65"/>
      <c r="J113" s="65"/>
      <c r="K113" s="56"/>
      <c r="L113" s="56"/>
      <c r="M113" s="56"/>
      <c r="N113" s="56"/>
      <c r="O113" s="12"/>
    </row>
    <row r="114" spans="1:15" s="9" customFormat="1" x14ac:dyDescent="0.25">
      <c r="A114" s="20"/>
      <c r="B114" s="26"/>
      <c r="C114" s="55"/>
      <c r="D114" s="55"/>
      <c r="E114" s="65"/>
      <c r="F114" s="65"/>
      <c r="G114" s="65"/>
      <c r="H114" s="65"/>
      <c r="I114" s="65"/>
      <c r="J114" s="65"/>
      <c r="K114" s="56"/>
      <c r="L114" s="56"/>
      <c r="M114" s="56"/>
      <c r="N114" s="56"/>
      <c r="O114" s="12"/>
    </row>
    <row r="115" spans="1:15" s="9" customFormat="1" x14ac:dyDescent="0.25">
      <c r="A115" s="20"/>
      <c r="B115" s="26"/>
      <c r="C115" s="55"/>
      <c r="D115" s="55"/>
      <c r="E115" s="65"/>
      <c r="F115" s="65"/>
      <c r="G115" s="65"/>
      <c r="H115" s="65"/>
      <c r="I115" s="65"/>
      <c r="J115" s="65"/>
      <c r="K115" s="56"/>
      <c r="L115" s="56"/>
      <c r="M115" s="56"/>
      <c r="N115" s="56"/>
      <c r="O115" s="12"/>
    </row>
    <row r="116" spans="1:15" s="9" customFormat="1" x14ac:dyDescent="0.25">
      <c r="A116" s="20"/>
      <c r="B116" s="26"/>
      <c r="C116" s="55"/>
      <c r="D116" s="55"/>
      <c r="E116" s="65"/>
      <c r="F116" s="65"/>
      <c r="G116" s="65"/>
      <c r="H116" s="65"/>
      <c r="I116" s="65"/>
      <c r="J116" s="65"/>
      <c r="K116" s="56"/>
      <c r="L116" s="56"/>
      <c r="M116" s="56"/>
      <c r="N116" s="56"/>
      <c r="O116" s="12"/>
    </row>
    <row r="117" spans="1:15" s="9" customFormat="1" x14ac:dyDescent="0.25">
      <c r="A117" s="20"/>
      <c r="B117" s="26"/>
      <c r="C117" s="55"/>
      <c r="D117" s="55"/>
      <c r="E117" s="65"/>
      <c r="F117" s="65"/>
      <c r="G117" s="65"/>
      <c r="H117" s="65"/>
      <c r="I117" s="65"/>
      <c r="J117" s="65"/>
      <c r="K117" s="56"/>
      <c r="L117" s="56"/>
      <c r="M117" s="56"/>
      <c r="N117" s="56"/>
      <c r="O117" s="12"/>
    </row>
    <row r="118" spans="1:15" s="9" customFormat="1" x14ac:dyDescent="0.25">
      <c r="A118" s="20"/>
      <c r="B118" s="26"/>
      <c r="C118" s="55"/>
      <c r="D118" s="55"/>
      <c r="E118" s="65"/>
      <c r="F118" s="65"/>
      <c r="G118" s="65"/>
      <c r="H118" s="65"/>
      <c r="I118" s="65"/>
      <c r="J118" s="65"/>
      <c r="K118" s="56"/>
      <c r="L118" s="56"/>
      <c r="M118" s="56"/>
      <c r="N118" s="56"/>
      <c r="O118" s="12"/>
    </row>
    <row r="119" spans="1:15" s="9" customFormat="1" x14ac:dyDescent="0.25">
      <c r="A119" s="20"/>
      <c r="B119" s="26"/>
      <c r="C119" s="55"/>
      <c r="D119" s="55"/>
      <c r="E119" s="65"/>
      <c r="F119" s="65"/>
      <c r="G119" s="65"/>
      <c r="H119" s="65"/>
      <c r="I119" s="65"/>
      <c r="J119" s="65"/>
      <c r="K119" s="56"/>
      <c r="L119" s="56"/>
      <c r="M119" s="56"/>
      <c r="N119" s="56"/>
      <c r="O119" s="12"/>
    </row>
    <row r="120" spans="1:15" s="9" customFormat="1" x14ac:dyDescent="0.25">
      <c r="A120" s="20"/>
      <c r="B120" s="26"/>
      <c r="C120" s="55"/>
      <c r="D120" s="55"/>
      <c r="E120" s="65"/>
      <c r="F120" s="65"/>
      <c r="G120" s="65"/>
      <c r="H120" s="65"/>
      <c r="I120" s="65"/>
      <c r="J120" s="65"/>
      <c r="K120" s="56"/>
      <c r="L120" s="56"/>
      <c r="M120" s="56"/>
      <c r="N120" s="56"/>
      <c r="O120" s="12"/>
    </row>
    <row r="121" spans="1:15" s="9" customFormat="1" x14ac:dyDescent="0.25">
      <c r="A121" s="20"/>
      <c r="B121" s="26"/>
      <c r="C121" s="55"/>
      <c r="D121" s="55"/>
      <c r="E121" s="65"/>
      <c r="F121" s="65"/>
      <c r="G121" s="65"/>
      <c r="H121" s="65"/>
      <c r="I121" s="65"/>
      <c r="J121" s="65"/>
      <c r="K121" s="56"/>
      <c r="L121" s="56"/>
      <c r="M121" s="56"/>
      <c r="N121" s="56"/>
      <c r="O121" s="12"/>
    </row>
    <row r="122" spans="1:15" s="9" customFormat="1" x14ac:dyDescent="0.25">
      <c r="A122" s="20"/>
      <c r="B122" s="26"/>
      <c r="C122" s="55"/>
      <c r="D122" s="55"/>
      <c r="E122" s="65"/>
      <c r="F122" s="65"/>
      <c r="G122" s="65"/>
      <c r="H122" s="65"/>
      <c r="I122" s="65"/>
      <c r="J122" s="65"/>
      <c r="K122" s="56"/>
      <c r="L122" s="56"/>
      <c r="M122" s="56"/>
      <c r="N122" s="56"/>
      <c r="O122" s="12"/>
    </row>
    <row r="123" spans="1:15" s="9" customFormat="1" x14ac:dyDescent="0.25">
      <c r="A123" s="20"/>
      <c r="B123" s="26"/>
      <c r="C123" s="55"/>
      <c r="D123" s="55"/>
      <c r="E123" s="65"/>
      <c r="F123" s="65"/>
      <c r="G123" s="65"/>
      <c r="H123" s="65"/>
      <c r="I123" s="65"/>
      <c r="J123" s="65"/>
      <c r="K123" s="56"/>
      <c r="L123" s="56"/>
      <c r="M123" s="56"/>
      <c r="N123" s="56"/>
      <c r="O123" s="12"/>
    </row>
    <row r="124" spans="1:15" s="9" customFormat="1" x14ac:dyDescent="0.25">
      <c r="A124" s="20"/>
      <c r="B124" s="26"/>
      <c r="C124" s="55"/>
      <c r="D124" s="55"/>
      <c r="E124" s="65"/>
      <c r="F124" s="65"/>
      <c r="G124" s="65"/>
      <c r="H124" s="65"/>
      <c r="I124" s="65"/>
      <c r="J124" s="65"/>
      <c r="K124" s="56"/>
      <c r="L124" s="56"/>
      <c r="M124" s="56"/>
      <c r="N124" s="56"/>
      <c r="O124" s="12"/>
    </row>
    <row r="125" spans="1:15" s="9" customFormat="1" x14ac:dyDescent="0.25">
      <c r="A125" s="20"/>
      <c r="B125" s="26"/>
      <c r="C125" s="55"/>
      <c r="D125" s="55"/>
      <c r="E125" s="65"/>
      <c r="F125" s="65"/>
      <c r="G125" s="65"/>
      <c r="H125" s="65"/>
      <c r="I125" s="65"/>
      <c r="J125" s="65"/>
      <c r="K125" s="56"/>
      <c r="L125" s="56"/>
      <c r="M125" s="56"/>
      <c r="N125" s="56"/>
      <c r="O125" s="12"/>
    </row>
    <row r="126" spans="1:15" s="9" customFormat="1" x14ac:dyDescent="0.25">
      <c r="A126" s="20"/>
      <c r="B126" s="26"/>
      <c r="C126" s="55"/>
      <c r="D126" s="55"/>
      <c r="E126" s="65"/>
      <c r="F126" s="65"/>
      <c r="G126" s="65"/>
      <c r="H126" s="65"/>
      <c r="I126" s="65"/>
      <c r="J126" s="65"/>
      <c r="K126" s="56"/>
      <c r="L126" s="56"/>
      <c r="M126" s="56"/>
      <c r="N126" s="56"/>
      <c r="O126" s="12"/>
    </row>
    <row r="127" spans="1:15" s="9" customFormat="1" x14ac:dyDescent="0.25">
      <c r="A127" s="20"/>
      <c r="B127" s="26"/>
      <c r="C127" s="55"/>
      <c r="D127" s="55"/>
      <c r="E127" s="65"/>
      <c r="F127" s="65"/>
      <c r="G127" s="65"/>
      <c r="H127" s="65"/>
      <c r="I127" s="65"/>
      <c r="J127" s="65"/>
      <c r="K127" s="56"/>
      <c r="L127" s="56"/>
      <c r="M127" s="56"/>
      <c r="N127" s="56"/>
      <c r="O127" s="12"/>
    </row>
    <row r="128" spans="1:15" s="9" customFormat="1" x14ac:dyDescent="0.25">
      <c r="A128" s="20"/>
      <c r="B128" s="26"/>
      <c r="C128" s="55"/>
      <c r="D128" s="55"/>
      <c r="E128" s="65"/>
      <c r="F128" s="65"/>
      <c r="G128" s="65"/>
      <c r="H128" s="65"/>
      <c r="I128" s="65"/>
      <c r="J128" s="65"/>
      <c r="K128" s="56"/>
      <c r="L128" s="56"/>
      <c r="M128" s="56"/>
      <c r="N128" s="56"/>
      <c r="O128" s="12"/>
    </row>
    <row r="129" spans="1:15" s="9" customFormat="1" x14ac:dyDescent="0.25">
      <c r="A129" s="20"/>
      <c r="B129" s="26"/>
      <c r="C129" s="55"/>
      <c r="D129" s="55"/>
      <c r="E129" s="65"/>
      <c r="F129" s="65"/>
      <c r="G129" s="65"/>
      <c r="H129" s="65"/>
      <c r="I129" s="65"/>
      <c r="J129" s="65"/>
      <c r="K129" s="56"/>
      <c r="L129" s="56"/>
      <c r="M129" s="56"/>
      <c r="N129" s="56"/>
      <c r="O129" s="12"/>
    </row>
    <row r="130" spans="1:15" s="9" customFormat="1" x14ac:dyDescent="0.25">
      <c r="A130" s="20"/>
      <c r="B130" s="26"/>
      <c r="C130" s="55"/>
      <c r="D130" s="55"/>
      <c r="E130" s="65"/>
      <c r="F130" s="65"/>
      <c r="G130" s="65"/>
      <c r="H130" s="65"/>
      <c r="I130" s="65"/>
      <c r="J130" s="65"/>
      <c r="K130" s="56"/>
      <c r="L130" s="56"/>
      <c r="M130" s="56"/>
      <c r="N130" s="56"/>
      <c r="O130" s="12"/>
    </row>
    <row r="131" spans="1:15" s="9" customFormat="1" x14ac:dyDescent="0.25">
      <c r="A131" s="20"/>
      <c r="B131" s="26"/>
      <c r="C131" s="55"/>
      <c r="D131" s="55"/>
      <c r="E131" s="65"/>
      <c r="F131" s="65"/>
      <c r="G131" s="65"/>
      <c r="H131" s="65"/>
      <c r="I131" s="65"/>
      <c r="J131" s="65"/>
      <c r="K131" s="56"/>
      <c r="L131" s="56"/>
      <c r="M131" s="56"/>
      <c r="N131" s="56"/>
      <c r="O131" s="12"/>
    </row>
    <row r="132" spans="1:15" s="9" customFormat="1" x14ac:dyDescent="0.25">
      <c r="A132" s="20"/>
      <c r="B132" s="26"/>
      <c r="C132" s="55"/>
      <c r="D132" s="55"/>
      <c r="E132" s="65"/>
      <c r="F132" s="65"/>
      <c r="G132" s="65"/>
      <c r="H132" s="65"/>
      <c r="I132" s="65"/>
      <c r="J132" s="65"/>
      <c r="K132" s="56"/>
      <c r="L132" s="56"/>
      <c r="M132" s="56"/>
      <c r="N132" s="56"/>
      <c r="O132" s="12"/>
    </row>
    <row r="133" spans="1:15" s="9" customFormat="1" x14ac:dyDescent="0.25">
      <c r="A133" s="20"/>
      <c r="B133" s="26"/>
      <c r="C133" s="55"/>
      <c r="D133" s="55"/>
      <c r="E133" s="65"/>
      <c r="F133" s="65"/>
      <c r="G133" s="65"/>
      <c r="H133" s="65"/>
      <c r="I133" s="65"/>
      <c r="J133" s="65"/>
      <c r="K133" s="56"/>
      <c r="L133" s="56"/>
      <c r="M133" s="56"/>
      <c r="N133" s="56"/>
      <c r="O133" s="12"/>
    </row>
    <row r="134" spans="1:15" s="9" customFormat="1" x14ac:dyDescent="0.25">
      <c r="A134" s="20"/>
      <c r="B134" s="26"/>
      <c r="C134" s="55"/>
      <c r="D134" s="55"/>
      <c r="E134" s="65"/>
      <c r="F134" s="65"/>
      <c r="G134" s="65"/>
      <c r="H134" s="65"/>
      <c r="I134" s="65"/>
      <c r="J134" s="65"/>
      <c r="K134" s="56"/>
      <c r="L134" s="56"/>
      <c r="M134" s="56"/>
      <c r="N134" s="56"/>
      <c r="O134" s="12"/>
    </row>
    <row r="135" spans="1:15" s="9" customFormat="1" x14ac:dyDescent="0.25">
      <c r="A135" s="20"/>
      <c r="B135" s="26"/>
      <c r="C135" s="55"/>
      <c r="D135" s="55"/>
      <c r="E135" s="65"/>
      <c r="F135" s="65"/>
      <c r="G135" s="65"/>
      <c r="H135" s="65"/>
      <c r="I135" s="65"/>
      <c r="J135" s="65"/>
      <c r="K135" s="56"/>
      <c r="L135" s="56"/>
      <c r="M135" s="56"/>
      <c r="N135" s="56"/>
      <c r="O135" s="12"/>
    </row>
    <row r="136" spans="1:15" s="9" customFormat="1" x14ac:dyDescent="0.25">
      <c r="A136" s="20"/>
      <c r="B136" s="26"/>
      <c r="C136" s="55"/>
      <c r="D136" s="55"/>
      <c r="E136" s="65"/>
      <c r="F136" s="65"/>
      <c r="G136" s="65"/>
      <c r="H136" s="65"/>
      <c r="I136" s="65"/>
      <c r="J136" s="65"/>
      <c r="K136" s="56"/>
      <c r="L136" s="56"/>
      <c r="M136" s="56"/>
      <c r="N136" s="56"/>
      <c r="O136" s="12"/>
    </row>
    <row r="137" spans="1:15" s="9" customFormat="1" x14ac:dyDescent="0.25">
      <c r="A137" s="20"/>
      <c r="B137" s="26"/>
      <c r="C137" s="55"/>
      <c r="D137" s="55"/>
      <c r="E137" s="65"/>
      <c r="F137" s="65"/>
      <c r="G137" s="65"/>
      <c r="H137" s="65"/>
      <c r="I137" s="65"/>
      <c r="J137" s="65"/>
      <c r="K137" s="56"/>
      <c r="L137" s="56"/>
      <c r="M137" s="56"/>
      <c r="N137" s="56"/>
      <c r="O137" s="12"/>
    </row>
    <row r="138" spans="1:15" s="9" customFormat="1" x14ac:dyDescent="0.25">
      <c r="A138" s="20"/>
      <c r="B138" s="26"/>
      <c r="C138" s="55"/>
      <c r="D138" s="55"/>
      <c r="E138" s="65"/>
      <c r="F138" s="65"/>
      <c r="G138" s="65"/>
      <c r="H138" s="65"/>
      <c r="I138" s="65"/>
      <c r="J138" s="65"/>
      <c r="K138" s="56"/>
      <c r="L138" s="56"/>
      <c r="M138" s="56"/>
      <c r="N138" s="56"/>
      <c r="O138" s="12"/>
    </row>
    <row r="139" spans="1:15" s="9" customFormat="1" x14ac:dyDescent="0.25">
      <c r="A139" s="20"/>
      <c r="B139" s="26"/>
      <c r="C139" s="55"/>
      <c r="D139" s="55"/>
      <c r="E139" s="65"/>
      <c r="F139" s="65"/>
      <c r="G139" s="65"/>
      <c r="H139" s="65"/>
      <c r="I139" s="65"/>
      <c r="J139" s="65"/>
      <c r="K139" s="56"/>
      <c r="L139" s="56"/>
      <c r="M139" s="56"/>
      <c r="N139" s="56"/>
      <c r="O139" s="12"/>
    </row>
    <row r="140" spans="1:15" s="9" customFormat="1" x14ac:dyDescent="0.25">
      <c r="A140" s="20"/>
      <c r="B140" s="26"/>
      <c r="C140" s="55"/>
      <c r="D140" s="55"/>
      <c r="E140" s="65"/>
      <c r="F140" s="65"/>
      <c r="G140" s="65"/>
      <c r="H140" s="65"/>
      <c r="I140" s="65"/>
      <c r="J140" s="65"/>
      <c r="K140" s="56"/>
      <c r="L140" s="56"/>
      <c r="M140" s="56"/>
      <c r="N140" s="56"/>
      <c r="O140" s="12"/>
    </row>
    <row r="141" spans="1:15" s="9" customFormat="1" x14ac:dyDescent="0.25">
      <c r="A141" s="20"/>
      <c r="B141" s="26"/>
      <c r="C141" s="55"/>
      <c r="D141" s="55"/>
      <c r="E141" s="65"/>
      <c r="F141" s="65"/>
      <c r="G141" s="65"/>
      <c r="H141" s="65"/>
      <c r="I141" s="65"/>
      <c r="J141" s="65"/>
      <c r="K141" s="56"/>
      <c r="L141" s="56"/>
      <c r="M141" s="56"/>
      <c r="N141" s="56"/>
      <c r="O141" s="12"/>
    </row>
    <row r="142" spans="1:15" s="9" customFormat="1" x14ac:dyDescent="0.25">
      <c r="A142" s="20"/>
      <c r="B142" s="26"/>
      <c r="C142" s="55"/>
      <c r="D142" s="55"/>
      <c r="E142" s="65"/>
      <c r="F142" s="65"/>
      <c r="G142" s="65"/>
      <c r="H142" s="65"/>
      <c r="I142" s="65"/>
      <c r="J142" s="65"/>
      <c r="K142" s="56"/>
      <c r="L142" s="56"/>
      <c r="M142" s="56"/>
      <c r="N142" s="56"/>
      <c r="O142" s="12"/>
    </row>
    <row r="143" spans="1:15" s="9" customFormat="1" x14ac:dyDescent="0.25">
      <c r="A143" s="20"/>
      <c r="B143" s="26"/>
      <c r="C143" s="55"/>
      <c r="D143" s="55"/>
      <c r="E143" s="65"/>
      <c r="F143" s="65"/>
      <c r="G143" s="65"/>
      <c r="H143" s="65"/>
      <c r="I143" s="65"/>
      <c r="J143" s="65"/>
      <c r="K143" s="56"/>
      <c r="L143" s="56"/>
      <c r="M143" s="56"/>
      <c r="N143" s="56"/>
      <c r="O143" s="12"/>
    </row>
    <row r="144" spans="1:15" s="9" customFormat="1" x14ac:dyDescent="0.25">
      <c r="A144" s="20"/>
      <c r="B144" s="26"/>
      <c r="C144" s="55"/>
      <c r="D144" s="55"/>
      <c r="E144" s="65"/>
      <c r="F144" s="65"/>
      <c r="G144" s="65"/>
      <c r="H144" s="65"/>
      <c r="I144" s="65"/>
      <c r="J144" s="65"/>
      <c r="K144" s="56"/>
      <c r="L144" s="56"/>
      <c r="M144" s="56"/>
      <c r="N144" s="56"/>
      <c r="O144" s="12"/>
    </row>
    <row r="145" spans="1:15" s="9" customFormat="1" x14ac:dyDescent="0.25">
      <c r="A145" s="20"/>
      <c r="B145" s="26"/>
      <c r="C145" s="55"/>
      <c r="D145" s="55"/>
      <c r="E145" s="65"/>
      <c r="F145" s="65"/>
      <c r="G145" s="65"/>
      <c r="H145" s="65"/>
      <c r="I145" s="65"/>
      <c r="J145" s="65"/>
      <c r="K145" s="56"/>
      <c r="L145" s="56"/>
      <c r="M145" s="56"/>
      <c r="N145" s="56"/>
      <c r="O145" s="12"/>
    </row>
    <row r="146" spans="1:15" s="9" customFormat="1" x14ac:dyDescent="0.25">
      <c r="A146" s="20"/>
      <c r="B146" s="26"/>
      <c r="C146" s="55"/>
      <c r="D146" s="55"/>
      <c r="E146" s="65"/>
      <c r="F146" s="65"/>
      <c r="G146" s="65"/>
      <c r="H146" s="65"/>
      <c r="I146" s="65"/>
      <c r="J146" s="65"/>
      <c r="K146" s="56"/>
      <c r="L146" s="56"/>
      <c r="M146" s="56"/>
      <c r="N146" s="56"/>
      <c r="O146" s="12"/>
    </row>
    <row r="147" spans="1:15" s="9" customFormat="1" x14ac:dyDescent="0.25">
      <c r="A147" s="20"/>
      <c r="B147" s="26"/>
      <c r="C147" s="55"/>
      <c r="D147" s="55"/>
      <c r="E147" s="65"/>
      <c r="F147" s="65"/>
      <c r="G147" s="65"/>
      <c r="H147" s="65"/>
      <c r="I147" s="65"/>
      <c r="J147" s="65"/>
      <c r="K147" s="56"/>
      <c r="L147" s="56"/>
      <c r="M147" s="56"/>
      <c r="N147" s="56"/>
      <c r="O147" s="12"/>
    </row>
    <row r="148" spans="1:15" s="9" customFormat="1" x14ac:dyDescent="0.25">
      <c r="A148" s="20"/>
      <c r="B148" s="26"/>
      <c r="C148" s="55"/>
      <c r="D148" s="55"/>
      <c r="E148" s="65"/>
      <c r="F148" s="65"/>
      <c r="G148" s="65"/>
      <c r="H148" s="65"/>
      <c r="I148" s="65"/>
      <c r="J148" s="65"/>
      <c r="K148" s="56"/>
      <c r="L148" s="56"/>
      <c r="M148" s="56"/>
      <c r="N148" s="56"/>
      <c r="O148" s="12"/>
    </row>
    <row r="149" spans="1:15" s="9" customFormat="1" x14ac:dyDescent="0.25">
      <c r="A149" s="20"/>
      <c r="B149" s="26"/>
      <c r="C149" s="55"/>
      <c r="D149" s="55"/>
      <c r="E149" s="65"/>
      <c r="F149" s="65"/>
      <c r="G149" s="65"/>
      <c r="H149" s="65"/>
      <c r="I149" s="65"/>
      <c r="J149" s="65"/>
      <c r="K149" s="56"/>
      <c r="L149" s="56"/>
      <c r="M149" s="56"/>
      <c r="N149" s="56"/>
      <c r="O149" s="12"/>
    </row>
    <row r="150" spans="1:15" s="9" customFormat="1" x14ac:dyDescent="0.25">
      <c r="A150" s="20"/>
      <c r="B150" s="26"/>
      <c r="C150" s="55"/>
      <c r="D150" s="55"/>
      <c r="E150" s="65"/>
      <c r="F150" s="65"/>
      <c r="G150" s="65"/>
      <c r="H150" s="65"/>
      <c r="I150" s="65"/>
      <c r="J150" s="65"/>
      <c r="K150" s="56"/>
      <c r="L150" s="56"/>
      <c r="M150" s="56"/>
      <c r="N150" s="56"/>
      <c r="O150" s="12"/>
    </row>
    <row r="151" spans="1:15" s="9" customFormat="1" x14ac:dyDescent="0.25">
      <c r="A151" s="20"/>
      <c r="B151" s="26"/>
      <c r="C151" s="55"/>
      <c r="D151" s="55"/>
      <c r="E151" s="65"/>
      <c r="F151" s="65"/>
      <c r="G151" s="65"/>
      <c r="H151" s="65"/>
      <c r="I151" s="65"/>
      <c r="J151" s="65"/>
      <c r="K151" s="56"/>
      <c r="L151" s="56"/>
      <c r="M151" s="56"/>
      <c r="N151" s="56"/>
      <c r="O151" s="12"/>
    </row>
    <row r="152" spans="1:15" s="9" customFormat="1" x14ac:dyDescent="0.25">
      <c r="A152" s="20"/>
      <c r="B152" s="26"/>
      <c r="C152" s="55"/>
      <c r="D152" s="55"/>
      <c r="E152" s="65"/>
      <c r="F152" s="65"/>
      <c r="G152" s="65"/>
      <c r="H152" s="65"/>
      <c r="I152" s="65"/>
      <c r="J152" s="65"/>
      <c r="K152" s="56"/>
      <c r="L152" s="56"/>
      <c r="M152" s="56"/>
      <c r="N152" s="56"/>
      <c r="O152" s="12"/>
    </row>
    <row r="153" spans="1:15" s="9" customFormat="1" x14ac:dyDescent="0.25">
      <c r="A153" s="20"/>
      <c r="B153" s="26"/>
      <c r="C153" s="55"/>
      <c r="D153" s="55"/>
      <c r="E153" s="65"/>
      <c r="F153" s="65"/>
      <c r="G153" s="65"/>
      <c r="H153" s="65"/>
      <c r="I153" s="65"/>
      <c r="J153" s="65"/>
      <c r="K153" s="56"/>
      <c r="L153" s="56"/>
      <c r="M153" s="56"/>
      <c r="N153" s="56"/>
      <c r="O153" s="12"/>
    </row>
    <row r="154" spans="1:15" s="9" customFormat="1" x14ac:dyDescent="0.25">
      <c r="A154" s="20"/>
      <c r="B154" s="26"/>
      <c r="C154" s="55"/>
      <c r="D154" s="55"/>
      <c r="E154" s="65"/>
      <c r="F154" s="65"/>
      <c r="G154" s="65"/>
      <c r="H154" s="65"/>
      <c r="I154" s="65"/>
      <c r="J154" s="65"/>
      <c r="K154" s="56"/>
      <c r="L154" s="56"/>
      <c r="M154" s="56"/>
      <c r="N154" s="56"/>
      <c r="O154" s="12"/>
    </row>
    <row r="155" spans="1:15" s="9" customFormat="1" x14ac:dyDescent="0.25">
      <c r="A155" s="20"/>
      <c r="B155" s="26"/>
      <c r="C155" s="55"/>
      <c r="D155" s="55"/>
      <c r="E155" s="65"/>
      <c r="F155" s="65"/>
      <c r="G155" s="65"/>
      <c r="H155" s="65"/>
      <c r="I155" s="65"/>
      <c r="J155" s="65"/>
      <c r="K155" s="56"/>
      <c r="L155" s="56"/>
      <c r="M155" s="56"/>
      <c r="N155" s="56"/>
      <c r="O155" s="12"/>
    </row>
    <row r="156" spans="1:15" s="9" customFormat="1" x14ac:dyDescent="0.25">
      <c r="A156" s="20"/>
      <c r="B156" s="26"/>
      <c r="C156" s="55"/>
      <c r="D156" s="55"/>
      <c r="E156" s="65"/>
      <c r="F156" s="65"/>
      <c r="G156" s="65"/>
      <c r="H156" s="65"/>
      <c r="I156" s="65"/>
      <c r="J156" s="65"/>
      <c r="K156" s="56"/>
      <c r="L156" s="56"/>
      <c r="M156" s="56"/>
      <c r="N156" s="56"/>
      <c r="O156" s="12"/>
    </row>
    <row r="157" spans="1:15" s="9" customFormat="1" x14ac:dyDescent="0.25">
      <c r="A157" s="20"/>
      <c r="B157" s="26"/>
      <c r="C157" s="55"/>
      <c r="D157" s="55"/>
      <c r="E157" s="65"/>
      <c r="F157" s="65"/>
      <c r="G157" s="65"/>
      <c r="H157" s="65"/>
      <c r="I157" s="65"/>
      <c r="J157" s="65"/>
      <c r="K157" s="56"/>
      <c r="L157" s="56"/>
      <c r="M157" s="56"/>
      <c r="N157" s="56"/>
      <c r="O157" s="12"/>
    </row>
    <row r="158" spans="1:15" s="9" customFormat="1" x14ac:dyDescent="0.25">
      <c r="A158" s="20"/>
      <c r="B158" s="26"/>
      <c r="C158" s="55"/>
      <c r="D158" s="55"/>
      <c r="E158" s="65"/>
      <c r="F158" s="65"/>
      <c r="G158" s="65"/>
      <c r="H158" s="65"/>
      <c r="I158" s="65"/>
      <c r="J158" s="65"/>
      <c r="K158" s="56"/>
      <c r="L158" s="56"/>
      <c r="M158" s="56"/>
      <c r="N158" s="56"/>
      <c r="O158" s="12"/>
    </row>
    <row r="159" spans="1:15" s="9" customFormat="1" x14ac:dyDescent="0.25">
      <c r="A159" s="20"/>
      <c r="B159" s="26"/>
      <c r="C159" s="55"/>
      <c r="D159" s="55"/>
      <c r="E159" s="65"/>
      <c r="F159" s="65"/>
      <c r="G159" s="65"/>
      <c r="H159" s="65"/>
      <c r="I159" s="65"/>
      <c r="J159" s="65"/>
      <c r="K159" s="56"/>
      <c r="L159" s="56"/>
      <c r="M159" s="56"/>
      <c r="N159" s="56"/>
      <c r="O159" s="12"/>
    </row>
    <row r="160" spans="1:15" s="9" customFormat="1" x14ac:dyDescent="0.25">
      <c r="A160" s="20"/>
      <c r="B160" s="26"/>
      <c r="C160" s="55"/>
      <c r="D160" s="55"/>
      <c r="E160" s="65"/>
      <c r="F160" s="65"/>
      <c r="G160" s="65"/>
      <c r="H160" s="65"/>
      <c r="I160" s="65"/>
      <c r="J160" s="65"/>
      <c r="K160" s="56"/>
      <c r="L160" s="56"/>
      <c r="M160" s="56"/>
      <c r="N160" s="56"/>
      <c r="O160" s="12"/>
    </row>
    <row r="161" spans="1:15" s="9" customFormat="1" x14ac:dyDescent="0.25">
      <c r="A161" s="20"/>
      <c r="B161" s="26"/>
      <c r="C161" s="55"/>
      <c r="D161" s="55"/>
      <c r="E161" s="65"/>
      <c r="F161" s="65"/>
      <c r="G161" s="65"/>
      <c r="H161" s="65"/>
      <c r="I161" s="65"/>
      <c r="J161" s="65"/>
      <c r="K161" s="56"/>
      <c r="L161" s="56"/>
      <c r="M161" s="56"/>
      <c r="N161" s="56"/>
      <c r="O161" s="12"/>
    </row>
    <row r="162" spans="1:15" s="9" customFormat="1" x14ac:dyDescent="0.25">
      <c r="A162" s="20"/>
      <c r="B162" s="26"/>
      <c r="C162" s="55"/>
      <c r="D162" s="55"/>
      <c r="E162" s="65"/>
      <c r="F162" s="65"/>
      <c r="G162" s="65"/>
      <c r="H162" s="65"/>
      <c r="I162" s="65"/>
      <c r="J162" s="65"/>
      <c r="K162" s="56"/>
      <c r="L162" s="56"/>
      <c r="M162" s="56"/>
      <c r="N162" s="56"/>
      <c r="O162" s="12"/>
    </row>
    <row r="163" spans="1:15" s="9" customFormat="1" x14ac:dyDescent="0.25">
      <c r="A163" s="20"/>
      <c r="B163" s="26"/>
      <c r="C163" s="55"/>
      <c r="D163" s="55"/>
      <c r="E163" s="65"/>
      <c r="F163" s="65"/>
      <c r="G163" s="65"/>
      <c r="H163" s="65"/>
      <c r="I163" s="65"/>
      <c r="J163" s="65"/>
      <c r="K163" s="56"/>
      <c r="L163" s="56"/>
      <c r="M163" s="56"/>
      <c r="N163" s="56"/>
      <c r="O163" s="12"/>
    </row>
    <row r="164" spans="1:15" s="9" customFormat="1" x14ac:dyDescent="0.25">
      <c r="A164" s="20"/>
      <c r="B164" s="26"/>
      <c r="C164" s="55"/>
      <c r="D164" s="55"/>
      <c r="E164" s="65"/>
      <c r="F164" s="65"/>
      <c r="G164" s="65"/>
      <c r="H164" s="65"/>
      <c r="I164" s="65"/>
      <c r="J164" s="65"/>
      <c r="K164" s="56"/>
      <c r="L164" s="56"/>
      <c r="M164" s="56"/>
      <c r="N164" s="56"/>
      <c r="O164" s="12"/>
    </row>
    <row r="165" spans="1:15" s="9" customFormat="1" x14ac:dyDescent="0.25">
      <c r="A165" s="20"/>
      <c r="B165" s="26"/>
      <c r="C165" s="55"/>
      <c r="D165" s="55"/>
      <c r="E165" s="65"/>
      <c r="F165" s="65"/>
      <c r="G165" s="65"/>
      <c r="H165" s="65"/>
      <c r="I165" s="65"/>
      <c r="J165" s="65"/>
      <c r="K165" s="56"/>
      <c r="L165" s="56"/>
      <c r="M165" s="56"/>
      <c r="N165" s="56"/>
      <c r="O165" s="12"/>
    </row>
    <row r="166" spans="1:15" s="9" customFormat="1" x14ac:dyDescent="0.25">
      <c r="A166" s="20"/>
      <c r="B166" s="26"/>
      <c r="C166" s="55"/>
      <c r="D166" s="55"/>
      <c r="E166" s="65"/>
      <c r="F166" s="65"/>
      <c r="G166" s="65"/>
      <c r="H166" s="65"/>
      <c r="I166" s="65"/>
      <c r="J166" s="65"/>
      <c r="K166" s="56"/>
      <c r="L166" s="56"/>
      <c r="M166" s="56"/>
      <c r="N166" s="56"/>
      <c r="O166" s="12"/>
    </row>
    <row r="167" spans="1:15" s="9" customFormat="1" x14ac:dyDescent="0.25">
      <c r="A167" s="20"/>
      <c r="B167" s="26"/>
      <c r="C167" s="55"/>
      <c r="D167" s="55"/>
      <c r="E167" s="65"/>
      <c r="F167" s="65"/>
      <c r="G167" s="65"/>
      <c r="H167" s="65"/>
      <c r="I167" s="65"/>
      <c r="J167" s="65"/>
      <c r="K167" s="56"/>
      <c r="L167" s="56"/>
      <c r="M167" s="56"/>
      <c r="N167" s="56"/>
      <c r="O167" s="12"/>
    </row>
    <row r="168" spans="1:15" s="9" customFormat="1" x14ac:dyDescent="0.25">
      <c r="A168" s="20"/>
      <c r="B168" s="26"/>
      <c r="C168" s="55"/>
      <c r="D168" s="55"/>
      <c r="E168" s="65"/>
      <c r="F168" s="65"/>
      <c r="G168" s="65"/>
      <c r="H168" s="65"/>
      <c r="I168" s="65"/>
      <c r="J168" s="65"/>
      <c r="K168" s="56"/>
      <c r="L168" s="56"/>
      <c r="M168" s="56"/>
      <c r="N168" s="56"/>
      <c r="O168" s="12"/>
    </row>
    <row r="169" spans="1:15" s="9" customFormat="1" x14ac:dyDescent="0.25">
      <c r="A169" s="20"/>
      <c r="B169" s="26"/>
      <c r="C169" s="55"/>
      <c r="D169" s="55"/>
      <c r="E169" s="65"/>
      <c r="F169" s="65"/>
      <c r="G169" s="65"/>
      <c r="H169" s="65"/>
      <c r="I169" s="65"/>
      <c r="J169" s="65"/>
      <c r="K169" s="56"/>
      <c r="L169" s="56"/>
      <c r="M169" s="56"/>
      <c r="N169" s="56"/>
      <c r="O169" s="12"/>
    </row>
    <row r="170" spans="1:15" s="9" customFormat="1" x14ac:dyDescent="0.25">
      <c r="A170" s="20"/>
      <c r="B170" s="26"/>
      <c r="C170" s="55"/>
      <c r="D170" s="55"/>
      <c r="E170" s="65"/>
      <c r="F170" s="65"/>
      <c r="G170" s="65"/>
      <c r="H170" s="65"/>
      <c r="I170" s="65"/>
      <c r="J170" s="65"/>
      <c r="K170" s="56"/>
      <c r="L170" s="56"/>
      <c r="M170" s="56"/>
      <c r="N170" s="56"/>
      <c r="O170" s="12"/>
    </row>
    <row r="171" spans="1:15" s="9" customFormat="1" x14ac:dyDescent="0.25">
      <c r="A171" s="20"/>
      <c r="B171" s="26"/>
      <c r="C171" s="55"/>
      <c r="D171" s="55"/>
      <c r="E171" s="65"/>
      <c r="F171" s="65"/>
      <c r="G171" s="65"/>
      <c r="H171" s="65"/>
      <c r="I171" s="65"/>
      <c r="J171" s="65"/>
      <c r="K171" s="56"/>
      <c r="L171" s="56"/>
      <c r="M171" s="56"/>
      <c r="N171" s="56"/>
      <c r="O171" s="12"/>
    </row>
    <row r="172" spans="1:15" s="9" customFormat="1" x14ac:dyDescent="0.25">
      <c r="A172" s="20"/>
      <c r="B172" s="26"/>
      <c r="C172" s="55"/>
      <c r="D172" s="55"/>
      <c r="E172" s="65"/>
      <c r="F172" s="65"/>
      <c r="G172" s="65"/>
      <c r="H172" s="65"/>
      <c r="I172" s="65"/>
      <c r="J172" s="65"/>
      <c r="K172" s="56"/>
      <c r="L172" s="56"/>
      <c r="M172" s="56"/>
      <c r="N172" s="56"/>
      <c r="O172" s="12"/>
    </row>
    <row r="173" spans="1:15" s="9" customFormat="1" x14ac:dyDescent="0.25">
      <c r="A173" s="20"/>
      <c r="B173" s="26"/>
      <c r="C173" s="55"/>
      <c r="D173" s="55"/>
      <c r="E173" s="65"/>
      <c r="F173" s="65"/>
      <c r="G173" s="65"/>
      <c r="H173" s="65"/>
      <c r="I173" s="65"/>
      <c r="J173" s="65"/>
      <c r="K173" s="56"/>
      <c r="L173" s="56"/>
      <c r="M173" s="56"/>
      <c r="N173" s="56"/>
      <c r="O173" s="12"/>
    </row>
    <row r="174" spans="1:15" s="9" customFormat="1" x14ac:dyDescent="0.25">
      <c r="A174" s="20"/>
      <c r="B174" s="26"/>
      <c r="C174" s="55"/>
      <c r="D174" s="55"/>
      <c r="E174" s="65"/>
      <c r="F174" s="65"/>
      <c r="G174" s="65"/>
      <c r="H174" s="65"/>
      <c r="I174" s="65"/>
      <c r="J174" s="65"/>
      <c r="K174" s="56"/>
      <c r="L174" s="56"/>
      <c r="M174" s="56"/>
      <c r="N174" s="56"/>
      <c r="O174" s="12"/>
    </row>
    <row r="175" spans="1:15" s="9" customFormat="1" x14ac:dyDescent="0.25">
      <c r="A175" s="20"/>
      <c r="B175" s="26"/>
      <c r="C175" s="55"/>
      <c r="D175" s="55"/>
      <c r="E175" s="65"/>
      <c r="F175" s="65"/>
      <c r="G175" s="65"/>
      <c r="H175" s="65"/>
      <c r="I175" s="65"/>
      <c r="J175" s="65"/>
      <c r="K175" s="56"/>
      <c r="L175" s="56"/>
      <c r="M175" s="56"/>
      <c r="N175" s="56"/>
      <c r="O175" s="12"/>
    </row>
    <row r="176" spans="1:15" s="9" customFormat="1" x14ac:dyDescent="0.25">
      <c r="A176" s="20"/>
      <c r="B176" s="26"/>
      <c r="C176" s="55"/>
      <c r="D176" s="55"/>
      <c r="E176" s="65"/>
      <c r="F176" s="65"/>
      <c r="G176" s="65"/>
      <c r="H176" s="65"/>
      <c r="I176" s="65"/>
      <c r="J176" s="65"/>
      <c r="K176" s="56"/>
      <c r="L176" s="56"/>
      <c r="M176" s="56"/>
      <c r="N176" s="56"/>
      <c r="O176" s="12"/>
    </row>
    <row r="177" spans="1:15" s="9" customFormat="1" x14ac:dyDescent="0.25">
      <c r="A177" s="20"/>
      <c r="B177" s="26"/>
      <c r="C177" s="55"/>
      <c r="D177" s="55"/>
      <c r="E177" s="65"/>
      <c r="F177" s="65"/>
      <c r="G177" s="65"/>
      <c r="H177" s="65"/>
      <c r="I177" s="65"/>
      <c r="J177" s="65"/>
      <c r="K177" s="56"/>
      <c r="L177" s="56"/>
      <c r="M177" s="56"/>
      <c r="N177" s="56"/>
      <c r="O177" s="12"/>
    </row>
    <row r="178" spans="1:15" s="9" customFormat="1" x14ac:dyDescent="0.25">
      <c r="A178" s="20"/>
      <c r="B178" s="26"/>
      <c r="C178" s="55"/>
      <c r="D178" s="55"/>
      <c r="E178" s="65"/>
      <c r="F178" s="65"/>
      <c r="G178" s="65"/>
      <c r="H178" s="65"/>
      <c r="I178" s="65"/>
      <c r="J178" s="65"/>
      <c r="K178" s="56"/>
      <c r="L178" s="56"/>
      <c r="M178" s="56"/>
      <c r="N178" s="56"/>
      <c r="O178" s="12"/>
    </row>
    <row r="179" spans="1:15" s="9" customFormat="1" x14ac:dyDescent="0.25">
      <c r="A179" s="20"/>
      <c r="B179" s="26"/>
      <c r="C179" s="55"/>
      <c r="D179" s="55"/>
      <c r="E179" s="65"/>
      <c r="F179" s="65"/>
      <c r="G179" s="65"/>
      <c r="H179" s="65"/>
      <c r="I179" s="65"/>
      <c r="J179" s="65"/>
      <c r="K179" s="56"/>
      <c r="L179" s="56"/>
      <c r="M179" s="56"/>
      <c r="N179" s="56"/>
      <c r="O179" s="12"/>
    </row>
    <row r="180" spans="1:15" s="9" customFormat="1" x14ac:dyDescent="0.25">
      <c r="A180" s="20"/>
      <c r="B180" s="26"/>
      <c r="C180" s="55"/>
      <c r="D180" s="55"/>
      <c r="E180" s="65"/>
      <c r="F180" s="65"/>
      <c r="G180" s="65"/>
      <c r="H180" s="65"/>
      <c r="I180" s="65"/>
      <c r="J180" s="65"/>
      <c r="K180" s="56"/>
      <c r="L180" s="56"/>
      <c r="M180" s="56"/>
      <c r="N180" s="56"/>
      <c r="O180" s="12"/>
    </row>
    <row r="181" spans="1:15" s="9" customFormat="1" x14ac:dyDescent="0.25">
      <c r="A181" s="20"/>
      <c r="B181" s="26"/>
      <c r="C181" s="55"/>
      <c r="D181" s="55"/>
      <c r="E181" s="65"/>
      <c r="F181" s="65"/>
      <c r="G181" s="65"/>
      <c r="H181" s="65"/>
      <c r="I181" s="65"/>
      <c r="J181" s="65"/>
      <c r="K181" s="56"/>
      <c r="L181" s="56"/>
      <c r="M181" s="56"/>
      <c r="N181" s="56"/>
      <c r="O181" s="12"/>
    </row>
    <row r="182" spans="1:15" s="9" customFormat="1" x14ac:dyDescent="0.25">
      <c r="A182" s="20"/>
      <c r="B182" s="26"/>
      <c r="C182" s="55"/>
      <c r="D182" s="55"/>
      <c r="E182" s="65"/>
      <c r="F182" s="65"/>
      <c r="G182" s="65"/>
      <c r="H182" s="65"/>
      <c r="I182" s="65"/>
      <c r="J182" s="65"/>
      <c r="K182" s="56"/>
      <c r="L182" s="56"/>
      <c r="M182" s="56"/>
      <c r="N182" s="56"/>
      <c r="O182" s="12"/>
    </row>
    <row r="183" spans="1:15" s="9" customFormat="1" x14ac:dyDescent="0.25">
      <c r="A183" s="20"/>
      <c r="B183" s="26"/>
      <c r="C183" s="55"/>
      <c r="D183" s="55"/>
      <c r="E183" s="65"/>
      <c r="F183" s="65"/>
      <c r="G183" s="65"/>
      <c r="H183" s="65"/>
      <c r="I183" s="65"/>
      <c r="J183" s="65"/>
      <c r="K183" s="56"/>
      <c r="L183" s="56"/>
      <c r="M183" s="56"/>
      <c r="N183" s="56"/>
      <c r="O183" s="12"/>
    </row>
    <row r="184" spans="1:15" s="9" customFormat="1" x14ac:dyDescent="0.25">
      <c r="A184" s="20"/>
      <c r="B184" s="26"/>
      <c r="C184" s="55"/>
      <c r="D184" s="55"/>
      <c r="E184" s="65"/>
      <c r="F184" s="65"/>
      <c r="G184" s="65"/>
      <c r="H184" s="65"/>
      <c r="I184" s="65"/>
      <c r="J184" s="65"/>
      <c r="K184" s="56"/>
      <c r="L184" s="56"/>
      <c r="M184" s="56"/>
      <c r="N184" s="56"/>
      <c r="O184" s="12"/>
    </row>
    <row r="185" spans="1:15" s="9" customFormat="1" x14ac:dyDescent="0.25">
      <c r="A185" s="20"/>
      <c r="B185" s="26"/>
      <c r="C185" s="55"/>
      <c r="D185" s="55"/>
      <c r="E185" s="65"/>
      <c r="F185" s="65"/>
      <c r="G185" s="65"/>
      <c r="H185" s="65"/>
      <c r="I185" s="65"/>
      <c r="J185" s="65"/>
      <c r="K185" s="56"/>
      <c r="L185" s="56"/>
      <c r="M185" s="56"/>
      <c r="N185" s="56"/>
      <c r="O185" s="12"/>
    </row>
    <row r="186" spans="1:15" s="9" customFormat="1" x14ac:dyDescent="0.25">
      <c r="A186" s="20"/>
      <c r="B186" s="26"/>
      <c r="C186" s="55"/>
      <c r="D186" s="55"/>
      <c r="E186" s="65"/>
      <c r="F186" s="65"/>
      <c r="G186" s="65"/>
      <c r="H186" s="65"/>
      <c r="I186" s="65"/>
      <c r="J186" s="65"/>
      <c r="K186" s="56"/>
      <c r="L186" s="56"/>
      <c r="M186" s="56"/>
      <c r="N186" s="56"/>
      <c r="O186" s="12"/>
    </row>
    <row r="187" spans="1:15" s="9" customFormat="1" x14ac:dyDescent="0.25">
      <c r="A187" s="20"/>
      <c r="B187" s="26"/>
      <c r="C187" s="55"/>
      <c r="D187" s="55"/>
      <c r="E187" s="65"/>
      <c r="F187" s="65"/>
      <c r="G187" s="65"/>
      <c r="H187" s="65"/>
      <c r="I187" s="65"/>
      <c r="J187" s="65"/>
      <c r="K187" s="56"/>
      <c r="L187" s="56"/>
      <c r="M187" s="56"/>
      <c r="N187" s="56"/>
      <c r="O187" s="12"/>
    </row>
    <row r="188" spans="1:15" s="9" customFormat="1" x14ac:dyDescent="0.25">
      <c r="A188" s="20"/>
      <c r="B188" s="26"/>
      <c r="C188" s="55"/>
      <c r="D188" s="55"/>
      <c r="E188" s="65"/>
      <c r="F188" s="65"/>
      <c r="G188" s="65"/>
      <c r="H188" s="65"/>
      <c r="I188" s="65"/>
      <c r="J188" s="65"/>
      <c r="K188" s="56"/>
      <c r="L188" s="56"/>
      <c r="M188" s="56"/>
      <c r="N188" s="56"/>
      <c r="O188" s="12"/>
    </row>
    <row r="189" spans="1:15" s="9" customFormat="1" x14ac:dyDescent="0.25">
      <c r="A189" s="20"/>
      <c r="B189" s="26"/>
      <c r="C189" s="55"/>
      <c r="D189" s="55"/>
      <c r="E189" s="65"/>
      <c r="F189" s="65"/>
      <c r="G189" s="65"/>
      <c r="H189" s="65"/>
      <c r="I189" s="65"/>
      <c r="J189" s="65"/>
      <c r="K189" s="56"/>
      <c r="L189" s="56"/>
      <c r="M189" s="56"/>
      <c r="N189" s="56"/>
      <c r="O189" s="12"/>
    </row>
    <row r="190" spans="1:15" s="9" customFormat="1" x14ac:dyDescent="0.25">
      <c r="A190" s="20"/>
      <c r="B190" s="26"/>
      <c r="C190" s="55"/>
      <c r="D190" s="55"/>
      <c r="E190" s="65"/>
      <c r="F190" s="65"/>
      <c r="G190" s="65"/>
      <c r="H190" s="65"/>
      <c r="I190" s="65"/>
      <c r="J190" s="65"/>
      <c r="K190" s="56"/>
      <c r="L190" s="56"/>
      <c r="M190" s="56"/>
      <c r="N190" s="56"/>
      <c r="O190" s="12"/>
    </row>
    <row r="191" spans="1:15" s="9" customFormat="1" x14ac:dyDescent="0.25">
      <c r="A191" s="20"/>
      <c r="B191" s="26"/>
      <c r="C191" s="55"/>
      <c r="D191" s="55"/>
      <c r="E191" s="65"/>
      <c r="F191" s="65"/>
      <c r="G191" s="65"/>
      <c r="H191" s="65"/>
      <c r="I191" s="65"/>
      <c r="J191" s="65"/>
      <c r="K191" s="56"/>
      <c r="L191" s="56"/>
      <c r="M191" s="56"/>
      <c r="N191" s="56"/>
      <c r="O191" s="12"/>
    </row>
    <row r="192" spans="1:15" s="9" customFormat="1" x14ac:dyDescent="0.25">
      <c r="A192" s="20"/>
      <c r="B192" s="26"/>
      <c r="C192" s="55"/>
      <c r="D192" s="55"/>
      <c r="E192" s="65"/>
      <c r="F192" s="65"/>
      <c r="G192" s="65"/>
      <c r="H192" s="65"/>
      <c r="I192" s="65"/>
      <c r="J192" s="65"/>
      <c r="K192" s="56"/>
      <c r="L192" s="56"/>
      <c r="M192" s="56"/>
      <c r="N192" s="56"/>
      <c r="O192" s="12"/>
    </row>
    <row r="193" spans="1:15" s="9" customFormat="1" x14ac:dyDescent="0.25">
      <c r="A193" s="20"/>
      <c r="B193" s="26"/>
      <c r="C193" s="55"/>
      <c r="D193" s="55"/>
      <c r="E193" s="65"/>
      <c r="F193" s="65"/>
      <c r="G193" s="65"/>
      <c r="H193" s="65"/>
      <c r="I193" s="65"/>
      <c r="J193" s="65"/>
      <c r="K193" s="56"/>
      <c r="L193" s="56"/>
      <c r="M193" s="56"/>
      <c r="N193" s="56"/>
      <c r="O193" s="12"/>
    </row>
    <row r="194" spans="1:15" s="9" customFormat="1" x14ac:dyDescent="0.25">
      <c r="A194" s="20"/>
      <c r="B194" s="26"/>
      <c r="C194" s="55"/>
      <c r="D194" s="55"/>
      <c r="E194" s="65"/>
      <c r="F194" s="65"/>
      <c r="G194" s="65"/>
      <c r="H194" s="65"/>
      <c r="I194" s="65"/>
      <c r="J194" s="65"/>
      <c r="K194" s="56"/>
      <c r="L194" s="56"/>
      <c r="M194" s="56"/>
      <c r="N194" s="56"/>
      <c r="O194" s="12"/>
    </row>
    <row r="195" spans="1:15" s="9" customFormat="1" x14ac:dyDescent="0.25">
      <c r="A195" s="20"/>
      <c r="B195" s="26"/>
      <c r="C195" s="55"/>
      <c r="D195" s="55"/>
      <c r="E195" s="65"/>
      <c r="F195" s="65"/>
      <c r="G195" s="65"/>
      <c r="H195" s="65"/>
      <c r="I195" s="65"/>
      <c r="J195" s="65"/>
      <c r="K195" s="56"/>
      <c r="L195" s="56"/>
      <c r="M195" s="56"/>
      <c r="N195" s="56"/>
      <c r="O195" s="12"/>
    </row>
    <row r="196" spans="1:15" s="9" customFormat="1" x14ac:dyDescent="0.25">
      <c r="A196" s="20"/>
      <c r="B196" s="26"/>
      <c r="C196" s="55"/>
      <c r="D196" s="55"/>
      <c r="E196" s="65"/>
      <c r="F196" s="65"/>
      <c r="G196" s="65"/>
      <c r="H196" s="65"/>
      <c r="I196" s="65"/>
      <c r="J196" s="65"/>
      <c r="K196" s="56"/>
      <c r="L196" s="56"/>
      <c r="M196" s="56"/>
      <c r="N196" s="56"/>
      <c r="O196" s="12"/>
    </row>
    <row r="197" spans="1:15" s="9" customFormat="1" x14ac:dyDescent="0.25">
      <c r="A197" s="20"/>
      <c r="B197" s="26"/>
      <c r="C197" s="55"/>
      <c r="D197" s="55"/>
      <c r="E197" s="65"/>
      <c r="F197" s="65"/>
      <c r="G197" s="65"/>
      <c r="H197" s="65"/>
      <c r="I197" s="65"/>
      <c r="J197" s="65"/>
      <c r="K197" s="56"/>
      <c r="L197" s="56"/>
      <c r="M197" s="56"/>
      <c r="N197" s="56"/>
      <c r="O197" s="12"/>
    </row>
    <row r="198" spans="1:15" s="9" customFormat="1" x14ac:dyDescent="0.25">
      <c r="A198" s="20"/>
      <c r="B198" s="26"/>
      <c r="C198" s="55"/>
      <c r="D198" s="55"/>
      <c r="E198" s="65"/>
      <c r="F198" s="65"/>
      <c r="G198" s="65"/>
      <c r="H198" s="65"/>
      <c r="I198" s="65"/>
      <c r="J198" s="65"/>
      <c r="K198" s="56"/>
      <c r="L198" s="56"/>
      <c r="M198" s="56"/>
      <c r="N198" s="56"/>
      <c r="O198" s="12"/>
    </row>
    <row r="199" spans="1:15" s="9" customFormat="1" x14ac:dyDescent="0.25">
      <c r="A199" s="20"/>
      <c r="B199" s="26"/>
      <c r="C199" s="55"/>
      <c r="D199" s="55"/>
      <c r="E199" s="65"/>
      <c r="F199" s="65"/>
      <c r="G199" s="65"/>
      <c r="H199" s="65"/>
      <c r="I199" s="65"/>
      <c r="J199" s="65"/>
      <c r="K199" s="56"/>
      <c r="L199" s="56"/>
      <c r="M199" s="56"/>
      <c r="N199" s="56"/>
      <c r="O199" s="12"/>
    </row>
    <row r="200" spans="1:15" s="9" customFormat="1" x14ac:dyDescent="0.25">
      <c r="A200" s="20"/>
      <c r="B200" s="26"/>
      <c r="C200" s="55"/>
      <c r="D200" s="55"/>
      <c r="E200" s="65"/>
      <c r="F200" s="65"/>
      <c r="G200" s="65"/>
      <c r="H200" s="65"/>
      <c r="I200" s="65"/>
      <c r="J200" s="65"/>
      <c r="K200" s="56"/>
      <c r="L200" s="56"/>
      <c r="M200" s="56"/>
      <c r="N200" s="56"/>
      <c r="O200" s="12"/>
    </row>
    <row r="201" spans="1:15" s="9" customFormat="1" x14ac:dyDescent="0.25">
      <c r="A201" s="20"/>
      <c r="B201" s="26"/>
      <c r="C201" s="55"/>
      <c r="D201" s="55"/>
      <c r="E201" s="65"/>
      <c r="F201" s="65"/>
      <c r="G201" s="65"/>
      <c r="H201" s="65"/>
      <c r="I201" s="65"/>
      <c r="J201" s="65"/>
      <c r="K201" s="56"/>
      <c r="L201" s="56"/>
      <c r="M201" s="56"/>
      <c r="N201" s="56"/>
      <c r="O201" s="12"/>
    </row>
    <row r="202" spans="1:15" s="9" customFormat="1" x14ac:dyDescent="0.25">
      <c r="A202" s="20"/>
      <c r="B202" s="26"/>
      <c r="C202" s="55"/>
      <c r="D202" s="55"/>
      <c r="E202" s="65"/>
      <c r="F202" s="65"/>
      <c r="G202" s="65"/>
      <c r="H202" s="65"/>
      <c r="I202" s="65"/>
      <c r="J202" s="65"/>
      <c r="K202" s="56"/>
      <c r="L202" s="56"/>
      <c r="M202" s="56"/>
      <c r="N202" s="56"/>
      <c r="O202" s="12"/>
    </row>
    <row r="203" spans="1:15" s="9" customFormat="1" x14ac:dyDescent="0.25">
      <c r="A203" s="20"/>
      <c r="B203" s="26"/>
      <c r="C203" s="55"/>
      <c r="D203" s="55"/>
      <c r="E203" s="65"/>
      <c r="F203" s="65"/>
      <c r="G203" s="65"/>
      <c r="H203" s="65"/>
      <c r="I203" s="65"/>
      <c r="J203" s="65"/>
      <c r="K203" s="56"/>
      <c r="L203" s="56"/>
      <c r="M203" s="56"/>
      <c r="N203" s="56"/>
      <c r="O203" s="12"/>
    </row>
    <row r="204" spans="1:15" s="9" customFormat="1" x14ac:dyDescent="0.25">
      <c r="A204" s="20"/>
      <c r="B204" s="26"/>
      <c r="C204" s="55"/>
      <c r="D204" s="55"/>
      <c r="E204" s="65"/>
      <c r="F204" s="65"/>
      <c r="G204" s="65"/>
      <c r="H204" s="65"/>
      <c r="I204" s="65"/>
      <c r="J204" s="65"/>
      <c r="K204" s="56"/>
      <c r="L204" s="56"/>
      <c r="M204" s="56"/>
      <c r="N204" s="56"/>
      <c r="O204" s="12"/>
    </row>
    <row r="205" spans="1:15" s="9" customFormat="1" x14ac:dyDescent="0.25">
      <c r="A205" s="20"/>
      <c r="B205" s="26"/>
      <c r="C205" s="55"/>
      <c r="D205" s="55"/>
      <c r="E205" s="65"/>
      <c r="F205" s="65"/>
      <c r="G205" s="65"/>
      <c r="H205" s="65"/>
      <c r="I205" s="65"/>
      <c r="J205" s="65"/>
      <c r="K205" s="56"/>
      <c r="L205" s="56"/>
      <c r="M205" s="56"/>
      <c r="N205" s="56"/>
      <c r="O205" s="12"/>
    </row>
    <row r="206" spans="1:15" s="9" customFormat="1" x14ac:dyDescent="0.25">
      <c r="A206" s="20"/>
      <c r="B206" s="26"/>
      <c r="C206" s="55"/>
      <c r="D206" s="55"/>
      <c r="E206" s="65"/>
      <c r="F206" s="65"/>
      <c r="G206" s="65"/>
      <c r="H206" s="65"/>
      <c r="I206" s="65"/>
      <c r="J206" s="65"/>
      <c r="K206" s="56"/>
      <c r="L206" s="56"/>
      <c r="M206" s="56"/>
      <c r="N206" s="56"/>
      <c r="O206" s="12"/>
    </row>
    <row r="207" spans="1:15" s="9" customFormat="1" x14ac:dyDescent="0.25">
      <c r="A207" s="20"/>
      <c r="B207" s="26"/>
      <c r="C207" s="55"/>
      <c r="D207" s="55"/>
      <c r="E207" s="65"/>
      <c r="F207" s="65"/>
      <c r="G207" s="65"/>
      <c r="H207" s="65"/>
      <c r="I207" s="65"/>
      <c r="J207" s="65"/>
      <c r="K207" s="56"/>
      <c r="L207" s="56"/>
      <c r="M207" s="56"/>
      <c r="N207" s="56"/>
      <c r="O207" s="12"/>
    </row>
    <row r="208" spans="1:15" s="9" customFormat="1" x14ac:dyDescent="0.25">
      <c r="A208" s="20"/>
      <c r="B208" s="26"/>
      <c r="C208" s="55"/>
      <c r="D208" s="55"/>
      <c r="E208" s="65"/>
      <c r="F208" s="65"/>
      <c r="G208" s="65"/>
      <c r="H208" s="65"/>
      <c r="I208" s="65"/>
      <c r="J208" s="65"/>
      <c r="K208" s="56"/>
      <c r="L208" s="56"/>
      <c r="M208" s="56"/>
      <c r="N208" s="56"/>
      <c r="O208" s="12"/>
    </row>
    <row r="209" spans="1:15" s="9" customFormat="1" x14ac:dyDescent="0.25">
      <c r="A209" s="20"/>
      <c r="B209" s="26"/>
      <c r="C209" s="55"/>
      <c r="D209" s="55"/>
      <c r="E209" s="65"/>
      <c r="F209" s="65"/>
      <c r="G209" s="65"/>
      <c r="H209" s="65"/>
      <c r="I209" s="65"/>
      <c r="J209" s="65"/>
      <c r="K209" s="56"/>
      <c r="L209" s="56"/>
      <c r="M209" s="56"/>
      <c r="N209" s="56"/>
      <c r="O209" s="12"/>
    </row>
    <row r="210" spans="1:15" s="9" customFormat="1" x14ac:dyDescent="0.25">
      <c r="A210" s="20"/>
      <c r="B210" s="26"/>
      <c r="C210" s="55"/>
      <c r="D210" s="55"/>
      <c r="E210" s="65"/>
      <c r="F210" s="65"/>
      <c r="G210" s="65"/>
      <c r="H210" s="65"/>
      <c r="I210" s="65"/>
      <c r="J210" s="65"/>
      <c r="K210" s="56"/>
      <c r="L210" s="56"/>
      <c r="M210" s="56"/>
      <c r="N210" s="56"/>
      <c r="O210" s="12"/>
    </row>
    <row r="211" spans="1:15" s="9" customFormat="1" x14ac:dyDescent="0.25">
      <c r="A211" s="20"/>
      <c r="B211" s="26"/>
      <c r="C211" s="55"/>
      <c r="D211" s="55"/>
      <c r="E211" s="65"/>
      <c r="F211" s="65"/>
      <c r="G211" s="65"/>
      <c r="H211" s="65"/>
      <c r="I211" s="65"/>
      <c r="J211" s="65"/>
      <c r="K211" s="56"/>
      <c r="L211" s="56"/>
      <c r="M211" s="56"/>
      <c r="N211" s="56"/>
      <c r="O211" s="12"/>
    </row>
    <row r="212" spans="1:15" s="9" customFormat="1" x14ac:dyDescent="0.25">
      <c r="A212" s="20"/>
      <c r="B212" s="26"/>
      <c r="C212" s="55"/>
      <c r="D212" s="55"/>
      <c r="E212" s="65"/>
      <c r="F212" s="65"/>
      <c r="G212" s="65"/>
      <c r="H212" s="65"/>
      <c r="I212" s="65"/>
      <c r="J212" s="65"/>
      <c r="K212" s="56"/>
      <c r="L212" s="56"/>
      <c r="M212" s="56"/>
      <c r="N212" s="56"/>
      <c r="O212" s="12"/>
    </row>
    <row r="213" spans="1:15" s="9" customFormat="1" x14ac:dyDescent="0.25">
      <c r="A213" s="20"/>
      <c r="B213" s="26"/>
      <c r="C213" s="55"/>
      <c r="D213" s="55"/>
      <c r="E213" s="65"/>
      <c r="F213" s="65"/>
      <c r="G213" s="65"/>
      <c r="H213" s="65"/>
      <c r="I213" s="65"/>
      <c r="J213" s="65"/>
      <c r="K213" s="56"/>
      <c r="L213" s="56"/>
      <c r="M213" s="56"/>
      <c r="N213" s="56"/>
      <c r="O213" s="12"/>
    </row>
    <row r="214" spans="1:15" s="9" customFormat="1" x14ac:dyDescent="0.25">
      <c r="A214" s="20"/>
      <c r="B214" s="26"/>
      <c r="C214" s="55"/>
      <c r="D214" s="55"/>
      <c r="E214" s="65"/>
      <c r="F214" s="65"/>
      <c r="G214" s="65"/>
      <c r="H214" s="65"/>
      <c r="I214" s="65"/>
      <c r="J214" s="65"/>
      <c r="K214" s="56"/>
      <c r="L214" s="56"/>
      <c r="M214" s="56"/>
      <c r="N214" s="56"/>
      <c r="O214" s="12"/>
    </row>
    <row r="215" spans="1:15" s="9" customFormat="1" x14ac:dyDescent="0.25">
      <c r="A215" s="20"/>
      <c r="B215" s="26"/>
      <c r="C215" s="55"/>
      <c r="D215" s="55"/>
      <c r="E215" s="65"/>
      <c r="F215" s="65"/>
      <c r="G215" s="65"/>
      <c r="H215" s="65"/>
      <c r="I215" s="65"/>
      <c r="J215" s="65"/>
      <c r="K215" s="56"/>
      <c r="L215" s="56"/>
      <c r="M215" s="56"/>
      <c r="N215" s="56"/>
      <c r="O215" s="12"/>
    </row>
    <row r="216" spans="1:15" s="9" customFormat="1" x14ac:dyDescent="0.25">
      <c r="A216" s="20"/>
      <c r="B216" s="26"/>
      <c r="C216" s="55"/>
      <c r="D216" s="55"/>
      <c r="E216" s="65"/>
      <c r="F216" s="65"/>
      <c r="G216" s="65"/>
      <c r="H216" s="65"/>
      <c r="I216" s="65"/>
      <c r="J216" s="65"/>
      <c r="K216" s="56"/>
      <c r="L216" s="56"/>
      <c r="M216" s="56"/>
      <c r="N216" s="56"/>
      <c r="O216" s="12"/>
    </row>
    <row r="217" spans="1:15" s="9" customFormat="1" x14ac:dyDescent="0.25">
      <c r="A217" s="20"/>
      <c r="B217" s="26"/>
      <c r="C217" s="55"/>
      <c r="D217" s="55"/>
      <c r="E217" s="65"/>
      <c r="F217" s="65"/>
      <c r="G217" s="65"/>
      <c r="H217" s="65"/>
      <c r="I217" s="65"/>
      <c r="J217" s="65"/>
      <c r="K217" s="56"/>
      <c r="L217" s="56"/>
      <c r="M217" s="56"/>
      <c r="N217" s="56"/>
      <c r="O217" s="12"/>
    </row>
    <row r="218" spans="1:15" s="9" customFormat="1" x14ac:dyDescent="0.25">
      <c r="A218" s="20"/>
      <c r="B218" s="26"/>
      <c r="C218" s="55"/>
      <c r="D218" s="55"/>
      <c r="E218" s="65"/>
      <c r="F218" s="65"/>
      <c r="G218" s="65"/>
      <c r="H218" s="65"/>
      <c r="I218" s="65"/>
      <c r="J218" s="65"/>
      <c r="K218" s="56"/>
      <c r="L218" s="56"/>
      <c r="M218" s="56"/>
      <c r="N218" s="56"/>
      <c r="O218" s="12"/>
    </row>
    <row r="219" spans="1:15" s="9" customFormat="1" x14ac:dyDescent="0.25">
      <c r="A219" s="20"/>
      <c r="B219" s="26"/>
      <c r="C219" s="55"/>
      <c r="D219" s="55"/>
      <c r="E219" s="65"/>
      <c r="F219" s="65"/>
      <c r="G219" s="65"/>
      <c r="H219" s="65"/>
      <c r="I219" s="65"/>
      <c r="J219" s="65"/>
      <c r="K219" s="56"/>
      <c r="L219" s="56"/>
      <c r="M219" s="56"/>
      <c r="N219" s="56"/>
      <c r="O219" s="12"/>
    </row>
    <row r="220" spans="1:15" s="9" customFormat="1" x14ac:dyDescent="0.25">
      <c r="A220" s="20"/>
      <c r="B220" s="26"/>
      <c r="C220" s="55"/>
      <c r="D220" s="55"/>
      <c r="E220" s="65"/>
      <c r="F220" s="65"/>
      <c r="G220" s="65"/>
      <c r="H220" s="65"/>
      <c r="I220" s="65"/>
      <c r="J220" s="65"/>
      <c r="K220" s="56"/>
      <c r="L220" s="56"/>
      <c r="M220" s="56"/>
      <c r="N220" s="56"/>
      <c r="O220" s="12"/>
    </row>
    <row r="221" spans="1:15" s="9" customFormat="1" x14ac:dyDescent="0.25">
      <c r="A221" s="20"/>
      <c r="B221" s="26"/>
      <c r="C221" s="55"/>
      <c r="D221" s="55"/>
      <c r="E221" s="65"/>
      <c r="F221" s="65"/>
      <c r="G221" s="65"/>
      <c r="H221" s="65"/>
      <c r="I221" s="65"/>
      <c r="J221" s="65"/>
      <c r="K221" s="56"/>
      <c r="L221" s="56"/>
      <c r="M221" s="56"/>
      <c r="N221" s="56"/>
      <c r="O221" s="12"/>
    </row>
    <row r="222" spans="1:15" s="9" customFormat="1" x14ac:dyDescent="0.25">
      <c r="A222" s="20"/>
      <c r="B222" s="26"/>
      <c r="C222" s="55"/>
      <c r="D222" s="55"/>
      <c r="E222" s="65"/>
      <c r="F222" s="65"/>
      <c r="G222" s="65"/>
      <c r="H222" s="65"/>
      <c r="I222" s="65"/>
      <c r="J222" s="65"/>
      <c r="K222" s="56"/>
      <c r="L222" s="56"/>
      <c r="M222" s="56"/>
      <c r="N222" s="56"/>
      <c r="O222" s="12"/>
    </row>
    <row r="223" spans="1:15" s="9" customFormat="1" x14ac:dyDescent="0.25">
      <c r="A223" s="20"/>
      <c r="B223" s="26"/>
      <c r="C223" s="55"/>
      <c r="D223" s="55"/>
      <c r="E223" s="65"/>
      <c r="F223" s="65"/>
      <c r="G223" s="65"/>
      <c r="H223" s="65"/>
      <c r="I223" s="65"/>
      <c r="J223" s="65"/>
      <c r="K223" s="56"/>
      <c r="L223" s="56"/>
      <c r="M223" s="56"/>
      <c r="N223" s="56"/>
      <c r="O223" s="12"/>
    </row>
    <row r="224" spans="1:15" s="9" customFormat="1" x14ac:dyDescent="0.25">
      <c r="A224" s="20"/>
      <c r="B224" s="26"/>
      <c r="C224" s="55"/>
      <c r="D224" s="55"/>
      <c r="E224" s="65"/>
      <c r="F224" s="65"/>
      <c r="G224" s="65"/>
      <c r="H224" s="65"/>
      <c r="I224" s="65"/>
      <c r="J224" s="65"/>
      <c r="K224" s="56"/>
      <c r="L224" s="56"/>
      <c r="M224" s="56"/>
      <c r="N224" s="56"/>
      <c r="O224" s="12"/>
    </row>
    <row r="225" spans="1:15" s="9" customFormat="1" x14ac:dyDescent="0.25">
      <c r="A225" s="20"/>
      <c r="B225" s="26"/>
      <c r="C225" s="55"/>
      <c r="D225" s="55"/>
      <c r="E225" s="65"/>
      <c r="F225" s="65"/>
      <c r="G225" s="65"/>
      <c r="H225" s="65"/>
      <c r="I225" s="65"/>
      <c r="J225" s="65"/>
      <c r="K225" s="56"/>
      <c r="L225" s="56"/>
      <c r="M225" s="56"/>
      <c r="N225" s="56"/>
      <c r="O225" s="12"/>
    </row>
    <row r="226" spans="1:15" s="9" customFormat="1" x14ac:dyDescent="0.25">
      <c r="A226" s="20"/>
      <c r="B226" s="26"/>
      <c r="C226" s="55"/>
      <c r="D226" s="55"/>
      <c r="E226" s="65"/>
      <c r="F226" s="65"/>
      <c r="G226" s="65"/>
      <c r="H226" s="65"/>
      <c r="I226" s="65"/>
      <c r="J226" s="65"/>
      <c r="K226" s="56"/>
      <c r="L226" s="56"/>
      <c r="M226" s="56"/>
      <c r="N226" s="56"/>
      <c r="O226" s="12"/>
    </row>
    <row r="227" spans="1:15" s="9" customFormat="1" x14ac:dyDescent="0.25">
      <c r="A227" s="20"/>
      <c r="B227" s="26"/>
      <c r="C227" s="55"/>
      <c r="D227" s="55"/>
      <c r="E227" s="65"/>
      <c r="F227" s="65"/>
      <c r="G227" s="65"/>
      <c r="H227" s="65"/>
      <c r="I227" s="65"/>
      <c r="J227" s="65"/>
      <c r="K227" s="56"/>
      <c r="L227" s="56"/>
      <c r="M227" s="56"/>
      <c r="N227" s="56"/>
      <c r="O227" s="12"/>
    </row>
    <row r="228" spans="1:15" s="9" customFormat="1" x14ac:dyDescent="0.25">
      <c r="A228" s="20"/>
      <c r="B228" s="26"/>
      <c r="C228" s="55"/>
      <c r="D228" s="55"/>
      <c r="E228" s="65"/>
      <c r="F228" s="65"/>
      <c r="G228" s="65"/>
      <c r="H228" s="65"/>
      <c r="I228" s="65"/>
      <c r="J228" s="65"/>
      <c r="K228" s="56"/>
      <c r="L228" s="56"/>
      <c r="M228" s="56"/>
      <c r="N228" s="56"/>
      <c r="O228" s="12"/>
    </row>
    <row r="229" spans="1:15" s="9" customFormat="1" x14ac:dyDescent="0.25">
      <c r="A229" s="20"/>
      <c r="B229" s="26"/>
      <c r="C229" s="55"/>
      <c r="D229" s="55"/>
      <c r="E229" s="65"/>
      <c r="F229" s="65"/>
      <c r="G229" s="65"/>
      <c r="H229" s="65"/>
      <c r="I229" s="65"/>
      <c r="J229" s="65"/>
      <c r="K229" s="56"/>
      <c r="L229" s="56"/>
      <c r="M229" s="56"/>
      <c r="N229" s="56"/>
      <c r="O229" s="12"/>
    </row>
    <row r="230" spans="1:15" s="9" customFormat="1" x14ac:dyDescent="0.25">
      <c r="A230" s="20"/>
      <c r="B230" s="26"/>
      <c r="C230" s="55"/>
      <c r="D230" s="55"/>
      <c r="E230" s="65"/>
      <c r="F230" s="65"/>
      <c r="G230" s="65"/>
      <c r="H230" s="65"/>
      <c r="I230" s="65"/>
      <c r="J230" s="65"/>
      <c r="K230" s="56"/>
      <c r="L230" s="56"/>
      <c r="M230" s="56"/>
      <c r="N230" s="56"/>
      <c r="O230" s="12"/>
    </row>
    <row r="231" spans="1:15" s="9" customFormat="1" x14ac:dyDescent="0.25">
      <c r="A231" s="20"/>
      <c r="B231" s="26"/>
      <c r="C231" s="55"/>
      <c r="D231" s="55"/>
      <c r="E231" s="65"/>
      <c r="F231" s="65"/>
      <c r="G231" s="65"/>
      <c r="H231" s="65"/>
      <c r="I231" s="65"/>
      <c r="J231" s="65"/>
      <c r="K231" s="56"/>
      <c r="L231" s="56"/>
      <c r="M231" s="56"/>
      <c r="N231" s="56"/>
      <c r="O231" s="12"/>
    </row>
    <row r="232" spans="1:15" s="9" customFormat="1" x14ac:dyDescent="0.25">
      <c r="A232" s="20"/>
      <c r="B232" s="26"/>
      <c r="C232" s="55"/>
      <c r="D232" s="55"/>
      <c r="E232" s="65"/>
      <c r="F232" s="65"/>
      <c r="G232" s="65"/>
      <c r="H232" s="65"/>
      <c r="I232" s="65"/>
      <c r="J232" s="65"/>
      <c r="K232" s="56"/>
      <c r="L232" s="56"/>
      <c r="M232" s="56"/>
      <c r="N232" s="56"/>
      <c r="O232" s="12"/>
    </row>
    <row r="233" spans="1:15" s="9" customFormat="1" x14ac:dyDescent="0.25">
      <c r="A233" s="20"/>
      <c r="B233" s="26"/>
      <c r="C233" s="55"/>
      <c r="D233" s="55"/>
      <c r="E233" s="65"/>
      <c r="F233" s="65"/>
      <c r="G233" s="65"/>
      <c r="H233" s="65"/>
      <c r="I233" s="65"/>
      <c r="J233" s="65"/>
      <c r="K233" s="56"/>
      <c r="L233" s="56"/>
      <c r="M233" s="56"/>
      <c r="N233" s="56"/>
      <c r="O233" s="12"/>
    </row>
    <row r="234" spans="1:15" s="9" customFormat="1" x14ac:dyDescent="0.25">
      <c r="A234" s="20"/>
      <c r="B234" s="26"/>
      <c r="C234" s="55"/>
      <c r="D234" s="55"/>
      <c r="E234" s="65"/>
      <c r="F234" s="65"/>
      <c r="G234" s="65"/>
      <c r="H234" s="65"/>
      <c r="I234" s="65"/>
      <c r="J234" s="65"/>
      <c r="K234" s="56"/>
      <c r="L234" s="56"/>
      <c r="M234" s="56"/>
      <c r="N234" s="56"/>
      <c r="O234" s="12"/>
    </row>
    <row r="235" spans="1:15" s="9" customFormat="1" x14ac:dyDescent="0.25">
      <c r="A235" s="20"/>
      <c r="B235" s="26"/>
      <c r="C235" s="55"/>
      <c r="D235" s="55"/>
      <c r="E235" s="65"/>
      <c r="F235" s="65"/>
      <c r="G235" s="65"/>
      <c r="H235" s="65"/>
      <c r="I235" s="65"/>
      <c r="J235" s="65"/>
      <c r="K235" s="56"/>
      <c r="L235" s="56"/>
      <c r="M235" s="56"/>
      <c r="N235" s="56"/>
      <c r="O235" s="12"/>
    </row>
    <row r="236" spans="1:15" s="9" customFormat="1" x14ac:dyDescent="0.25">
      <c r="A236" s="20"/>
      <c r="B236" s="26"/>
      <c r="C236" s="55"/>
      <c r="D236" s="55"/>
      <c r="E236" s="65"/>
      <c r="F236" s="65"/>
      <c r="G236" s="65"/>
      <c r="H236" s="65"/>
      <c r="I236" s="65"/>
      <c r="J236" s="65"/>
      <c r="K236" s="56"/>
      <c r="L236" s="56"/>
      <c r="M236" s="56"/>
      <c r="N236" s="56"/>
      <c r="O236" s="12"/>
    </row>
    <row r="237" spans="1:15" s="9" customFormat="1" x14ac:dyDescent="0.25">
      <c r="A237" s="20"/>
      <c r="B237" s="26"/>
      <c r="C237" s="55"/>
      <c r="D237" s="55"/>
      <c r="E237" s="65"/>
      <c r="F237" s="65"/>
      <c r="G237" s="65"/>
      <c r="H237" s="65"/>
      <c r="I237" s="65"/>
      <c r="J237" s="65"/>
      <c r="K237" s="56"/>
      <c r="L237" s="56"/>
      <c r="M237" s="56"/>
      <c r="N237" s="56"/>
      <c r="O237" s="12"/>
    </row>
    <row r="238" spans="1:15" s="9" customFormat="1" x14ac:dyDescent="0.25">
      <c r="A238" s="20"/>
      <c r="B238" s="26"/>
      <c r="C238" s="55"/>
      <c r="D238" s="55"/>
      <c r="E238" s="65"/>
      <c r="F238" s="65"/>
      <c r="G238" s="65"/>
      <c r="H238" s="65"/>
      <c r="I238" s="65"/>
      <c r="J238" s="65"/>
      <c r="K238" s="56"/>
      <c r="L238" s="56"/>
      <c r="M238" s="56"/>
      <c r="N238" s="56"/>
      <c r="O238" s="12"/>
    </row>
    <row r="239" spans="1:15" s="9" customFormat="1" x14ac:dyDescent="0.25">
      <c r="A239" s="20"/>
      <c r="B239" s="26"/>
      <c r="C239" s="55"/>
      <c r="D239" s="55"/>
      <c r="E239" s="65"/>
      <c r="F239" s="65"/>
      <c r="G239" s="65"/>
      <c r="H239" s="65"/>
      <c r="I239" s="65"/>
      <c r="J239" s="65"/>
      <c r="K239" s="56"/>
      <c r="L239" s="56"/>
      <c r="M239" s="56"/>
      <c r="N239" s="56"/>
      <c r="O239" s="12"/>
    </row>
    <row r="240" spans="1:15" s="9" customFormat="1" x14ac:dyDescent="0.25">
      <c r="A240" s="20"/>
      <c r="B240" s="26"/>
      <c r="C240" s="55"/>
      <c r="D240" s="55"/>
      <c r="E240" s="65"/>
      <c r="F240" s="65"/>
      <c r="G240" s="65"/>
      <c r="H240" s="65"/>
      <c r="I240" s="65"/>
      <c r="J240" s="65"/>
      <c r="K240" s="56"/>
      <c r="L240" s="56"/>
      <c r="M240" s="56"/>
      <c r="N240" s="56"/>
      <c r="O240" s="12"/>
    </row>
    <row r="241" spans="1:15" s="9" customFormat="1" x14ac:dyDescent="0.25">
      <c r="A241" s="20"/>
      <c r="B241" s="26"/>
      <c r="C241" s="55"/>
      <c r="D241" s="55"/>
      <c r="E241" s="65"/>
      <c r="F241" s="65"/>
      <c r="G241" s="65"/>
      <c r="H241" s="65"/>
      <c r="I241" s="65"/>
      <c r="J241" s="65"/>
      <c r="K241" s="56"/>
      <c r="L241" s="56"/>
      <c r="M241" s="56"/>
      <c r="N241" s="56"/>
      <c r="O241" s="12"/>
    </row>
    <row r="242" spans="1:15" s="9" customFormat="1" x14ac:dyDescent="0.25">
      <c r="A242" s="20"/>
      <c r="B242" s="26"/>
      <c r="C242" s="55"/>
      <c r="D242" s="55"/>
      <c r="E242" s="65"/>
      <c r="F242" s="65"/>
      <c r="G242" s="65"/>
      <c r="H242" s="65"/>
      <c r="I242" s="65"/>
      <c r="J242" s="65"/>
      <c r="K242" s="56"/>
      <c r="L242" s="56"/>
      <c r="M242" s="56"/>
      <c r="N242" s="56"/>
      <c r="O242" s="12"/>
    </row>
    <row r="243" spans="1:15" s="9" customFormat="1" x14ac:dyDescent="0.25">
      <c r="A243" s="20"/>
      <c r="B243" s="26"/>
      <c r="C243" s="55"/>
      <c r="D243" s="55"/>
      <c r="E243" s="65"/>
      <c r="F243" s="65"/>
      <c r="G243" s="65"/>
      <c r="H243" s="65"/>
      <c r="I243" s="65"/>
      <c r="J243" s="65"/>
      <c r="K243" s="56"/>
      <c r="L243" s="56"/>
      <c r="M243" s="56"/>
      <c r="N243" s="56"/>
      <c r="O243" s="12"/>
    </row>
    <row r="244" spans="1:15" s="9" customFormat="1" x14ac:dyDescent="0.25">
      <c r="A244" s="20"/>
      <c r="B244" s="26"/>
      <c r="C244" s="55"/>
      <c r="D244" s="55"/>
      <c r="E244" s="65"/>
      <c r="F244" s="65"/>
      <c r="G244" s="65"/>
      <c r="H244" s="65"/>
      <c r="I244" s="65"/>
      <c r="J244" s="65"/>
      <c r="K244" s="56"/>
      <c r="L244" s="56"/>
      <c r="M244" s="56"/>
      <c r="N244" s="56"/>
      <c r="O244" s="12"/>
    </row>
    <row r="245" spans="1:15" s="9" customFormat="1" x14ac:dyDescent="0.25">
      <c r="A245" s="20"/>
      <c r="B245" s="26"/>
      <c r="C245" s="55"/>
      <c r="D245" s="55"/>
      <c r="E245" s="65"/>
      <c r="F245" s="65"/>
      <c r="G245" s="65"/>
      <c r="H245" s="65"/>
      <c r="I245" s="65"/>
      <c r="J245" s="65"/>
      <c r="K245" s="56"/>
      <c r="L245" s="56"/>
      <c r="M245" s="56"/>
      <c r="N245" s="56"/>
      <c r="O245" s="12"/>
    </row>
    <row r="246" spans="1:15" s="9" customFormat="1" x14ac:dyDescent="0.25">
      <c r="A246" s="20"/>
      <c r="B246" s="26"/>
      <c r="C246" s="55"/>
      <c r="D246" s="55"/>
      <c r="E246" s="65"/>
      <c r="F246" s="65"/>
      <c r="G246" s="65"/>
      <c r="H246" s="65"/>
      <c r="I246" s="65"/>
      <c r="J246" s="65"/>
      <c r="K246" s="56"/>
      <c r="L246" s="56"/>
      <c r="M246" s="56"/>
      <c r="N246" s="56"/>
      <c r="O246" s="12"/>
    </row>
    <row r="247" spans="1:15" s="9" customFormat="1" x14ac:dyDescent="0.25">
      <c r="A247" s="20"/>
      <c r="B247" s="26"/>
      <c r="C247" s="55"/>
      <c r="D247" s="55"/>
      <c r="E247" s="65"/>
      <c r="F247" s="65"/>
      <c r="G247" s="65"/>
      <c r="H247" s="65"/>
      <c r="I247" s="65"/>
      <c r="J247" s="65"/>
      <c r="K247" s="56"/>
      <c r="L247" s="56"/>
      <c r="M247" s="56"/>
      <c r="N247" s="56"/>
      <c r="O247" s="12"/>
    </row>
    <row r="248" spans="1:15" s="9" customFormat="1" x14ac:dyDescent="0.25">
      <c r="A248" s="20"/>
      <c r="B248" s="26"/>
      <c r="C248" s="55"/>
      <c r="D248" s="55"/>
      <c r="E248" s="65"/>
      <c r="F248" s="65"/>
      <c r="G248" s="65"/>
      <c r="H248" s="65"/>
      <c r="I248" s="65"/>
      <c r="J248" s="65"/>
      <c r="K248" s="56"/>
      <c r="L248" s="56"/>
      <c r="M248" s="56"/>
      <c r="N248" s="56"/>
      <c r="O248" s="12"/>
    </row>
    <row r="249" spans="1:15" s="9" customFormat="1" x14ac:dyDescent="0.25">
      <c r="A249" s="20"/>
      <c r="B249" s="26"/>
      <c r="C249" s="55"/>
      <c r="D249" s="55"/>
      <c r="E249" s="65"/>
      <c r="F249" s="65"/>
      <c r="G249" s="65"/>
      <c r="H249" s="65"/>
      <c r="I249" s="65"/>
      <c r="J249" s="65"/>
      <c r="K249" s="56"/>
      <c r="L249" s="56"/>
      <c r="M249" s="56"/>
      <c r="N249" s="56"/>
      <c r="O249" s="12"/>
    </row>
    <row r="250" spans="1:15" s="9" customFormat="1" x14ac:dyDescent="0.25">
      <c r="A250" s="20"/>
      <c r="B250" s="26"/>
      <c r="C250" s="55"/>
      <c r="D250" s="55"/>
      <c r="E250" s="65"/>
      <c r="F250" s="65"/>
      <c r="G250" s="65"/>
      <c r="H250" s="65"/>
      <c r="I250" s="65"/>
      <c r="J250" s="65"/>
      <c r="K250" s="56"/>
      <c r="L250" s="56"/>
      <c r="M250" s="56"/>
      <c r="N250" s="56"/>
      <c r="O250" s="12"/>
    </row>
    <row r="251" spans="1:15" s="9" customFormat="1" x14ac:dyDescent="0.25">
      <c r="A251" s="20"/>
      <c r="B251" s="26"/>
      <c r="C251" s="55"/>
      <c r="D251" s="55"/>
      <c r="E251" s="65"/>
      <c r="F251" s="65"/>
      <c r="G251" s="65"/>
      <c r="H251" s="65"/>
      <c r="I251" s="65"/>
      <c r="J251" s="65"/>
      <c r="K251" s="56"/>
      <c r="L251" s="56"/>
      <c r="M251" s="56"/>
      <c r="N251" s="56"/>
      <c r="O251" s="12"/>
    </row>
    <row r="252" spans="1:15" s="9" customFormat="1" x14ac:dyDescent="0.25">
      <c r="A252" s="20"/>
      <c r="B252" s="26"/>
      <c r="C252" s="55"/>
      <c r="D252" s="55"/>
      <c r="E252" s="65"/>
      <c r="F252" s="65"/>
      <c r="G252" s="65"/>
      <c r="H252" s="65"/>
      <c r="I252" s="65"/>
      <c r="J252" s="65"/>
      <c r="K252" s="56"/>
      <c r="L252" s="56"/>
      <c r="M252" s="56"/>
      <c r="N252" s="56"/>
      <c r="O252" s="12"/>
    </row>
    <row r="253" spans="1:15" s="9" customFormat="1" x14ac:dyDescent="0.25">
      <c r="A253" s="20"/>
      <c r="B253" s="26"/>
      <c r="C253" s="55"/>
      <c r="D253" s="55"/>
      <c r="E253" s="65"/>
      <c r="F253" s="65"/>
      <c r="G253" s="65"/>
      <c r="H253" s="65"/>
      <c r="I253" s="65"/>
      <c r="J253" s="65"/>
      <c r="K253" s="56"/>
      <c r="L253" s="56"/>
      <c r="M253" s="56"/>
      <c r="N253" s="56"/>
      <c r="O253" s="12"/>
    </row>
    <row r="254" spans="1:15" s="9" customFormat="1" x14ac:dyDescent="0.25">
      <c r="A254" s="20"/>
      <c r="B254" s="26"/>
      <c r="C254" s="55"/>
      <c r="D254" s="55"/>
      <c r="E254" s="65"/>
      <c r="F254" s="65"/>
      <c r="G254" s="65"/>
      <c r="H254" s="65"/>
      <c r="I254" s="65"/>
      <c r="J254" s="65"/>
      <c r="K254" s="56"/>
      <c r="L254" s="56"/>
      <c r="M254" s="56"/>
      <c r="N254" s="56"/>
      <c r="O254" s="12"/>
    </row>
    <row r="255" spans="1:15" s="9" customFormat="1" x14ac:dyDescent="0.25">
      <c r="A255" s="20"/>
      <c r="B255" s="26"/>
      <c r="C255" s="55"/>
      <c r="D255" s="55"/>
      <c r="E255" s="65"/>
      <c r="F255" s="65"/>
      <c r="G255" s="65"/>
      <c r="H255" s="65"/>
      <c r="I255" s="65"/>
      <c r="J255" s="65"/>
      <c r="K255" s="56"/>
      <c r="L255" s="56"/>
      <c r="M255" s="56"/>
      <c r="N255" s="56"/>
      <c r="O255" s="12"/>
    </row>
    <row r="256" spans="1:15" s="9" customFormat="1" x14ac:dyDescent="0.25">
      <c r="A256" s="20"/>
      <c r="B256" s="26"/>
      <c r="C256" s="55"/>
      <c r="D256" s="55"/>
      <c r="E256" s="65"/>
      <c r="F256" s="65"/>
      <c r="G256" s="65"/>
      <c r="H256" s="65"/>
      <c r="I256" s="65"/>
      <c r="J256" s="65"/>
      <c r="K256" s="56"/>
      <c r="L256" s="56"/>
      <c r="M256" s="56"/>
      <c r="N256" s="56"/>
      <c r="O256" s="12"/>
    </row>
    <row r="257" spans="1:15" s="9" customFormat="1" x14ac:dyDescent="0.25">
      <c r="A257" s="20"/>
      <c r="B257" s="26"/>
      <c r="C257" s="55"/>
      <c r="D257" s="55"/>
      <c r="E257" s="65"/>
      <c r="F257" s="65"/>
      <c r="G257" s="65"/>
      <c r="H257" s="65"/>
      <c r="I257" s="65"/>
      <c r="J257" s="65"/>
      <c r="K257" s="56"/>
      <c r="L257" s="56"/>
      <c r="M257" s="56"/>
      <c r="N257" s="56"/>
      <c r="O257" s="12"/>
    </row>
    <row r="258" spans="1:15" s="9" customFormat="1" x14ac:dyDescent="0.25">
      <c r="A258" s="20"/>
      <c r="B258" s="26"/>
      <c r="C258" s="55"/>
      <c r="D258" s="55"/>
      <c r="E258" s="65"/>
      <c r="F258" s="65"/>
      <c r="G258" s="65"/>
      <c r="H258" s="65"/>
      <c r="I258" s="65"/>
      <c r="J258" s="65"/>
      <c r="K258" s="56"/>
      <c r="L258" s="56"/>
      <c r="M258" s="56"/>
      <c r="N258" s="56"/>
      <c r="O258" s="12"/>
    </row>
    <row r="259" spans="1:15" s="9" customFormat="1" x14ac:dyDescent="0.25">
      <c r="A259" s="20"/>
      <c r="B259" s="26"/>
      <c r="C259" s="55"/>
      <c r="D259" s="55"/>
      <c r="E259" s="65"/>
      <c r="F259" s="65"/>
      <c r="G259" s="65"/>
      <c r="H259" s="65"/>
      <c r="I259" s="65"/>
      <c r="J259" s="65"/>
      <c r="K259" s="56"/>
      <c r="L259" s="56"/>
      <c r="M259" s="56"/>
      <c r="N259" s="56"/>
      <c r="O259" s="12"/>
    </row>
    <row r="260" spans="1:15" s="9" customFormat="1" x14ac:dyDescent="0.25">
      <c r="A260" s="20"/>
      <c r="B260" s="26"/>
      <c r="C260" s="55"/>
      <c r="D260" s="55"/>
      <c r="E260" s="65"/>
      <c r="F260" s="65"/>
      <c r="G260" s="65"/>
      <c r="H260" s="65"/>
      <c r="I260" s="65"/>
      <c r="J260" s="65"/>
      <c r="K260" s="56"/>
      <c r="L260" s="56"/>
      <c r="M260" s="56"/>
      <c r="N260" s="56"/>
      <c r="O260" s="12"/>
    </row>
    <row r="261" spans="1:15" s="9" customFormat="1" x14ac:dyDescent="0.25">
      <c r="A261" s="20"/>
      <c r="B261" s="26"/>
      <c r="C261" s="55"/>
      <c r="D261" s="55"/>
      <c r="E261" s="65"/>
      <c r="F261" s="65"/>
      <c r="G261" s="65"/>
      <c r="H261" s="65"/>
      <c r="I261" s="65"/>
      <c r="J261" s="65"/>
      <c r="K261" s="56"/>
      <c r="L261" s="56"/>
      <c r="M261" s="56"/>
      <c r="N261" s="56"/>
      <c r="O261" s="12"/>
    </row>
    <row r="262" spans="1:15" s="9" customFormat="1" x14ac:dyDescent="0.25">
      <c r="A262" s="20"/>
      <c r="B262" s="26"/>
      <c r="C262" s="55"/>
      <c r="D262" s="55"/>
      <c r="E262" s="65"/>
      <c r="F262" s="65"/>
      <c r="G262" s="65"/>
      <c r="H262" s="65"/>
      <c r="I262" s="65"/>
      <c r="J262" s="65"/>
      <c r="K262" s="56"/>
      <c r="L262" s="56"/>
      <c r="M262" s="56"/>
      <c r="N262" s="56"/>
      <c r="O262" s="12"/>
    </row>
    <row r="263" spans="1:15" s="9" customFormat="1" x14ac:dyDescent="0.25">
      <c r="A263" s="20"/>
      <c r="B263" s="26"/>
      <c r="C263" s="55"/>
      <c r="D263" s="55"/>
      <c r="E263" s="65"/>
      <c r="F263" s="65"/>
      <c r="G263" s="65"/>
      <c r="H263" s="65"/>
      <c r="I263" s="65"/>
      <c r="J263" s="65"/>
      <c r="K263" s="56"/>
      <c r="L263" s="56"/>
      <c r="M263" s="56"/>
      <c r="N263" s="56"/>
      <c r="O263" s="12"/>
    </row>
    <row r="264" spans="1:15" s="9" customFormat="1" x14ac:dyDescent="0.25">
      <c r="A264" s="20"/>
      <c r="B264" s="26"/>
      <c r="C264" s="55"/>
      <c r="D264" s="55"/>
      <c r="E264" s="65"/>
      <c r="F264" s="65"/>
      <c r="G264" s="65"/>
      <c r="H264" s="65"/>
      <c r="I264" s="65"/>
      <c r="J264" s="65"/>
      <c r="K264" s="56"/>
      <c r="L264" s="56"/>
      <c r="M264" s="56"/>
      <c r="N264" s="56"/>
      <c r="O264" s="12"/>
    </row>
    <row r="265" spans="1:15" s="9" customFormat="1" x14ac:dyDescent="0.25">
      <c r="A265" s="20"/>
      <c r="B265" s="26"/>
      <c r="C265" s="55"/>
      <c r="D265" s="55"/>
      <c r="E265" s="65"/>
      <c r="F265" s="65"/>
      <c r="G265" s="65"/>
      <c r="H265" s="65"/>
      <c r="I265" s="65"/>
      <c r="J265" s="65"/>
      <c r="K265" s="56"/>
      <c r="L265" s="56"/>
      <c r="M265" s="56"/>
      <c r="N265" s="56"/>
      <c r="O265" s="12"/>
    </row>
    <row r="266" spans="1:15" s="9" customFormat="1" x14ac:dyDescent="0.25">
      <c r="A266" s="20"/>
      <c r="B266" s="26"/>
      <c r="C266" s="55"/>
      <c r="D266" s="55"/>
      <c r="E266" s="65"/>
      <c r="F266" s="65"/>
      <c r="G266" s="65"/>
      <c r="H266" s="65"/>
      <c r="I266" s="65"/>
      <c r="J266" s="65"/>
      <c r="K266" s="56"/>
      <c r="L266" s="56"/>
      <c r="M266" s="56"/>
      <c r="N266" s="56"/>
      <c r="O266" s="12"/>
    </row>
    <row r="267" spans="1:15" s="9" customFormat="1" x14ac:dyDescent="0.25">
      <c r="A267" s="20"/>
      <c r="B267" s="26"/>
      <c r="C267" s="55"/>
      <c r="D267" s="55"/>
      <c r="E267" s="65"/>
      <c r="F267" s="65"/>
      <c r="G267" s="65"/>
      <c r="H267" s="65"/>
      <c r="I267" s="65"/>
      <c r="J267" s="65"/>
      <c r="K267" s="56"/>
      <c r="L267" s="56"/>
      <c r="M267" s="56"/>
      <c r="N267" s="56"/>
      <c r="O267" s="12"/>
    </row>
    <row r="268" spans="1:15" s="9" customFormat="1" x14ac:dyDescent="0.25">
      <c r="A268" s="20"/>
      <c r="B268" s="26"/>
      <c r="C268" s="55"/>
      <c r="D268" s="55"/>
      <c r="E268" s="65"/>
      <c r="F268" s="65"/>
      <c r="G268" s="65"/>
      <c r="H268" s="65"/>
      <c r="I268" s="65"/>
      <c r="J268" s="65"/>
      <c r="K268" s="56"/>
      <c r="L268" s="56"/>
      <c r="M268" s="56"/>
      <c r="N268" s="56"/>
      <c r="O268" s="12"/>
    </row>
    <row r="269" spans="1:15" s="9" customFormat="1" x14ac:dyDescent="0.25">
      <c r="A269" s="20"/>
      <c r="B269" s="26"/>
      <c r="C269" s="55"/>
      <c r="D269" s="55"/>
      <c r="E269" s="65"/>
      <c r="F269" s="65"/>
      <c r="G269" s="65"/>
      <c r="H269" s="65"/>
      <c r="I269" s="65"/>
      <c r="J269" s="65"/>
      <c r="K269" s="56"/>
      <c r="L269" s="56"/>
      <c r="M269" s="56"/>
      <c r="N269" s="56"/>
      <c r="O269" s="12"/>
    </row>
    <row r="270" spans="1:15" s="9" customFormat="1" x14ac:dyDescent="0.25">
      <c r="A270" s="20"/>
      <c r="B270" s="26"/>
      <c r="C270" s="55"/>
      <c r="D270" s="55"/>
      <c r="E270" s="65"/>
      <c r="F270" s="65"/>
      <c r="G270" s="65"/>
      <c r="H270" s="65"/>
      <c r="I270" s="65"/>
      <c r="J270" s="65"/>
      <c r="K270" s="56"/>
      <c r="L270" s="56"/>
      <c r="M270" s="56"/>
      <c r="N270" s="56"/>
      <c r="O270" s="12"/>
    </row>
    <row r="271" spans="1:15" s="9" customFormat="1" x14ac:dyDescent="0.25">
      <c r="A271" s="20"/>
      <c r="B271" s="26"/>
      <c r="C271" s="55"/>
      <c r="D271" s="55"/>
      <c r="E271" s="65"/>
      <c r="F271" s="65"/>
      <c r="G271" s="65"/>
      <c r="H271" s="65"/>
      <c r="I271" s="65"/>
      <c r="J271" s="65"/>
      <c r="K271" s="56"/>
      <c r="L271" s="56"/>
      <c r="M271" s="56"/>
      <c r="N271" s="56"/>
      <c r="O271" s="12"/>
    </row>
    <row r="272" spans="1:15" s="9" customFormat="1" x14ac:dyDescent="0.25">
      <c r="A272" s="20"/>
      <c r="B272" s="26"/>
      <c r="C272" s="55"/>
      <c r="D272" s="55"/>
      <c r="E272" s="65"/>
      <c r="F272" s="65"/>
      <c r="G272" s="65"/>
      <c r="H272" s="65"/>
      <c r="I272" s="65"/>
      <c r="J272" s="65"/>
      <c r="K272" s="56"/>
      <c r="L272" s="56"/>
      <c r="M272" s="56"/>
      <c r="N272" s="56"/>
      <c r="O272" s="12"/>
    </row>
    <row r="273" spans="1:15" s="9" customFormat="1" x14ac:dyDescent="0.25">
      <c r="A273" s="20"/>
      <c r="B273" s="26"/>
      <c r="C273" s="55"/>
      <c r="D273" s="55"/>
      <c r="E273" s="65"/>
      <c r="F273" s="65"/>
      <c r="G273" s="65"/>
      <c r="H273" s="65"/>
      <c r="I273" s="65"/>
      <c r="J273" s="65"/>
      <c r="K273" s="56"/>
      <c r="L273" s="56"/>
      <c r="M273" s="56"/>
      <c r="N273" s="56"/>
      <c r="O273" s="12"/>
    </row>
    <row r="274" spans="1:15" s="9" customFormat="1" x14ac:dyDescent="0.25">
      <c r="A274" s="20"/>
      <c r="B274" s="26"/>
      <c r="C274" s="55"/>
      <c r="D274" s="55"/>
      <c r="E274" s="65"/>
      <c r="F274" s="65"/>
      <c r="G274" s="65"/>
      <c r="H274" s="65"/>
      <c r="I274" s="65"/>
      <c r="J274" s="65"/>
      <c r="K274" s="56"/>
      <c r="L274" s="56"/>
      <c r="M274" s="56"/>
      <c r="N274" s="56"/>
      <c r="O274" s="12"/>
    </row>
    <row r="275" spans="1:15" s="9" customFormat="1" x14ac:dyDescent="0.25">
      <c r="A275" s="20"/>
      <c r="B275" s="26"/>
      <c r="C275" s="55"/>
      <c r="D275" s="55"/>
      <c r="E275" s="65"/>
      <c r="F275" s="65"/>
      <c r="G275" s="65"/>
      <c r="H275" s="65"/>
      <c r="I275" s="65"/>
      <c r="J275" s="65"/>
      <c r="K275" s="56"/>
      <c r="L275" s="56"/>
      <c r="M275" s="56"/>
      <c r="N275" s="56"/>
      <c r="O275" s="12"/>
    </row>
    <row r="276" spans="1:15" s="9" customFormat="1" x14ac:dyDescent="0.25">
      <c r="A276" s="20"/>
      <c r="B276" s="26"/>
      <c r="C276" s="55"/>
      <c r="D276" s="55"/>
      <c r="E276" s="65"/>
      <c r="F276" s="65"/>
      <c r="G276" s="65"/>
      <c r="H276" s="65"/>
      <c r="I276" s="65"/>
      <c r="J276" s="65"/>
      <c r="K276" s="56"/>
      <c r="L276" s="56"/>
      <c r="M276" s="56"/>
      <c r="N276" s="56"/>
      <c r="O276" s="12"/>
    </row>
    <row r="277" spans="1:15" s="9" customFormat="1" x14ac:dyDescent="0.25">
      <c r="A277" s="20"/>
      <c r="B277" s="26"/>
      <c r="C277" s="55"/>
      <c r="D277" s="55"/>
      <c r="E277" s="65"/>
      <c r="F277" s="65"/>
      <c r="G277" s="65"/>
      <c r="H277" s="65"/>
      <c r="I277" s="65"/>
      <c r="J277" s="65"/>
      <c r="K277" s="56"/>
      <c r="L277" s="56"/>
      <c r="M277" s="56"/>
      <c r="N277" s="56"/>
      <c r="O277" s="12"/>
    </row>
    <row r="278" spans="1:15" s="9" customFormat="1" x14ac:dyDescent="0.25">
      <c r="A278" s="20"/>
      <c r="B278" s="26"/>
      <c r="C278" s="55"/>
      <c r="D278" s="55"/>
      <c r="E278" s="65"/>
      <c r="F278" s="65"/>
      <c r="G278" s="65"/>
      <c r="H278" s="65"/>
      <c r="I278" s="65"/>
      <c r="J278" s="65"/>
      <c r="K278" s="56"/>
      <c r="L278" s="56"/>
      <c r="M278" s="56"/>
      <c r="N278" s="56"/>
      <c r="O278" s="12"/>
    </row>
    <row r="279" spans="1:15" s="9" customFormat="1" x14ac:dyDescent="0.25">
      <c r="A279" s="20"/>
      <c r="B279" s="26"/>
      <c r="C279" s="55"/>
      <c r="D279" s="55"/>
      <c r="E279" s="65"/>
      <c r="F279" s="65"/>
      <c r="G279" s="65"/>
      <c r="H279" s="65"/>
      <c r="I279" s="65"/>
      <c r="J279" s="65"/>
      <c r="K279" s="56"/>
      <c r="L279" s="56"/>
      <c r="M279" s="56"/>
      <c r="N279" s="56"/>
      <c r="O279" s="12"/>
    </row>
    <row r="280" spans="1:15" s="9" customFormat="1" x14ac:dyDescent="0.25">
      <c r="A280" s="20"/>
      <c r="B280" s="26"/>
      <c r="C280" s="55"/>
      <c r="D280" s="55"/>
      <c r="E280" s="65"/>
      <c r="F280" s="65"/>
      <c r="G280" s="65"/>
      <c r="H280" s="65"/>
      <c r="I280" s="65"/>
      <c r="J280" s="65"/>
      <c r="K280" s="56"/>
      <c r="L280" s="56"/>
      <c r="M280" s="56"/>
      <c r="N280" s="56"/>
      <c r="O280" s="12"/>
    </row>
    <row r="281" spans="1:15" s="9" customFormat="1" x14ac:dyDescent="0.25">
      <c r="A281" s="20"/>
      <c r="B281" s="26"/>
      <c r="C281" s="55"/>
      <c r="D281" s="55"/>
      <c r="E281" s="65"/>
      <c r="F281" s="65"/>
      <c r="G281" s="65"/>
      <c r="H281" s="65"/>
      <c r="I281" s="65"/>
      <c r="J281" s="65"/>
      <c r="K281" s="56"/>
      <c r="L281" s="56"/>
      <c r="M281" s="56"/>
      <c r="N281" s="56"/>
      <c r="O281" s="12"/>
    </row>
    <row r="282" spans="1:15" s="9" customFormat="1" x14ac:dyDescent="0.25">
      <c r="A282" s="20"/>
      <c r="B282" s="26"/>
      <c r="C282" s="55"/>
      <c r="D282" s="55"/>
      <c r="E282" s="65"/>
      <c r="F282" s="65"/>
      <c r="G282" s="65"/>
      <c r="H282" s="65"/>
      <c r="I282" s="65"/>
      <c r="J282" s="65"/>
      <c r="K282" s="56"/>
      <c r="L282" s="56"/>
      <c r="M282" s="56"/>
      <c r="N282" s="56"/>
      <c r="O282" s="12"/>
    </row>
    <row r="283" spans="1:15" s="9" customFormat="1" x14ac:dyDescent="0.25">
      <c r="A283" s="20"/>
      <c r="B283" s="26"/>
      <c r="C283" s="55"/>
      <c r="D283" s="55"/>
      <c r="E283" s="65"/>
      <c r="F283" s="65"/>
      <c r="G283" s="65"/>
      <c r="H283" s="65"/>
      <c r="I283" s="65"/>
      <c r="J283" s="65"/>
      <c r="K283" s="56"/>
      <c r="L283" s="56"/>
      <c r="M283" s="56"/>
      <c r="N283" s="56"/>
      <c r="O283" s="12"/>
    </row>
    <row r="284" spans="1:15" s="9" customFormat="1" x14ac:dyDescent="0.25">
      <c r="A284" s="20"/>
      <c r="B284" s="26"/>
      <c r="C284" s="55"/>
      <c r="D284" s="55"/>
      <c r="E284" s="65"/>
      <c r="F284" s="65"/>
      <c r="G284" s="65"/>
      <c r="H284" s="65"/>
      <c r="I284" s="65"/>
      <c r="J284" s="65"/>
      <c r="K284" s="56"/>
      <c r="L284" s="56"/>
      <c r="M284" s="56"/>
      <c r="N284" s="56"/>
      <c r="O284" s="12"/>
    </row>
    <row r="285" spans="1:15" s="9" customFormat="1" x14ac:dyDescent="0.25">
      <c r="A285" s="20"/>
      <c r="B285" s="26"/>
      <c r="C285" s="55"/>
      <c r="D285" s="55"/>
      <c r="E285" s="65"/>
      <c r="F285" s="65"/>
      <c r="G285" s="65"/>
      <c r="H285" s="65"/>
      <c r="I285" s="65"/>
      <c r="J285" s="65"/>
      <c r="K285" s="56"/>
      <c r="L285" s="56"/>
      <c r="M285" s="56"/>
      <c r="N285" s="56"/>
      <c r="O285" s="12"/>
    </row>
    <row r="286" spans="1:15" s="9" customFormat="1" x14ac:dyDescent="0.25">
      <c r="A286" s="20"/>
      <c r="B286" s="26"/>
      <c r="C286" s="55"/>
      <c r="D286" s="55"/>
      <c r="E286" s="65"/>
      <c r="F286" s="65"/>
      <c r="G286" s="65"/>
      <c r="H286" s="65"/>
      <c r="I286" s="65"/>
      <c r="J286" s="65"/>
      <c r="K286" s="56"/>
      <c r="L286" s="56"/>
      <c r="M286" s="56"/>
      <c r="N286" s="56"/>
      <c r="O286" s="12"/>
    </row>
    <row r="287" spans="1:15" s="9" customFormat="1" x14ac:dyDescent="0.25">
      <c r="A287" s="20"/>
      <c r="B287" s="26"/>
      <c r="C287" s="55"/>
      <c r="D287" s="55"/>
      <c r="E287" s="65"/>
      <c r="F287" s="65"/>
      <c r="G287" s="65"/>
      <c r="H287" s="65"/>
      <c r="I287" s="65"/>
      <c r="J287" s="65"/>
      <c r="K287" s="56"/>
      <c r="L287" s="56"/>
      <c r="M287" s="56"/>
      <c r="N287" s="56"/>
      <c r="O287" s="12"/>
    </row>
    <row r="288" spans="1:15" s="9" customFormat="1" x14ac:dyDescent="0.25">
      <c r="A288" s="20"/>
      <c r="B288" s="26"/>
      <c r="C288" s="55"/>
      <c r="D288" s="55"/>
      <c r="E288" s="65"/>
      <c r="F288" s="65"/>
      <c r="G288" s="65"/>
      <c r="H288" s="65"/>
      <c r="I288" s="65"/>
      <c r="J288" s="65"/>
      <c r="K288" s="56"/>
      <c r="L288" s="56"/>
      <c r="M288" s="56"/>
      <c r="N288" s="56"/>
      <c r="O288" s="12"/>
    </row>
    <row r="289" spans="1:15" s="9" customFormat="1" x14ac:dyDescent="0.25">
      <c r="A289" s="20"/>
      <c r="B289" s="26"/>
      <c r="C289" s="55"/>
      <c r="D289" s="55"/>
      <c r="E289" s="65"/>
      <c r="F289" s="65"/>
      <c r="G289" s="65"/>
      <c r="H289" s="65"/>
      <c r="I289" s="65"/>
      <c r="J289" s="65"/>
      <c r="K289" s="56"/>
      <c r="L289" s="56"/>
      <c r="M289" s="56"/>
      <c r="N289" s="56"/>
      <c r="O289" s="12"/>
    </row>
    <row r="290" spans="1:15" s="9" customFormat="1" x14ac:dyDescent="0.25">
      <c r="A290" s="20"/>
      <c r="B290" s="26"/>
      <c r="C290" s="55"/>
      <c r="D290" s="55"/>
      <c r="E290" s="65"/>
      <c r="F290" s="65"/>
      <c r="G290" s="65"/>
      <c r="H290" s="65"/>
      <c r="I290" s="65"/>
      <c r="J290" s="65"/>
      <c r="K290" s="56"/>
      <c r="L290" s="56"/>
      <c r="M290" s="56"/>
      <c r="N290" s="56"/>
      <c r="O290" s="12"/>
    </row>
    <row r="291" spans="1:15" s="9" customFormat="1" x14ac:dyDescent="0.25">
      <c r="A291" s="20"/>
      <c r="B291" s="26"/>
      <c r="C291" s="55"/>
      <c r="D291" s="55"/>
      <c r="E291" s="65"/>
      <c r="F291" s="65"/>
      <c r="G291" s="65"/>
      <c r="H291" s="65"/>
      <c r="I291" s="65"/>
      <c r="J291" s="65"/>
      <c r="K291" s="56"/>
      <c r="L291" s="56"/>
      <c r="M291" s="56"/>
      <c r="N291" s="56"/>
      <c r="O291" s="12"/>
    </row>
    <row r="292" spans="1:15" s="9" customFormat="1" x14ac:dyDescent="0.25">
      <c r="A292" s="20"/>
      <c r="B292" s="26"/>
      <c r="C292" s="55"/>
      <c r="D292" s="55"/>
      <c r="E292" s="65"/>
      <c r="F292" s="65"/>
      <c r="G292" s="65"/>
      <c r="H292" s="65"/>
      <c r="I292" s="65"/>
      <c r="J292" s="65"/>
      <c r="K292" s="56"/>
      <c r="L292" s="56"/>
      <c r="M292" s="56"/>
      <c r="N292" s="56"/>
      <c r="O292" s="12"/>
    </row>
    <row r="293" spans="1:15" s="9" customFormat="1" x14ac:dyDescent="0.25">
      <c r="A293" s="20"/>
      <c r="B293" s="26"/>
      <c r="C293" s="55"/>
      <c r="D293" s="55"/>
      <c r="E293" s="65"/>
      <c r="F293" s="65"/>
      <c r="G293" s="65"/>
      <c r="H293" s="65"/>
      <c r="I293" s="65"/>
      <c r="J293" s="65"/>
      <c r="K293" s="56"/>
      <c r="L293" s="56"/>
      <c r="M293" s="56"/>
      <c r="N293" s="56"/>
      <c r="O293" s="12"/>
    </row>
    <row r="294" spans="1:15" s="9" customFormat="1" x14ac:dyDescent="0.25">
      <c r="A294" s="20"/>
      <c r="B294" s="26"/>
      <c r="C294" s="55"/>
      <c r="D294" s="55"/>
      <c r="E294" s="65"/>
      <c r="F294" s="65"/>
      <c r="G294" s="65"/>
      <c r="H294" s="65"/>
      <c r="I294" s="65"/>
      <c r="J294" s="65"/>
      <c r="K294" s="56"/>
      <c r="L294" s="56"/>
      <c r="M294" s="56"/>
      <c r="N294" s="56"/>
      <c r="O294" s="12"/>
    </row>
    <row r="295" spans="1:15" s="9" customFormat="1" x14ac:dyDescent="0.25">
      <c r="A295" s="20"/>
      <c r="B295" s="26"/>
      <c r="C295" s="55"/>
      <c r="D295" s="55"/>
      <c r="E295" s="65"/>
      <c r="F295" s="65"/>
      <c r="G295" s="65"/>
      <c r="H295" s="65"/>
      <c r="I295" s="65"/>
      <c r="J295" s="65"/>
      <c r="K295" s="56"/>
      <c r="L295" s="56"/>
      <c r="M295" s="56"/>
      <c r="N295" s="56"/>
      <c r="O295" s="12"/>
    </row>
    <row r="296" spans="1:15" s="9" customFormat="1" x14ac:dyDescent="0.25">
      <c r="A296" s="20"/>
      <c r="B296" s="26"/>
      <c r="C296" s="55"/>
      <c r="D296" s="55"/>
      <c r="E296" s="65"/>
      <c r="F296" s="65"/>
      <c r="G296" s="65"/>
      <c r="H296" s="65"/>
      <c r="I296" s="65"/>
      <c r="J296" s="65"/>
      <c r="K296" s="56"/>
      <c r="L296" s="56"/>
      <c r="M296" s="56"/>
      <c r="N296" s="56"/>
      <c r="O296" s="12"/>
    </row>
    <row r="297" spans="1:15" s="9" customFormat="1" x14ac:dyDescent="0.25">
      <c r="A297" s="20"/>
      <c r="B297" s="26"/>
      <c r="C297" s="55"/>
      <c r="D297" s="55"/>
      <c r="E297" s="65"/>
      <c r="F297" s="65"/>
      <c r="G297" s="65"/>
      <c r="H297" s="65"/>
      <c r="I297" s="65"/>
      <c r="J297" s="65"/>
      <c r="K297" s="56"/>
      <c r="L297" s="56"/>
      <c r="M297" s="56"/>
      <c r="N297" s="56"/>
      <c r="O297" s="12"/>
    </row>
    <row r="298" spans="1:15" s="9" customFormat="1" x14ac:dyDescent="0.25">
      <c r="A298" s="20"/>
      <c r="B298" s="26"/>
      <c r="C298" s="55"/>
      <c r="D298" s="55"/>
      <c r="E298" s="65"/>
      <c r="F298" s="65"/>
      <c r="G298" s="65"/>
      <c r="H298" s="65"/>
      <c r="I298" s="65"/>
      <c r="J298" s="65"/>
      <c r="K298" s="56"/>
      <c r="L298" s="56"/>
      <c r="M298" s="56"/>
      <c r="N298" s="56"/>
      <c r="O298" s="12"/>
    </row>
    <row r="299" spans="1:15" s="9" customFormat="1" x14ac:dyDescent="0.25">
      <c r="A299" s="20"/>
      <c r="B299" s="26"/>
      <c r="C299" s="55"/>
      <c r="D299" s="55"/>
      <c r="E299" s="65"/>
      <c r="F299" s="65"/>
      <c r="G299" s="65"/>
      <c r="H299" s="65"/>
      <c r="I299" s="65"/>
      <c r="J299" s="65"/>
      <c r="K299" s="56"/>
      <c r="L299" s="56"/>
      <c r="M299" s="56"/>
      <c r="N299" s="56"/>
      <c r="O299" s="12"/>
    </row>
    <row r="300" spans="1:15" s="9" customFormat="1" x14ac:dyDescent="0.25">
      <c r="A300" s="20"/>
      <c r="B300" s="26"/>
      <c r="C300" s="55"/>
      <c r="D300" s="55"/>
      <c r="E300" s="65"/>
      <c r="F300" s="65"/>
      <c r="G300" s="65"/>
      <c r="H300" s="65"/>
      <c r="I300" s="65"/>
      <c r="J300" s="65"/>
      <c r="K300" s="56"/>
      <c r="L300" s="56"/>
      <c r="M300" s="56"/>
      <c r="N300" s="56"/>
      <c r="O300" s="12"/>
    </row>
    <row r="301" spans="1:15" s="9" customFormat="1" x14ac:dyDescent="0.25">
      <c r="A301" s="20"/>
      <c r="B301" s="26"/>
      <c r="C301" s="55"/>
      <c r="D301" s="55"/>
      <c r="E301" s="65"/>
      <c r="F301" s="65"/>
      <c r="G301" s="65"/>
      <c r="H301" s="65"/>
      <c r="I301" s="65"/>
      <c r="J301" s="65"/>
      <c r="K301" s="56"/>
      <c r="L301" s="56"/>
      <c r="M301" s="56"/>
      <c r="N301" s="56"/>
      <c r="O301" s="12"/>
    </row>
    <row r="302" spans="1:15" s="9" customFormat="1" x14ac:dyDescent="0.25">
      <c r="A302" s="20"/>
      <c r="B302" s="26"/>
      <c r="C302" s="55"/>
      <c r="D302" s="55"/>
      <c r="E302" s="65"/>
      <c r="F302" s="65"/>
      <c r="G302" s="65"/>
      <c r="H302" s="65"/>
      <c r="I302" s="65"/>
      <c r="J302" s="65"/>
      <c r="K302" s="56"/>
      <c r="L302" s="56"/>
      <c r="M302" s="56"/>
      <c r="N302" s="56"/>
      <c r="O302" s="12"/>
    </row>
    <row r="303" spans="1:15" s="9" customFormat="1" x14ac:dyDescent="0.25">
      <c r="A303" s="20"/>
      <c r="B303" s="26"/>
      <c r="C303" s="55"/>
      <c r="D303" s="55"/>
      <c r="E303" s="65"/>
      <c r="F303" s="65"/>
      <c r="G303" s="65"/>
      <c r="H303" s="65"/>
      <c r="I303" s="65"/>
      <c r="J303" s="65"/>
      <c r="K303" s="56"/>
      <c r="L303" s="56"/>
      <c r="M303" s="56"/>
      <c r="N303" s="56"/>
      <c r="O303" s="12"/>
    </row>
    <row r="304" spans="1:15" s="9" customFormat="1" x14ac:dyDescent="0.25">
      <c r="A304" s="20"/>
      <c r="B304" s="26"/>
      <c r="C304" s="55"/>
      <c r="D304" s="55"/>
      <c r="E304" s="65"/>
      <c r="F304" s="65"/>
      <c r="G304" s="65"/>
      <c r="H304" s="65"/>
      <c r="I304" s="65"/>
      <c r="J304" s="65"/>
      <c r="K304" s="56"/>
      <c r="L304" s="56"/>
      <c r="M304" s="56"/>
      <c r="N304" s="56"/>
      <c r="O304" s="12"/>
    </row>
    <row r="305" spans="1:15" s="9" customFormat="1" x14ac:dyDescent="0.25">
      <c r="A305" s="20"/>
      <c r="B305" s="26"/>
      <c r="C305" s="55"/>
      <c r="D305" s="55"/>
      <c r="E305" s="65"/>
      <c r="F305" s="65"/>
      <c r="G305" s="65"/>
      <c r="H305" s="65"/>
      <c r="I305" s="65"/>
      <c r="J305" s="65"/>
      <c r="K305" s="56"/>
      <c r="L305" s="56"/>
      <c r="M305" s="56"/>
      <c r="N305" s="56"/>
      <c r="O305" s="12"/>
    </row>
    <row r="306" spans="1:15" s="9" customFormat="1" x14ac:dyDescent="0.25">
      <c r="A306" s="20"/>
      <c r="B306" s="26"/>
      <c r="C306" s="55"/>
      <c r="D306" s="55"/>
      <c r="E306" s="65"/>
      <c r="F306" s="65"/>
      <c r="G306" s="65"/>
      <c r="H306" s="65"/>
      <c r="I306" s="65"/>
      <c r="J306" s="65"/>
      <c r="K306" s="56"/>
      <c r="L306" s="56"/>
      <c r="M306" s="56"/>
      <c r="N306" s="56"/>
      <c r="O306" s="12"/>
    </row>
    <row r="307" spans="1:15" s="9" customFormat="1" x14ac:dyDescent="0.25">
      <c r="A307" s="20"/>
      <c r="B307" s="26"/>
      <c r="C307" s="55"/>
      <c r="D307" s="55"/>
      <c r="E307" s="65"/>
      <c r="F307" s="65"/>
      <c r="G307" s="65"/>
      <c r="H307" s="65"/>
      <c r="I307" s="65"/>
      <c r="J307" s="65"/>
      <c r="K307" s="56"/>
      <c r="L307" s="56"/>
      <c r="M307" s="56"/>
      <c r="N307" s="56"/>
      <c r="O307" s="12"/>
    </row>
    <row r="308" spans="1:15" s="9" customFormat="1" x14ac:dyDescent="0.25">
      <c r="A308" s="20"/>
      <c r="B308" s="26"/>
      <c r="C308" s="55"/>
      <c r="D308" s="55"/>
      <c r="E308" s="65"/>
      <c r="F308" s="65"/>
      <c r="G308" s="65"/>
      <c r="H308" s="65"/>
      <c r="I308" s="65"/>
      <c r="J308" s="65"/>
      <c r="K308" s="56"/>
      <c r="L308" s="56"/>
      <c r="M308" s="56"/>
      <c r="N308" s="56"/>
      <c r="O308" s="12"/>
    </row>
    <row r="309" spans="1:15" s="9" customFormat="1" x14ac:dyDescent="0.25">
      <c r="A309" s="20"/>
      <c r="B309" s="26"/>
      <c r="C309" s="55"/>
      <c r="D309" s="55"/>
      <c r="E309" s="65"/>
      <c r="F309" s="65"/>
      <c r="G309" s="65"/>
      <c r="H309" s="65"/>
      <c r="I309" s="65"/>
      <c r="J309" s="65"/>
      <c r="K309" s="56"/>
      <c r="L309" s="56"/>
      <c r="M309" s="56"/>
      <c r="N309" s="56"/>
      <c r="O309" s="12"/>
    </row>
    <row r="310" spans="1:15" s="9" customFormat="1" x14ac:dyDescent="0.25">
      <c r="A310" s="20"/>
      <c r="B310" s="26"/>
      <c r="C310" s="55"/>
      <c r="D310" s="55"/>
      <c r="E310" s="65"/>
      <c r="F310" s="65"/>
      <c r="G310" s="65"/>
      <c r="H310" s="65"/>
      <c r="I310" s="65"/>
      <c r="J310" s="65"/>
      <c r="K310" s="56"/>
      <c r="L310" s="56"/>
      <c r="M310" s="56"/>
      <c r="N310" s="56"/>
      <c r="O310" s="12"/>
    </row>
    <row r="311" spans="1:15" s="9" customFormat="1" x14ac:dyDescent="0.25">
      <c r="A311" s="20"/>
      <c r="B311" s="26"/>
      <c r="C311" s="55"/>
      <c r="D311" s="55"/>
      <c r="E311" s="65"/>
      <c r="F311" s="65"/>
      <c r="G311" s="65"/>
      <c r="H311" s="65"/>
      <c r="I311" s="65"/>
      <c r="J311" s="65"/>
      <c r="K311" s="56"/>
      <c r="L311" s="56"/>
      <c r="M311" s="56"/>
      <c r="N311" s="56"/>
      <c r="O311" s="12"/>
    </row>
    <row r="312" spans="1:15" s="9" customFormat="1" x14ac:dyDescent="0.25">
      <c r="A312" s="20"/>
      <c r="B312" s="26"/>
      <c r="C312" s="55"/>
      <c r="D312" s="55"/>
      <c r="E312" s="65"/>
      <c r="F312" s="65"/>
      <c r="G312" s="65"/>
      <c r="H312" s="65"/>
      <c r="I312" s="65"/>
      <c r="J312" s="65"/>
      <c r="K312" s="56"/>
      <c r="L312" s="56"/>
      <c r="M312" s="56"/>
      <c r="N312" s="56"/>
      <c r="O312" s="12"/>
    </row>
    <row r="313" spans="1:15" s="9" customFormat="1" x14ac:dyDescent="0.25">
      <c r="A313" s="20"/>
      <c r="B313" s="26"/>
      <c r="C313" s="55"/>
      <c r="D313" s="55"/>
      <c r="E313" s="65"/>
      <c r="F313" s="65"/>
      <c r="G313" s="65"/>
      <c r="H313" s="65"/>
      <c r="I313" s="65"/>
      <c r="J313" s="65"/>
      <c r="K313" s="56"/>
      <c r="L313" s="56"/>
      <c r="M313" s="56"/>
      <c r="N313" s="56"/>
      <c r="O313" s="12"/>
    </row>
    <row r="314" spans="1:15" s="9" customFormat="1" x14ac:dyDescent="0.25">
      <c r="A314" s="20"/>
      <c r="B314" s="26"/>
      <c r="C314" s="55"/>
      <c r="D314" s="55"/>
      <c r="E314" s="65"/>
      <c r="F314" s="65"/>
      <c r="G314" s="65"/>
      <c r="H314" s="65"/>
      <c r="I314" s="65"/>
      <c r="J314" s="65"/>
      <c r="K314" s="56"/>
      <c r="L314" s="56"/>
      <c r="M314" s="56"/>
      <c r="N314" s="56"/>
      <c r="O314" s="12"/>
    </row>
    <row r="315" spans="1:15" s="9" customFormat="1" x14ac:dyDescent="0.25">
      <c r="A315" s="20"/>
      <c r="B315" s="26"/>
      <c r="C315" s="55"/>
      <c r="D315" s="55"/>
      <c r="E315" s="65"/>
      <c r="F315" s="65"/>
      <c r="G315" s="65"/>
      <c r="H315" s="65"/>
      <c r="I315" s="65"/>
      <c r="J315" s="65"/>
      <c r="K315" s="56"/>
      <c r="L315" s="56"/>
      <c r="M315" s="56"/>
      <c r="N315" s="56"/>
      <c r="O315" s="12"/>
    </row>
    <row r="316" spans="1:15" s="9" customFormat="1" x14ac:dyDescent="0.25">
      <c r="A316" s="20"/>
      <c r="B316" s="26"/>
      <c r="C316" s="55"/>
      <c r="D316" s="55"/>
      <c r="E316" s="65"/>
      <c r="F316" s="65"/>
      <c r="G316" s="65"/>
      <c r="H316" s="65"/>
      <c r="I316" s="65"/>
      <c r="J316" s="65"/>
      <c r="K316" s="56"/>
      <c r="L316" s="56"/>
      <c r="M316" s="56"/>
      <c r="N316" s="56"/>
      <c r="O316" s="12"/>
    </row>
    <row r="317" spans="1:15" s="9" customFormat="1" x14ac:dyDescent="0.25">
      <c r="A317" s="20"/>
      <c r="B317" s="26"/>
      <c r="C317" s="55"/>
      <c r="D317" s="55"/>
      <c r="E317" s="65"/>
      <c r="F317" s="65"/>
      <c r="G317" s="65"/>
      <c r="H317" s="65"/>
      <c r="I317" s="65"/>
      <c r="J317" s="65"/>
      <c r="K317" s="56"/>
      <c r="L317" s="56"/>
      <c r="M317" s="56"/>
      <c r="N317" s="56"/>
      <c r="O317" s="12"/>
    </row>
    <row r="318" spans="1:15" s="9" customFormat="1" x14ac:dyDescent="0.25">
      <c r="A318" s="20"/>
      <c r="B318" s="26"/>
      <c r="C318" s="55"/>
      <c r="D318" s="55"/>
      <c r="E318" s="65"/>
      <c r="F318" s="65"/>
      <c r="G318" s="65"/>
      <c r="H318" s="65"/>
      <c r="I318" s="65"/>
      <c r="J318" s="65"/>
      <c r="K318" s="56"/>
      <c r="L318" s="56"/>
      <c r="M318" s="56"/>
      <c r="N318" s="56"/>
      <c r="O318" s="12"/>
    </row>
    <row r="319" spans="1:15" s="9" customFormat="1" x14ac:dyDescent="0.25">
      <c r="A319" s="20"/>
      <c r="B319" s="26"/>
      <c r="C319" s="55"/>
      <c r="D319" s="55"/>
      <c r="E319" s="65"/>
      <c r="F319" s="65"/>
      <c r="G319" s="65"/>
      <c r="H319" s="65"/>
      <c r="I319" s="65"/>
      <c r="J319" s="65"/>
      <c r="K319" s="56"/>
      <c r="L319" s="56"/>
      <c r="M319" s="56"/>
      <c r="N319" s="56"/>
      <c r="O319" s="12"/>
    </row>
    <row r="320" spans="1:15" s="9" customFormat="1" x14ac:dyDescent="0.25">
      <c r="A320" s="20"/>
      <c r="B320" s="26"/>
      <c r="C320" s="55"/>
      <c r="D320" s="55"/>
      <c r="E320" s="65"/>
      <c r="F320" s="65"/>
      <c r="G320" s="65"/>
      <c r="H320" s="65"/>
      <c r="I320" s="65"/>
      <c r="J320" s="65"/>
      <c r="K320" s="56"/>
      <c r="L320" s="56"/>
      <c r="M320" s="56"/>
      <c r="N320" s="56"/>
      <c r="O320" s="12"/>
    </row>
    <row r="321" spans="1:15" s="9" customFormat="1" x14ac:dyDescent="0.25">
      <c r="A321" s="20"/>
      <c r="B321" s="26"/>
      <c r="C321" s="55"/>
      <c r="D321" s="55"/>
      <c r="E321" s="65"/>
      <c r="F321" s="65"/>
      <c r="G321" s="65"/>
      <c r="H321" s="65"/>
      <c r="I321" s="65"/>
      <c r="J321" s="65"/>
      <c r="K321" s="56"/>
      <c r="L321" s="56"/>
      <c r="M321" s="56"/>
      <c r="N321" s="56"/>
      <c r="O321" s="12"/>
    </row>
    <row r="322" spans="1:15" s="9" customFormat="1" x14ac:dyDescent="0.25">
      <c r="A322" s="20"/>
      <c r="B322" s="26"/>
      <c r="C322" s="55"/>
      <c r="D322" s="55"/>
      <c r="E322" s="65"/>
      <c r="F322" s="65"/>
      <c r="G322" s="65"/>
      <c r="H322" s="65"/>
      <c r="I322" s="65"/>
      <c r="J322" s="65"/>
      <c r="K322" s="56"/>
      <c r="L322" s="56"/>
      <c r="M322" s="56"/>
      <c r="N322" s="56"/>
      <c r="O322" s="12"/>
    </row>
    <row r="323" spans="1:15" s="9" customFormat="1" x14ac:dyDescent="0.25">
      <c r="A323" s="20"/>
      <c r="B323" s="26"/>
      <c r="C323" s="55"/>
      <c r="D323" s="55"/>
      <c r="E323" s="65"/>
      <c r="F323" s="65"/>
      <c r="G323" s="65"/>
      <c r="H323" s="65"/>
      <c r="I323" s="65"/>
      <c r="J323" s="65"/>
      <c r="K323" s="56"/>
      <c r="L323" s="56"/>
      <c r="M323" s="56"/>
      <c r="N323" s="56"/>
      <c r="O323" s="12"/>
    </row>
    <row r="324" spans="1:15" s="9" customFormat="1" x14ac:dyDescent="0.25">
      <c r="A324" s="20"/>
      <c r="B324" s="26"/>
      <c r="C324" s="55"/>
      <c r="D324" s="55"/>
      <c r="E324" s="65"/>
      <c r="F324" s="65"/>
      <c r="G324" s="65"/>
      <c r="H324" s="65"/>
      <c r="I324" s="65"/>
      <c r="J324" s="65"/>
      <c r="K324" s="56"/>
      <c r="L324" s="56"/>
      <c r="M324" s="56"/>
      <c r="N324" s="56"/>
      <c r="O324" s="12"/>
    </row>
    <row r="325" spans="1:15" s="9" customFormat="1" x14ac:dyDescent="0.25">
      <c r="A325" s="20"/>
      <c r="B325" s="26"/>
      <c r="C325" s="55"/>
      <c r="D325" s="55"/>
      <c r="E325" s="65"/>
      <c r="F325" s="65"/>
      <c r="G325" s="65"/>
      <c r="H325" s="65"/>
      <c r="I325" s="65"/>
      <c r="J325" s="65"/>
      <c r="K325" s="56"/>
      <c r="L325" s="56"/>
      <c r="M325" s="56"/>
      <c r="N325" s="56"/>
      <c r="O325" s="12"/>
    </row>
    <row r="326" spans="1:15" s="9" customFormat="1" x14ac:dyDescent="0.25">
      <c r="A326" s="20"/>
      <c r="B326" s="26"/>
      <c r="C326" s="55"/>
      <c r="D326" s="55"/>
      <c r="E326" s="65"/>
      <c r="F326" s="65"/>
      <c r="G326" s="65"/>
      <c r="H326" s="65"/>
      <c r="I326" s="65"/>
      <c r="J326" s="65"/>
      <c r="K326" s="56"/>
      <c r="L326" s="56"/>
      <c r="M326" s="56"/>
      <c r="N326" s="56"/>
      <c r="O326" s="12"/>
    </row>
    <row r="327" spans="1:15" s="9" customFormat="1" x14ac:dyDescent="0.25">
      <c r="A327" s="20"/>
      <c r="B327" s="26"/>
      <c r="C327" s="55"/>
      <c r="D327" s="55"/>
      <c r="E327" s="65"/>
      <c r="F327" s="65"/>
      <c r="G327" s="65"/>
      <c r="H327" s="65"/>
      <c r="I327" s="65"/>
      <c r="J327" s="65"/>
      <c r="K327" s="56"/>
      <c r="L327" s="56"/>
      <c r="M327" s="56"/>
      <c r="N327" s="56"/>
      <c r="O327" s="12"/>
    </row>
    <row r="328" spans="1:15" s="9" customFormat="1" x14ac:dyDescent="0.25">
      <c r="A328" s="20"/>
      <c r="B328" s="26"/>
      <c r="C328" s="55"/>
      <c r="D328" s="55"/>
      <c r="E328" s="65"/>
      <c r="F328" s="65"/>
      <c r="G328" s="65"/>
      <c r="H328" s="65"/>
      <c r="I328" s="65"/>
      <c r="J328" s="65"/>
      <c r="K328" s="56"/>
      <c r="L328" s="56"/>
      <c r="M328" s="56"/>
      <c r="N328" s="56"/>
      <c r="O328" s="12"/>
    </row>
    <row r="329" spans="1:15" s="9" customFormat="1" x14ac:dyDescent="0.25">
      <c r="A329" s="20"/>
      <c r="B329" s="26"/>
      <c r="C329" s="55"/>
      <c r="D329" s="55"/>
      <c r="E329" s="65"/>
      <c r="F329" s="65"/>
      <c r="G329" s="65"/>
      <c r="H329" s="65"/>
      <c r="I329" s="65"/>
      <c r="J329" s="65"/>
      <c r="K329" s="56"/>
      <c r="L329" s="56"/>
      <c r="M329" s="56"/>
      <c r="N329" s="56"/>
      <c r="O329" s="12"/>
    </row>
    <row r="330" spans="1:15" s="9" customFormat="1" x14ac:dyDescent="0.25">
      <c r="A330" s="20"/>
      <c r="B330" s="26"/>
      <c r="C330" s="55"/>
      <c r="D330" s="55"/>
      <c r="E330" s="65"/>
      <c r="F330" s="65"/>
      <c r="G330" s="65"/>
      <c r="H330" s="65"/>
      <c r="I330" s="65"/>
      <c r="J330" s="65"/>
      <c r="K330" s="56"/>
      <c r="L330" s="56"/>
      <c r="M330" s="56"/>
      <c r="N330" s="56"/>
      <c r="O330" s="12"/>
    </row>
    <row r="331" spans="1:15" s="9" customFormat="1" x14ac:dyDescent="0.25">
      <c r="A331" s="20"/>
      <c r="B331" s="26"/>
      <c r="C331" s="55"/>
      <c r="D331" s="55"/>
      <c r="E331" s="65"/>
      <c r="F331" s="65"/>
      <c r="G331" s="65"/>
      <c r="H331" s="65"/>
      <c r="I331" s="65"/>
      <c r="J331" s="65"/>
      <c r="K331" s="56"/>
      <c r="L331" s="56"/>
      <c r="M331" s="56"/>
      <c r="N331" s="56"/>
      <c r="O331" s="12"/>
    </row>
    <row r="332" spans="1:15" s="9" customFormat="1" x14ac:dyDescent="0.25">
      <c r="A332" s="20"/>
      <c r="B332" s="26"/>
      <c r="C332" s="55"/>
      <c r="D332" s="55"/>
      <c r="E332" s="65"/>
      <c r="F332" s="65"/>
      <c r="G332" s="65"/>
      <c r="H332" s="65"/>
      <c r="I332" s="65"/>
      <c r="J332" s="65"/>
      <c r="K332" s="56"/>
      <c r="L332" s="56"/>
      <c r="M332" s="56"/>
      <c r="N332" s="56"/>
      <c r="O332" s="12"/>
    </row>
    <row r="333" spans="1:15" s="9" customFormat="1" x14ac:dyDescent="0.25">
      <c r="A333" s="20"/>
      <c r="B333" s="26"/>
      <c r="C333" s="55"/>
      <c r="D333" s="55"/>
      <c r="E333" s="65"/>
      <c r="F333" s="65"/>
      <c r="G333" s="65"/>
      <c r="H333" s="65"/>
      <c r="I333" s="65"/>
      <c r="J333" s="65"/>
      <c r="K333" s="56"/>
      <c r="L333" s="56"/>
      <c r="M333" s="56"/>
      <c r="N333" s="56"/>
      <c r="O333" s="12"/>
    </row>
    <row r="334" spans="1:15" s="9" customFormat="1" x14ac:dyDescent="0.25">
      <c r="A334" s="20"/>
      <c r="B334" s="26"/>
      <c r="C334" s="55"/>
      <c r="D334" s="55"/>
      <c r="E334" s="65"/>
      <c r="F334" s="65"/>
      <c r="G334" s="65"/>
      <c r="H334" s="65"/>
      <c r="I334" s="65"/>
      <c r="J334" s="65"/>
      <c r="K334" s="56"/>
      <c r="L334" s="56"/>
      <c r="M334" s="56"/>
      <c r="N334" s="56"/>
      <c r="O334" s="12"/>
    </row>
    <row r="335" spans="1:15" s="9" customFormat="1" x14ac:dyDescent="0.25">
      <c r="A335" s="20"/>
      <c r="B335" s="26"/>
      <c r="C335" s="55"/>
      <c r="D335" s="55"/>
      <c r="E335" s="65"/>
      <c r="F335" s="65"/>
      <c r="G335" s="65"/>
      <c r="H335" s="65"/>
      <c r="I335" s="65"/>
      <c r="J335" s="65"/>
      <c r="K335" s="56"/>
      <c r="L335" s="56"/>
      <c r="M335" s="56"/>
      <c r="N335" s="56"/>
      <c r="O335" s="12"/>
    </row>
    <row r="336" spans="1:15" s="9" customFormat="1" x14ac:dyDescent="0.25">
      <c r="A336" s="20"/>
      <c r="B336" s="26"/>
      <c r="C336" s="55"/>
      <c r="D336" s="55"/>
      <c r="E336" s="65"/>
      <c r="F336" s="65"/>
      <c r="G336" s="65"/>
      <c r="H336" s="65"/>
      <c r="I336" s="65"/>
      <c r="J336" s="65"/>
      <c r="K336" s="56"/>
      <c r="L336" s="56"/>
      <c r="M336" s="56"/>
      <c r="N336" s="56"/>
      <c r="O336" s="12"/>
    </row>
    <row r="337" spans="1:15" s="9" customFormat="1" x14ac:dyDescent="0.25">
      <c r="A337" s="20"/>
      <c r="B337" s="26"/>
      <c r="C337" s="55"/>
      <c r="D337" s="55"/>
      <c r="E337" s="65"/>
      <c r="F337" s="65"/>
      <c r="G337" s="65"/>
      <c r="H337" s="65"/>
      <c r="I337" s="65"/>
      <c r="J337" s="65"/>
      <c r="K337" s="56"/>
      <c r="L337" s="56"/>
      <c r="M337" s="56"/>
      <c r="N337" s="56"/>
      <c r="O337" s="12"/>
    </row>
    <row r="338" spans="1:15" s="9" customFormat="1" x14ac:dyDescent="0.25">
      <c r="A338" s="20"/>
      <c r="B338" s="26"/>
      <c r="C338" s="55"/>
      <c r="D338" s="55"/>
      <c r="E338" s="65"/>
      <c r="F338" s="65"/>
      <c r="G338" s="65"/>
      <c r="H338" s="65"/>
      <c r="I338" s="65"/>
      <c r="J338" s="65"/>
      <c r="K338" s="56"/>
      <c r="L338" s="56"/>
      <c r="M338" s="56"/>
      <c r="N338" s="56"/>
      <c r="O338" s="12"/>
    </row>
    <row r="339" spans="1:15" s="9" customFormat="1" x14ac:dyDescent="0.25">
      <c r="A339" s="20"/>
      <c r="B339" s="26"/>
      <c r="C339" s="55"/>
      <c r="D339" s="55"/>
      <c r="E339" s="65"/>
      <c r="F339" s="65"/>
      <c r="G339" s="65"/>
      <c r="H339" s="65"/>
      <c r="I339" s="65"/>
      <c r="J339" s="65"/>
      <c r="K339" s="56"/>
      <c r="L339" s="56"/>
      <c r="M339" s="56"/>
      <c r="N339" s="56"/>
      <c r="O339" s="12"/>
    </row>
    <row r="340" spans="1:15" s="9" customFormat="1" x14ac:dyDescent="0.25">
      <c r="A340" s="20"/>
      <c r="B340" s="26"/>
      <c r="C340" s="55"/>
      <c r="D340" s="55"/>
      <c r="E340" s="65"/>
      <c r="F340" s="65"/>
      <c r="G340" s="65"/>
      <c r="H340" s="65"/>
      <c r="I340" s="65"/>
      <c r="J340" s="65"/>
      <c r="K340" s="56"/>
      <c r="L340" s="56"/>
      <c r="M340" s="56"/>
      <c r="N340" s="56"/>
      <c r="O340" s="12"/>
    </row>
    <row r="341" spans="1:15" s="9" customFormat="1" x14ac:dyDescent="0.25">
      <c r="A341" s="20"/>
      <c r="B341" s="26"/>
      <c r="C341" s="55"/>
      <c r="D341" s="55"/>
      <c r="E341" s="65"/>
      <c r="F341" s="65"/>
      <c r="G341" s="65"/>
      <c r="H341" s="65"/>
      <c r="I341" s="65"/>
      <c r="J341" s="65"/>
      <c r="K341" s="56"/>
      <c r="L341" s="56"/>
      <c r="M341" s="56"/>
      <c r="N341" s="56"/>
      <c r="O341" s="12"/>
    </row>
    <row r="342" spans="1:15" s="9" customFormat="1" x14ac:dyDescent="0.25">
      <c r="A342" s="20"/>
      <c r="B342" s="26"/>
      <c r="C342" s="55"/>
      <c r="D342" s="55"/>
      <c r="E342" s="65"/>
      <c r="F342" s="65"/>
      <c r="G342" s="65"/>
      <c r="H342" s="65"/>
      <c r="I342" s="65"/>
      <c r="J342" s="65"/>
      <c r="K342" s="56"/>
      <c r="L342" s="56"/>
      <c r="M342" s="56"/>
      <c r="N342" s="56"/>
      <c r="O342" s="12"/>
    </row>
    <row r="343" spans="1:15" s="9" customFormat="1" x14ac:dyDescent="0.25">
      <c r="A343" s="20"/>
      <c r="B343" s="26"/>
      <c r="C343" s="55"/>
      <c r="D343" s="55"/>
      <c r="E343" s="65"/>
      <c r="F343" s="65"/>
      <c r="G343" s="65"/>
      <c r="H343" s="65"/>
      <c r="I343" s="65"/>
      <c r="J343" s="65"/>
      <c r="K343" s="56"/>
      <c r="L343" s="56"/>
      <c r="M343" s="56"/>
      <c r="N343" s="56"/>
      <c r="O343" s="12"/>
    </row>
    <row r="344" spans="1:15" s="9" customFormat="1" x14ac:dyDescent="0.25">
      <c r="A344" s="20"/>
      <c r="B344" s="26"/>
      <c r="C344" s="55"/>
      <c r="D344" s="55"/>
      <c r="E344" s="65"/>
      <c r="F344" s="65"/>
      <c r="G344" s="65"/>
      <c r="H344" s="65"/>
      <c r="I344" s="65"/>
      <c r="J344" s="65"/>
      <c r="K344" s="56"/>
      <c r="L344" s="56"/>
      <c r="M344" s="56"/>
      <c r="N344" s="56"/>
      <c r="O344" s="12"/>
    </row>
    <row r="345" spans="1:15" s="9" customFormat="1" x14ac:dyDescent="0.25">
      <c r="A345" s="20"/>
      <c r="B345" s="26"/>
      <c r="C345" s="55"/>
      <c r="D345" s="55"/>
      <c r="E345" s="65"/>
      <c r="F345" s="65"/>
      <c r="G345" s="65"/>
      <c r="H345" s="65"/>
      <c r="I345" s="65"/>
      <c r="J345" s="65"/>
      <c r="K345" s="56"/>
      <c r="L345" s="56"/>
      <c r="M345" s="56"/>
      <c r="N345" s="56"/>
      <c r="O345" s="12"/>
    </row>
    <row r="346" spans="1:15" s="9" customFormat="1" x14ac:dyDescent="0.25">
      <c r="A346" s="20"/>
      <c r="B346" s="26"/>
      <c r="C346" s="55"/>
      <c r="D346" s="55"/>
      <c r="E346" s="65"/>
      <c r="F346" s="65"/>
      <c r="G346" s="65"/>
      <c r="H346" s="65"/>
      <c r="I346" s="65"/>
      <c r="J346" s="65"/>
      <c r="K346" s="56"/>
      <c r="L346" s="56"/>
      <c r="M346" s="56"/>
      <c r="N346" s="56"/>
      <c r="O346" s="12"/>
    </row>
    <row r="347" spans="1:15" s="9" customFormat="1" x14ac:dyDescent="0.25">
      <c r="A347" s="20"/>
      <c r="B347" s="26"/>
      <c r="C347" s="55"/>
      <c r="D347" s="55"/>
      <c r="E347" s="65"/>
      <c r="F347" s="65"/>
      <c r="G347" s="65"/>
      <c r="H347" s="65"/>
      <c r="I347" s="65"/>
      <c r="J347" s="65"/>
      <c r="K347" s="56"/>
      <c r="L347" s="56"/>
      <c r="M347" s="56"/>
      <c r="N347" s="56"/>
      <c r="O347" s="12"/>
    </row>
    <row r="348" spans="1:15" s="9" customFormat="1" x14ac:dyDescent="0.25">
      <c r="A348" s="20"/>
      <c r="B348" s="26"/>
      <c r="C348" s="55"/>
      <c r="D348" s="55"/>
      <c r="E348" s="65"/>
      <c r="F348" s="65"/>
      <c r="G348" s="65"/>
      <c r="H348" s="65"/>
      <c r="I348" s="65"/>
      <c r="J348" s="65"/>
      <c r="K348" s="56"/>
      <c r="L348" s="56"/>
      <c r="M348" s="56"/>
      <c r="N348" s="56"/>
      <c r="O348" s="12"/>
    </row>
    <row r="349" spans="1:15" s="9" customFormat="1" x14ac:dyDescent="0.25">
      <c r="A349" s="20"/>
      <c r="B349" s="26"/>
      <c r="C349" s="55"/>
      <c r="D349" s="55"/>
      <c r="E349" s="65"/>
      <c r="F349" s="65"/>
      <c r="G349" s="65"/>
      <c r="H349" s="65"/>
      <c r="I349" s="65"/>
      <c r="J349" s="65"/>
      <c r="K349" s="56"/>
      <c r="L349" s="56"/>
      <c r="M349" s="56"/>
      <c r="N349" s="56"/>
      <c r="O349" s="12"/>
    </row>
    <row r="350" spans="1:15" s="9" customFormat="1" x14ac:dyDescent="0.25">
      <c r="A350" s="20"/>
      <c r="B350" s="26"/>
      <c r="C350" s="55"/>
      <c r="D350" s="55"/>
      <c r="E350" s="65"/>
      <c r="F350" s="65"/>
      <c r="G350" s="65"/>
      <c r="H350" s="65"/>
      <c r="I350" s="65"/>
      <c r="J350" s="65"/>
      <c r="K350" s="56"/>
      <c r="L350" s="56"/>
      <c r="M350" s="56"/>
      <c r="N350" s="56"/>
      <c r="O350" s="12"/>
    </row>
    <row r="351" spans="1:15" s="9" customFormat="1" x14ac:dyDescent="0.25">
      <c r="A351" s="20"/>
      <c r="B351" s="26"/>
      <c r="C351" s="55"/>
      <c r="D351" s="55"/>
      <c r="E351" s="65"/>
      <c r="F351" s="65"/>
      <c r="G351" s="65"/>
      <c r="H351" s="65"/>
      <c r="I351" s="65"/>
      <c r="J351" s="65"/>
      <c r="K351" s="56"/>
      <c r="L351" s="56"/>
      <c r="M351" s="56"/>
      <c r="N351" s="56"/>
      <c r="O351" s="12"/>
    </row>
    <row r="352" spans="1:15" s="9" customFormat="1" x14ac:dyDescent="0.25">
      <c r="A352" s="20"/>
      <c r="B352" s="26"/>
      <c r="C352" s="55"/>
      <c r="D352" s="55"/>
      <c r="E352" s="65"/>
      <c r="F352" s="65"/>
      <c r="G352" s="65"/>
      <c r="H352" s="65"/>
      <c r="I352" s="65"/>
      <c r="J352" s="65"/>
      <c r="K352" s="56"/>
      <c r="L352" s="56"/>
      <c r="M352" s="56"/>
      <c r="N352" s="56"/>
      <c r="O352" s="12"/>
    </row>
    <row r="353" spans="1:15" s="9" customFormat="1" x14ac:dyDescent="0.25">
      <c r="A353" s="20"/>
      <c r="B353" s="26"/>
      <c r="C353" s="55"/>
      <c r="D353" s="55"/>
      <c r="E353" s="65"/>
      <c r="F353" s="65"/>
      <c r="G353" s="65"/>
      <c r="H353" s="65"/>
      <c r="I353" s="65"/>
      <c r="J353" s="65"/>
      <c r="K353" s="56"/>
      <c r="L353" s="56"/>
      <c r="M353" s="56"/>
      <c r="N353" s="56"/>
      <c r="O353" s="12"/>
    </row>
    <row r="354" spans="1:15" s="9" customFormat="1" x14ac:dyDescent="0.25">
      <c r="A354" s="20"/>
      <c r="B354" s="26"/>
      <c r="C354" s="55"/>
      <c r="D354" s="55"/>
      <c r="E354" s="65"/>
      <c r="F354" s="65"/>
      <c r="G354" s="65"/>
      <c r="H354" s="65"/>
      <c r="I354" s="65"/>
      <c r="J354" s="65"/>
      <c r="K354" s="56"/>
      <c r="L354" s="56"/>
      <c r="M354" s="56"/>
      <c r="N354" s="56"/>
      <c r="O354" s="12"/>
    </row>
    <row r="355" spans="1:15" s="9" customFormat="1" x14ac:dyDescent="0.25">
      <c r="A355" s="20"/>
      <c r="B355" s="26"/>
      <c r="C355" s="55"/>
      <c r="D355" s="55"/>
      <c r="E355" s="65"/>
      <c r="F355" s="65"/>
      <c r="G355" s="65"/>
      <c r="H355" s="65"/>
      <c r="I355" s="65"/>
      <c r="J355" s="65"/>
      <c r="K355" s="56"/>
      <c r="L355" s="56"/>
      <c r="M355" s="56"/>
      <c r="N355" s="56"/>
      <c r="O355" s="12"/>
    </row>
    <row r="356" spans="1:15" s="9" customFormat="1" x14ac:dyDescent="0.25">
      <c r="A356" s="20"/>
      <c r="B356" s="26"/>
      <c r="C356" s="55"/>
      <c r="D356" s="55"/>
      <c r="E356" s="65"/>
      <c r="F356" s="65"/>
      <c r="G356" s="65"/>
      <c r="H356" s="65"/>
      <c r="I356" s="65"/>
      <c r="J356" s="65"/>
      <c r="K356" s="56"/>
      <c r="L356" s="56"/>
      <c r="M356" s="56"/>
      <c r="N356" s="56"/>
      <c r="O356" s="12"/>
    </row>
    <row r="357" spans="1:15" s="9" customFormat="1" x14ac:dyDescent="0.25">
      <c r="A357" s="20"/>
      <c r="B357" s="26"/>
      <c r="C357" s="55"/>
      <c r="D357" s="55"/>
      <c r="E357" s="65"/>
      <c r="F357" s="65"/>
      <c r="G357" s="65"/>
      <c r="H357" s="65"/>
      <c r="I357" s="65"/>
      <c r="J357" s="65"/>
      <c r="K357" s="56"/>
      <c r="L357" s="56"/>
      <c r="M357" s="56"/>
      <c r="N357" s="56"/>
      <c r="O357" s="12"/>
    </row>
    <row r="358" spans="1:15" s="9" customFormat="1" x14ac:dyDescent="0.25">
      <c r="A358" s="20"/>
      <c r="B358" s="26"/>
      <c r="C358" s="55"/>
      <c r="D358" s="55"/>
      <c r="E358" s="65"/>
      <c r="F358" s="65"/>
      <c r="G358" s="65"/>
      <c r="H358" s="65"/>
      <c r="I358" s="65"/>
      <c r="J358" s="65"/>
      <c r="K358" s="56"/>
      <c r="L358" s="56"/>
      <c r="M358" s="56"/>
      <c r="N358" s="56"/>
      <c r="O358" s="12"/>
    </row>
    <row r="359" spans="1:15" s="9" customFormat="1" x14ac:dyDescent="0.25">
      <c r="A359" s="20"/>
      <c r="B359" s="26"/>
      <c r="C359" s="55"/>
      <c r="D359" s="55"/>
      <c r="E359" s="65"/>
      <c r="F359" s="65"/>
      <c r="G359" s="65"/>
      <c r="H359" s="65"/>
      <c r="I359" s="65"/>
      <c r="J359" s="65"/>
      <c r="K359" s="56"/>
      <c r="L359" s="56"/>
      <c r="M359" s="56"/>
      <c r="N359" s="56"/>
      <c r="O359" s="12"/>
    </row>
    <row r="360" spans="1:15" s="9" customFormat="1" x14ac:dyDescent="0.25">
      <c r="A360" s="20"/>
      <c r="B360" s="26"/>
      <c r="C360" s="55"/>
      <c r="D360" s="55"/>
      <c r="E360" s="65"/>
      <c r="F360" s="65"/>
      <c r="G360" s="65"/>
      <c r="H360" s="65"/>
      <c r="I360" s="65"/>
      <c r="J360" s="65"/>
      <c r="K360" s="56"/>
      <c r="L360" s="56"/>
      <c r="M360" s="56"/>
      <c r="N360" s="56"/>
      <c r="O360" s="12"/>
    </row>
    <row r="361" spans="1:15" s="9" customFormat="1" x14ac:dyDescent="0.25">
      <c r="A361" s="20"/>
      <c r="B361" s="26"/>
      <c r="C361" s="55"/>
      <c r="D361" s="55"/>
      <c r="E361" s="65"/>
      <c r="F361" s="65"/>
      <c r="G361" s="65"/>
      <c r="H361" s="65"/>
      <c r="I361" s="65"/>
      <c r="J361" s="65"/>
      <c r="K361" s="56"/>
      <c r="L361" s="56"/>
      <c r="M361" s="56"/>
      <c r="N361" s="56"/>
      <c r="O361" s="12"/>
    </row>
    <row r="362" spans="1:15" s="9" customFormat="1" x14ac:dyDescent="0.25">
      <c r="A362" s="20"/>
      <c r="B362" s="26"/>
      <c r="C362" s="55"/>
      <c r="D362" s="55"/>
      <c r="E362" s="65"/>
      <c r="F362" s="65"/>
      <c r="G362" s="65"/>
      <c r="H362" s="65"/>
      <c r="I362" s="65"/>
      <c r="J362" s="65"/>
      <c r="K362" s="56"/>
      <c r="L362" s="56"/>
      <c r="M362" s="56"/>
      <c r="N362" s="56"/>
      <c r="O362" s="12"/>
    </row>
    <row r="363" spans="1:15" s="9" customFormat="1" x14ac:dyDescent="0.25">
      <c r="A363" s="20"/>
      <c r="B363" s="26"/>
      <c r="C363" s="55"/>
      <c r="D363" s="55"/>
      <c r="E363" s="65"/>
      <c r="F363" s="65"/>
      <c r="G363" s="65"/>
      <c r="H363" s="65"/>
      <c r="I363" s="65"/>
      <c r="J363" s="65"/>
      <c r="K363" s="56"/>
      <c r="L363" s="56"/>
      <c r="M363" s="56"/>
      <c r="N363" s="56"/>
      <c r="O363" s="12"/>
    </row>
    <row r="364" spans="1:15" s="9" customFormat="1" x14ac:dyDescent="0.25">
      <c r="A364" s="20"/>
      <c r="B364" s="26"/>
      <c r="C364" s="55"/>
      <c r="D364" s="55"/>
      <c r="E364" s="65"/>
      <c r="F364" s="65"/>
      <c r="G364" s="65"/>
      <c r="H364" s="65"/>
      <c r="I364" s="65"/>
      <c r="J364" s="65"/>
      <c r="K364" s="56"/>
      <c r="L364" s="56"/>
      <c r="M364" s="56"/>
      <c r="N364" s="56"/>
      <c r="O364" s="12"/>
    </row>
    <row r="365" spans="1:15" s="9" customFormat="1" x14ac:dyDescent="0.25">
      <c r="A365" s="20"/>
      <c r="B365" s="26"/>
      <c r="C365" s="55"/>
      <c r="D365" s="55"/>
      <c r="E365" s="65"/>
      <c r="F365" s="65"/>
      <c r="G365" s="65"/>
      <c r="H365" s="65"/>
      <c r="I365" s="65"/>
      <c r="J365" s="65"/>
      <c r="K365" s="56"/>
      <c r="L365" s="56"/>
      <c r="M365" s="56"/>
      <c r="N365" s="56"/>
      <c r="O365" s="12"/>
    </row>
    <row r="366" spans="1:15" s="9" customFormat="1" x14ac:dyDescent="0.25">
      <c r="A366" s="20"/>
      <c r="B366" s="26"/>
      <c r="C366" s="55"/>
      <c r="D366" s="55"/>
      <c r="E366" s="65"/>
      <c r="F366" s="65"/>
      <c r="G366" s="65"/>
      <c r="H366" s="65"/>
      <c r="I366" s="65"/>
      <c r="J366" s="65"/>
      <c r="K366" s="56"/>
      <c r="L366" s="56"/>
      <c r="M366" s="56"/>
      <c r="N366" s="56"/>
      <c r="O366" s="12"/>
    </row>
    <row r="367" spans="1:15" s="9" customFormat="1" x14ac:dyDescent="0.25">
      <c r="A367" s="20"/>
      <c r="B367" s="26"/>
      <c r="C367" s="55"/>
      <c r="D367" s="55"/>
      <c r="E367" s="65"/>
      <c r="F367" s="65"/>
      <c r="G367" s="65"/>
      <c r="H367" s="65"/>
      <c r="I367" s="65"/>
      <c r="J367" s="65"/>
      <c r="K367" s="56"/>
      <c r="L367" s="56"/>
      <c r="M367" s="56"/>
      <c r="N367" s="56"/>
      <c r="O367" s="12"/>
    </row>
    <row r="368" spans="1:15" s="9" customFormat="1" x14ac:dyDescent="0.25">
      <c r="A368" s="20"/>
      <c r="B368" s="26"/>
      <c r="C368" s="55"/>
      <c r="D368" s="55"/>
      <c r="E368" s="65"/>
      <c r="F368" s="65"/>
      <c r="G368" s="65"/>
      <c r="H368" s="65"/>
      <c r="I368" s="65"/>
      <c r="J368" s="65"/>
      <c r="K368" s="56"/>
      <c r="L368" s="56"/>
      <c r="M368" s="56"/>
      <c r="N368" s="56"/>
      <c r="O368" s="12"/>
    </row>
    <row r="369" spans="1:15" s="9" customFormat="1" x14ac:dyDescent="0.25">
      <c r="A369" s="20"/>
      <c r="B369" s="26"/>
      <c r="C369" s="55"/>
      <c r="D369" s="55"/>
      <c r="E369" s="65"/>
      <c r="F369" s="65"/>
      <c r="G369" s="65"/>
      <c r="H369" s="65"/>
      <c r="I369" s="65"/>
      <c r="J369" s="65"/>
      <c r="K369" s="56"/>
      <c r="L369" s="56"/>
      <c r="M369" s="56"/>
      <c r="N369" s="56"/>
      <c r="O369" s="12"/>
    </row>
    <row r="370" spans="1:15" s="9" customFormat="1" x14ac:dyDescent="0.25">
      <c r="A370" s="20"/>
      <c r="B370" s="26"/>
      <c r="C370" s="55"/>
      <c r="D370" s="55"/>
      <c r="E370" s="65"/>
      <c r="F370" s="65"/>
      <c r="G370" s="65"/>
      <c r="H370" s="65"/>
      <c r="I370" s="65"/>
      <c r="J370" s="65"/>
      <c r="K370" s="56"/>
      <c r="L370" s="56"/>
      <c r="M370" s="56"/>
      <c r="N370" s="56"/>
      <c r="O370" s="12"/>
    </row>
    <row r="371" spans="1:15" s="9" customFormat="1" x14ac:dyDescent="0.25">
      <c r="A371" s="20"/>
      <c r="B371" s="26"/>
      <c r="C371" s="55"/>
      <c r="D371" s="55"/>
      <c r="E371" s="65"/>
      <c r="F371" s="65"/>
      <c r="G371" s="65"/>
      <c r="H371" s="65"/>
      <c r="I371" s="65"/>
      <c r="J371" s="65"/>
      <c r="K371" s="56"/>
      <c r="L371" s="56"/>
      <c r="M371" s="56"/>
      <c r="N371" s="56"/>
      <c r="O371" s="12"/>
    </row>
    <row r="372" spans="1:15" s="9" customFormat="1" x14ac:dyDescent="0.25">
      <c r="A372" s="20"/>
      <c r="B372" s="26"/>
      <c r="C372" s="55"/>
      <c r="D372" s="55"/>
      <c r="E372" s="65"/>
      <c r="F372" s="65"/>
      <c r="G372" s="65"/>
      <c r="H372" s="65"/>
      <c r="I372" s="65"/>
      <c r="J372" s="65"/>
      <c r="K372" s="56"/>
      <c r="L372" s="56"/>
      <c r="M372" s="56"/>
      <c r="N372" s="56"/>
      <c r="O372" s="12"/>
    </row>
    <row r="373" spans="1:15" s="9" customFormat="1" x14ac:dyDescent="0.25">
      <c r="A373" s="20"/>
      <c r="B373" s="26"/>
      <c r="C373" s="55"/>
      <c r="D373" s="55"/>
      <c r="E373" s="65"/>
      <c r="F373" s="65"/>
      <c r="G373" s="65"/>
      <c r="H373" s="65"/>
      <c r="I373" s="65"/>
      <c r="J373" s="65"/>
      <c r="K373" s="56"/>
      <c r="L373" s="56"/>
      <c r="M373" s="56"/>
      <c r="N373" s="56"/>
      <c r="O373" s="12"/>
    </row>
    <row r="374" spans="1:15" s="9" customFormat="1" x14ac:dyDescent="0.25">
      <c r="A374" s="20"/>
      <c r="B374" s="26"/>
      <c r="C374" s="55"/>
      <c r="D374" s="55"/>
      <c r="E374" s="65"/>
      <c r="F374" s="65"/>
      <c r="G374" s="65"/>
      <c r="H374" s="65"/>
      <c r="I374" s="65"/>
      <c r="J374" s="65"/>
      <c r="K374" s="56"/>
      <c r="L374" s="56"/>
      <c r="M374" s="56"/>
      <c r="N374" s="56"/>
      <c r="O374" s="12"/>
    </row>
    <row r="375" spans="1:15" s="9" customFormat="1" x14ac:dyDescent="0.25">
      <c r="A375" s="20"/>
      <c r="B375" s="26"/>
      <c r="C375" s="55"/>
      <c r="D375" s="55"/>
      <c r="E375" s="65"/>
      <c r="F375" s="65"/>
      <c r="G375" s="65"/>
      <c r="H375" s="65"/>
      <c r="I375" s="65"/>
      <c r="J375" s="65"/>
      <c r="K375" s="56"/>
      <c r="L375" s="56"/>
      <c r="M375" s="56"/>
      <c r="N375" s="56"/>
      <c r="O375" s="12"/>
    </row>
    <row r="376" spans="1:15" s="9" customFormat="1" x14ac:dyDescent="0.25">
      <c r="A376" s="20"/>
      <c r="B376" s="26"/>
      <c r="C376" s="55"/>
      <c r="D376" s="55"/>
      <c r="E376" s="65"/>
      <c r="F376" s="65"/>
      <c r="G376" s="65"/>
      <c r="H376" s="65"/>
      <c r="I376" s="65"/>
      <c r="J376" s="65"/>
      <c r="K376" s="56"/>
      <c r="L376" s="56"/>
      <c r="M376" s="56"/>
      <c r="N376" s="56"/>
      <c r="O376" s="12"/>
    </row>
    <row r="377" spans="1:15" s="9" customFormat="1" x14ac:dyDescent="0.25">
      <c r="A377" s="20"/>
      <c r="B377" s="26"/>
      <c r="C377" s="55"/>
      <c r="D377" s="55"/>
      <c r="E377" s="65"/>
      <c r="F377" s="65"/>
      <c r="G377" s="65"/>
      <c r="H377" s="65"/>
      <c r="I377" s="65"/>
      <c r="J377" s="65"/>
      <c r="K377" s="56"/>
      <c r="L377" s="56"/>
      <c r="M377" s="56"/>
      <c r="N377" s="56"/>
      <c r="O377" s="12"/>
    </row>
    <row r="378" spans="1:15" s="9" customFormat="1" x14ac:dyDescent="0.25">
      <c r="A378" s="20"/>
      <c r="B378" s="26"/>
      <c r="C378" s="55"/>
      <c r="D378" s="55"/>
      <c r="E378" s="65"/>
      <c r="F378" s="65"/>
      <c r="G378" s="65"/>
      <c r="H378" s="65"/>
      <c r="I378" s="65"/>
      <c r="J378" s="65"/>
      <c r="K378" s="56"/>
      <c r="L378" s="56"/>
      <c r="M378" s="56"/>
      <c r="N378" s="56"/>
      <c r="O378" s="12"/>
    </row>
    <row r="379" spans="1:15" s="9" customFormat="1" x14ac:dyDescent="0.25">
      <c r="A379" s="20"/>
      <c r="B379" s="26"/>
      <c r="C379" s="55"/>
      <c r="D379" s="55"/>
      <c r="E379" s="65"/>
      <c r="F379" s="65"/>
      <c r="G379" s="65"/>
      <c r="H379" s="65"/>
      <c r="I379" s="65"/>
      <c r="J379" s="65"/>
      <c r="K379" s="56"/>
      <c r="L379" s="56"/>
      <c r="M379" s="56"/>
      <c r="N379" s="56"/>
      <c r="O379" s="12"/>
    </row>
    <row r="380" spans="1:15" s="9" customFormat="1" x14ac:dyDescent="0.25">
      <c r="A380" s="20"/>
      <c r="B380" s="26"/>
      <c r="C380" s="55"/>
      <c r="D380" s="55"/>
      <c r="E380" s="65"/>
      <c r="F380" s="65"/>
      <c r="G380" s="65"/>
      <c r="H380" s="65"/>
      <c r="I380" s="65"/>
      <c r="J380" s="65"/>
      <c r="K380" s="56"/>
      <c r="L380" s="56"/>
      <c r="M380" s="56"/>
      <c r="N380" s="56"/>
      <c r="O380" s="12"/>
    </row>
    <row r="381" spans="1:15" s="9" customFormat="1" x14ac:dyDescent="0.25">
      <c r="A381" s="20"/>
      <c r="B381" s="26"/>
      <c r="C381" s="55"/>
      <c r="D381" s="55"/>
      <c r="E381" s="65"/>
      <c r="F381" s="65"/>
      <c r="G381" s="65"/>
      <c r="H381" s="65"/>
      <c r="I381" s="65"/>
      <c r="J381" s="65"/>
      <c r="K381" s="56"/>
      <c r="L381" s="56"/>
      <c r="M381" s="56"/>
      <c r="N381" s="56"/>
      <c r="O381" s="12"/>
    </row>
    <row r="382" spans="1:15" s="9" customFormat="1" x14ac:dyDescent="0.25">
      <c r="A382" s="20"/>
      <c r="B382" s="26"/>
      <c r="C382" s="55"/>
      <c r="D382" s="55"/>
      <c r="E382" s="65"/>
      <c r="F382" s="65"/>
      <c r="G382" s="65"/>
      <c r="H382" s="65"/>
      <c r="I382" s="65"/>
      <c r="J382" s="65"/>
      <c r="K382" s="56"/>
      <c r="L382" s="56"/>
      <c r="M382" s="56"/>
      <c r="N382" s="56"/>
      <c r="O382" s="12"/>
    </row>
    <row r="383" spans="1:15" s="9" customFormat="1" x14ac:dyDescent="0.25">
      <c r="A383" s="20"/>
      <c r="B383" s="26"/>
      <c r="C383" s="55"/>
      <c r="D383" s="55"/>
      <c r="E383" s="65"/>
      <c r="F383" s="65"/>
      <c r="G383" s="65"/>
      <c r="H383" s="65"/>
      <c r="I383" s="65"/>
      <c r="J383" s="65"/>
      <c r="K383" s="56"/>
      <c r="L383" s="56"/>
      <c r="M383" s="56"/>
      <c r="N383" s="56"/>
      <c r="O383" s="12"/>
    </row>
    <row r="384" spans="1:15" s="9" customFormat="1" x14ac:dyDescent="0.25">
      <c r="A384" s="20"/>
      <c r="B384" s="26"/>
      <c r="C384" s="55"/>
      <c r="D384" s="55"/>
      <c r="E384" s="65"/>
      <c r="F384" s="65"/>
      <c r="G384" s="65"/>
      <c r="H384" s="65"/>
      <c r="I384" s="65"/>
      <c r="J384" s="65"/>
      <c r="K384" s="56"/>
      <c r="L384" s="56"/>
      <c r="M384" s="56"/>
      <c r="N384" s="56"/>
      <c r="O384" s="12"/>
    </row>
    <row r="385" spans="1:15" s="9" customFormat="1" x14ac:dyDescent="0.25">
      <c r="A385" s="20"/>
      <c r="B385" s="26"/>
      <c r="C385" s="55"/>
      <c r="D385" s="55"/>
      <c r="E385" s="65"/>
      <c r="F385" s="65"/>
      <c r="G385" s="65"/>
      <c r="H385" s="65"/>
      <c r="I385" s="65"/>
      <c r="J385" s="65"/>
      <c r="K385" s="56"/>
      <c r="L385" s="56"/>
      <c r="M385" s="56"/>
      <c r="N385" s="56"/>
      <c r="O385" s="12"/>
    </row>
    <row r="386" spans="1:15" s="9" customFormat="1" x14ac:dyDescent="0.25">
      <c r="A386" s="20"/>
      <c r="B386" s="26"/>
      <c r="C386" s="55"/>
      <c r="D386" s="55"/>
      <c r="E386" s="65"/>
      <c r="F386" s="65"/>
      <c r="G386" s="65"/>
      <c r="H386" s="65"/>
      <c r="I386" s="65"/>
      <c r="J386" s="65"/>
      <c r="K386" s="56"/>
      <c r="L386" s="56"/>
      <c r="M386" s="56"/>
      <c r="N386" s="56"/>
      <c r="O386" s="12"/>
    </row>
    <row r="387" spans="1:15" s="9" customFormat="1" x14ac:dyDescent="0.25">
      <c r="A387" s="20"/>
      <c r="B387" s="26"/>
      <c r="C387" s="55"/>
      <c r="D387" s="55"/>
      <c r="E387" s="65"/>
      <c r="F387" s="65"/>
      <c r="G387" s="65"/>
      <c r="H387" s="65"/>
      <c r="I387" s="65"/>
      <c r="J387" s="65"/>
      <c r="K387" s="56"/>
      <c r="L387" s="56"/>
      <c r="M387" s="56"/>
      <c r="N387" s="56"/>
      <c r="O387" s="12"/>
    </row>
    <row r="388" spans="1:15" s="9" customFormat="1" x14ac:dyDescent="0.25">
      <c r="A388" s="20"/>
      <c r="B388" s="26"/>
      <c r="C388" s="55"/>
      <c r="D388" s="55"/>
      <c r="E388" s="65"/>
      <c r="F388" s="65"/>
      <c r="G388" s="65"/>
      <c r="H388" s="65"/>
      <c r="I388" s="65"/>
      <c r="J388" s="65"/>
      <c r="K388" s="56"/>
      <c r="L388" s="56"/>
      <c r="M388" s="56"/>
      <c r="N388" s="56"/>
      <c r="O388" s="12"/>
    </row>
    <row r="389" spans="1:15" s="9" customFormat="1" x14ac:dyDescent="0.25">
      <c r="A389" s="20"/>
      <c r="B389" s="26"/>
      <c r="C389" s="55"/>
      <c r="D389" s="55"/>
      <c r="E389" s="65"/>
      <c r="F389" s="65"/>
      <c r="G389" s="65"/>
      <c r="H389" s="65"/>
      <c r="I389" s="65"/>
      <c r="J389" s="65"/>
      <c r="K389" s="56"/>
      <c r="L389" s="56"/>
      <c r="M389" s="56"/>
      <c r="N389" s="56"/>
      <c r="O389" s="12"/>
    </row>
    <row r="390" spans="1:15" s="9" customFormat="1" x14ac:dyDescent="0.25">
      <c r="A390" s="20"/>
      <c r="B390" s="26"/>
      <c r="C390" s="55"/>
      <c r="D390" s="55"/>
      <c r="E390" s="65"/>
      <c r="F390" s="65"/>
      <c r="G390" s="65"/>
      <c r="H390" s="65"/>
      <c r="I390" s="65"/>
      <c r="J390" s="65"/>
      <c r="K390" s="56"/>
      <c r="L390" s="56"/>
      <c r="M390" s="56"/>
      <c r="N390" s="56"/>
      <c r="O390" s="12"/>
    </row>
    <row r="391" spans="1:15" s="9" customFormat="1" x14ac:dyDescent="0.25">
      <c r="A391" s="20"/>
      <c r="B391" s="26"/>
      <c r="C391" s="55"/>
      <c r="D391" s="55"/>
      <c r="E391" s="65"/>
      <c r="F391" s="65"/>
      <c r="G391" s="65"/>
      <c r="H391" s="65"/>
      <c r="I391" s="65"/>
      <c r="J391" s="65"/>
      <c r="K391" s="56"/>
      <c r="L391" s="56"/>
      <c r="M391" s="56"/>
      <c r="N391" s="56"/>
      <c r="O391" s="12"/>
    </row>
    <row r="392" spans="1:15" s="9" customFormat="1" x14ac:dyDescent="0.25">
      <c r="A392" s="20"/>
      <c r="B392" s="26"/>
      <c r="C392" s="55"/>
      <c r="D392" s="55"/>
      <c r="E392" s="65"/>
      <c r="F392" s="65"/>
      <c r="G392" s="65"/>
      <c r="H392" s="65"/>
      <c r="I392" s="65"/>
      <c r="J392" s="65"/>
      <c r="K392" s="56"/>
      <c r="L392" s="56"/>
      <c r="M392" s="56"/>
      <c r="N392" s="56"/>
      <c r="O392" s="12"/>
    </row>
    <row r="393" spans="1:15" s="9" customFormat="1" x14ac:dyDescent="0.25">
      <c r="A393" s="20"/>
      <c r="B393" s="26"/>
      <c r="C393" s="55"/>
      <c r="D393" s="55"/>
      <c r="E393" s="65"/>
      <c r="F393" s="65"/>
      <c r="G393" s="65"/>
      <c r="H393" s="65"/>
      <c r="I393" s="65"/>
      <c r="J393" s="65"/>
      <c r="K393" s="56"/>
      <c r="L393" s="56"/>
      <c r="M393" s="56"/>
      <c r="N393" s="56"/>
      <c r="O393" s="12"/>
    </row>
    <row r="394" spans="1:15" s="9" customFormat="1" x14ac:dyDescent="0.25">
      <c r="A394" s="20"/>
      <c r="B394" s="26"/>
      <c r="C394" s="55"/>
      <c r="D394" s="55"/>
      <c r="E394" s="65"/>
      <c r="F394" s="65"/>
      <c r="G394" s="65"/>
      <c r="H394" s="65"/>
      <c r="I394" s="65"/>
      <c r="J394" s="65"/>
      <c r="K394" s="56"/>
      <c r="L394" s="56"/>
      <c r="M394" s="56"/>
      <c r="N394" s="56"/>
      <c r="O394" s="12"/>
    </row>
    <row r="395" spans="1:15" s="9" customFormat="1" x14ac:dyDescent="0.25">
      <c r="A395" s="20"/>
      <c r="B395" s="26"/>
      <c r="C395" s="55"/>
      <c r="D395" s="55"/>
      <c r="E395" s="65"/>
      <c r="F395" s="65"/>
      <c r="G395" s="65"/>
      <c r="H395" s="65"/>
      <c r="I395" s="65"/>
      <c r="J395" s="65"/>
      <c r="K395" s="56"/>
      <c r="L395" s="56"/>
      <c r="M395" s="56"/>
      <c r="N395" s="56"/>
      <c r="O395" s="12"/>
    </row>
    <row r="396" spans="1:15" s="9" customFormat="1" x14ac:dyDescent="0.25">
      <c r="A396" s="20"/>
      <c r="B396" s="26"/>
      <c r="C396" s="55"/>
      <c r="D396" s="55"/>
      <c r="E396" s="65"/>
      <c r="F396" s="65"/>
      <c r="G396" s="65"/>
      <c r="H396" s="65"/>
      <c r="I396" s="65"/>
      <c r="J396" s="65"/>
      <c r="K396" s="56"/>
      <c r="L396" s="56"/>
      <c r="M396" s="56"/>
      <c r="N396" s="56"/>
      <c r="O396" s="12"/>
    </row>
    <row r="397" spans="1:15" s="9" customFormat="1" x14ac:dyDescent="0.25">
      <c r="A397" s="20"/>
      <c r="B397" s="26"/>
      <c r="C397" s="55"/>
      <c r="D397" s="55"/>
      <c r="E397" s="65"/>
      <c r="F397" s="65"/>
      <c r="G397" s="65"/>
      <c r="H397" s="65"/>
      <c r="I397" s="65"/>
      <c r="J397" s="65"/>
      <c r="K397" s="56"/>
      <c r="L397" s="56"/>
      <c r="M397" s="56"/>
      <c r="N397" s="56"/>
      <c r="O397" s="12"/>
    </row>
    <row r="398" spans="1:15" s="9" customFormat="1" x14ac:dyDescent="0.25">
      <c r="A398" s="20"/>
      <c r="B398" s="26"/>
      <c r="C398" s="55"/>
      <c r="D398" s="55"/>
      <c r="E398" s="65"/>
      <c r="F398" s="65"/>
      <c r="G398" s="65"/>
      <c r="H398" s="65"/>
      <c r="I398" s="65"/>
      <c r="J398" s="65"/>
      <c r="K398" s="56"/>
      <c r="L398" s="56"/>
      <c r="M398" s="56"/>
      <c r="N398" s="56"/>
      <c r="O398" s="12"/>
    </row>
    <row r="399" spans="1:15" s="9" customFormat="1" x14ac:dyDescent="0.25">
      <c r="A399" s="20"/>
      <c r="B399" s="26"/>
      <c r="C399" s="55"/>
      <c r="D399" s="55"/>
      <c r="E399" s="65"/>
      <c r="F399" s="65"/>
      <c r="G399" s="65"/>
      <c r="H399" s="65"/>
      <c r="I399" s="65"/>
      <c r="J399" s="65"/>
      <c r="K399" s="56"/>
      <c r="L399" s="56"/>
      <c r="M399" s="56"/>
      <c r="N399" s="56"/>
      <c r="O399" s="12"/>
    </row>
    <row r="400" spans="1:15" s="9" customFormat="1" x14ac:dyDescent="0.25">
      <c r="A400" s="20"/>
      <c r="B400" s="26"/>
      <c r="C400" s="55"/>
      <c r="D400" s="55"/>
      <c r="E400" s="65"/>
      <c r="F400" s="65"/>
      <c r="G400" s="65"/>
      <c r="H400" s="65"/>
      <c r="I400" s="65"/>
      <c r="J400" s="65"/>
      <c r="K400" s="56"/>
      <c r="L400" s="56"/>
      <c r="M400" s="56"/>
      <c r="N400" s="56"/>
      <c r="O400" s="12"/>
    </row>
    <row r="401" spans="1:15" s="9" customFormat="1" x14ac:dyDescent="0.25">
      <c r="A401" s="20"/>
      <c r="B401" s="26"/>
      <c r="C401" s="55"/>
      <c r="D401" s="55"/>
      <c r="E401" s="65"/>
      <c r="F401" s="65"/>
      <c r="G401" s="65"/>
      <c r="H401" s="65"/>
      <c r="I401" s="65"/>
      <c r="J401" s="65"/>
      <c r="K401" s="56"/>
      <c r="L401" s="56"/>
      <c r="M401" s="56"/>
      <c r="N401" s="56"/>
      <c r="O401" s="12"/>
    </row>
    <row r="402" spans="1:15" s="9" customFormat="1" x14ac:dyDescent="0.25">
      <c r="A402" s="20"/>
      <c r="B402" s="26"/>
      <c r="C402" s="55"/>
      <c r="D402" s="55"/>
      <c r="E402" s="65"/>
      <c r="F402" s="65"/>
      <c r="G402" s="65"/>
      <c r="H402" s="65"/>
      <c r="I402" s="65"/>
      <c r="J402" s="65"/>
      <c r="K402" s="56"/>
      <c r="L402" s="56"/>
      <c r="M402" s="56"/>
      <c r="N402" s="56"/>
      <c r="O402" s="12"/>
    </row>
    <row r="403" spans="1:15" s="9" customFormat="1" x14ac:dyDescent="0.25">
      <c r="A403" s="20"/>
      <c r="B403" s="26"/>
      <c r="C403" s="55"/>
      <c r="D403" s="55"/>
      <c r="E403" s="65"/>
      <c r="F403" s="65"/>
      <c r="G403" s="65"/>
      <c r="H403" s="65"/>
      <c r="I403" s="65"/>
      <c r="J403" s="65"/>
      <c r="K403" s="56"/>
      <c r="L403" s="56"/>
      <c r="M403" s="56"/>
      <c r="N403" s="56"/>
      <c r="O403" s="12"/>
    </row>
    <row r="404" spans="1:15" s="9" customFormat="1" x14ac:dyDescent="0.25">
      <c r="A404" s="20"/>
      <c r="B404" s="26"/>
      <c r="C404" s="55"/>
      <c r="D404" s="55"/>
      <c r="E404" s="65"/>
      <c r="F404" s="65"/>
      <c r="G404" s="65"/>
      <c r="H404" s="65"/>
      <c r="I404" s="65"/>
      <c r="J404" s="65"/>
      <c r="K404" s="56"/>
      <c r="L404" s="56"/>
      <c r="M404" s="56"/>
      <c r="N404" s="56"/>
      <c r="O404" s="12"/>
    </row>
    <row r="405" spans="1:15" s="9" customFormat="1" x14ac:dyDescent="0.25">
      <c r="A405" s="20"/>
      <c r="B405" s="26"/>
      <c r="C405" s="55"/>
      <c r="D405" s="55"/>
      <c r="E405" s="65"/>
      <c r="F405" s="65"/>
      <c r="G405" s="65"/>
      <c r="H405" s="65"/>
      <c r="I405" s="65"/>
      <c r="J405" s="65"/>
      <c r="K405" s="56"/>
      <c r="L405" s="56"/>
      <c r="M405" s="56"/>
      <c r="N405" s="56"/>
      <c r="O405" s="12"/>
    </row>
    <row r="406" spans="1:15" s="9" customFormat="1" x14ac:dyDescent="0.25">
      <c r="A406" s="20"/>
      <c r="B406" s="26"/>
      <c r="C406" s="55"/>
      <c r="D406" s="55"/>
      <c r="E406" s="65"/>
      <c r="F406" s="65"/>
      <c r="G406" s="65"/>
      <c r="H406" s="65"/>
      <c r="I406" s="65"/>
      <c r="J406" s="65"/>
      <c r="K406" s="56"/>
      <c r="L406" s="56"/>
      <c r="M406" s="56"/>
      <c r="N406" s="56"/>
      <c r="O406" s="12"/>
    </row>
    <row r="407" spans="1:15" s="9" customFormat="1" x14ac:dyDescent="0.25">
      <c r="A407" s="20"/>
      <c r="B407" s="26"/>
      <c r="C407" s="55"/>
      <c r="D407" s="55"/>
      <c r="E407" s="65"/>
      <c r="F407" s="65"/>
      <c r="G407" s="65"/>
      <c r="H407" s="65"/>
      <c r="I407" s="65"/>
      <c r="J407" s="65"/>
      <c r="K407" s="56"/>
      <c r="L407" s="56"/>
      <c r="M407" s="56"/>
      <c r="N407" s="56"/>
      <c r="O407" s="12"/>
    </row>
    <row r="408" spans="1:15" s="9" customFormat="1" x14ac:dyDescent="0.25">
      <c r="A408" s="20"/>
      <c r="B408" s="26"/>
      <c r="C408" s="55"/>
      <c r="D408" s="55"/>
      <c r="E408" s="65"/>
      <c r="F408" s="65"/>
      <c r="G408" s="65"/>
      <c r="H408" s="65"/>
      <c r="I408" s="65"/>
      <c r="J408" s="65"/>
      <c r="K408" s="56"/>
      <c r="L408" s="56"/>
      <c r="M408" s="56"/>
      <c r="N408" s="56"/>
      <c r="O408" s="12"/>
    </row>
    <row r="409" spans="1:15" s="9" customFormat="1" x14ac:dyDescent="0.25">
      <c r="A409" s="20"/>
      <c r="B409" s="26"/>
      <c r="C409" s="55"/>
      <c r="D409" s="55"/>
      <c r="E409" s="65"/>
      <c r="F409" s="65"/>
      <c r="G409" s="65"/>
      <c r="H409" s="65"/>
      <c r="I409" s="65"/>
      <c r="J409" s="65"/>
      <c r="K409" s="56"/>
      <c r="L409" s="56"/>
      <c r="M409" s="56"/>
      <c r="N409" s="56"/>
      <c r="O409" s="12"/>
    </row>
    <row r="410" spans="1:15" s="9" customFormat="1" x14ac:dyDescent="0.25">
      <c r="A410" s="20"/>
      <c r="B410" s="26"/>
      <c r="C410" s="55"/>
      <c r="D410" s="55"/>
      <c r="E410" s="65"/>
      <c r="F410" s="65"/>
      <c r="G410" s="65"/>
      <c r="H410" s="65"/>
      <c r="I410" s="65"/>
      <c r="J410" s="65"/>
      <c r="K410" s="56"/>
      <c r="L410" s="56"/>
      <c r="M410" s="56"/>
      <c r="N410" s="56"/>
      <c r="O410" s="12"/>
    </row>
    <row r="411" spans="1:15" s="9" customFormat="1" x14ac:dyDescent="0.25">
      <c r="A411" s="20"/>
      <c r="B411" s="26"/>
      <c r="C411" s="55"/>
      <c r="D411" s="55"/>
      <c r="E411" s="65"/>
      <c r="F411" s="65"/>
      <c r="G411" s="65"/>
      <c r="H411" s="65"/>
      <c r="I411" s="65"/>
      <c r="J411" s="65"/>
      <c r="K411" s="56"/>
      <c r="L411" s="56"/>
      <c r="M411" s="56"/>
      <c r="N411" s="56"/>
      <c r="O411" s="12"/>
    </row>
    <row r="412" spans="1:15" s="9" customFormat="1" x14ac:dyDescent="0.25">
      <c r="A412" s="20"/>
      <c r="B412" s="26"/>
      <c r="C412" s="55"/>
      <c r="D412" s="55"/>
      <c r="E412" s="65"/>
      <c r="F412" s="65"/>
      <c r="G412" s="65"/>
      <c r="H412" s="65"/>
      <c r="I412" s="65"/>
      <c r="J412" s="65"/>
      <c r="K412" s="56"/>
      <c r="L412" s="56"/>
      <c r="M412" s="56"/>
      <c r="N412" s="56"/>
      <c r="O412" s="12"/>
    </row>
    <row r="413" spans="1:15" s="9" customFormat="1" x14ac:dyDescent="0.25">
      <c r="A413" s="20"/>
      <c r="B413" s="26"/>
      <c r="C413" s="55"/>
      <c r="D413" s="55"/>
      <c r="E413" s="65"/>
      <c r="F413" s="65"/>
      <c r="G413" s="65"/>
      <c r="H413" s="65"/>
      <c r="I413" s="65"/>
      <c r="J413" s="65"/>
      <c r="K413" s="56"/>
      <c r="L413" s="56"/>
      <c r="M413" s="56"/>
      <c r="N413" s="56"/>
      <c r="O413" s="12"/>
    </row>
    <row r="414" spans="1:15" s="9" customFormat="1" x14ac:dyDescent="0.25">
      <c r="A414" s="20"/>
      <c r="B414" s="26"/>
      <c r="C414" s="55"/>
      <c r="D414" s="55"/>
      <c r="E414" s="65"/>
      <c r="F414" s="65"/>
      <c r="G414" s="65"/>
      <c r="H414" s="65"/>
      <c r="I414" s="65"/>
      <c r="J414" s="65"/>
      <c r="K414" s="56"/>
      <c r="L414" s="56"/>
      <c r="M414" s="56"/>
      <c r="N414" s="56"/>
      <c r="O414" s="12"/>
    </row>
    <row r="415" spans="1:15" s="9" customFormat="1" x14ac:dyDescent="0.25">
      <c r="A415" s="20"/>
      <c r="B415" s="26"/>
      <c r="C415" s="55"/>
      <c r="D415" s="55"/>
      <c r="E415" s="65"/>
      <c r="F415" s="65"/>
      <c r="G415" s="65"/>
      <c r="H415" s="65"/>
      <c r="I415" s="65"/>
      <c r="J415" s="65"/>
      <c r="K415" s="56"/>
      <c r="L415" s="56"/>
      <c r="M415" s="56"/>
      <c r="N415" s="56"/>
      <c r="O415" s="12"/>
    </row>
    <row r="416" spans="1:15" s="9" customFormat="1" x14ac:dyDescent="0.25">
      <c r="A416" s="20"/>
      <c r="B416" s="26"/>
      <c r="C416" s="55"/>
      <c r="D416" s="55"/>
      <c r="E416" s="65"/>
      <c r="F416" s="65"/>
      <c r="G416" s="65"/>
      <c r="H416" s="65"/>
      <c r="I416" s="65"/>
      <c r="J416" s="65"/>
      <c r="K416" s="56"/>
      <c r="L416" s="56"/>
      <c r="M416" s="56"/>
      <c r="N416" s="56"/>
      <c r="O416" s="12"/>
    </row>
    <row r="417" spans="1:15" s="9" customFormat="1" x14ac:dyDescent="0.25">
      <c r="A417" s="20"/>
      <c r="B417" s="26"/>
      <c r="C417" s="55"/>
      <c r="D417" s="55"/>
      <c r="E417" s="65"/>
      <c r="F417" s="65"/>
      <c r="G417" s="65"/>
      <c r="H417" s="65"/>
      <c r="I417" s="65"/>
      <c r="J417" s="65"/>
      <c r="K417" s="56"/>
      <c r="L417" s="56"/>
      <c r="M417" s="56"/>
      <c r="N417" s="56"/>
      <c r="O417" s="12"/>
    </row>
    <row r="418" spans="1:15" s="9" customFormat="1" x14ac:dyDescent="0.25">
      <c r="A418" s="20"/>
      <c r="B418" s="26"/>
      <c r="C418" s="55"/>
      <c r="D418" s="55"/>
      <c r="E418" s="65"/>
      <c r="F418" s="65"/>
      <c r="G418" s="65"/>
      <c r="H418" s="65"/>
      <c r="I418" s="65"/>
      <c r="J418" s="65"/>
      <c r="K418" s="56"/>
      <c r="L418" s="56"/>
      <c r="M418" s="56"/>
      <c r="N418" s="56"/>
      <c r="O418" s="12"/>
    </row>
    <row r="419" spans="1:15" s="9" customFormat="1" x14ac:dyDescent="0.25">
      <c r="A419" s="20"/>
      <c r="B419" s="26"/>
      <c r="C419" s="55"/>
      <c r="D419" s="55"/>
      <c r="E419" s="65"/>
      <c r="F419" s="65"/>
      <c r="G419" s="65"/>
      <c r="H419" s="65"/>
      <c r="I419" s="65"/>
      <c r="J419" s="65"/>
      <c r="K419" s="56"/>
      <c r="L419" s="56"/>
      <c r="M419" s="56"/>
      <c r="N419" s="56"/>
      <c r="O419" s="12"/>
    </row>
    <row r="420" spans="1:15" s="9" customFormat="1" x14ac:dyDescent="0.25">
      <c r="A420" s="20"/>
      <c r="B420" s="26"/>
      <c r="C420" s="55"/>
      <c r="D420" s="55"/>
      <c r="E420" s="65"/>
      <c r="F420" s="65"/>
      <c r="G420" s="65"/>
      <c r="H420" s="65"/>
      <c r="I420" s="65"/>
      <c r="J420" s="65"/>
      <c r="K420" s="56"/>
      <c r="L420" s="56"/>
      <c r="M420" s="56"/>
      <c r="N420" s="56"/>
      <c r="O420" s="12"/>
    </row>
    <row r="421" spans="1:15" s="9" customFormat="1" x14ac:dyDescent="0.25">
      <c r="A421" s="20"/>
      <c r="B421" s="26"/>
      <c r="C421" s="55"/>
      <c r="D421" s="55"/>
      <c r="E421" s="65"/>
      <c r="F421" s="65"/>
      <c r="G421" s="65"/>
      <c r="H421" s="65"/>
      <c r="I421" s="65"/>
      <c r="J421" s="65"/>
      <c r="K421" s="56"/>
      <c r="L421" s="56"/>
      <c r="M421" s="56"/>
      <c r="N421" s="56"/>
      <c r="O421" s="12"/>
    </row>
    <row r="422" spans="1:15" s="9" customFormat="1" x14ac:dyDescent="0.25">
      <c r="A422" s="20"/>
      <c r="B422" s="26"/>
      <c r="C422" s="55"/>
      <c r="D422" s="55"/>
      <c r="E422" s="65"/>
      <c r="F422" s="65"/>
      <c r="G422" s="65"/>
      <c r="H422" s="65"/>
      <c r="I422" s="65"/>
      <c r="J422" s="65"/>
      <c r="K422" s="56"/>
      <c r="L422" s="56"/>
      <c r="M422" s="56"/>
      <c r="N422" s="56"/>
      <c r="O422" s="12"/>
    </row>
    <row r="423" spans="1:15" s="9" customFormat="1" x14ac:dyDescent="0.25">
      <c r="A423" s="20"/>
      <c r="B423" s="26"/>
      <c r="C423" s="55"/>
      <c r="D423" s="55"/>
      <c r="E423" s="65"/>
      <c r="F423" s="65"/>
      <c r="G423" s="65"/>
      <c r="H423" s="65"/>
      <c r="I423" s="65"/>
      <c r="J423" s="65"/>
      <c r="K423" s="56"/>
      <c r="L423" s="56"/>
      <c r="M423" s="56"/>
      <c r="N423" s="56"/>
      <c r="O423" s="12"/>
    </row>
    <row r="424" spans="1:15" s="9" customFormat="1" x14ac:dyDescent="0.25">
      <c r="A424" s="20"/>
      <c r="B424" s="26"/>
      <c r="C424" s="55"/>
      <c r="D424" s="55"/>
      <c r="E424" s="65"/>
      <c r="F424" s="65"/>
      <c r="G424" s="65"/>
      <c r="H424" s="65"/>
      <c r="I424" s="65"/>
      <c r="J424" s="65"/>
      <c r="K424" s="56"/>
      <c r="L424" s="56"/>
      <c r="M424" s="56"/>
      <c r="N424" s="56"/>
      <c r="O424" s="12"/>
    </row>
    <row r="425" spans="1:15" s="9" customFormat="1" x14ac:dyDescent="0.25">
      <c r="A425" s="20"/>
      <c r="B425" s="26"/>
      <c r="C425" s="55"/>
      <c r="D425" s="55"/>
      <c r="E425" s="65"/>
      <c r="F425" s="65"/>
      <c r="G425" s="65"/>
      <c r="H425" s="65"/>
      <c r="I425" s="65"/>
      <c r="J425" s="65"/>
      <c r="K425" s="56"/>
      <c r="L425" s="56"/>
      <c r="M425" s="56"/>
      <c r="N425" s="56"/>
      <c r="O425" s="12"/>
    </row>
    <row r="426" spans="1:15" s="9" customFormat="1" x14ac:dyDescent="0.25">
      <c r="A426" s="20"/>
      <c r="B426" s="26"/>
      <c r="C426" s="55"/>
      <c r="D426" s="55"/>
      <c r="E426" s="65"/>
      <c r="F426" s="65"/>
      <c r="G426" s="65"/>
      <c r="H426" s="65"/>
      <c r="I426" s="65"/>
      <c r="J426" s="65"/>
      <c r="K426" s="56"/>
      <c r="L426" s="56"/>
      <c r="M426" s="56"/>
      <c r="N426" s="56"/>
      <c r="O426" s="12"/>
    </row>
    <row r="427" spans="1:15" s="9" customFormat="1" x14ac:dyDescent="0.25">
      <c r="A427" s="20"/>
      <c r="B427" s="26"/>
      <c r="C427" s="55"/>
      <c r="D427" s="55"/>
      <c r="E427" s="65"/>
      <c r="F427" s="65"/>
      <c r="G427" s="65"/>
      <c r="H427" s="65"/>
      <c r="I427" s="65"/>
      <c r="J427" s="65"/>
      <c r="K427" s="56"/>
      <c r="L427" s="56"/>
      <c r="M427" s="56"/>
      <c r="N427" s="56"/>
      <c r="O427" s="12"/>
    </row>
    <row r="428" spans="1:15" s="9" customFormat="1" x14ac:dyDescent="0.25">
      <c r="A428" s="20"/>
      <c r="B428" s="26"/>
      <c r="C428" s="55"/>
      <c r="D428" s="55"/>
      <c r="E428" s="65"/>
      <c r="F428" s="65"/>
      <c r="G428" s="65"/>
      <c r="H428" s="65"/>
      <c r="I428" s="65"/>
      <c r="J428" s="65"/>
      <c r="K428" s="56"/>
      <c r="L428" s="56"/>
      <c r="M428" s="56"/>
      <c r="N428" s="56"/>
      <c r="O428" s="12"/>
    </row>
    <row r="429" spans="1:15" s="9" customFormat="1" x14ac:dyDescent="0.25">
      <c r="A429" s="20"/>
      <c r="B429" s="26"/>
      <c r="C429" s="55"/>
      <c r="D429" s="55"/>
      <c r="E429" s="65"/>
      <c r="F429" s="65"/>
      <c r="G429" s="65"/>
      <c r="H429" s="65"/>
      <c r="I429" s="65"/>
      <c r="J429" s="65"/>
      <c r="K429" s="56"/>
      <c r="L429" s="56"/>
      <c r="M429" s="56"/>
      <c r="N429" s="56"/>
      <c r="O429" s="12"/>
    </row>
    <row r="430" spans="1:15" s="9" customFormat="1" x14ac:dyDescent="0.25">
      <c r="A430" s="20"/>
      <c r="B430" s="26"/>
      <c r="C430" s="55"/>
      <c r="D430" s="55"/>
      <c r="E430" s="65"/>
      <c r="F430" s="65"/>
      <c r="G430" s="65"/>
      <c r="H430" s="65"/>
      <c r="I430" s="65"/>
      <c r="J430" s="65"/>
      <c r="K430" s="56"/>
      <c r="L430" s="56"/>
      <c r="M430" s="56"/>
      <c r="N430" s="56"/>
      <c r="O430" s="12"/>
    </row>
    <row r="431" spans="1:15" s="9" customFormat="1" x14ac:dyDescent="0.25">
      <c r="A431" s="20"/>
      <c r="B431" s="26"/>
      <c r="C431" s="55"/>
      <c r="D431" s="55"/>
      <c r="E431" s="65"/>
      <c r="F431" s="65"/>
      <c r="G431" s="65"/>
      <c r="H431" s="65"/>
      <c r="I431" s="65"/>
      <c r="J431" s="65"/>
      <c r="K431" s="56"/>
      <c r="L431" s="56"/>
      <c r="M431" s="56"/>
      <c r="N431" s="56"/>
      <c r="O431" s="12"/>
    </row>
    <row r="432" spans="1:15" s="9" customFormat="1" x14ac:dyDescent="0.25">
      <c r="A432" s="20"/>
      <c r="B432" s="26"/>
      <c r="C432" s="55"/>
      <c r="D432" s="55"/>
      <c r="E432" s="65"/>
      <c r="F432" s="65"/>
      <c r="G432" s="65"/>
      <c r="H432" s="65"/>
      <c r="I432" s="65"/>
      <c r="J432" s="65"/>
      <c r="K432" s="56"/>
      <c r="L432" s="56"/>
      <c r="M432" s="56"/>
      <c r="N432" s="56"/>
      <c r="O432" s="12"/>
    </row>
    <row r="433" spans="1:15" s="9" customFormat="1" x14ac:dyDescent="0.25">
      <c r="A433" s="20"/>
      <c r="B433" s="26"/>
      <c r="C433" s="55"/>
      <c r="D433" s="55"/>
      <c r="E433" s="65"/>
      <c r="F433" s="65"/>
      <c r="G433" s="65"/>
      <c r="H433" s="65"/>
      <c r="I433" s="65"/>
      <c r="J433" s="65"/>
      <c r="K433" s="56"/>
      <c r="L433" s="56"/>
      <c r="M433" s="56"/>
      <c r="N433" s="56"/>
      <c r="O433" s="12"/>
    </row>
    <row r="434" spans="1:15" s="9" customFormat="1" x14ac:dyDescent="0.25">
      <c r="A434" s="20"/>
      <c r="B434" s="26"/>
      <c r="C434" s="55"/>
      <c r="D434" s="55"/>
      <c r="E434" s="65"/>
      <c r="F434" s="65"/>
      <c r="G434" s="65"/>
      <c r="H434" s="65"/>
      <c r="I434" s="65"/>
      <c r="J434" s="65"/>
      <c r="K434" s="56"/>
      <c r="L434" s="56"/>
      <c r="M434" s="56"/>
      <c r="N434" s="56"/>
      <c r="O434" s="12"/>
    </row>
    <row r="435" spans="1:15" s="9" customFormat="1" x14ac:dyDescent="0.25">
      <c r="A435" s="20"/>
      <c r="B435" s="26"/>
      <c r="C435" s="55"/>
      <c r="D435" s="55"/>
      <c r="E435" s="65"/>
      <c r="F435" s="65"/>
      <c r="G435" s="65"/>
      <c r="H435" s="65"/>
      <c r="I435" s="65"/>
      <c r="J435" s="65"/>
      <c r="K435" s="56"/>
      <c r="L435" s="56"/>
      <c r="M435" s="56"/>
      <c r="N435" s="56"/>
      <c r="O435" s="12"/>
    </row>
    <row r="436" spans="1:15" s="9" customFormat="1" x14ac:dyDescent="0.25">
      <c r="A436" s="20"/>
      <c r="B436" s="26"/>
      <c r="C436" s="55"/>
      <c r="D436" s="55"/>
      <c r="E436" s="65"/>
      <c r="F436" s="65"/>
      <c r="G436" s="65"/>
      <c r="H436" s="65"/>
      <c r="I436" s="65"/>
      <c r="J436" s="65"/>
      <c r="K436" s="56"/>
      <c r="L436" s="56"/>
      <c r="M436" s="56"/>
      <c r="N436" s="56"/>
      <c r="O436" s="12"/>
    </row>
    <row r="437" spans="1:15" s="9" customFormat="1" x14ac:dyDescent="0.25">
      <c r="A437" s="20"/>
      <c r="B437" s="26"/>
      <c r="C437" s="55"/>
      <c r="D437" s="55"/>
      <c r="E437" s="65"/>
      <c r="F437" s="65"/>
      <c r="G437" s="65"/>
      <c r="H437" s="65"/>
      <c r="I437" s="65"/>
      <c r="J437" s="65"/>
      <c r="K437" s="56"/>
      <c r="L437" s="56"/>
      <c r="M437" s="56"/>
      <c r="N437" s="56"/>
      <c r="O437" s="12"/>
    </row>
    <row r="438" spans="1:15" s="9" customFormat="1" x14ac:dyDescent="0.25">
      <c r="A438" s="20"/>
      <c r="B438" s="26"/>
      <c r="C438" s="55"/>
      <c r="D438" s="55"/>
      <c r="E438" s="65"/>
      <c r="F438" s="65"/>
      <c r="G438" s="65"/>
      <c r="H438" s="65"/>
      <c r="I438" s="65"/>
      <c r="J438" s="65"/>
      <c r="K438" s="56"/>
      <c r="L438" s="56"/>
      <c r="M438" s="56"/>
      <c r="N438" s="56"/>
      <c r="O438" s="12"/>
    </row>
    <row r="439" spans="1:15" s="9" customFormat="1" x14ac:dyDescent="0.25">
      <c r="A439" s="20"/>
      <c r="B439" s="26"/>
      <c r="C439" s="55"/>
      <c r="D439" s="55"/>
      <c r="E439" s="65"/>
      <c r="F439" s="65"/>
      <c r="G439" s="65"/>
      <c r="H439" s="65"/>
      <c r="I439" s="65"/>
      <c r="J439" s="65"/>
      <c r="K439" s="56"/>
      <c r="L439" s="56"/>
      <c r="M439" s="56"/>
      <c r="N439" s="56"/>
      <c r="O439" s="12"/>
    </row>
    <row r="440" spans="1:15" s="9" customFormat="1" x14ac:dyDescent="0.25">
      <c r="A440" s="20"/>
      <c r="B440" s="26"/>
      <c r="C440" s="55"/>
      <c r="D440" s="55"/>
      <c r="E440" s="65"/>
      <c r="F440" s="65"/>
      <c r="G440" s="65"/>
      <c r="H440" s="65"/>
      <c r="I440" s="65"/>
      <c r="J440" s="65"/>
      <c r="K440" s="56"/>
      <c r="L440" s="56"/>
      <c r="M440" s="56"/>
      <c r="N440" s="56"/>
      <c r="O440" s="12"/>
    </row>
    <row r="441" spans="1:15" s="9" customFormat="1" x14ac:dyDescent="0.25">
      <c r="A441" s="20"/>
      <c r="B441" s="26"/>
      <c r="C441" s="55"/>
      <c r="D441" s="55"/>
      <c r="E441" s="65"/>
      <c r="F441" s="65"/>
      <c r="G441" s="65"/>
      <c r="H441" s="65"/>
      <c r="I441" s="65"/>
      <c r="J441" s="65"/>
      <c r="K441" s="56"/>
      <c r="L441" s="56"/>
      <c r="M441" s="56"/>
      <c r="N441" s="56"/>
      <c r="O441" s="12"/>
    </row>
    <row r="442" spans="1:15" s="9" customFormat="1" x14ac:dyDescent="0.25">
      <c r="A442" s="20"/>
      <c r="B442" s="26"/>
      <c r="C442" s="55"/>
      <c r="D442" s="55"/>
      <c r="E442" s="65"/>
      <c r="F442" s="65"/>
      <c r="G442" s="65"/>
      <c r="H442" s="65"/>
      <c r="I442" s="65"/>
      <c r="J442" s="65"/>
      <c r="K442" s="56"/>
      <c r="L442" s="56"/>
      <c r="M442" s="56"/>
      <c r="N442" s="56"/>
      <c r="O442" s="12"/>
    </row>
    <row r="443" spans="1:15" s="9" customFormat="1" x14ac:dyDescent="0.25">
      <c r="A443" s="20"/>
      <c r="B443" s="26"/>
      <c r="C443" s="55"/>
      <c r="D443" s="55"/>
      <c r="E443" s="65"/>
      <c r="F443" s="65"/>
      <c r="G443" s="65"/>
      <c r="H443" s="65"/>
      <c r="I443" s="65"/>
      <c r="J443" s="65"/>
      <c r="K443" s="56"/>
      <c r="L443" s="56"/>
      <c r="M443" s="56"/>
      <c r="N443" s="56"/>
      <c r="O443" s="12"/>
    </row>
    <row r="444" spans="1:15" s="9" customFormat="1" x14ac:dyDescent="0.25">
      <c r="A444" s="20"/>
      <c r="B444" s="26"/>
      <c r="C444" s="55"/>
      <c r="D444" s="55"/>
      <c r="E444" s="65"/>
      <c r="F444" s="65"/>
      <c r="G444" s="65"/>
      <c r="H444" s="65"/>
      <c r="I444" s="65"/>
      <c r="J444" s="65"/>
      <c r="K444" s="56"/>
      <c r="L444" s="56"/>
      <c r="M444" s="56"/>
      <c r="N444" s="56"/>
      <c r="O444" s="12"/>
    </row>
    <row r="445" spans="1:15" s="9" customFormat="1" x14ac:dyDescent="0.25">
      <c r="A445" s="20"/>
      <c r="B445" s="26"/>
      <c r="C445" s="55"/>
      <c r="D445" s="55"/>
      <c r="E445" s="65"/>
      <c r="F445" s="65"/>
      <c r="G445" s="65"/>
      <c r="H445" s="65"/>
      <c r="I445" s="65"/>
      <c r="J445" s="65"/>
      <c r="K445" s="56"/>
      <c r="L445" s="56"/>
      <c r="M445" s="56"/>
      <c r="N445" s="56"/>
      <c r="O445" s="12"/>
    </row>
    <row r="446" spans="1:15" s="9" customFormat="1" x14ac:dyDescent="0.25">
      <c r="A446" s="20"/>
      <c r="B446" s="26"/>
      <c r="C446" s="55"/>
      <c r="D446" s="55"/>
      <c r="E446" s="65"/>
      <c r="F446" s="65"/>
      <c r="G446" s="65"/>
      <c r="H446" s="65"/>
      <c r="I446" s="65"/>
      <c r="J446" s="65"/>
      <c r="K446" s="56"/>
      <c r="L446" s="56"/>
      <c r="M446" s="56"/>
      <c r="N446" s="56"/>
      <c r="O446" s="12"/>
    </row>
    <row r="447" spans="1:15" s="9" customFormat="1" x14ac:dyDescent="0.25">
      <c r="A447" s="20"/>
      <c r="B447" s="26"/>
      <c r="C447" s="55"/>
      <c r="D447" s="55"/>
      <c r="E447" s="65"/>
      <c r="F447" s="65"/>
      <c r="G447" s="65"/>
      <c r="H447" s="65"/>
      <c r="I447" s="65"/>
      <c r="J447" s="65"/>
      <c r="K447" s="56"/>
      <c r="L447" s="56"/>
      <c r="M447" s="56"/>
      <c r="N447" s="56"/>
      <c r="O447" s="12"/>
    </row>
    <row r="448" spans="1:15" s="9" customFormat="1" x14ac:dyDescent="0.25">
      <c r="A448" s="20"/>
      <c r="B448" s="26"/>
      <c r="C448" s="55"/>
      <c r="D448" s="55"/>
      <c r="E448" s="65"/>
      <c r="F448" s="65"/>
      <c r="G448" s="65"/>
      <c r="H448" s="65"/>
      <c r="I448" s="65"/>
      <c r="J448" s="65"/>
      <c r="K448" s="56"/>
      <c r="L448" s="56"/>
      <c r="M448" s="56"/>
      <c r="N448" s="56"/>
      <c r="O448" s="12"/>
    </row>
    <row r="449" spans="1:15" s="9" customFormat="1" x14ac:dyDescent="0.25">
      <c r="A449" s="20"/>
      <c r="B449" s="26"/>
      <c r="C449" s="55"/>
      <c r="D449" s="55"/>
      <c r="E449" s="65"/>
      <c r="F449" s="65"/>
      <c r="G449" s="65"/>
      <c r="H449" s="65"/>
      <c r="I449" s="65"/>
      <c r="J449" s="65"/>
      <c r="K449" s="56"/>
      <c r="L449" s="56"/>
      <c r="M449" s="56"/>
      <c r="N449" s="56"/>
      <c r="O449" s="12"/>
    </row>
    <row r="450" spans="1:15" s="9" customFormat="1" x14ac:dyDescent="0.25">
      <c r="A450" s="20"/>
      <c r="B450" s="26"/>
      <c r="C450" s="55"/>
      <c r="D450" s="55"/>
      <c r="E450" s="65"/>
      <c r="F450" s="65"/>
      <c r="G450" s="65"/>
      <c r="H450" s="65"/>
      <c r="I450" s="65"/>
      <c r="J450" s="65"/>
      <c r="K450" s="56"/>
      <c r="L450" s="56"/>
      <c r="M450" s="56"/>
      <c r="N450" s="56"/>
      <c r="O450" s="12"/>
    </row>
    <row r="451" spans="1:15" s="9" customFormat="1" x14ac:dyDescent="0.25">
      <c r="A451" s="20"/>
      <c r="B451" s="26"/>
      <c r="C451" s="55"/>
      <c r="D451" s="55"/>
      <c r="E451" s="65"/>
      <c r="F451" s="65"/>
      <c r="G451" s="65"/>
      <c r="H451" s="65"/>
      <c r="I451" s="65"/>
      <c r="J451" s="65"/>
      <c r="K451" s="56"/>
      <c r="L451" s="56"/>
      <c r="M451" s="56"/>
      <c r="N451" s="56"/>
      <c r="O451" s="12"/>
    </row>
    <row r="452" spans="1:15" s="9" customFormat="1" x14ac:dyDescent="0.25">
      <c r="A452" s="20"/>
      <c r="B452" s="26"/>
      <c r="C452" s="55"/>
      <c r="D452" s="55"/>
      <c r="E452" s="65"/>
      <c r="F452" s="65"/>
      <c r="G452" s="65"/>
      <c r="H452" s="65"/>
      <c r="I452" s="65"/>
      <c r="J452" s="65"/>
      <c r="K452" s="56"/>
      <c r="L452" s="56"/>
      <c r="M452" s="56"/>
      <c r="N452" s="56"/>
      <c r="O452" s="12"/>
    </row>
    <row r="453" spans="1:15" s="9" customFormat="1" x14ac:dyDescent="0.25">
      <c r="A453" s="20"/>
      <c r="B453" s="26"/>
      <c r="C453" s="55"/>
      <c r="D453" s="55"/>
      <c r="E453" s="65"/>
      <c r="F453" s="65"/>
      <c r="G453" s="65"/>
      <c r="H453" s="65"/>
      <c r="I453" s="65"/>
      <c r="J453" s="65"/>
      <c r="K453" s="56"/>
      <c r="L453" s="56"/>
      <c r="M453" s="56"/>
      <c r="N453" s="56"/>
      <c r="O453" s="12"/>
    </row>
    <row r="454" spans="1:15" s="9" customFormat="1" x14ac:dyDescent="0.25">
      <c r="A454" s="20"/>
      <c r="B454" s="26"/>
      <c r="C454" s="55"/>
      <c r="D454" s="55"/>
      <c r="E454" s="65"/>
      <c r="F454" s="65"/>
      <c r="G454" s="65"/>
      <c r="H454" s="65"/>
      <c r="I454" s="65"/>
      <c r="J454" s="65"/>
      <c r="K454" s="56"/>
      <c r="L454" s="56"/>
      <c r="M454" s="56"/>
      <c r="N454" s="56"/>
      <c r="O454" s="12"/>
    </row>
    <row r="455" spans="1:15" s="9" customFormat="1" x14ac:dyDescent="0.25">
      <c r="A455" s="20"/>
      <c r="B455" s="26"/>
      <c r="C455" s="55"/>
      <c r="D455" s="55"/>
      <c r="E455" s="65"/>
      <c r="F455" s="65"/>
      <c r="G455" s="65"/>
      <c r="H455" s="65"/>
      <c r="I455" s="65"/>
      <c r="J455" s="65"/>
      <c r="K455" s="56"/>
      <c r="L455" s="56"/>
      <c r="M455" s="56"/>
      <c r="N455" s="56"/>
      <c r="O455" s="12"/>
    </row>
    <row r="456" spans="1:15" s="9" customFormat="1" x14ac:dyDescent="0.25">
      <c r="A456" s="20"/>
      <c r="B456" s="26"/>
      <c r="C456" s="55"/>
      <c r="D456" s="55"/>
      <c r="E456" s="65"/>
      <c r="F456" s="65"/>
      <c r="G456" s="65"/>
      <c r="H456" s="65"/>
      <c r="I456" s="65"/>
      <c r="J456" s="65"/>
      <c r="K456" s="56"/>
      <c r="L456" s="56"/>
      <c r="M456" s="56"/>
      <c r="N456" s="56"/>
      <c r="O456" s="12"/>
    </row>
    <row r="457" spans="1:15" s="9" customFormat="1" x14ac:dyDescent="0.25">
      <c r="A457" s="20"/>
      <c r="B457" s="26"/>
      <c r="C457" s="55"/>
      <c r="D457" s="55"/>
      <c r="E457" s="65"/>
      <c r="F457" s="65"/>
      <c r="G457" s="65"/>
      <c r="H457" s="65"/>
      <c r="I457" s="65"/>
      <c r="J457" s="65"/>
      <c r="K457" s="56"/>
      <c r="L457" s="56"/>
      <c r="M457" s="56"/>
      <c r="N457" s="56"/>
      <c r="O457" s="12"/>
    </row>
    <row r="458" spans="1:15" s="9" customFormat="1" x14ac:dyDescent="0.25">
      <c r="A458" s="20"/>
      <c r="B458" s="26"/>
      <c r="C458" s="55"/>
      <c r="D458" s="55"/>
      <c r="E458" s="65"/>
      <c r="F458" s="65"/>
      <c r="G458" s="65"/>
      <c r="H458" s="65"/>
      <c r="I458" s="65"/>
      <c r="J458" s="65"/>
      <c r="K458" s="56"/>
      <c r="L458" s="56"/>
      <c r="M458" s="56"/>
      <c r="N458" s="56"/>
      <c r="O458" s="12"/>
    </row>
    <row r="459" spans="1:15" s="9" customFormat="1" x14ac:dyDescent="0.25">
      <c r="A459" s="20"/>
      <c r="B459" s="26"/>
      <c r="C459" s="55"/>
      <c r="D459" s="55"/>
      <c r="E459" s="65"/>
      <c r="F459" s="65"/>
      <c r="G459" s="65"/>
      <c r="H459" s="65"/>
      <c r="I459" s="65"/>
      <c r="J459" s="65"/>
      <c r="K459" s="56"/>
      <c r="L459" s="56"/>
      <c r="M459" s="56"/>
      <c r="N459" s="56"/>
      <c r="O459" s="12"/>
    </row>
    <row r="460" spans="1:15" s="9" customFormat="1" x14ac:dyDescent="0.25">
      <c r="A460" s="20"/>
      <c r="B460" s="26"/>
      <c r="C460" s="55"/>
      <c r="D460" s="55"/>
      <c r="E460" s="65"/>
      <c r="F460" s="65"/>
      <c r="G460" s="65"/>
      <c r="H460" s="65"/>
      <c r="I460" s="65"/>
      <c r="J460" s="65"/>
      <c r="K460" s="56"/>
      <c r="L460" s="56"/>
      <c r="M460" s="56"/>
      <c r="N460" s="56"/>
      <c r="O460" s="12"/>
    </row>
    <row r="461" spans="1:15" s="9" customFormat="1" x14ac:dyDescent="0.25">
      <c r="A461" s="20"/>
      <c r="B461" s="26"/>
      <c r="C461" s="55"/>
      <c r="D461" s="55"/>
      <c r="E461" s="65"/>
      <c r="F461" s="65"/>
      <c r="G461" s="65"/>
      <c r="H461" s="65"/>
      <c r="I461" s="65"/>
      <c r="J461" s="65"/>
      <c r="K461" s="56"/>
      <c r="L461" s="56"/>
      <c r="M461" s="56"/>
      <c r="N461" s="56"/>
      <c r="O461" s="12"/>
    </row>
    <row r="462" spans="1:15" s="9" customFormat="1" x14ac:dyDescent="0.25">
      <c r="A462" s="20"/>
      <c r="B462" s="26"/>
      <c r="C462" s="55"/>
      <c r="D462" s="55"/>
      <c r="E462" s="65"/>
      <c r="F462" s="65"/>
      <c r="G462" s="65"/>
      <c r="H462" s="65"/>
      <c r="I462" s="65"/>
      <c r="J462" s="65"/>
      <c r="K462" s="56"/>
      <c r="L462" s="56"/>
      <c r="M462" s="56"/>
      <c r="N462" s="56"/>
      <c r="O462" s="12"/>
    </row>
    <row r="463" spans="1:15" s="9" customFormat="1" x14ac:dyDescent="0.25">
      <c r="A463" s="20"/>
      <c r="B463" s="26"/>
      <c r="C463" s="55"/>
      <c r="D463" s="55"/>
      <c r="E463" s="65"/>
      <c r="F463" s="65"/>
      <c r="G463" s="65"/>
      <c r="H463" s="65"/>
      <c r="I463" s="65"/>
      <c r="J463" s="65"/>
      <c r="K463" s="56"/>
      <c r="L463" s="56"/>
      <c r="M463" s="56"/>
      <c r="N463" s="56"/>
      <c r="O463" s="12"/>
    </row>
    <row r="464" spans="1:15" s="9" customFormat="1" x14ac:dyDescent="0.25">
      <c r="A464" s="20"/>
      <c r="B464" s="26"/>
      <c r="C464" s="55"/>
      <c r="D464" s="55"/>
      <c r="E464" s="65"/>
      <c r="F464" s="65"/>
      <c r="G464" s="65"/>
      <c r="H464" s="65"/>
      <c r="I464" s="65"/>
      <c r="J464" s="65"/>
      <c r="K464" s="56"/>
      <c r="L464" s="56"/>
      <c r="M464" s="56"/>
      <c r="N464" s="56"/>
      <c r="O464" s="12"/>
    </row>
    <row r="465" spans="1:15" s="9" customFormat="1" x14ac:dyDescent="0.25">
      <c r="A465" s="20"/>
      <c r="B465" s="26"/>
      <c r="C465" s="55"/>
      <c r="D465" s="55"/>
      <c r="E465" s="65"/>
      <c r="F465" s="65"/>
      <c r="G465" s="65"/>
      <c r="H465" s="65"/>
      <c r="I465" s="65"/>
      <c r="J465" s="65"/>
      <c r="K465" s="56"/>
      <c r="L465" s="56"/>
      <c r="M465" s="56"/>
      <c r="N465" s="56"/>
      <c r="O465" s="12"/>
    </row>
    <row r="466" spans="1:15" s="9" customFormat="1" x14ac:dyDescent="0.25">
      <c r="A466" s="20"/>
      <c r="B466" s="26"/>
      <c r="C466" s="55"/>
      <c r="D466" s="55"/>
      <c r="E466" s="65"/>
      <c r="F466" s="65"/>
      <c r="G466" s="65"/>
      <c r="H466" s="65"/>
      <c r="I466" s="65"/>
      <c r="J466" s="65"/>
      <c r="K466" s="56"/>
      <c r="L466" s="56"/>
      <c r="M466" s="56"/>
      <c r="N466" s="56"/>
      <c r="O466" s="12"/>
    </row>
    <row r="467" spans="1:15" s="9" customFormat="1" x14ac:dyDescent="0.25">
      <c r="A467" s="20"/>
      <c r="B467" s="26"/>
      <c r="C467" s="55"/>
      <c r="D467" s="55"/>
      <c r="E467" s="65"/>
      <c r="F467" s="65"/>
      <c r="G467" s="65"/>
      <c r="H467" s="65"/>
      <c r="I467" s="65"/>
      <c r="J467" s="65"/>
      <c r="K467" s="56"/>
      <c r="L467" s="56"/>
      <c r="M467" s="56"/>
      <c r="N467" s="56"/>
      <c r="O467" s="12"/>
    </row>
    <row r="468" spans="1:15" s="9" customFormat="1" x14ac:dyDescent="0.25">
      <c r="A468" s="20"/>
      <c r="B468" s="26"/>
      <c r="C468" s="55"/>
      <c r="D468" s="55"/>
      <c r="E468" s="65"/>
      <c r="F468" s="65"/>
      <c r="G468" s="65"/>
      <c r="H468" s="65"/>
      <c r="I468" s="65"/>
      <c r="J468" s="65"/>
      <c r="K468" s="56"/>
      <c r="L468" s="56"/>
      <c r="M468" s="56"/>
      <c r="N468" s="56"/>
      <c r="O468" s="12"/>
    </row>
    <row r="469" spans="1:15" s="9" customFormat="1" x14ac:dyDescent="0.25">
      <c r="A469" s="20"/>
      <c r="B469" s="26"/>
      <c r="C469" s="55"/>
      <c r="D469" s="55"/>
      <c r="E469" s="65"/>
      <c r="F469" s="65"/>
      <c r="G469" s="65"/>
      <c r="H469" s="65"/>
      <c r="I469" s="65"/>
      <c r="J469" s="65"/>
      <c r="K469" s="56"/>
      <c r="L469" s="56"/>
      <c r="M469" s="56"/>
      <c r="N469" s="56"/>
      <c r="O469" s="12"/>
    </row>
    <row r="470" spans="1:15" s="9" customFormat="1" x14ac:dyDescent="0.25">
      <c r="A470" s="20"/>
      <c r="B470" s="26"/>
      <c r="C470" s="55"/>
      <c r="D470" s="55"/>
      <c r="E470" s="65"/>
      <c r="F470" s="65"/>
      <c r="G470" s="65"/>
      <c r="H470" s="65"/>
      <c r="I470" s="65"/>
      <c r="J470" s="65"/>
      <c r="K470" s="56"/>
      <c r="L470" s="56"/>
      <c r="M470" s="56"/>
      <c r="N470" s="56"/>
      <c r="O470" s="12"/>
    </row>
    <row r="471" spans="1:15" s="9" customFormat="1" x14ac:dyDescent="0.25">
      <c r="A471" s="20"/>
      <c r="B471" s="26"/>
      <c r="C471" s="55"/>
      <c r="D471" s="55"/>
      <c r="E471" s="65"/>
      <c r="F471" s="65"/>
      <c r="G471" s="65"/>
      <c r="H471" s="65"/>
      <c r="I471" s="65"/>
      <c r="J471" s="65"/>
      <c r="K471" s="56"/>
      <c r="L471" s="56"/>
      <c r="M471" s="56"/>
      <c r="N471" s="56"/>
      <c r="O471" s="12"/>
    </row>
    <row r="472" spans="1:15" s="9" customFormat="1" x14ac:dyDescent="0.25">
      <c r="A472" s="20"/>
      <c r="B472" s="26"/>
      <c r="C472" s="55"/>
      <c r="D472" s="55"/>
      <c r="E472" s="65"/>
      <c r="F472" s="65"/>
      <c r="G472" s="65"/>
      <c r="H472" s="65"/>
      <c r="I472" s="65"/>
      <c r="J472" s="65"/>
      <c r="K472" s="56"/>
      <c r="L472" s="56"/>
      <c r="M472" s="56"/>
      <c r="N472" s="56"/>
      <c r="O472" s="12"/>
    </row>
    <row r="473" spans="1:15" s="9" customFormat="1" x14ac:dyDescent="0.25">
      <c r="A473" s="20"/>
      <c r="B473" s="26"/>
      <c r="C473" s="55"/>
      <c r="D473" s="55"/>
      <c r="E473" s="65"/>
      <c r="F473" s="65"/>
      <c r="G473" s="65"/>
      <c r="H473" s="65"/>
      <c r="I473" s="65"/>
      <c r="J473" s="65"/>
      <c r="K473" s="56"/>
      <c r="L473" s="56"/>
      <c r="M473" s="56"/>
      <c r="N473" s="56"/>
      <c r="O473" s="12"/>
    </row>
    <row r="474" spans="1:15" s="9" customFormat="1" x14ac:dyDescent="0.25">
      <c r="A474" s="20"/>
      <c r="B474" s="26"/>
      <c r="C474" s="55"/>
      <c r="D474" s="55"/>
      <c r="E474" s="65"/>
      <c r="F474" s="65"/>
      <c r="G474" s="65"/>
      <c r="H474" s="65"/>
      <c r="I474" s="65"/>
      <c r="J474" s="65"/>
      <c r="K474" s="56"/>
      <c r="L474" s="56"/>
      <c r="M474" s="56"/>
      <c r="N474" s="56"/>
      <c r="O474" s="12"/>
    </row>
    <row r="475" spans="1:15" s="9" customFormat="1" x14ac:dyDescent="0.25">
      <c r="A475" s="20"/>
      <c r="B475" s="26"/>
      <c r="C475" s="55"/>
      <c r="D475" s="55"/>
      <c r="E475" s="65"/>
      <c r="F475" s="65"/>
      <c r="G475" s="65"/>
      <c r="H475" s="65"/>
      <c r="I475" s="65"/>
      <c r="J475" s="65"/>
      <c r="K475" s="56"/>
      <c r="L475" s="56"/>
      <c r="M475" s="56"/>
      <c r="N475" s="56"/>
      <c r="O475" s="12"/>
    </row>
    <row r="476" spans="1:15" s="9" customFormat="1" x14ac:dyDescent="0.25">
      <c r="A476" s="20"/>
      <c r="B476" s="26"/>
      <c r="C476" s="55"/>
      <c r="D476" s="55"/>
      <c r="E476" s="65"/>
      <c r="F476" s="65"/>
      <c r="G476" s="65"/>
      <c r="H476" s="65"/>
      <c r="I476" s="65"/>
      <c r="J476" s="65"/>
      <c r="K476" s="56"/>
      <c r="L476" s="56"/>
      <c r="M476" s="56"/>
      <c r="N476" s="56"/>
      <c r="O476" s="12"/>
    </row>
    <row r="477" spans="1:15" s="9" customFormat="1" x14ac:dyDescent="0.25">
      <c r="A477" s="20"/>
      <c r="B477" s="26"/>
      <c r="C477" s="55"/>
      <c r="D477" s="55"/>
      <c r="E477" s="65"/>
      <c r="F477" s="65"/>
      <c r="G477" s="65"/>
      <c r="H477" s="65"/>
      <c r="I477" s="65"/>
      <c r="J477" s="65"/>
      <c r="K477" s="56"/>
      <c r="L477" s="56"/>
      <c r="M477" s="56"/>
      <c r="N477" s="56"/>
      <c r="O477" s="12"/>
    </row>
    <row r="478" spans="1:15" s="9" customFormat="1" x14ac:dyDescent="0.25">
      <c r="A478" s="20"/>
      <c r="B478" s="26"/>
      <c r="C478" s="55"/>
      <c r="D478" s="55"/>
      <c r="E478" s="65"/>
      <c r="F478" s="65"/>
      <c r="G478" s="65"/>
      <c r="H478" s="65"/>
      <c r="I478" s="65"/>
      <c r="J478" s="65"/>
      <c r="K478" s="56"/>
      <c r="L478" s="56"/>
      <c r="M478" s="56"/>
      <c r="N478" s="56"/>
      <c r="O478" s="12"/>
    </row>
    <row r="479" spans="1:15" s="9" customFormat="1" x14ac:dyDescent="0.25">
      <c r="A479" s="20"/>
      <c r="B479" s="26"/>
      <c r="C479" s="55"/>
      <c r="D479" s="55"/>
      <c r="E479" s="65"/>
      <c r="F479" s="65"/>
      <c r="G479" s="65"/>
      <c r="H479" s="65"/>
      <c r="I479" s="65"/>
      <c r="J479" s="65"/>
      <c r="K479" s="56"/>
      <c r="L479" s="56"/>
      <c r="M479" s="56"/>
      <c r="N479" s="56"/>
      <c r="O479" s="12"/>
    </row>
    <row r="480" spans="1:15" s="9" customFormat="1" x14ac:dyDescent="0.25">
      <c r="A480" s="20"/>
      <c r="B480" s="26"/>
      <c r="C480" s="55"/>
      <c r="D480" s="55"/>
      <c r="E480" s="65"/>
      <c r="F480" s="65"/>
      <c r="G480" s="65"/>
      <c r="H480" s="65"/>
      <c r="I480" s="65"/>
      <c r="J480" s="65"/>
      <c r="K480" s="56"/>
      <c r="L480" s="56"/>
      <c r="M480" s="56"/>
      <c r="N480" s="56"/>
      <c r="O480" s="12"/>
    </row>
    <row r="481" spans="1:15" s="9" customFormat="1" x14ac:dyDescent="0.25">
      <c r="A481" s="20"/>
      <c r="B481" s="26"/>
      <c r="C481" s="55"/>
      <c r="D481" s="55"/>
      <c r="E481" s="65"/>
      <c r="F481" s="65"/>
      <c r="G481" s="65"/>
      <c r="H481" s="65"/>
      <c r="I481" s="65"/>
      <c r="J481" s="65"/>
      <c r="K481" s="56"/>
      <c r="L481" s="56"/>
      <c r="M481" s="56"/>
      <c r="N481" s="56"/>
      <c r="O481" s="12"/>
    </row>
    <row r="482" spans="1:15" s="9" customFormat="1" x14ac:dyDescent="0.25">
      <c r="A482" s="20"/>
      <c r="B482" s="26"/>
      <c r="C482" s="55"/>
      <c r="D482" s="55"/>
      <c r="E482" s="65"/>
      <c r="F482" s="65"/>
      <c r="G482" s="65"/>
      <c r="H482" s="65"/>
      <c r="I482" s="65"/>
      <c r="J482" s="65"/>
      <c r="K482" s="56"/>
      <c r="L482" s="56"/>
      <c r="M482" s="56"/>
      <c r="N482" s="56"/>
      <c r="O482" s="12"/>
    </row>
    <row r="483" spans="1:15" s="9" customFormat="1" x14ac:dyDescent="0.25">
      <c r="A483" s="20"/>
      <c r="B483" s="26"/>
      <c r="C483" s="55"/>
      <c r="D483" s="55"/>
      <c r="E483" s="65"/>
      <c r="F483" s="65"/>
      <c r="G483" s="65"/>
      <c r="H483" s="65"/>
      <c r="I483" s="65"/>
      <c r="J483" s="65"/>
      <c r="K483" s="56"/>
      <c r="L483" s="56"/>
      <c r="M483" s="56"/>
      <c r="N483" s="56"/>
      <c r="O483" s="12"/>
    </row>
    <row r="484" spans="1:15" s="9" customFormat="1" x14ac:dyDescent="0.25">
      <c r="A484" s="20"/>
      <c r="B484" s="26"/>
      <c r="C484" s="55"/>
      <c r="D484" s="55"/>
      <c r="E484" s="65"/>
      <c r="F484" s="65"/>
      <c r="G484" s="65"/>
      <c r="H484" s="65"/>
      <c r="I484" s="65"/>
      <c r="J484" s="65"/>
      <c r="K484" s="56"/>
      <c r="L484" s="56"/>
      <c r="M484" s="56"/>
      <c r="N484" s="56"/>
      <c r="O484" s="12"/>
    </row>
    <row r="485" spans="1:15" s="9" customFormat="1" x14ac:dyDescent="0.25">
      <c r="A485" s="20"/>
      <c r="B485" s="26"/>
      <c r="C485" s="55"/>
      <c r="D485" s="55"/>
      <c r="E485" s="65"/>
      <c r="F485" s="65"/>
      <c r="G485" s="65"/>
      <c r="H485" s="65"/>
      <c r="I485" s="65"/>
      <c r="J485" s="65"/>
      <c r="K485" s="56"/>
      <c r="L485" s="56"/>
      <c r="M485" s="56"/>
      <c r="N485" s="56"/>
      <c r="O485" s="12"/>
    </row>
    <row r="486" spans="1:15" s="9" customFormat="1" x14ac:dyDescent="0.25">
      <c r="A486" s="20"/>
      <c r="B486" s="26"/>
      <c r="C486" s="55"/>
      <c r="D486" s="55"/>
      <c r="E486" s="65"/>
      <c r="F486" s="65"/>
      <c r="G486" s="65"/>
      <c r="H486" s="65"/>
      <c r="I486" s="65"/>
      <c r="J486" s="65"/>
      <c r="K486" s="56"/>
      <c r="L486" s="56"/>
      <c r="M486" s="56"/>
      <c r="N486" s="56"/>
      <c r="O486" s="12"/>
    </row>
    <row r="487" spans="1:15" s="9" customFormat="1" x14ac:dyDescent="0.25">
      <c r="A487" s="20"/>
      <c r="B487" s="26"/>
      <c r="C487" s="55"/>
      <c r="D487" s="55"/>
      <c r="E487" s="65"/>
      <c r="F487" s="65"/>
      <c r="G487" s="65"/>
      <c r="H487" s="65"/>
      <c r="I487" s="65"/>
      <c r="J487" s="65"/>
      <c r="K487" s="56"/>
      <c r="L487" s="56"/>
      <c r="M487" s="56"/>
      <c r="N487" s="56"/>
      <c r="O487" s="12"/>
    </row>
    <row r="488" spans="1:15" s="9" customFormat="1" x14ac:dyDescent="0.25">
      <c r="A488" s="20"/>
      <c r="B488" s="26"/>
      <c r="C488" s="55"/>
      <c r="D488" s="55"/>
      <c r="E488" s="65"/>
      <c r="F488" s="65"/>
      <c r="G488" s="65"/>
      <c r="H488" s="65"/>
      <c r="I488" s="65"/>
      <c r="J488" s="65"/>
      <c r="K488" s="56"/>
      <c r="L488" s="56"/>
      <c r="M488" s="56"/>
      <c r="N488" s="56"/>
      <c r="O488" s="12"/>
    </row>
    <row r="489" spans="1:15" s="9" customFormat="1" x14ac:dyDescent="0.25">
      <c r="A489" s="20"/>
      <c r="B489" s="26"/>
      <c r="C489" s="55"/>
      <c r="D489" s="55"/>
      <c r="E489" s="65"/>
      <c r="F489" s="65"/>
      <c r="G489" s="65"/>
      <c r="H489" s="65"/>
      <c r="I489" s="65"/>
      <c r="J489" s="65"/>
      <c r="K489" s="56"/>
      <c r="L489" s="56"/>
      <c r="M489" s="56"/>
      <c r="N489" s="56"/>
      <c r="O489" s="12"/>
    </row>
    <row r="490" spans="1:15" s="9" customFormat="1" x14ac:dyDescent="0.25">
      <c r="A490" s="20"/>
      <c r="B490" s="26"/>
      <c r="C490" s="55"/>
      <c r="D490" s="55"/>
      <c r="E490" s="65"/>
      <c r="F490" s="65"/>
      <c r="G490" s="65"/>
      <c r="H490" s="65"/>
      <c r="I490" s="65"/>
      <c r="J490" s="65"/>
      <c r="K490" s="56"/>
      <c r="L490" s="56"/>
      <c r="M490" s="56"/>
      <c r="N490" s="56"/>
      <c r="O490" s="12"/>
    </row>
    <row r="491" spans="1:15" s="9" customFormat="1" x14ac:dyDescent="0.25">
      <c r="A491" s="20"/>
      <c r="B491" s="26"/>
      <c r="C491" s="55"/>
      <c r="D491" s="55"/>
      <c r="E491" s="65"/>
      <c r="F491" s="65"/>
      <c r="G491" s="65"/>
      <c r="H491" s="65"/>
      <c r="I491" s="65"/>
      <c r="J491" s="65"/>
      <c r="K491" s="56"/>
      <c r="L491" s="56"/>
      <c r="M491" s="56"/>
      <c r="N491" s="56"/>
      <c r="O491" s="12"/>
    </row>
    <row r="492" spans="1:15" s="9" customFormat="1" x14ac:dyDescent="0.25">
      <c r="A492" s="20"/>
      <c r="B492" s="26"/>
      <c r="C492" s="55"/>
      <c r="D492" s="55"/>
      <c r="E492" s="65"/>
      <c r="F492" s="65"/>
      <c r="G492" s="65"/>
      <c r="H492" s="65"/>
      <c r="I492" s="65"/>
      <c r="J492" s="65"/>
      <c r="K492" s="56"/>
      <c r="L492" s="56"/>
      <c r="M492" s="56"/>
      <c r="N492" s="56"/>
      <c r="O492" s="12"/>
    </row>
    <row r="493" spans="1:15" s="9" customFormat="1" x14ac:dyDescent="0.25">
      <c r="A493" s="20"/>
      <c r="B493" s="26"/>
      <c r="C493" s="55"/>
      <c r="D493" s="55"/>
      <c r="E493" s="65"/>
      <c r="F493" s="65"/>
      <c r="G493" s="65"/>
      <c r="H493" s="65"/>
      <c r="I493" s="65"/>
      <c r="J493" s="65"/>
      <c r="K493" s="56"/>
      <c r="L493" s="56"/>
      <c r="M493" s="56"/>
      <c r="N493" s="56"/>
      <c r="O493" s="12"/>
    </row>
    <row r="494" spans="1:15" s="9" customFormat="1" x14ac:dyDescent="0.25">
      <c r="A494" s="20"/>
      <c r="B494" s="26"/>
      <c r="C494" s="55"/>
      <c r="D494" s="55"/>
      <c r="E494" s="65"/>
      <c r="F494" s="65"/>
      <c r="G494" s="65"/>
      <c r="H494" s="65"/>
      <c r="I494" s="65"/>
      <c r="J494" s="65"/>
      <c r="K494" s="56"/>
      <c r="L494" s="56"/>
      <c r="M494" s="56"/>
      <c r="N494" s="56"/>
      <c r="O494" s="12"/>
    </row>
    <row r="495" spans="1:15" s="9" customFormat="1" x14ac:dyDescent="0.25">
      <c r="A495" s="20"/>
      <c r="B495" s="26"/>
      <c r="C495" s="55"/>
      <c r="D495" s="55"/>
      <c r="E495" s="65"/>
      <c r="F495" s="65"/>
      <c r="G495" s="65"/>
      <c r="H495" s="65"/>
      <c r="I495" s="65"/>
      <c r="J495" s="65"/>
      <c r="K495" s="56"/>
      <c r="L495" s="56"/>
      <c r="M495" s="56"/>
      <c r="N495" s="56"/>
      <c r="O495" s="12"/>
    </row>
    <row r="496" spans="1:15" s="9" customFormat="1" x14ac:dyDescent="0.25">
      <c r="A496" s="20"/>
      <c r="B496" s="26"/>
      <c r="C496" s="55"/>
      <c r="D496" s="55"/>
      <c r="E496" s="65"/>
      <c r="F496" s="65"/>
      <c r="G496" s="65"/>
      <c r="H496" s="65"/>
      <c r="I496" s="65"/>
      <c r="J496" s="65"/>
      <c r="K496" s="56"/>
      <c r="L496" s="56"/>
      <c r="M496" s="56"/>
      <c r="N496" s="56"/>
      <c r="O496" s="12"/>
    </row>
    <row r="497" spans="1:15" s="9" customFormat="1" x14ac:dyDescent="0.25">
      <c r="A497" s="20"/>
      <c r="B497" s="26"/>
      <c r="C497" s="55"/>
      <c r="D497" s="55"/>
      <c r="E497" s="65"/>
      <c r="F497" s="65"/>
      <c r="G497" s="65"/>
      <c r="H497" s="65"/>
      <c r="I497" s="65"/>
      <c r="J497" s="65"/>
      <c r="K497" s="56"/>
      <c r="L497" s="56"/>
      <c r="M497" s="56"/>
      <c r="N497" s="56"/>
      <c r="O497" s="12"/>
    </row>
    <row r="498" spans="1:15" s="9" customFormat="1" x14ac:dyDescent="0.25">
      <c r="A498" s="20"/>
      <c r="B498" s="26"/>
      <c r="C498" s="55"/>
      <c r="D498" s="55"/>
      <c r="E498" s="65"/>
      <c r="F498" s="65"/>
      <c r="G498" s="65"/>
      <c r="H498" s="65"/>
      <c r="I498" s="65"/>
      <c r="J498" s="65"/>
      <c r="K498" s="56"/>
      <c r="L498" s="56"/>
      <c r="M498" s="56"/>
      <c r="N498" s="56"/>
      <c r="O498" s="12"/>
    </row>
    <row r="499" spans="1:15" s="9" customFormat="1" x14ac:dyDescent="0.25">
      <c r="A499" s="20"/>
      <c r="B499" s="26"/>
      <c r="C499" s="55"/>
      <c r="D499" s="55"/>
      <c r="E499" s="65"/>
      <c r="F499" s="65"/>
      <c r="G499" s="65"/>
      <c r="H499" s="65"/>
      <c r="I499" s="65"/>
      <c r="J499" s="65"/>
      <c r="K499" s="56"/>
      <c r="L499" s="56"/>
      <c r="M499" s="56"/>
      <c r="N499" s="56"/>
      <c r="O499" s="12"/>
    </row>
    <row r="500" spans="1:15" s="9" customFormat="1" x14ac:dyDescent="0.25">
      <c r="A500" s="20"/>
      <c r="B500" s="26"/>
      <c r="C500" s="55"/>
      <c r="D500" s="55"/>
      <c r="E500" s="65"/>
      <c r="F500" s="65"/>
      <c r="G500" s="65"/>
      <c r="H500" s="65"/>
      <c r="I500" s="65"/>
      <c r="J500" s="65"/>
      <c r="K500" s="56"/>
      <c r="L500" s="56"/>
      <c r="M500" s="56"/>
      <c r="N500" s="56"/>
      <c r="O500" s="12"/>
    </row>
    <row r="501" spans="1:15" s="9" customFormat="1" x14ac:dyDescent="0.25">
      <c r="A501" s="20"/>
      <c r="B501" s="26"/>
      <c r="C501" s="55"/>
      <c r="D501" s="55"/>
      <c r="E501" s="65"/>
      <c r="F501" s="65"/>
      <c r="G501" s="65"/>
      <c r="H501" s="65"/>
      <c r="I501" s="65"/>
      <c r="J501" s="65"/>
      <c r="K501" s="56"/>
      <c r="L501" s="56"/>
      <c r="M501" s="56"/>
      <c r="N501" s="56"/>
      <c r="O501" s="12"/>
    </row>
    <row r="502" spans="1:15" s="9" customFormat="1" x14ac:dyDescent="0.25">
      <c r="A502" s="20"/>
      <c r="B502" s="26"/>
      <c r="C502" s="55"/>
      <c r="D502" s="55"/>
      <c r="E502" s="65"/>
      <c r="F502" s="65"/>
      <c r="G502" s="65"/>
      <c r="H502" s="65"/>
      <c r="I502" s="65"/>
      <c r="J502" s="65"/>
      <c r="K502" s="56"/>
      <c r="L502" s="56"/>
      <c r="M502" s="56"/>
      <c r="N502" s="56"/>
      <c r="O502" s="12"/>
    </row>
    <row r="503" spans="1:15" s="9" customFormat="1" x14ac:dyDescent="0.25">
      <c r="A503" s="20"/>
      <c r="B503" s="26"/>
      <c r="C503" s="55"/>
      <c r="D503" s="55"/>
      <c r="E503" s="65"/>
      <c r="F503" s="65"/>
      <c r="G503" s="65"/>
      <c r="H503" s="65"/>
      <c r="I503" s="65"/>
      <c r="J503" s="65"/>
      <c r="K503" s="56"/>
      <c r="L503" s="56"/>
      <c r="M503" s="56"/>
      <c r="N503" s="56"/>
      <c r="O503" s="12"/>
    </row>
    <row r="504" spans="1:15" s="9" customFormat="1" x14ac:dyDescent="0.25">
      <c r="A504" s="20"/>
      <c r="B504" s="26"/>
      <c r="C504" s="55"/>
      <c r="D504" s="55"/>
      <c r="E504" s="65"/>
      <c r="F504" s="65"/>
      <c r="G504" s="65"/>
      <c r="H504" s="65"/>
      <c r="I504" s="65"/>
      <c r="J504" s="65"/>
      <c r="K504" s="56"/>
      <c r="L504" s="56"/>
      <c r="M504" s="56"/>
      <c r="N504" s="56"/>
      <c r="O504" s="12"/>
    </row>
    <row r="505" spans="1:15" s="9" customFormat="1" x14ac:dyDescent="0.25">
      <c r="A505" s="20"/>
      <c r="B505" s="26"/>
      <c r="C505" s="55"/>
      <c r="D505" s="55"/>
      <c r="E505" s="65"/>
      <c r="F505" s="65"/>
      <c r="G505" s="65"/>
      <c r="H505" s="65"/>
      <c r="I505" s="65"/>
      <c r="J505" s="65"/>
      <c r="K505" s="56"/>
      <c r="L505" s="56"/>
      <c r="M505" s="56"/>
      <c r="N505" s="56"/>
      <c r="O505" s="12"/>
    </row>
    <row r="506" spans="1:15" s="9" customFormat="1" x14ac:dyDescent="0.25">
      <c r="A506" s="20"/>
      <c r="B506" s="26"/>
      <c r="C506" s="55"/>
      <c r="D506" s="55"/>
      <c r="E506" s="65"/>
      <c r="F506" s="65"/>
      <c r="G506" s="65"/>
      <c r="H506" s="65"/>
      <c r="I506" s="65"/>
      <c r="J506" s="65"/>
      <c r="K506" s="56"/>
      <c r="L506" s="56"/>
      <c r="M506" s="56"/>
      <c r="N506" s="56"/>
      <c r="O506" s="12"/>
    </row>
    <row r="507" spans="1:15" s="9" customFormat="1" x14ac:dyDescent="0.25">
      <c r="A507" s="20"/>
      <c r="B507" s="26"/>
      <c r="C507" s="55"/>
      <c r="D507" s="55"/>
      <c r="E507" s="65"/>
      <c r="F507" s="65"/>
      <c r="G507" s="65"/>
      <c r="H507" s="65"/>
      <c r="I507" s="65"/>
      <c r="J507" s="65"/>
      <c r="K507" s="56"/>
      <c r="L507" s="56"/>
      <c r="M507" s="56"/>
      <c r="N507" s="56"/>
      <c r="O507" s="12"/>
    </row>
    <row r="508" spans="1:15" s="9" customFormat="1" x14ac:dyDescent="0.25">
      <c r="A508" s="20"/>
      <c r="B508" s="26"/>
      <c r="C508" s="55"/>
      <c r="D508" s="55"/>
      <c r="E508" s="65"/>
      <c r="F508" s="65"/>
      <c r="G508" s="65"/>
      <c r="H508" s="65"/>
      <c r="I508" s="65"/>
      <c r="J508" s="65"/>
      <c r="K508" s="56"/>
      <c r="L508" s="56"/>
      <c r="M508" s="56"/>
      <c r="N508" s="56"/>
      <c r="O508" s="12"/>
    </row>
    <row r="509" spans="1:15" s="9" customFormat="1" x14ac:dyDescent="0.25">
      <c r="A509" s="20"/>
      <c r="B509" s="26"/>
      <c r="C509" s="55"/>
      <c r="D509" s="55"/>
      <c r="E509" s="65"/>
      <c r="F509" s="65"/>
      <c r="G509" s="65"/>
      <c r="H509" s="65"/>
      <c r="I509" s="65"/>
      <c r="J509" s="65"/>
      <c r="K509" s="56"/>
      <c r="L509" s="56"/>
      <c r="M509" s="56"/>
      <c r="N509" s="56"/>
      <c r="O509" s="12"/>
    </row>
    <row r="510" spans="1:15" s="9" customFormat="1" x14ac:dyDescent="0.25">
      <c r="A510" s="20"/>
      <c r="B510" s="26"/>
      <c r="C510" s="55"/>
      <c r="D510" s="55"/>
      <c r="E510" s="65"/>
      <c r="F510" s="65"/>
      <c r="G510" s="65"/>
      <c r="H510" s="65"/>
      <c r="I510" s="65"/>
      <c r="J510" s="65"/>
      <c r="K510" s="56"/>
      <c r="L510" s="56"/>
      <c r="M510" s="56"/>
      <c r="N510" s="56"/>
      <c r="O510" s="12"/>
    </row>
    <row r="511" spans="1:15" s="9" customFormat="1" x14ac:dyDescent="0.25">
      <c r="A511" s="20"/>
      <c r="B511" s="26"/>
      <c r="C511" s="55"/>
      <c r="D511" s="55"/>
      <c r="E511" s="65"/>
      <c r="F511" s="65"/>
      <c r="G511" s="65"/>
      <c r="H511" s="65"/>
      <c r="I511" s="65"/>
      <c r="J511" s="65"/>
      <c r="K511" s="56"/>
      <c r="L511" s="56"/>
      <c r="M511" s="56"/>
      <c r="N511" s="56"/>
      <c r="O511" s="12"/>
    </row>
    <row r="512" spans="1:15" s="9" customFormat="1" x14ac:dyDescent="0.25">
      <c r="A512" s="20"/>
      <c r="B512" s="26"/>
      <c r="C512" s="55"/>
      <c r="D512" s="55"/>
      <c r="E512" s="65"/>
      <c r="F512" s="65"/>
      <c r="G512" s="65"/>
      <c r="H512" s="65"/>
      <c r="I512" s="65"/>
      <c r="J512" s="65"/>
      <c r="K512" s="56"/>
      <c r="L512" s="56"/>
      <c r="M512" s="56"/>
      <c r="N512" s="56"/>
      <c r="O512" s="12"/>
    </row>
    <row r="513" spans="1:15" s="9" customFormat="1" x14ac:dyDescent="0.25">
      <c r="A513" s="20"/>
      <c r="B513" s="26"/>
      <c r="C513" s="55"/>
      <c r="D513" s="55"/>
      <c r="E513" s="65"/>
      <c r="F513" s="65"/>
      <c r="G513" s="65"/>
      <c r="H513" s="65"/>
      <c r="I513" s="65"/>
      <c r="J513" s="65"/>
      <c r="K513" s="56"/>
      <c r="L513" s="56"/>
      <c r="M513" s="56"/>
      <c r="N513" s="56"/>
      <c r="O513" s="12"/>
    </row>
    <row r="514" spans="1:15" s="9" customFormat="1" x14ac:dyDescent="0.25">
      <c r="A514" s="20"/>
      <c r="B514" s="26"/>
      <c r="C514" s="55"/>
      <c r="D514" s="55"/>
      <c r="E514" s="65"/>
      <c r="F514" s="65"/>
      <c r="G514" s="65"/>
      <c r="H514" s="65"/>
      <c r="I514" s="65"/>
      <c r="J514" s="65"/>
      <c r="K514" s="56"/>
      <c r="L514" s="56"/>
      <c r="M514" s="56"/>
      <c r="N514" s="56"/>
      <c r="O514" s="12"/>
    </row>
    <row r="515" spans="1:15" s="9" customFormat="1" x14ac:dyDescent="0.25">
      <c r="A515" s="20"/>
      <c r="B515" s="26"/>
      <c r="C515" s="55"/>
      <c r="D515" s="55"/>
      <c r="E515" s="65"/>
      <c r="F515" s="65"/>
      <c r="G515" s="65"/>
      <c r="H515" s="65"/>
      <c r="I515" s="65"/>
      <c r="J515" s="65"/>
      <c r="K515" s="56"/>
      <c r="L515" s="56"/>
      <c r="M515" s="56"/>
      <c r="N515" s="56"/>
      <c r="O515" s="12"/>
    </row>
    <row r="516" spans="1:15" s="9" customFormat="1" x14ac:dyDescent="0.25">
      <c r="A516" s="20"/>
      <c r="B516" s="26"/>
      <c r="C516" s="55"/>
      <c r="D516" s="55"/>
      <c r="E516" s="65"/>
      <c r="F516" s="65"/>
      <c r="G516" s="65"/>
      <c r="H516" s="65"/>
      <c r="I516" s="65"/>
      <c r="J516" s="65"/>
      <c r="K516" s="56"/>
      <c r="L516" s="56"/>
      <c r="M516" s="56"/>
      <c r="N516" s="56"/>
      <c r="O516" s="12"/>
    </row>
    <row r="517" spans="1:15" s="9" customFormat="1" x14ac:dyDescent="0.25">
      <c r="A517" s="20"/>
      <c r="B517" s="26"/>
      <c r="C517" s="55"/>
      <c r="D517" s="55"/>
      <c r="E517" s="65"/>
      <c r="F517" s="65"/>
      <c r="G517" s="65"/>
      <c r="H517" s="65"/>
      <c r="I517" s="65"/>
      <c r="J517" s="65"/>
      <c r="K517" s="56"/>
      <c r="L517" s="56"/>
      <c r="M517" s="56"/>
      <c r="N517" s="56"/>
      <c r="O517" s="12"/>
    </row>
    <row r="518" spans="1:15" s="9" customFormat="1" x14ac:dyDescent="0.25">
      <c r="A518" s="20"/>
      <c r="B518" s="26"/>
      <c r="C518" s="55"/>
      <c r="D518" s="55"/>
      <c r="E518" s="65"/>
      <c r="F518" s="65"/>
      <c r="G518" s="65"/>
      <c r="H518" s="65"/>
      <c r="I518" s="65"/>
      <c r="J518" s="65"/>
      <c r="K518" s="56"/>
      <c r="L518" s="56"/>
      <c r="M518" s="56"/>
      <c r="N518" s="56"/>
      <c r="O518" s="12"/>
    </row>
  </sheetData>
  <autoFilter ref="C5:N87"/>
  <mergeCells count="11">
    <mergeCell ref="M4:N4"/>
    <mergeCell ref="B1:O1"/>
    <mergeCell ref="B2:O2"/>
    <mergeCell ref="A3:A5"/>
    <mergeCell ref="B3:B5"/>
    <mergeCell ref="C3:N3"/>
    <mergeCell ref="O3:O5"/>
    <mergeCell ref="C4:D4"/>
    <mergeCell ref="E4:F4"/>
    <mergeCell ref="G4:J4"/>
    <mergeCell ref="K4:L4"/>
  </mergeCells>
  <pageMargins left="0.31496062992125984" right="0.31496062992125984" top="0.35433070866141736" bottom="0.35433070866141736" header="0.31496062992125984" footer="0.31496062992125984"/>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dc:creator>
  <cp:lastModifiedBy>Dexp</cp:lastModifiedBy>
  <cp:lastPrinted>2021-08-13T06:53:13Z</cp:lastPrinted>
  <dcterms:created xsi:type="dcterms:W3CDTF">2019-02-02T08:21:24Z</dcterms:created>
  <dcterms:modified xsi:type="dcterms:W3CDTF">2021-08-13T06:53:45Z</dcterms:modified>
</cp:coreProperties>
</file>