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1" sheetId="11" r:id="rId1"/>
  </sheets>
  <definedNames>
    <definedName name="_xlnm._FilterDatabase" localSheetId="0" hidden="1">'2021'!$C$5:$N$87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9" i="11" l="1"/>
  <c r="D48" i="11" l="1"/>
  <c r="J35" i="11" l="1"/>
  <c r="M88" i="11" l="1"/>
  <c r="L88" i="11"/>
  <c r="K88" i="11"/>
  <c r="I88" i="11"/>
  <c r="H88" i="11"/>
  <c r="G88" i="11"/>
  <c r="E88" i="11"/>
  <c r="C88" i="11"/>
  <c r="D87" i="11"/>
  <c r="C87" i="11"/>
  <c r="D86" i="11"/>
  <c r="C86" i="11"/>
  <c r="N85" i="11"/>
  <c r="M85" i="11"/>
  <c r="L85" i="11"/>
  <c r="K85" i="11"/>
  <c r="J85" i="11"/>
  <c r="I85" i="11"/>
  <c r="H85" i="11"/>
  <c r="G85" i="11"/>
  <c r="F85" i="11"/>
  <c r="E85" i="11"/>
  <c r="D85" i="11"/>
  <c r="C85" i="11"/>
  <c r="D84" i="11"/>
  <c r="C84" i="11"/>
  <c r="N83" i="11"/>
  <c r="M83" i="11"/>
  <c r="L83" i="11"/>
  <c r="K83" i="11"/>
  <c r="J83" i="11"/>
  <c r="I83" i="11"/>
  <c r="H83" i="11"/>
  <c r="G83" i="11"/>
  <c r="F83" i="11"/>
  <c r="E83" i="11"/>
  <c r="D83" i="11"/>
  <c r="C83" i="11"/>
  <c r="N82" i="11"/>
  <c r="M82" i="11"/>
  <c r="L82" i="11"/>
  <c r="K82" i="11"/>
  <c r="J82" i="11"/>
  <c r="I82" i="11"/>
  <c r="H82" i="11"/>
  <c r="G82" i="11"/>
  <c r="F82" i="11"/>
  <c r="E82" i="11"/>
  <c r="D82" i="11"/>
  <c r="C82" i="11"/>
  <c r="D81" i="11"/>
  <c r="C81" i="11"/>
  <c r="N80" i="11"/>
  <c r="M80" i="11"/>
  <c r="L80" i="11"/>
  <c r="K80" i="11"/>
  <c r="J80" i="11"/>
  <c r="I80" i="11"/>
  <c r="H80" i="11"/>
  <c r="G80" i="11"/>
  <c r="F80" i="11"/>
  <c r="E80" i="11"/>
  <c r="D80" i="11"/>
  <c r="C80" i="11"/>
  <c r="D79" i="11"/>
  <c r="C79" i="11"/>
  <c r="N78" i="11"/>
  <c r="M78" i="11"/>
  <c r="L78" i="11"/>
  <c r="K78" i="11"/>
  <c r="J78" i="11"/>
  <c r="I78" i="11"/>
  <c r="H78" i="11"/>
  <c r="G78" i="11"/>
  <c r="F78" i="11"/>
  <c r="E78" i="11"/>
  <c r="D78" i="11"/>
  <c r="C78" i="11"/>
  <c r="D77" i="11"/>
  <c r="C77" i="11"/>
  <c r="D76" i="11"/>
  <c r="C76" i="11"/>
  <c r="D75" i="11"/>
  <c r="C75" i="11"/>
  <c r="D74" i="11"/>
  <c r="C74" i="11"/>
  <c r="D73" i="11"/>
  <c r="C73" i="11"/>
  <c r="N72" i="11"/>
  <c r="M72" i="11"/>
  <c r="L72" i="11"/>
  <c r="K72" i="11"/>
  <c r="J72" i="11"/>
  <c r="I72" i="11"/>
  <c r="H72" i="11"/>
  <c r="G72" i="11"/>
  <c r="F72" i="11"/>
  <c r="E72" i="11"/>
  <c r="D72" i="11"/>
  <c r="C72" i="11"/>
  <c r="D71" i="11"/>
  <c r="C71" i="11"/>
  <c r="D70" i="11"/>
  <c r="C70" i="11"/>
  <c r="D69" i="11"/>
  <c r="C69" i="11"/>
  <c r="N68" i="11"/>
  <c r="M68" i="11"/>
  <c r="L68" i="11"/>
  <c r="K68" i="11"/>
  <c r="J68" i="11"/>
  <c r="I68" i="11"/>
  <c r="H68" i="11"/>
  <c r="G68" i="11"/>
  <c r="F68" i="11"/>
  <c r="E68" i="11"/>
  <c r="D68" i="11"/>
  <c r="C68" i="11"/>
  <c r="C67" i="11"/>
  <c r="C66" i="11"/>
  <c r="C65" i="11"/>
  <c r="D64" i="11"/>
  <c r="C64" i="11"/>
  <c r="D63" i="11"/>
  <c r="C63" i="11"/>
  <c r="D62" i="11"/>
  <c r="C62" i="11"/>
  <c r="D61" i="11"/>
  <c r="C61" i="11"/>
  <c r="D60" i="11"/>
  <c r="C60" i="11"/>
  <c r="D59" i="11"/>
  <c r="C59" i="11"/>
  <c r="D58" i="11"/>
  <c r="C58" i="11"/>
  <c r="D57" i="11"/>
  <c r="C57" i="11"/>
  <c r="N56" i="11"/>
  <c r="M56" i="11"/>
  <c r="L56" i="11"/>
  <c r="K56" i="11"/>
  <c r="J56" i="11"/>
  <c r="I56" i="11"/>
  <c r="H56" i="11"/>
  <c r="G56" i="11"/>
  <c r="F56" i="11"/>
  <c r="E56" i="11"/>
  <c r="D56" i="11"/>
  <c r="C56" i="11"/>
  <c r="D55" i="11"/>
  <c r="C55" i="11"/>
  <c r="N54" i="11"/>
  <c r="M54" i="11"/>
  <c r="L54" i="11"/>
  <c r="K54" i="11"/>
  <c r="J54" i="11"/>
  <c r="I54" i="11"/>
  <c r="H54" i="11"/>
  <c r="G54" i="11"/>
  <c r="F54" i="11"/>
  <c r="E54" i="11"/>
  <c r="D54" i="11"/>
  <c r="C54" i="11"/>
  <c r="D53" i="11"/>
  <c r="C53" i="11"/>
  <c r="N52" i="11"/>
  <c r="M52" i="11"/>
  <c r="L52" i="11"/>
  <c r="K52" i="11"/>
  <c r="J52" i="11"/>
  <c r="I52" i="11"/>
  <c r="H52" i="11"/>
  <c r="G52" i="11"/>
  <c r="F52" i="11"/>
  <c r="E52" i="11"/>
  <c r="D52" i="11"/>
  <c r="C52" i="11"/>
  <c r="D51" i="11"/>
  <c r="C51" i="11"/>
  <c r="D50" i="11"/>
  <c r="C50" i="11"/>
  <c r="N49" i="11"/>
  <c r="M49" i="11"/>
  <c r="L49" i="11"/>
  <c r="K49" i="11"/>
  <c r="J49" i="11"/>
  <c r="I49" i="11"/>
  <c r="H49" i="11"/>
  <c r="G49" i="11"/>
  <c r="F49" i="11"/>
  <c r="E49" i="11"/>
  <c r="D49" i="11"/>
  <c r="C49" i="11"/>
  <c r="C48" i="11"/>
  <c r="D47" i="11"/>
  <c r="D45" i="11" s="1"/>
  <c r="C47" i="11"/>
  <c r="D46" i="11"/>
  <c r="C46" i="11"/>
  <c r="N45" i="11"/>
  <c r="M45" i="11"/>
  <c r="L45" i="11"/>
  <c r="K45" i="11"/>
  <c r="J45" i="11"/>
  <c r="I45" i="11"/>
  <c r="H45" i="11"/>
  <c r="G45" i="11"/>
  <c r="F45" i="11"/>
  <c r="E45" i="11"/>
  <c r="C45" i="1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8" i="11"/>
  <c r="N7" i="11"/>
  <c r="M7" i="11"/>
  <c r="L7" i="11"/>
  <c r="K7" i="11"/>
  <c r="I7" i="11"/>
  <c r="H7" i="11"/>
  <c r="G7" i="11"/>
  <c r="F7" i="11"/>
  <c r="F88" i="11" s="1"/>
  <c r="E7" i="11"/>
  <c r="C7" i="11"/>
  <c r="N88" i="11" l="1"/>
  <c r="J7" i="11"/>
  <c r="J88" i="11" s="1"/>
  <c r="D7" i="11"/>
  <c r="D88" i="11" s="1"/>
</calcChain>
</file>

<file path=xl/sharedStrings.xml><?xml version="1.0" encoding="utf-8"?>
<sst xmlns="http://schemas.openxmlformats.org/spreadsheetml/2006/main" count="254" uniqueCount="247">
  <si>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</si>
  <si>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</si>
  <si>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</si>
  <si>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</si>
  <si>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</si>
  <si>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</si>
  <si>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</si>
  <si>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</si>
  <si>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</si>
  <si>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</si>
  <si>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</si>
  <si>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</si>
  <si>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</si>
  <si>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</si>
  <si>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</si>
  <si>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</si>
  <si>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</si>
  <si>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</si>
  <si>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</si>
  <si>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</si>
  <si>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</si>
  <si>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</si>
  <si>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</si>
  <si>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</si>
  <si>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</si>
  <si>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</si>
  <si>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</si>
  <si>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</si>
  <si>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</si>
  <si>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</si>
  <si>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</si>
  <si>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</si>
  <si>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</si>
  <si>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</si>
  <si>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</si>
  <si>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</si>
  <si>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</si>
  <si>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</si>
  <si>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</si>
  <si>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</si>
  <si>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</si>
  <si>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</si>
  <si>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</si>
  <si>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</si>
  <si>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</si>
  <si>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</si>
  <si>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</si>
  <si>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</si>
  <si>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</si>
  <si>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</si>
  <si>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</si>
  <si>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</si>
  <si>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</si>
  <si>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</si>
  <si>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</si>
  <si>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</si>
  <si>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</si>
  <si>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</si>
  <si>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</si>
  <si>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</si>
  <si>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</si>
  <si>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</si>
  <si>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</si>
  <si>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</si>
  <si>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</si>
  <si>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</si>
  <si>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</si>
  <si>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</si>
  <si>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</si>
  <si>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</si>
  <si>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</si>
  <si>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</si>
  <si>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</si>
  <si>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</si>
  <si>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</si>
  <si>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</si>
  <si>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</si>
  <si>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</si>
  <si>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</si>
  <si>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</si>
  <si>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</si>
  <si>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</si>
  <si>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</si>
  <si>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</si>
  <si>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</si>
  <si>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</si>
  <si>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</si>
  <si>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</si>
  <si>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</si>
  <si>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</si>
  <si>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</si>
  <si>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</si>
  <si>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</si>
  <si>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</si>
  <si>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</si>
  <si>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</si>
  <si>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</si>
  <si>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</si>
  <si>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</si>
  <si>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</si>
  <si>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</si>
  <si>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</si>
  <si>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</si>
  <si>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</si>
  <si>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</si>
  <si>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</si>
  <si>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</si>
  <si>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</si>
  <si>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</si>
  <si>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</si>
  <si>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</si>
  <si>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</si>
  <si>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</si>
  <si>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</si>
  <si>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</si>
  <si>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</si>
  <si>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</si>
  <si>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</si>
  <si>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</si>
  <si>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</si>
  <si>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</si>
  <si>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</si>
  <si>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</si>
  <si>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</si>
  <si>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</si>
  <si>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</si>
  <si>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</si>
  <si>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</si>
  <si>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3.1.</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</si>
  <si>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</si>
  <si>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</si>
  <si>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</si>
  <si>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</si>
  <si>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</si>
  <si>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</si>
  <si>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</si>
  <si>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</si>
  <si>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</si>
  <si>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</si>
  <si>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</si>
  <si>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</si>
  <si>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</si>
  <si>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</si>
  <si>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</si>
  <si>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</si>
  <si>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</si>
  <si>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</si>
  <si>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</si>
  <si>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1.44.1.</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</si>
  <si>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</si>
  <si>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</si>
  <si>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</si>
  <si>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</si>
  <si>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</si>
  <si>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</si>
  <si>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</si>
  <si>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</si>
  <si>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1.60.</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</si>
  <si>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</si>
  <si>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1.61.</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</si>
  <si>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</si>
  <si>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</si>
  <si>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</si>
  <si>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</si>
  <si>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</si>
  <si>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</si>
  <si>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</si>
  <si>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</si>
  <si>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</si>
  <si>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</si>
  <si>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</si>
  <si>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</si>
  <si>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</si>
  <si>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В рамках реализации Индивидуальной программы ускоренного социально-экономического развития Республики Тыва на 2020-2024 годы, утвержденного распоряжением Правительства Российской Федерации от 10.04.2020 г. № 972-р пунктом 34 предусмотрено мероприятие проектирование объекта «Детский противотуберкулезный лечебно-оздоровительный комплекс «Сосновый бор» в с. Балгазын Тандынского района.
Реализация данного мероприятия предусмотрено на период 2020-2021 года.
Заказчиком ГКУ РТ «Госстройзаказ» заключен государственный контракт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года. 
По информации заказчика ГКУ РТ «Госстройзаказ» в настоящее время, в соответствие с календарным планом работ, выполнены инженерно-топографические и инженерно-геологические изыскания.
Ведется разработка проектной документации:
В настоящее время, в соответствие с календарным планом работ, выполнены инженерно-топографические и инженерно-геологические изыскания.
Ведется разработка проектной документации:
Раздел 2 ПЗУ «Схема планировочной организации земельного участка» выполнен на 80%;
Раздел 3 АР «Архитектурные решения» - 100%;
Раздел 4 КР «Конструктивные решения» - 45%;
Раздел 5 ИОС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- 35%;
Подраздел 1 «Система электроснабжения» - 50%;
Подраздел 2 «Система водоснабжения» - 35%;
Подраздел 3 «Система водоотведения» - 35%;
Подраздел 4 «Отопление, вентиляция и кондиционирование воздуха, тепловые сети» - 45%;
Подраздел 5 «Сети связи» - 40%;
Подраздел 7 «Технологические решения» - 80%;
Раздел 9 «Мероприятия по обеспечению пожарной безопасности» - 35%;
Раздел 10 (1)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- 65%.
Окончание работ в течение 12 календарных месяцев с момента заключения контракта, в соответствии с календарным планом выполнения работ до 31 декабря 2021 года (не позднее).
Также по указанному мероприятию всего кассовое исполнение составило 3 980,00 тыс. рублей, из которых средства федерального бюджета 3 940,00 тыс. рублей, средства республиканского бюджета 40,00 тыс. рублей. Полное освоение финансовых средств в IV квартале 2021 г. в соответствии с условиями госконтракта (срок действие контракта до 31 декабря 2021 г.).
</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</si>
  <si>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</si>
  <si>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</si>
  <si>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</si>
  <si>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</si>
  <si>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</si>
  <si>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</si>
  <si>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</si>
  <si>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На 2021 год запланирована приобретение 9 ед. автотранспорта. Минпромторгом РФ в конце 2020 года была закуплены все 9 ед. автотранспорта на сумму 5 511 500,00 рублей. Поставлены LADA 213100 – 5 ед. и LADA GRANTA 219010 – 4 ед.</t>
  </si>
  <si>
    <t>Произведена оплата за поставленное оборудование 2019 года на общую сумму 141 163 908,33 руб.</t>
  </si>
  <si>
    <t>Запланированы средства на сумму 659 846,7 тыс. руб. 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 освоено в полном объеме.</t>
  </si>
  <si>
    <t>В соответствии с заключенным Соглашением о предоставлении иного межбюджетного трансферта, имеющего целевое назначение, из федерального бюджета бюджету субъекта Российской Федерации от 10.02.2019 № 056-17-2019-018 (ред. от 25.12.2020 г. № 056-17-2019-018/2)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 1 договор на поставку вакцины против пневмококковой инфекции на сумму 94,34 тыс. руб. Вакцины поставлены и произведена оплата полностью.</t>
  </si>
  <si>
    <t>В 2021 году запланирована оказание высокотехнологичной медицинской помощи, не включенной в базовую программу обязательного медицинского страхования 4 больным. Оказана высокотехнологичная медицинская помощь 3 больным на сумму 1 198 125,00 руб.</t>
  </si>
  <si>
    <t>На развитие среднего профессионального образования в 2021 году предусмотрена 7 725,2 тыс. рублей. Произведана оплата на сумму 1 725 166,00 руб.</t>
  </si>
  <si>
    <t>Проведено первичное обследование 3328 детей на адреногенитальный синдром, муковисцидоз, галактоземию, фенилкетонурию, врожденный гипотиреоз. Повторно обследовано 13 детей на адреногенитальный синдром, 98 детей на муковисцидоз, 37 детей на галактоземию, 4 реб. на фенилкетонурию и 4 реб. на врожденный гипотиреоз.</t>
  </si>
  <si>
    <t>В течение отчетного периода на обеспечение мероприятия подготовка средних медицинских работников Медицинского колледжа профинансировано 943 989,00 рублей (заработная плата и начисления на выплаты по оплате труда).</t>
  </si>
  <si>
    <t>Заключен государственный контаркт с ГБУ РТ "Ресфармация" на сумму 617 200,00 рублей 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2021 год. Произведена оплата за оказанные услуги на сумму 185 160,00 руб.</t>
  </si>
  <si>
    <t>Запланировано оснащение (переоснащение)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на сумму 5 459,0 тыс. руб. Произведена оплата на сумму 3 992 280,00 руб.</t>
  </si>
  <si>
    <t>Заключено 7 государственных контрактов на сумму 18 994 379,04 рублей, 3 договора на сумму 404 405,84 рублей с 7 поставщиками на медикаменты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остаток формируется заказ-заявка. Поставлено медикаментов на сумму 19 398 784,88 рублей. Произведена оплата на сумму 19 398 784,88 рублей.</t>
  </si>
  <si>
    <t>В рамках заключенного Соглашения о предоставлении иного межбюджетного трансферта из федерального бюджета бюджету Республики Тыва в целях софинансирования расходных обязательств, в том числе в полном объеме, субъектов Российской Федерации, возникающих при оснащении медицинских организаций, подведомственных органам исполнительной власти субъектов Российской Федерации и органам местного самоуправления, передвижными медицинскими комплексами для оказания медицинской помощи жителям населенных пунктов с численностью населения до 100 человек от 24.12.2019 г. № 056-17-2020-330 (в ред. от 24.12.2020 г. № № 056-17-2020-330/1 ) запланировано в 2021 году приобретение 21 ед. передвижных мобильных комплексов. Обьявлены торги на закупку медицинских передвижных комплексов: флюорографический на базе КАМАЗ 4*4 - 1 ед., флюорографический на базе ГАЗон 4*2 - 1 ед., маммографический на базе ГАЗон 4*2 - 1 ед., ФАП на базе ГАЗель 4*2 - 16 ед., ФАП на базе ГАЗ Садко 4*4 - 2 ед. Контракт заключен на сумму 168 456 816,40 руб. Произведена оплата на сумму 50 537 044,92 руб.</t>
  </si>
  <si>
    <t>На 2021 год запланирована приобретение медицинского оборудования на сумму 26 543,8 тыс. рублей. Произведена оплата по исполнительным листам на сумму 5 963 520,10 руб., за долги прошлых лет на сумму 10 518 388,84 руб., также за оборудование на сумму 1 036 772,29 руб.</t>
  </si>
  <si>
    <t>За счет средств резерного фонда Президента Российской  Федерации запланировано приобретение медицинского оборудования на сумму 48 947 тыс. руб. для нужды медицинских организаций. Произведена оплата на сумму 2 959 500,00 руб.</t>
  </si>
  <si>
    <t>"Развитие здравоохранения на 2018-2025 годы" за 7 мес. 2021г.</t>
  </si>
  <si>
    <t>Проведена диспансеризация определенных групп взрослого населения на сумму 26821,8 тыс.рублей, в том числе: ГБУЗ РТ "Городская поликлиника" - 2626,6 тыс. руб. (2284 случая); ГБУЗ РТ "Республиканская больница № 1" - 3092,3 тыс. руб. (963 случая); ГБУЗ РТ "Бай-Тайгинская ЦКБ" - 539,3 тыс. руб. (191 случая); ГБУЗ РТ "Барун-Хемчикский ММЦ" -5692,8 тыс. руб. (1821 случая); ГБУЗ РТ "Дзун-Хемчикский ММЦ" - 3132,2 тыс. руб. (944 случая); ГБУЗ РТ "Каа-Хемская ЦКБ" - 2781,2 тыс. руб. (981 случая); ГБУЗ РТ "Кызылская ЦКБ" - 210,5 тыс. руб. (59 случаев); ГБУЗ РТ "Монгун-Тайгинская ЦКБ" - 31,6 тыс. руб. (11 случаев); ГБУЗ РТ "Овюрская ЦКБ" - 1632,1 тыс. руб. (622 случая); ГБУЗ РТ "Пий-Хемская ЦКБ" - 921,6 тыс. руб. (1050 случаев); ГБУЗ РТ "Сут-Хольская ЦКБ" - 1533,6 тыс. руб. (3291 случая); ГБУЗ РТ "Тандинская ЦКБ" - 995,3 тыс. руб. (381 случая); ГБУЗ РТ "Тере-Хольская ЦКБ" - 132,7 тыс. руб. (43 случая); ГБУЗ РТ "Тес-Хемская ЦКБ" - 1951,0 тыс. руб. (613 случая); ГБУЗ РТ "Тоджинская ЦКБ" - 0,0 тыс. руб. (0 случая); ГБУЗ РТ "Улуг-Хемский ММЦ" - 569,4 тыс. руб. (190 случаев); ГБУЗ РТ "Чаа-Хольская ЦКБ" - 0,0 тыс. руб. (0 случая); ГБУЗ РТ "Чеди-Хольская ЦКБ" - 0,0 тыс. руб. (0 случая); ГБУЗ РТ Эрзинская ЦКБ" - 979,6  тыс. руб.  (294 случая).</t>
  </si>
  <si>
    <t>Диспансеризация детей   проведена на сумму 3 707,9 тыс.рублей, в том числе: ГБУЗ РТ "Республиканская детская больница" - 1373,6 тыс. руб. (132 случая); ГБУЗ РТ "Бай-Тайгинская ЦКБ" - 0,0 тыс. руб. (0 случая); ГБУЗ РТ "Барун-Хемчикский ММЦ" - 0,0 тыс.руб., (0 случая),ГБУЗ РТ "Дзун-Хемчикский ММЦ" - 0,0 тыс. руб. (0 случая); ГБУЗ РТ "Каа-Хемская ЦКБ" - 210,4 тыс. руб. (20 случаев); ГБУЗ РТ "Кызылская ЦКБ" - 138,2 тыс. руб. (14 случая); ГБУЗ РТ "Монгун-Тайгинская ЦКБ" - 857,5 тыс. руб. (82 случая); ГБУЗ РТ "Овюрская ЦКБ" - 0 тыс. руб. (0 случая); ГБУЗ РТ "Пий-Хемская ЦКБ" - 0,0 тыс. руб. (0 случая); ГБУЗ РТ "Сут-Хольская ЦКБ" - 0,0  тыс. руб. (0 случая); ГБУЗ РТ "Тандинская ЦКБ" - 1128,2 тыс. руб. (111 случая); ГБУЗ РТ "Тес-Хемская ЦКБ" - 0 тыс. руб. (0 случая);ГБУЗ РТ "Тоджинская ЦКБ" - 0,0 тыс. руб. (0 случая); ГБУЗ РТ "Тере-Хольская ЦКБ" - 0 тыс. руб. (0 случая); ГБУЗ РТ "Улуг-Хемский ММЦ" - 0,0 тыс. руб. (0 случая);ГБУЗ РТ"Чаа-Хольская ЦКБ" - 0 тыс.рублей (0 случая), ГБУЗ РТ "Чеди-Хольская ЦКБ" - 0,0 тыс. руб. (0 случая); ГБУЗ РТ Эрзинская ЦКБ" - 0 тыс. руб. (0 случая).</t>
  </si>
  <si>
    <t>За отчетный период проведено ГБУЗ РТ "Республиканский Центр Общественного здоровья и медицинской профилактики"  осмотров на сумму 6 484,8 тыс. руб. (2779 посещений) или 46% исполнения от годового план.</t>
  </si>
  <si>
    <r>
      <t>За отчетный период проведено в ГБУЗ РТ "Республиканский центр восстановительной медицины и реабилитации для детей" осмотров на сумму 6 041,3 тыс. руб. (3430 посещений) или 54</t>
    </r>
    <r>
      <rPr>
        <sz val="8"/>
        <color rgb="FFFF0000"/>
        <rFont val="Times New Roman"/>
        <family val="1"/>
        <charset val="204"/>
      </rPr>
      <t xml:space="preserve"> </t>
    </r>
    <r>
      <rPr>
        <sz val="8"/>
        <color theme="1"/>
        <rFont val="Times New Roman"/>
        <family val="1"/>
        <charset val="204"/>
      </rPr>
      <t>% исполнения от годового плана.</t>
    </r>
  </si>
  <si>
    <t>Профилактические осмотры  для взрослых проведена  на сумму 8 765,4 тыс.рублей (5 570 случаев) или 8 % исполнения от годового плана.</t>
  </si>
  <si>
    <t>Профилактические осмотры  для детей проведены на сумму 68 073,6 тыс.рублей (18 771 случая) или 42% исполнения от годового плана.</t>
  </si>
  <si>
    <t>По неотложной медицинской помощи за отчетный период  выполнено на сумму 86 916,0  тыс. руб. (73 983 случая) выполнение от годового плана 44 % том числе: ГБУЗ РТ "Бай-Тайгинская ЦКБ" - 1854,8  тыс. руб. (1556 случаев); ГБУЗ РТ "Барун-Хемчикский ММЦ" - 7437,8 тыс. руб. (6459 случаев); ГБУЗ РТ "Дзун-Хемчикский ММЦ" - 5913,4 тыс. руб. (4900 случаев); ГБУЗ РТ "Каа-Хемская ЦКБ" - 3033,7  тыс. руб. (2659 случаев); ГБУЗ РТ "Кызылская ЦКБ" - 5523,8  тыс. руб. (4838 случаев); ГБУЗ РТ "Монгун-Тайгинская ЦКБ" - 2124,2  тыс. руб. (1856 случаев); ГБУЗ РТ "Овюрская ЦКБ" - 1798,3 тыс. руб. (1557 случаев); ГБУЗ РТ "Пий-Хемская ЦКБ" - 4263,2  тыс. руб. (3458 случаев); ГБУЗ РТ "Сут-Хольская ЦКБ" - 2115,8  тыс. руб. (1810 случаев); ГБУЗ РТ "Тандинская ЦКБ" - 3456,1  тыс. руб. (2817 случаев); ГБУЗ РТ "Тес-Хемская ЦКБ" - 2774,2  тыс. руб. (2494 случая); ГБУЗ РТ "Тоджинская ЦКБ" - 1787,8  тыс. руб. (1543 случая); ГБУЗ РТ "Тере-Хольская ЦКБ" - 819,8  тыс. руб. (685 случаев);  ГБУЗ РТ "Улуг-Хемский ММЦ" - 8184,2  тыс. руб. (6752 случая); ГБУЗ РТ "Чаа-Хольская ЦКБ" - 2741,0  тыс. руб. (2332 случая); ГБУЗ РТ "Чеди-Хольская ЦКБ" - 761,7 тыс. руб. (670 случаев); ГБУЗ РТ Эрзинская ЦКБ" - 2596,6  тыс. руб. (2202 случая), ГБУЗ РТ "Республиканская больница № 1" - 7558,6 тыс. руб. (6804 случая); ГБУЗ РТ "Республиканская больница № 2" - 140,6 тыс. руб. (134 случая); ГБУЗ РТ "Республиканский онкологический диспансер" - 1,1 тыс. руб. (1 случая); ГБУЗ РТ "Республиканская детская больница" - 13089,6  тыс. руб. (9108 случаев);  ГБУЗ РТ "Инфекционная больница" - 1,4 тыс.руб. (1 случай); ГБУЗ РТ "Городская поликлиника" - 8741,3  тыс. руб. (9165 случаев); ГБУЗ РТ "Республиканский центр восстановительной медицины и реабилитации для детей" - 1,1 тыс.руб. (1 случая); ГАУЗ РТ СП "СЕРЕБРЯНКА" - 2,8 тыс.руб (2 случая); ООО "Семейный доктор" - 193,1 тыс.руб. (179 случаев).</t>
  </si>
  <si>
    <r>
      <t>Обращение по заболеваниям выполнено за отчетный период на сумму - 719703,0 тыс. руб., (244835 случаев) выполнение от годового плана составляет -50</t>
    </r>
    <r>
      <rPr>
        <sz val="8"/>
        <color rgb="FFFF0000"/>
        <rFont val="Times New Roman"/>
        <family val="1"/>
        <charset val="204"/>
      </rPr>
      <t xml:space="preserve"> </t>
    </r>
    <r>
      <rPr>
        <sz val="8"/>
        <rFont val="Times New Roman"/>
        <family val="1"/>
        <charset val="204"/>
      </rPr>
      <t>%., в том числе: ГБУЗ РТ "Бай-Тайгинская ЦКБ" - 30486,2 тыс. руб. (7341 случая); ГБУЗ РТ "Барун-Хемчиская ММЦ" - 56520,8 тыс.руб. (17943 случая), ГБУЗ РТ "Дзун-Хемчикский ММЦ" - 47321,0 тыс. руб. (16332 случая); ГБУЗ РТ "Каа-Хемская ЦКБ" - 24923,7 тыс. руб. (8325 случаев); ГБУЗ РТ "Кызылская ЦКБ" - 52378,0 тыс. руб. (13998 случаев); ГБУЗ РТ "Монгун-Тайгинская ЦКБ" - 18145,0 тыс. руб. (6086 случаев); ГБУЗ РТ "Овюрская ЦКБ" -19723,2 тыс. руб. (7127 случаев); ГБУЗ РТ "Пий-Хемская ЦКБ" - 22766,5 тыс. руб. (6133 случая); ГБУЗ РТ "Сут-Хольская ЦКБ" - 13460,5 тыс. руб. (3880 случаев); ГБУЗ РТ "Тандинская ЦКБ" -27247,7 тыс. руб. (8844 случая); ГБУЗ РТ "Тес-Хемская ЦКБ" -17740,5 тыс.руб. (6883 случая), ГБУЗ РТ "Тоджинская ЦКБ" - 21457,3 тыс. руб. (5681 случая); ГБУЗ РТ "Тере-Хольская ЦКБ" - 4339,4 тыс.руб. (878 случаев),  РТ "Улуг-Хемский ММЦ" - 55572,1 тыс. руб. (18716 случаев);  ГБУЗ РТ "Чаа-Хольская ЦКБ" - 18285,1 тыс.руб. (5240 случаев), ГБУЗ РТ "Чеди-Хольская ЦКБ" - 16645,8 тыс. руб. (3682 случая); ГБУЗ РТ "Эрзинская ЦКБ" -24058,4  тыс. руб. (8405 случаев), ГБУЗ РТ "Республиканская больница №1" - 30457,1 тыс.руб. (18789 случаев), ГБУЗ РТ "Республиканская больница № 2" - 6311,8 тыс.руб. (2847 случаев),   ГБУЗ РТ "Республиканский онкоологический диспансер" - 13604,0 тыс.руб. (5117 случаев), ГБУЗ РТ "Республиканский кожно-венерологический диспансер" - 9644,0 тыс.руб. (4127 случаев), ГБУЗ РТ "Республиканская детская больница" - 58534,8 тыс.руб. (21114 случая), ГБУЗ РТ "Перинатальный центр" - 21496,5 тыс.руб. (6547 случаев), ГБУЗ РТ "Инфекционная больница" - 2282,5 тыс.руб. (914 случая), ГБУЗ РТ "Городская поликлиника" -66512,2 тыс.руб. (20367 случаев), ГБУЗ РТ "Стоматологическая поликлиника" -28120,4 тыс.руб. (14588 случаев), ФКУЗ "МСЧ МВД России по РТ" - 609,2 тыс.руб. (301 случая), ГБУЗ РТ "Республиканский центр общественного здоровья и медицинской профилактики" -3562,4 тыс.руб. (1396 случаев), ГБУЗ РТ "Республиканский центр восстановительной медицины и реабилитации для детей" - 2087,2 тыс.руб. (1079 случаев), ИП Монгуш Р.К. -282,7 тыс.руб. (120 случаев),  ГАУЗ РТ СП "Серебрянка" - 1809,5 тыс.руб. (751 случая), МЧУ ДПО "Нефросовет" - 44,0 тыс.руб. (20 случая), ИП Саражакова Л.А. - 111,5 тыс.руб. (59 случаев), ООО "Алдан" - 1824,7 тыс.рублей (754 случая), ООО "Байдо" - 883,2 тыс.руб. (318 случаев),  ООО "Санталь 17" - 454,0 тыс.руб. (133 случая).</t>
    </r>
  </si>
  <si>
    <r>
      <t>Профилактические посещение за отчетный период выполнено на сумму 232664,1</t>
    </r>
    <r>
      <rPr>
        <sz val="8"/>
        <color rgb="FFFF0000"/>
        <rFont val="Times New Roman"/>
        <family val="1"/>
        <charset val="204"/>
      </rPr>
      <t xml:space="preserve"> </t>
    </r>
    <r>
      <rPr>
        <sz val="8"/>
        <rFont val="Times New Roman"/>
        <family val="1"/>
        <charset val="204"/>
      </rPr>
      <t>тыс. рублей (467414 посещений) или 59</t>
    </r>
    <r>
      <rPr>
        <sz val="8"/>
        <color rgb="FFFF0000"/>
        <rFont val="Times New Roman"/>
        <family val="1"/>
        <charset val="204"/>
      </rPr>
      <t xml:space="preserve"> </t>
    </r>
    <r>
      <rPr>
        <sz val="8"/>
        <rFont val="Times New Roman"/>
        <family val="1"/>
        <charset val="204"/>
      </rPr>
      <t>%  исполнения от годового плана, том числе: ГБУЗ РТ "Бай-Тайгинская ЦКБ" - 2451,8 тыс. руб. (6669  посещений); ГБУЗ РТ "Барун-Хемчикский ММЦ" - 6045,6  тыс. руб. (16222 посещений); ГБУЗ РТ "Дзун-Хемчикский ММЦ" - 4763,4  тыс. руб. (12355  посещений); ГБУЗ РТ "Каа-Хемская ЦКБ" - 3775,5 тыс. руб. (6355  посещений); ГБУЗ РТ "Кызылская ЦКБ" - 7929,5 тыс. руб. (16608  посещений); ГБУЗ РТ "Монгун-Тайгинская ЦКБ" - 1630,9  тыс. руб. (4740 посещений); ГБУЗ РТ "Овюрская ЦКБ" - 1365,3  тыс. руб. (3140  посещений); ГБУЗ РТ "Пий-Хемская ЦКБ" - 6113,7  тыс. руб. (13286  посщений); ГБУЗ РТ "Сут-Хольская ЦКБ" -4341,8  тыс. руб. (5356 посещений); ГБУЗ РТ "Тандинская ЦКБ" - 5817,8  тыс. руб. (11312 посещений); ГБУЗ РТ "Тес-Хемская ЦКБ" - 3469,0 тыс. руб. (4448 посещений); ГБУЗ РТ "Тоджинская ЦКБ" - 906,3  тыс. руб. (1841 посещений); ГБУЗ РТ "Тере-Хольская ЦКБ" - 61,0  тыс. руб. (65 посещений); ГБУЗ РТ "Улуг-Хемский ММЦ" - 6494,1 тыс. руб. (20877  посещений); ГБУЗ РТ "Чаа-Хольская ЦКБ" - 2000,4 тыс. руб. (4150 посещений); ГБУЗ РТ "Чеди-Хольская ЦКБ" -3040,4  тыс. руб. (4158 посещений) ,ГБУЗ РТ Эрзинская ЦКБ" - 1860,3 тыс. руб. (4823 посещений), ГБУЗ РТ "Республиканская больница № 1" - 19812,6  тыс.руб. (42203 посещений),  ГБУЗ РТ "Республиканская больница № 2" -360,3  тыс.руб. (1006 посещений), ГБУЗ РТ "Республиканский онкологический диспансер" - 21,4  тыс.руб. (88  посещений), ГБУЗ РТ "Республиканский кожно-венерологический диспансер" - 503,4  тыс.руб. (3091 посещений), ГБУЗ РТ "Республиканская детская больница" - 7976,2  тыс.руб. (27696 посещений), ГБУЗ РТ "Перинатальный центр" - 3703,8  тыс.руб. (15116 посещений), ГБУЗ РТ "Инфекционная больница" - 211,0 тыс.руб. (700 посещений), ГБУЗ РТ "Городская поликлиника" -6967,0  тыс. руб. (21936 посещений); ГБУЗ РТ "Стоматологическая поликлиника - 21312,1  тыс. руб. (26251 посещений); .ФКУЗ "МСЧ МВД России по РТ" - 147,0 тыс.руб. (713 посещений), ГБУЗ РТ "Республиканский центр общественного здоровья и медицинской профилактики" -3001,2 тыс.руб. (5912 посещений), ГБУЗ РТ "Республиканский центр восстановительной медицины и реабилитации для детей" - 6151,5 тыс.руб. (14753 посещений),  ГАУЗ РТ СП "Серебрянка" - 214,0 тыс.руб. (849 посещений), МЧУ ДПО "Нефросовет" - 69007,6 тыс.руб. (837 посещений),  ИП Саражакова Л.А. -20,5  тыс.руб. (21  посещений), ООО "Байдо" - 22,0 тыс.руб. (72 посещений),  ООО "Семейный доктор" - 0,5 тыс.руб (2 посещений),  ООО "Санталь 17" - 21,9 тыс.руб. (83 посещений), ООО РДЦ - 2147,5 тыс.руб. (350 услуг), ООО ЦКДЛ - 18238,3 тыс.руб. (128898 услуг ), ГБУЗ РТ "РЦ СПИД" - 5447,4 тыс.руб. (11414 услуг), ООО ММЦ Менла - 5310,1 тыс.руб. (29018 услуг).</t>
    </r>
  </si>
  <si>
    <r>
      <t>По медицинской эвакуации (по наземному эвакуации) обслужено на сумму 2911,3 тыс. руб., ( 179 вызовов) или</t>
    </r>
    <r>
      <rPr>
        <sz val="8"/>
        <color rgb="FFFF0000"/>
        <rFont val="Times New Roman"/>
        <family val="1"/>
        <charset val="204"/>
      </rPr>
      <t xml:space="preserve"> </t>
    </r>
    <r>
      <rPr>
        <sz val="8"/>
        <rFont val="Times New Roman"/>
        <family val="1"/>
        <charset val="204"/>
      </rPr>
      <t>21,2 %  исполнения от годового плана, из них:ГБУЗ РТ «Бай-Тайгинская ЦКБ» - 2,4  тыс.рублей (2 вызова),  ГБУЗ РТ "Барун-Хечикский ММЦ" - 2,7 тыс.рублей (2 вызова),   ГБУЗ РТ «Пий-Хемская ЦКБ» - 1,6 тыс. руб. (1 вызов), ГБУЗ РТ «Улуг-Хемский межкожуунный медицинский центр» -  1,9  тыс.руб. (1 вызов), ГБУЗ РТ Республиканская детская больница" - 36,0 тыс.рублей (25 вызовов), ГБУЗ РТ "Перинатальный центр" -693,1 тыс.рублей (32 вызова), ГБУЗ РТ "Республиканский центр скорой медицинской помощи и медицины катастроф" - 2173,6 тыс.рублей (116 вызовов).</t>
    </r>
  </si>
  <si>
    <r>
      <t>За отчетный период обслужено на сумму 212 390,2  тыс. рублей, 53,5</t>
    </r>
    <r>
      <rPr>
        <sz val="8"/>
        <color rgb="FFFF0000"/>
        <rFont val="Times New Roman"/>
        <family val="1"/>
        <charset val="204"/>
      </rPr>
      <t xml:space="preserve"> </t>
    </r>
    <r>
      <rPr>
        <sz val="8"/>
        <color theme="1"/>
        <rFont val="Times New Roman"/>
        <family val="1"/>
        <charset val="204"/>
      </rPr>
      <t>%, в том числе:ГБУЗ РТ «Бай-Тайгинская ЦКБ» - 6846,0  тыс.рублей (1175 вызовов),  ГБУЗ РТ "Барун-Хемчикский межкожуунный медицинский центр" - 26715,2 тыс.руб. (3554 вызова),  ГБУЗ РТ «Дзун-Хемчикская межкожунный медицинский центр» - 10390,0  тыс.рублей (1951 вызова), ГБУЗ РТ «Каа-Хемская ЦКБ» -4279,3 тыс.рублей (1047 вызовов), ГБУЗ РТ «Монгун-Тайгинская ЦКБ» - 6249,4  тыс.руб. (1257 вызовов), ГБУЗ РТ «Овюрская ЦКБ» -4830,0 тыс.руб. (1339 вызовов), ГБУЗ РТ «Пий-Хемская ЦКБ» -11962,6 тыс. руб. (1582 вызова), ГБУЗ РТ «Сут-Хольская ЦКБ» - 6695,3 руб. (770 вызовов), ГБУЗ РТ «Тандинская ЦКБ» - 4570,7 тыс.руб. (1310 вызовов) , ГБУЗ РТ «Тес-Хемская ЦКБ» -14465,5 тыс.руб (1073 вызова)., ГБУЗ РТ «Тоджинская ЦКБ» -3413,3  тыс.руб. (886 вызовов),  ГБУЗ РТ "Тере-Хольская ЦКБ" - 847,3 тыс.руб. (337 вызовов) , ГБУЗ РТ «Улуг-Хемский межкожуунный медицинский центр» -  9470,4  тыс.руб. (1380 вызовов), ГБУЗ РТ «Чаа-Хольская ЦКБ» -1675,6  тыс. руб. (780 вызовов), ГБУЗ РТ «Чеди-Хольская ЦКБ» - 1502,0 тыс. руб.(751 вызова), ГБУЗ РТ «Эрзинская ЦКБ» - 5174,7  тыс. руб.(981 вызова), ГБУЗ РТ "Республиканский центр скорой медицинской помощи и медицины катастроф" - 93302,9 тыс.рублей (32977 вызовов).</t>
    </r>
  </si>
  <si>
    <r>
      <t>Оказано по высокотехнологической медицинской помощи по профилю "Неонатология" на сумму 25354,7 тыс. рублей (74 случая) на базе ГБУЗ РТ "Перинатальный центр", выполнение от годового плана 62</t>
    </r>
    <r>
      <rPr>
        <sz val="8"/>
        <color rgb="FFFF0000"/>
        <rFont val="Times New Roman"/>
        <family val="1"/>
        <charset val="204"/>
      </rPr>
      <t xml:space="preserve"> </t>
    </r>
    <r>
      <rPr>
        <sz val="8"/>
        <rFont val="Times New Roman"/>
        <family val="1"/>
        <charset val="204"/>
      </rPr>
      <t>%.</t>
    </r>
  </si>
  <si>
    <t>Оказано по высокотехнологической медицинской помощи по профилю "Акушерство и гинекология" на сумму 6560,2  тыс. рублей (33 случая) на базе ГБУЗ РТ "Перинатальный центр", выполнение годового плана 64 %.</t>
  </si>
  <si>
    <t>Проведены  46 случаев процедур на экстракорпоральное оплодотворение  на сумму 5844,1  тыс.рублей или 17 % исполнения от годового плана</t>
  </si>
  <si>
    <t>Оказано по высокотехнологической медицинской помощи на сумму 77837,8 тыс. рублей (420 случаев) на базе Республиканской больницы № 1, выполнение годового плана 59%.</t>
  </si>
  <si>
    <t>Медицинская реабилитация за отчетный период выполнено на сумму 59813,2 тыс. рублей, в том числе   ГБУЗ РТ "Республиканская больница № 1" - 8949,1  тыс.рублей (149 случаев),  ГБУЗ РТ "Инфекционная больница" - 7763,1 тыс.руб. (154 случая),  ГБУЗ РТ "Республиканский центр восстановительной медицины и реабилитации для детей" - 24984,8  тыс.руб. (308 случаев)., ГАУЗ РТ СП "Серебрянка" - 18116,2 тыс.руб. (366 случаев).</t>
  </si>
  <si>
    <r>
      <t>Частными медицинскими организациями оказана медицинская помощь на сумму</t>
    </r>
    <r>
      <rPr>
        <sz val="8"/>
        <color rgb="FFFF0000"/>
        <rFont val="Times New Roman"/>
        <family val="1"/>
        <charset val="204"/>
      </rPr>
      <t xml:space="preserve"> </t>
    </r>
    <r>
      <rPr>
        <sz val="8"/>
        <rFont val="Times New Roman"/>
        <family val="1"/>
        <charset val="204"/>
      </rPr>
      <t xml:space="preserve">82904,7 </t>
    </r>
    <r>
      <rPr>
        <sz val="8"/>
        <color theme="1"/>
        <rFont val="Times New Roman"/>
        <family val="1"/>
        <charset val="204"/>
      </rPr>
      <t xml:space="preserve"> тыс. рублей  или 44,3</t>
    </r>
    <r>
      <rPr>
        <sz val="8"/>
        <color rgb="FFFF0000"/>
        <rFont val="Times New Roman"/>
        <family val="1"/>
        <charset val="204"/>
      </rPr>
      <t xml:space="preserve"> </t>
    </r>
    <r>
      <rPr>
        <sz val="8"/>
        <color theme="1"/>
        <rFont val="Times New Roman"/>
        <family val="1"/>
        <charset val="204"/>
      </rPr>
      <t>%, из них ИП Монгуш Р.К. - 282,7 тыс.руб. (120 случаев), МЧУ ДПО "Нефросовет" - 73246,6  тыс.руб. (917 случаев), ИП Саражакова Л.А. - 132,0 тыс.руб.(80 случая), ООО "Алдан" - 1824,7 тыс.руб. (754 случая), ООО "Байдо" - 905,1 тыс.руб.(390 случаев), ООО "Семейный доктор" - 193,6 тыс.руб. (181 случая), ООО "Санталь 17" - 6320,0 тыс.руб. (262 случая).</t>
    </r>
  </si>
  <si>
    <t>данные за 6 месяцев 2021 г.</t>
  </si>
  <si>
    <t xml:space="preserve">В течение отчетного периода на обеспечение деятельности Медицинского колледжа профинансировано 34 600 814,00 рублей (на коммунальные услуги, материальные запасы, заработная плата, налоги и др. статьи). </t>
  </si>
  <si>
    <t xml:space="preserve">По состоянию на 01.08.2021 г. на санаторно-курортное лечение направлено всего 1442 детей с хроническими заболеваниями, из них: дети-инвалиды – 110 чел., в том числе по путевкам «мать и дитя» - 94 чел.; дети-сироты и дети, оставшиеся без попечения родителей – 227 чел., в тои числе воспитанники ГБОУ РШИ "Туинский кадетский корпус" - 25 чел.; дети, состоящие на учете детского фтизиатра - 1 чел.; дети, проживающие в малоимущих, многодетных, неполных семьях - 866 чел.; дети из иных категорий семей – 238 чел. За оказанные услуги по санаторно-курортному лечению 405 детей в КГАУ «Социально-оздоровительный центр «Тесь», ФГБУ «Детский санаторий «Озеро Шира» перечислены финансовые средства из республиканского бюджета на общую сумму в 9 085 814,55 рублей. </t>
  </si>
  <si>
    <t>За отчетный период направлены средства в Территориальный фонд обязательного медицинского страхования по Республике Тыва на общую сумму 1 674 966 475,00 руб.</t>
  </si>
  <si>
    <t xml:space="preserve">В соответствии с заключенным Соглашением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13.02.2019 № 056-08-2019-357 (в ред. от 26.12.2020 г. № 056-08-2019-357/3)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Всего заключено 11 государственных контрактов на общую сумму 61 854,9 тыс. руб. Ожидается заключение государственного контракта на Расширение вычислительных мощностей регионального ЦОД. Разрабатывается техническое задание на развитие (создание и внедрение) централизованные системы (подсистемы) "Телемедицинские консультации" субъекта Российской Федерации.
</t>
  </si>
  <si>
    <t>За счет республиканского бюджета на централизованные расходы на курсовые и сертификационные мероприятия запланирована 1 500,0 тыс. рублей. За отчетный период прошли курсы повышения квалификации 1 врач по теме "Хирургическое лечение опухолей поджелудочной железы" в объеме 72 часов, 6 врачей на симуляционной площадке на базе ПЦ "Первичная реанимация новорожденных в родильном зале" 36 часов, и прошли профессиональную переподготовку 1 врач по специальности "Радиотерапия". Всего заключены договора на сумму 611 780,00 руб. Кассовое исполнение 531 780,00 руб.</t>
  </si>
  <si>
    <t>В соответствии с заключенным Соглашением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на соответствующий финансовый год и плановый период от 24.12.2019 № 056-09-2020-346 (в ред. от 28.12.2020 г. № 056-09-2020-346/1) запланировано выплаты 12 врачам. В настоящее время составлен реестр из 7 врачей для единовременной компенсационной выплаты по 2 млн. руб. в следующие МО: ГБУЗ "Каа-Хемская ЦКБ" -  2 врача, ГБУЗ РТ "Тоджинская ЦКБ" - 1 врач, ГБУЗ РТ "Тере-Хольская ЦКБ" - 2 врача и ГБУЗ РТ "Тандинская ЦКБ" - 2 врача.</t>
  </si>
  <si>
    <t xml:space="preserve">На 2021 год запланирована выплата стипендий студентам Республиканского медицинского колледжа на сумму 3 547,2 тыс. рублей. За отчетный период направлена стипендия 1 968 435,00 рублей. </t>
  </si>
  <si>
    <t>Всего планируется публикация закупок в 2021 году на 48 единиц оборудования на сумму 114 236 670,00 рублей. Заключен на 7  ед. оборудования ГК на сумму 7 377 097,48 руб. Ожидается заключение ГК на 38 ед. оборудование. На 3 ед. оборудование идет прием заявок для проведения процедуры торгов.</t>
  </si>
  <si>
    <t>Заключено 5 государственных контрактов на общую сумму 57 492 591,3 руб.: капитальный ремонт поликлиники ГБУЗ РТ "Тандинская ЦКБ", общая готовность объекта - 80 %, детского отделения ГБУЗ РТ "Улуг-Хемской ММЦ" общая готовность объекта - 30 %, детского соматического отделения ГБУЗ РТ "Чаа-Хольская ЦКБ" общая готовность объекта - 80 %,  детской поликлиники ГБУЗ РТ "Чеди-Хольская ЦКБ" общая готовность объекта - 37 %, детской поликлиники ГБУЗ РТ "Бай-Тайгинская ЦКБ" общая готовность объекта - 15 %. В целях своевременного выполнения ремонтных работ кураторами объектов проводится еженедельные выездные командировки на объекты капитального ремонта по проверке хода и качества работ, выполняемых подрядчиками.</t>
  </si>
  <si>
    <t xml:space="preserve">пристройки лифтового оборудования для Консультативно-диагностической поликлиники Республиканской больницы № 1 заменен объектом - капитальный ремонт поликлиники ГБУЗ РТ «Республиканская больница №1» по улице Ленина д. 44, путем внесения изменений в региональную программу «Модернизация первичного звена здравоохранения Республики Тыва на 2021-2025 годы». Сметная документация проектной организацией ООО «Авангард» на капитальный ремонт поликлиники ГБУЗ РТ «Республиканская больница №1» по улице Ленина д. 44 разработано и направлено на прохождение государственной экспертизы на достоверность сметной документации в ГАУ «Управление государственной строительной экспертизы Республики Тыва. 
</t>
  </si>
  <si>
    <t>Заключены государственные контракты на сумму 2 816, 73 тыс. рублей на приобретение лекарственных препаратов фавипиравир, таблетки 200 мг №50 – 243 уп., интерферон альфа – 2b, капли 10 тыс.МЕ/мл 10 мл фл. – 3618 уп., кларитромицин, таблетки 500 мг №14 – 1297 уп., умифеновир, таблетки п/о 100 мг №20 – 510 уп., умифеновир, таблетки п/о 100 мг №10 – 2221 уп.,  ривароксабан, таблетки 10 мг №100 – 30 уп., все лекарственные препараты поставлены. Отпущено медицинским организациям на сумму 2 708, 23 тыс. рублей. Произведена оплата на сумму 1 766 504,80 руб.</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</si>
  <si>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общую сумму 61 497 179,00 руб.</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</si>
  <si>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23.12.2020 г. № 056-17-2020-160/5). План-график размещен, утвержден перечень оборудования. Заключен 2 контракта на сумму 40 698,424 тыс. руб. (маммограф, эндоскопическая система). Ожидается заключение ГК на сумму 6 900,0 тыс. руб. на поставку оборудования "Стереотаксическая пункционная приставка для доукомплектования цифровой маммографической системы Senographe Pristina".</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</si>
  <si>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25.12.2020 г. № 056-09-2020-457/1)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Министерством здравоохранения Республики Тыва объявлен конкурс среди социально ориентированным некоммерческим организациям с 24.02.201 г. по 24.03.2021 г. Целью проведения конкурса является поддержка СО НКО, осуществляющих  социально значимую деятельность и реализующих социально ориентированные проекты, предусматривающие формирование приверженности здоровому образу жизни на территории РТ, включая здоровое питание и отказ от вредных привычек. Было подано 4 заявки от НКО и волондерских движений. И 29 марта 2021 г. проведена отборочная комиссия на уровне Республиканского центра общественного здоровья и медицинской профилактики, по решению которой все 4 заявки проходят на дальнейшее рассмотрение конкурсной комиссии, которое состоится 14 апреля 2021 г. Комиссия состоялось 14 апреля 2021 г. по подсчетам собранных баллов членов комиссии с 369 баллами вышли на 1 место Совет молодых врачей с проектом "Холодное сердце". В настоящее время подписано соглашений между НКО "Холодное сердце" и Минздравом РТ.</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</si>
  <si>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24.12.2020 г. № 056-17-2020-076/5). Объявлены торги на закупку 5 ед. оборудования. Заключен 4 контракта на поставку: Аппарат для роботизированной механотерапии верхней конечности - 1 ед. и Реабилитационный тренажер для СРМ-терапии (постоянной пассивной разработки) коленного и тазобедренного суставов - 1 ед. на сумму 2 350 000,00 руб.,  Комплекс для трансканиальной магнитной стимуляции - 1 ед. на сумму 2 500 000,00 руб., Стабилоплатформы с биологической обратной связью - 1 ед. на сумму 1 177 500,00 руб. и Система ультразвуковой визуализации сердечно-сосудистой системы - 1 ед. на сумму 13 819 300,00 руб. Всего заключено на сумму 19 846 800,00 руб. Поставлены 4 единицы оборудования для нужды ГБУЗ РТ "Республиканская больница № 1". Ожидается поставка оборудования Система ультразвуковой визуализации сердечно-сосудистой системы - 1 ед.</t>
  </si>
  <si>
    <t xml:space="preserve">По состоянию на 05.08.2021г. всего выполнено – 125 вылета по целевой программе. 445,14 л/часов;
Среднее время 1 вылета составило 3,6 л/часа
Освоение целевых средств по состоянию на 01.08.2021г. составляет – 113 632 755,27 рублей (75,8%), в том числе:
средства федерального бюджета – 112 496 427,67 рублей;
средства бюджета субъекта –  1 136 327,60 рублей.
</t>
  </si>
  <si>
    <t xml:space="preserve">Заключены 9 ГК на общую сумму 76 681 635,00 руб. (строительство ФАПов в с. Бижиктиг-Хая, Хонделен Барун-Хемчкиского района, с. Хондергей,Чыргакы Дзун-Хемчикского района, с. Тоолайлыг Монгун-Тайгинского района, с. Бурен-Хем Каа-Хемского района, ФАП с. Шамбалыг Кызылского района, ВА с. Чыраа-Бажы, Дзун-Хемчикского района и с. Бай-Тал Бай-Тайгинского района). В соответствии с графиком выполнения работ по заключенным государственным контрактам первым этапом выполнения работ является привязка типового проекта к местности с учетом устройства пандуса, наружной канализации, ограждения участка и проведение проверки достоверности сметной стоимости. 
На сегодняшний день, подрядными организациями на выполнение проектных работ (геолого-геодезические изыскания, привязка к местности) и на прохождение госэкспертизы на достоверности сметной документации заключены договоры с проектной организацией ООО «Авангард» по 7 объектам (с. Бай-Тал, Тоолайлыг, Чыргакы, Хонделен, Хондергей, Бижиктиг-Хая, Чыраа-Бажы), по объекту (с. Шамбалыг) проектной организацией ООО «Архат», по объекту (с. Бурен-Хем) с проектной организацией ООО «Сельстройпроект». На сегодняшний день, представлены договора на технические условия подключения к электрическим сетям по объектам (с. Шамбалыг, с. Бай-Тал, Бижиктиг-Хая, Хонделен, с. Бурен-Хем) по оставшимся объектам (с. Чыргакы, Чыраа-Бажы, Хондергей) последними поданы заявки на получение технических условий электроснабжения. Ожидается получить в ближайшее время. По объекту с. Тоолайлыг Монгун-Тайгинского кожууна договор не требуется, так как обеспечивается электроэнергией от дизельной электростанции мощностью 30 кВт. На бурение скважины воды представлены договора по всем объектам. По состоянию на сегодняшний день, согласно заключенным договорам пробурены скважины по следующим объектам строительства (с. Бижиктиг-Хая, с. Хонделен, с. Тоолайлыг, с. Бай-Тал, с. Шамбалыг, с. Бурен-Хем). По оставшимся трём объектам (с. Чыраа-Бажы, с. Чыргакы, с. Хондергей) ожидается выполнение работ по привязке объекта  к местности.
О ходе строительства. 
Земляные работы и устройство фундамента.
Выполнили работы по земляным работам, так же по устройству фундамента по объектам:
- ФАП с. Бурен-Хем Каа-Хемского района - подрядная организация ООО «Сылдыс», 
- ВА с. Бай-Тал Бай-Тайгинского района - подрядная организация ООО «Атриум». 
- ФАП с. Шамбалыг Кызылский кожуун - подрядная организация ООО "ЮНОСТЬ"
Заготовка и приобретение материалов из клееного бруса.
На сегодняшний день заключили договора на изготовление клееных брусьев:
1. ООО «Атроник-Сервис» заключил договор поставки с ООО «ЛХК «Алтайлес» на ФАП с. Бижиктиг-Хая от 30.06.2021 г. № 117/21.ЛХК.
2. ООО «Сылдыс» заключил договор поставки с ИП Черепанов В.Ю. (г. Иркутск) на ФАП с. Бурен-Хем от 21.06.2021 г.  № Д-21-06-21.
</t>
  </si>
  <si>
    <t>По состоянию на 01.08.2021 г. произведена оплата за проезд к месту лечения по ВМП и обратно согласно заявлениям на общую сумму 2 160 179,95 рублей.</t>
  </si>
  <si>
    <t xml:space="preserve">На содержание подведомственному учреждению Минздрава РТ ГБУЗ РТ "Дом ребенка" направлена финансирование 31 115 749,57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</si>
  <si>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30 620 735,00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</si>
  <si>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санаторий "Балгазын" профинансирована 48 811 653,00 рублей (на коммунальные услуги, материальные запасы, заработная плата, налоги и др. статьи). </t>
  </si>
  <si>
    <t>На 2021 год для обеспечения в Республике Тыва полноценным питанием беременных женщин, корящих матерей, а также детей до 3 лет запланирована приобретение продуктов питания, молока на сумму 13 363,7 тыс. руб. Произведена оплата за продукты питания на сумму 9 045,4 тыс. руб.</t>
  </si>
  <si>
    <t>Заключены 113 государственных контрактов на сумму 156 926,05 тыс.руб. и 46 договоров на сумму 6 144,6 тыс.руб. на поставку медикаментов для льготных категорий граждан территориального регистра. Поставлено медикаментов на сумму 155 096,13 тыс. рублей. Произведена оплата на сумму 151 327,6 тыс. руб.</t>
  </si>
  <si>
    <t>Заключены 10 государственных контрактов на поставку вакцин на сумму 35 671,8 тыс.руб. и 2 договора  на сумму 788,1 тыс.руб.  Поставлены вакцины на сумму 28 559,6 тыс. руб. Произведена оплата на сумму 28 559,6 тыс.руб.</t>
  </si>
  <si>
    <t>Заключены 137 гос.контракт на сумму 134 687,9 тыс.руб., 22 договоров на сумму 2998,7 тыс.руб. Количество поставщиков 52. Поставлены медикаменты на сумму 133 538,0 тыс. руб. Произведена оплата на сумму 129 403,1 тыс.руб.</t>
  </si>
  <si>
    <t>Заключен 1 гос.контракт на оказание услуги связи на 2021 г. с ГБУ РТ "Ресфармация" на сумму 29 591,9 тыс. руб. на основании п.1 ч. 1 ст. 93 44-ФЗ. Заключено 2 договора на услугия связи на общую сумму 50,00 тыс.руб., 2 договора на услуги найма по автотранспорту с экипажем на сумму 349,6 тыс. руб., 1 контракт на поставку оргтехники на сумму 78,6 тыс. руб., 2 договора на заправку картриджей на сумму 15,0 тыс.руб.  На поставку лекарственных препаратов 10 гос.контрактов и 13 договоров на общую сумму 18 866,0 тыс. руб. Поставлены медикаменты на сумму 36 361,4 тыс. руб.  Произведена оплата всего на сумму 35 710,4 тыс. руб.</t>
  </si>
  <si>
    <t>Приказом Министерства здравоохранения Республики Тыва от 21.01.2021 г. № 56пр/21 утвержден Перечень медицинских оборудований, приобретаемых в рамках мероприятий по развитию системы паллиативной медицинской помощи в 2021 году. Запланировано приобретение 6 единиц оборудования для нужды ГБУЗ РТ "Республиканский онкологический диспансер", "Республиканская детская больница", "Противотуберкулезный диспансер". Заключены 3 ГК на общую сумму 2 898 735,43 руб. (аппарат ИВЛ портативный для взрослых - 1 ед. и для детей - 1 ед., инсуффлятор-экссуффлятор - 2 ед.) и 2 договора на сумму 506 000,00 руб. (кислородный концентратор - 2 ед.). Произведена оплата за поставленное оборудование на сумму 1 204 155,55 руб. Заключен 6 государственных контрактов на сумму 1 000 000,00 рублей на поставку лекарственных препаратов для паллиативных больных. Произведена оплата на сумму 960 355,00 руб. на поставку лекарственных препаратов.</t>
  </si>
  <si>
    <t>Заключен 5 контрактов на поставку аллергена туберкулезный рекомбинантный в стандартном разведении на сумму 855,36 тыс. руб., диагностических средств для выявления микобактерии туберкулеза на сумму 5 277,8 тыс. руб., на сумму 2 263,2 тыс. руб. диагностических реагентов (тест-систем) для ВИЧ инфицированных на сумму 54,7 тыс. руб., диагностических реагентов для ВИЧ инфицированных (ПЦР) на 2021 год на сумму 1 988,0 тыс.руб. Поставлено на сумму 5 578,93 тыс. руб. Произведена оплата на сумму 2 042,7 тыс. руб.</t>
  </si>
  <si>
    <t>В отчетном периоде в медицинские организации направлены финансовые средства на общую сумму 12 193 540,00 руб. за счет средств республиканского бюджета для приобретения расходных материалов, в том числе: Противотуберкулезный диспансер - 6 334 028,00 руб., Рескожвендиспансер - 3 613 600,00 руб., Реснаркодиспансер - 437 160,00 руб., Респсихдиспансер - 1 808 752,00 руб.  За счет средств ОМС  оказана помощь на сумму 232914,2 тыс. рублей или 32,7 % исполнения от годового плана.  ГБУЗ РТ «Бай-Тайгинская ЦКБ» - 2101,1 тыс.рублей (134 случая), ГБУЗ РТ "Барун-Хемчикский межкожуунный медицинский центр" - 11474,4 тыс.руб. (502 случая), ГБУЗ РТ «Дзун-Хемчикская межкожунный медицинскитй центр» - 9015,6 тыс.рублей (386 случаев), ГБУЗ РТ «Каа-Хемская ЦКБ» -2729,7 тыс.рублей (143 случая), ГБУЗ РТ «Кызылская ЦКБ» - 6415,6 тыс.рублей (371 случая),ГБУЗ РТ «Монгун-Тайгинская ЦКБ» - 2273,2 тыс.руб. (129 случаев), ГБУЗ РТ «Овюрская ЦКБ» -3013,8 тыс.руб. (176 случаев), ГБУЗ РТ «Пий-Хемская ЦКБ» - 3467,8 тыс. руб. (187 случаев), ГБУЗ РТ «Сут-Хольская ЦКБ» - 894,6 руб. (51 случая), ГБУЗ РТ «Тандинская ЦКБ» - 7109,9 тыс.руб. (491случая), ГБУЗ РТ «Тес-Хемская ЦКБ» - 3332,4 тыс.руб (237 случаев), ГБУЗ РТ «Тоджинская ЦКБ» - 740,8 тыс.руб. (45 случаев), ГБУЗ РТ "Тере-Хольская ЦКБ" - 873,2 тыс.руб. (55 случаев),  ГБУЗ РТ «Улуг-Хемский межкожуунный медицинский центр» - 10345,8 тыс.руб. (438 случаев), ГБУЗ РТ «Чаа-Хольская ЦКБ» - 2257,4 тыс. руб.(140 случаев), ГБУЗ РТ «Чеди-Хольская ЦКБ» - 1331,7 тыс. руб.(87 случаев), ГБУЗ РТ «Эрзинская ЦКБ» - 1939,4 тыс. руб.(119 случаев), ГБУЗ РТ "Республиканская больница № 1" - 12632,4 тыс.рублей (496 случаев), ГБУЗ РТ "Республиканская больница №2" - 3526,8 тыс.руб. (155 случаев), ГБУЗ РТ "Республиканский онкологический диспансер" - 88404,2 тыс.руб.  (487 случаев), ГБУЗ РТ "Республиканский кожно-венерологический диспансер" -8951,1 тыс.руб. (242 случая), ГБУЗ РТ Республиканская детская больница" - 17695,0 тыс.руб.(359 случаев), ГБУЗ РТ "Перинатальный центр" - 14270,0 тыс.руб. (631 случая), ГБУЗ РТ "Инфекционная больница" - 5172,4 тыс.руб. (109 случаев), ГБУЗ РТ "Городская поликлиника" - 11759,3 тыс.руб. (534 случая), МЧУ ДПО "Нефросовет" - 1186,6 тыс.руб. (15 случаев).</t>
  </si>
  <si>
    <t xml:space="preserve">В отчетном периоде на содержание подведомственных учреждений Минздрава РТ (прочие учреждения) направлены 270 932 222,97 руб., в том числе: ГБУЗ РТ «Бюро судебно-медицинской экспертизы» - 41 613 341,68 руб., ГБУЗ РТ «Республиканский Центр по профилактике и борьбе со СПИД и инфекционными заболеваниями»  - 35 980 045,47 руб.,  Патанатомия - 80 820,55 руб., ГБУЗ РТ «Республиканский центр восстановительной медицины и реабилитации для детей» - 13 800 975,15 руб., ГБУЗ РТ «Республиканский центр общественного здоровья и медицинской профилактики» - 18 868 415,44 руб., ГБУ РТ «Ресфармация» - 39 379 636,05 руб., ГБУЗ «Медицинский информационно-аналитический центр Республики Тыва» - 47 300 993,64 руб., ГБУ РТ «Учреждение по административно-хозяйственному обеспечению учреждений здравоохранения Республики Тыва» - 32 294 299,38 руб., ГБУ «Научно-исследовательский институт медико-социальных проблем и управления Республики Тыва» -9 674 151,66 руб., ГБУЗ РТ «Республиканский центр скорой медицинской помощи и медицины катастроф» - 12 056 116,95руб., ГБУЗ РТ «Санаторий-профилакторий «Серебрянка» - 19 883 427,00 руб. </t>
  </si>
  <si>
    <t>В отчетном периоде на содержание подведомственных учреждений Минздрава РТ (стационаров) направлены 601 018 348,81 руб., в том числе: ГБУЗ РТ «Республиканская психиатрическая больница» - 153 652 468,30 руб., ГБУЗ РТ «Инфекционная больница» - 8 291 054,46 руб., ГБУЗ РТ «Республиканский кожно-венерологический диспансер» - 51 427 600,00 руб., ГБУЗ РТ «Противотуберкулезный диспансер» - 256 960 932,04 руб., ГБУЗ РТ «Барун-Хемчикский межкожуунный медицинский центр" - 10 419 434,00 руб., ГБУЗ РТ «Бай-Тайгинская ЦКБ» - 9 092 408,00 руб., ГБУЗ РТ «Дзун-Хемчикская ЦКБ» - 12 220 328,00 руб., ГБУЗ РТ «Каа-Хемская ЦКБ» - 7 366 206,00 руб., ГБУЗ РТ «Кызылская ЦКБ» - 9 579 350,96 руб., ГБУЗ РТ «Монгун-Тайгинская ЦКБ» - 3 554 720,00 руб., ГБУЗ РТ «Овюрская ЦКБ» - 7 588 744,00 руб., ГБУЗ РТ «Пий-Хемская ЦКБ» - 11 851 370,02 руб., ГБУЗ РТ «Сут-Хольская ЦКБ» - 4 885 200,02 руб., ГБУЗ РТ «Тандинская ЦКБ» - 3 129 513,00 руб., ГБУЗ РТ «Тес-Хемская ЦКБ» - 5 514 588,01 руб.,  ГБУЗ РТ "Тере-Хольская ЦКБ" - 856 896,00 руб., ГБУЗ РТ «Тоджинская ЦКБ» - 9 115 790,00руб., ГБУЗ РТ «Улуг-Хемский межкожуунный медицинский центр» - 21 938 687,00 руб., ГБУЗ РТ "Чаа-Хольская ЦКБ" - 3 400 863,00 руб., ГБУЗ РТ «Чеди-Хольская ЦКБ» - 3 961 586,00 руб., ГБУЗ РТ «Эрзинская ЦКБ» - 6 210 610,00 руб. За счет средств ОМС выполнено на сумму 1298645,5 тыс. рублей или 39,4 % исполнения от годового плана, в том числе: ГБУЗ РТ «Бай-Тайгинская ЦКБ» - 6826,3 тыс.рублей (306 случаев), ГБУЗ РТ "Барун-Хемчикский межкожуунный медицинский центр" - 68223,9 тыс.руб. (1672 случая), ГБУЗ РТ «Дзун-Хемчикская межкожунный медицинскитй центр» - 28073,4 тыс.рублей (728 случаев), ГБУЗ РТ «Каа-Хемская ЦКБ» - 14958,6  тыс.рублей (500 случаев), ГБУЗ РТ «Кызылская ЦКБ» - 26408,4  тыс.рублей (816 случаев), ГБУЗ РТ «Монгун-Тайгинская ЦКБ» - 14864,7 тыс.руб. (450 случаев), ГБУЗ РТ «Овюрская ЦКБ» - 9623,3 тыс.руб. (348 случаев), ГБУЗ РТ «Пий-Хемская ЦКБ» - 13750,7 тыс. руб. (395 случаев), ГБУЗ РТ «Сут-Хольская ЦКБ» - 9278,9 тыс.руб. (346 случаев), ГБУЗ РТ «Тандинская ЦКБ» -11888,5 тыс.руб.(430 случаев) , ГБУЗ РТ «Тес-Хемская ЦКБ» - 9859,5 тыс.руб (328 случаев), ГБУЗ РТ «Тоджинская ЦКБ» - 7398,1 тыс.руб. (265 случаев), ГБУЗ РТ "Тере-Хольская ЦКБ" -3416,3 тыс.руб. (114 случая), ГБУЗ РТ «Улуг-Хемский межкожуунный медицинский центр» - 48419,8  тыс.руб. (1118 случаев), ГБУЗ РТ «Чаа-Хольская ЦКБ» -6899,2  тыс. руб.(270 случаев), ГБУЗ РТ «Чеди-Хольская ЦКБ» - 5454,0 тыс. руб.(207 случаев), ГБУЗ РТ «Эрзинская ЦКБ» - 10154,8 тыс. руб.(379 случаев), ГБУЗ РТ "Республиканская больница № 1" - 406429,0  тыс.рублей (6662 случаев), ГБУЗ РТ "Республиканская больница №2" - 8652,8 тыс.руб. (258 случаев), ГБУЗ РТ "Республиканский онкологический диспансер" - 87603,9 тыс.руб. (656 случаев), ГБУЗ РТ "Республиканский кожно-венерологический диспансер" - 10572,1 тыс.руб. (207 случаев), ГБУЗ РТ Республиканская детская больница" - 111632,7 тыс.руб. (1635 случаев), ГБУЗ РТ "Перинатальный центр" - 263824,5 тыс.руб. (6150 случаев), ГБУЗ РТ "Инфекционная больница" - 111423,8 тыс.руб. (1611 случая), МЧУ ДПО "Нефросовет" - 3008,3  тыс.руб. (45 случаев).</t>
  </si>
  <si>
    <t>За отчетный период направлены финансовые средства в медицинские организации на общую сумму 19 410 450,25 руб., в том числе: Ресонкодиспансер - 8 818 743,00 руб., Улуг-Хемский ММЦ - 5 950 065,58 руб., Противотуберкулезный диспансер - 1 258 918,00 руб. и Республиканская детская больница - 3 382 723,67 руб.</t>
  </si>
  <si>
    <t>На 2021 год запланирована приобретение на текущий ремонт и приобретение строительных материалов на сумму 2 370,9 тыс. рублей. Заключен договор на сумму 283 795,00 руб. для проведения текущего ремонта кабинетов Минздрава РТ. Ремонт проведен. Произведена оплата согласно договору на сумму 283 795,00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</si>
</sst>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 _₽_-;\-* #,##0.0\ _₽_-;_-* &quot;-&quot;??\ _₽_-;_-@_-"/>
    <numFmt numFmtId="166" formatCode="_-* #,##0.0\ _₽_-;\-* #,##0.0\ _₽_-;_-* &quot;-&quot;?\ _₽_-;_-@_-"/>
  </numFmts>
  <fonts count="18"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4" fontId="2"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5" fontId="2" fillId="0" borderId="2" xfId="1" applyNumberFormat="1" applyFont="1" applyFill="1" applyBorder="1" applyAlignment="1">
      <alignment horizontal="center" vertical="center"/>
    </xf>
    <xf numFmtId="0" fontId="12" fillId="0" borderId="0" xfId="0" applyFont="1" applyFill="1"/>
    <xf numFmtId="0" fontId="2" fillId="0" borderId="2" xfId="0" applyNumberFormat="1" applyFont="1" applyFill="1" applyBorder="1" applyAlignment="1">
      <alignment horizontal="left" wrapText="1"/>
    </xf>
    <xf numFmtId="166" fontId="2" fillId="0" borderId="2" xfId="0" applyNumberFormat="1" applyFont="1" applyFill="1" applyBorder="1" applyAlignment="1">
      <alignment horizontal="center" vertical="center"/>
    </xf>
    <xf numFmtId="165" fontId="2" fillId="0" borderId="3" xfId="1"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4"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4" fontId="4" fillId="2" borderId="2" xfId="0" applyNumberFormat="1" applyFont="1" applyFill="1" applyBorder="1"/>
    <xf numFmtId="164" fontId="4" fillId="2" borderId="2" xfId="0" applyNumberFormat="1" applyFont="1" applyFill="1" applyBorder="1"/>
    <xf numFmtId="4" fontId="4" fillId="0" borderId="0" xfId="0" applyNumberFormat="1" applyFont="1" applyFill="1"/>
    <xf numFmtId="4" fontId="2" fillId="0" borderId="0" xfId="0" applyNumberFormat="1" applyFont="1" applyFill="1"/>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top" wrapText="1"/>
    </xf>
    <xf numFmtId="164" fontId="2" fillId="3" borderId="3"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2" fillId="3" borderId="2" xfId="1"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164" fontId="2" fillId="4" borderId="2" xfId="1" applyNumberFormat="1" applyFont="1" applyFill="1" applyBorder="1" applyAlignment="1">
      <alignment horizontal="center" vertical="center"/>
    </xf>
    <xf numFmtId="164"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164" fontId="2" fillId="4"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64" fontId="9" fillId="4" borderId="2" xfId="0" applyNumberFormat="1" applyFont="1" applyFill="1" applyBorder="1" applyAlignment="1">
      <alignment horizontal="center" vertical="center"/>
    </xf>
    <xf numFmtId="4" fontId="9" fillId="4" borderId="2" xfId="0" applyNumberFormat="1" applyFont="1" applyFill="1" applyBorder="1" applyAlignment="1">
      <alignment horizontal="left" vertical="center" wrapText="1"/>
    </xf>
    <xf numFmtId="4" fontId="2" fillId="4" borderId="2" xfId="0" applyNumberFormat="1" applyFont="1" applyFill="1" applyBorder="1" applyAlignment="1">
      <alignment horizontal="left" vertical="center" wrapText="1"/>
    </xf>
    <xf numFmtId="4" fontId="2" fillId="0" borderId="2"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8"/>
  <sheetViews>
    <sheetView tabSelected="1" zoomScale="90" zoomScaleNormal="90" workbookViewId="0">
      <pane ySplit="6" topLeftCell="A85" activePane="bottomLeft" state="frozen"/>
      <selection pane="bottomLeft" activeCell="K95" sqref="K95"/>
    </sheetView>
  </sheetViews>
  <sheetFormatPr defaultRowHeight="15" x14ac:dyDescent="0.25"/>
  <cols>
    <col min="1" max="1" width="6.42578125" style="20" customWidth="1"/>
    <col min="2" max="2" width="19.140625" style="26" customWidth="1"/>
    <col min="3" max="3" width="12.42578125" style="55" bestFit="1" customWidth="1"/>
    <col min="4" max="4" width="12.5703125" style="55" bestFit="1" customWidth="1"/>
    <col min="5" max="5" width="11.7109375" style="65" bestFit="1" customWidth="1"/>
    <col min="6" max="6" width="12.5703125" style="65" bestFit="1" customWidth="1"/>
    <col min="7" max="8" width="11.5703125" style="65" bestFit="1" customWidth="1"/>
    <col min="9" max="10" width="11.7109375" style="65" bestFit="1" customWidth="1"/>
    <col min="11" max="11" width="5.85546875" style="56" bestFit="1" customWidth="1"/>
    <col min="12" max="12" width="7.140625" style="56" customWidth="1"/>
    <col min="13" max="13" width="12" style="56" bestFit="1" customWidth="1"/>
    <col min="14" max="14" width="11.5703125" style="56" bestFit="1" customWidth="1"/>
    <col min="15" max="15" width="41.85546875" style="12" customWidth="1"/>
    <col min="16" max="16384" width="9.140625" style="22"/>
  </cols>
  <sheetData>
    <row r="1" spans="1:15" s="21" customFormat="1" ht="15.75" x14ac:dyDescent="0.25">
      <c r="A1" s="20"/>
      <c r="B1" s="76" t="s">
        <v>0</v>
      </c>
      <c r="C1" s="76"/>
      <c r="D1" s="76"/>
      <c r="E1" s="76"/>
      <c r="F1" s="76"/>
      <c r="G1" s="76"/>
      <c r="H1" s="76"/>
      <c r="I1" s="76"/>
      <c r="J1" s="76"/>
      <c r="K1" s="76"/>
      <c r="L1" s="76"/>
      <c r="M1" s="76"/>
      <c r="N1" s="76"/>
      <c r="O1" s="76"/>
    </row>
    <row r="2" spans="1:15" s="21" customFormat="1" ht="15.75" x14ac:dyDescent="0.25">
      <c r="A2" s="20"/>
      <c r="B2" s="77" t="s">
        <v>195</v>
      </c>
      <c r="C2" s="77"/>
      <c r="D2" s="77"/>
      <c r="E2" s="77"/>
      <c r="F2" s="77"/>
      <c r="G2" s="77"/>
      <c r="H2" s="77"/>
      <c r="I2" s="77"/>
      <c r="J2" s="77"/>
      <c r="K2" s="77"/>
      <c r="L2" s="77"/>
      <c r="M2" s="77"/>
      <c r="N2" s="77"/>
      <c r="O2" s="77"/>
    </row>
    <row r="3" spans="1:15" x14ac:dyDescent="0.25">
      <c r="A3" s="78" t="s">
        <v>1</v>
      </c>
      <c r="B3" s="79" t="s">
        <v>2</v>
      </c>
      <c r="C3" s="80" t="s">
        <v>3</v>
      </c>
      <c r="D3" s="81"/>
      <c r="E3" s="81"/>
      <c r="F3" s="81"/>
      <c r="G3" s="81"/>
      <c r="H3" s="81"/>
      <c r="I3" s="81"/>
      <c r="J3" s="81"/>
      <c r="K3" s="81"/>
      <c r="L3" s="81"/>
      <c r="M3" s="81"/>
      <c r="N3" s="81"/>
      <c r="O3" s="82" t="s">
        <v>4</v>
      </c>
    </row>
    <row r="4" spans="1:15" ht="26.25" customHeight="1" x14ac:dyDescent="0.25">
      <c r="A4" s="78"/>
      <c r="B4" s="79"/>
      <c r="C4" s="85" t="s">
        <v>5</v>
      </c>
      <c r="D4" s="86"/>
      <c r="E4" s="87" t="s">
        <v>6</v>
      </c>
      <c r="F4" s="87"/>
      <c r="G4" s="87" t="s">
        <v>7</v>
      </c>
      <c r="H4" s="87"/>
      <c r="I4" s="87"/>
      <c r="J4" s="87"/>
      <c r="K4" s="75" t="s">
        <v>8</v>
      </c>
      <c r="L4" s="75"/>
      <c r="M4" s="75" t="s">
        <v>9</v>
      </c>
      <c r="N4" s="75"/>
      <c r="O4" s="83"/>
    </row>
    <row r="5" spans="1:15" ht="96.75" customHeight="1" x14ac:dyDescent="0.25">
      <c r="A5" s="78"/>
      <c r="B5" s="79"/>
      <c r="C5" s="23" t="s">
        <v>10</v>
      </c>
      <c r="D5" s="24" t="s">
        <v>11</v>
      </c>
      <c r="E5" s="58" t="s">
        <v>10</v>
      </c>
      <c r="F5" s="58" t="s">
        <v>11</v>
      </c>
      <c r="G5" s="58" t="s">
        <v>12</v>
      </c>
      <c r="H5" s="58" t="s">
        <v>168</v>
      </c>
      <c r="I5" s="58" t="s">
        <v>13</v>
      </c>
      <c r="J5" s="58" t="s">
        <v>14</v>
      </c>
      <c r="K5" s="1" t="s">
        <v>10</v>
      </c>
      <c r="L5" s="1" t="s">
        <v>11</v>
      </c>
      <c r="M5" s="1" t="s">
        <v>10</v>
      </c>
      <c r="N5" s="1" t="s">
        <v>171</v>
      </c>
      <c r="O5" s="84"/>
    </row>
    <row r="6" spans="1:15" s="19" customFormat="1" ht="12.75" customHeight="1" x14ac:dyDescent="0.2">
      <c r="A6" s="25">
        <v>1</v>
      </c>
      <c r="B6" s="2">
        <v>2</v>
      </c>
      <c r="C6" s="47">
        <v>3</v>
      </c>
      <c r="D6" s="11">
        <v>4</v>
      </c>
      <c r="E6" s="68">
        <v>5</v>
      </c>
      <c r="F6" s="68">
        <v>6</v>
      </c>
      <c r="G6" s="68">
        <v>7</v>
      </c>
      <c r="H6" s="68">
        <v>8</v>
      </c>
      <c r="I6" s="68">
        <v>9</v>
      </c>
      <c r="J6" s="68">
        <v>10</v>
      </c>
      <c r="K6" s="11">
        <v>11</v>
      </c>
      <c r="L6" s="11">
        <v>12</v>
      </c>
      <c r="M6" s="11">
        <v>13</v>
      </c>
      <c r="N6" s="11">
        <v>14</v>
      </c>
      <c r="O6" s="11">
        <v>15</v>
      </c>
    </row>
    <row r="7" spans="1:15" s="14" customFormat="1" ht="94.5" x14ac:dyDescent="0.15">
      <c r="A7" s="42" t="s">
        <v>88</v>
      </c>
      <c r="B7" s="43" t="s">
        <v>15</v>
      </c>
      <c r="C7" s="44">
        <f>C8+C9+C10+C11+C12+C13+C14+C15+C16+C17+C18+C19+C20+C21+C22+C23+C24+C25+C26+C27+C28+C29+C30+C31+C32+C33+C34+C35+C36+C37+C38+C39+C40+C41+C42+C43+C44+C45+C49+C52+C54+C56+C71+C58+C59+C60+C61+C62+C63+C64+C65+C66+C67</f>
        <v>11178419.820000002</v>
      </c>
      <c r="D7" s="44">
        <f t="shared" ref="D7:N7" si="0">D8+D9+D10+D11+D12+D13+D14+D15+D16+D17+D18+D19+D20+D21+D22+D23+D24+D25+D26+D27+D28+D29+D30+D31+D32+D33+D34+D35+D36+D37+D38+D39+D40+D41+D42+D43+D44+D45+D49+D52+D54+D56+D71+D58+D59+D60+D61+D62+D63+D64+D65+D66+D67</f>
        <v>5475550.1062199995</v>
      </c>
      <c r="E7" s="44">
        <f t="shared" si="0"/>
        <v>2127426.6</v>
      </c>
      <c r="F7" s="44">
        <f t="shared" si="0"/>
        <v>1223235.51743</v>
      </c>
      <c r="G7" s="44">
        <f t="shared" si="0"/>
        <v>2044019.4</v>
      </c>
      <c r="H7" s="44">
        <f t="shared" si="0"/>
        <v>2036260.1199999999</v>
      </c>
      <c r="I7" s="44">
        <f t="shared" si="0"/>
        <v>2036260.0999999999</v>
      </c>
      <c r="J7" s="44">
        <f t="shared" si="0"/>
        <v>1230863.76361</v>
      </c>
      <c r="K7" s="44">
        <f t="shared" si="0"/>
        <v>0</v>
      </c>
      <c r="L7" s="44">
        <f t="shared" si="0"/>
        <v>0</v>
      </c>
      <c r="M7" s="44">
        <f t="shared" si="0"/>
        <v>7014733.0999999996</v>
      </c>
      <c r="N7" s="44">
        <f t="shared" si="0"/>
        <v>3021635.9851799998</v>
      </c>
      <c r="O7" s="45"/>
    </row>
    <row r="8" spans="1:15" s="14" customFormat="1" ht="168.75" x14ac:dyDescent="0.2">
      <c r="A8" s="57" t="s">
        <v>75</v>
      </c>
      <c r="B8" s="15" t="s">
        <v>155</v>
      </c>
      <c r="C8" s="46">
        <f t="shared" ref="C8:C22" si="1">E8+H8+K8+M8</f>
        <v>27.4</v>
      </c>
      <c r="D8" s="16">
        <v>0</v>
      </c>
      <c r="E8" s="48">
        <v>27.4</v>
      </c>
      <c r="F8" s="48">
        <v>0</v>
      </c>
      <c r="G8" s="48">
        <v>0</v>
      </c>
      <c r="H8" s="48">
        <v>0</v>
      </c>
      <c r="I8" s="48">
        <v>0</v>
      </c>
      <c r="J8" s="48">
        <v>0</v>
      </c>
      <c r="K8" s="16">
        <v>0</v>
      </c>
      <c r="L8" s="16">
        <v>0</v>
      </c>
      <c r="M8" s="16">
        <v>0</v>
      </c>
      <c r="N8" s="16">
        <v>0</v>
      </c>
      <c r="O8" s="10" t="s">
        <v>132</v>
      </c>
    </row>
    <row r="9" spans="1:15" s="19" customFormat="1" ht="281.25" x14ac:dyDescent="0.15">
      <c r="A9" s="57" t="s">
        <v>89</v>
      </c>
      <c r="B9" s="3" t="s">
        <v>16</v>
      </c>
      <c r="C9" s="48">
        <f t="shared" si="1"/>
        <v>180790.3</v>
      </c>
      <c r="D9" s="48">
        <f t="shared" ref="D9:D22" si="2">F9+J9+L9+N9</f>
        <v>26821.773000000001</v>
      </c>
      <c r="E9" s="48">
        <v>0</v>
      </c>
      <c r="F9" s="48">
        <v>0</v>
      </c>
      <c r="G9" s="48">
        <v>0</v>
      </c>
      <c r="H9" s="48">
        <v>0</v>
      </c>
      <c r="I9" s="48">
        <v>0</v>
      </c>
      <c r="J9" s="48">
        <v>0</v>
      </c>
      <c r="K9" s="48">
        <v>0</v>
      </c>
      <c r="L9" s="48">
        <v>0</v>
      </c>
      <c r="M9" s="49">
        <v>180790.3</v>
      </c>
      <c r="N9" s="71">
        <v>26821.773000000001</v>
      </c>
      <c r="O9" s="72" t="s">
        <v>196</v>
      </c>
    </row>
    <row r="10" spans="1:15" s="19" customFormat="1" ht="236.25" x14ac:dyDescent="0.15">
      <c r="A10" s="57" t="s">
        <v>90</v>
      </c>
      <c r="B10" s="3" t="s">
        <v>17</v>
      </c>
      <c r="C10" s="48">
        <f t="shared" si="1"/>
        <v>48210.6</v>
      </c>
      <c r="D10" s="48">
        <f t="shared" si="2"/>
        <v>3707.93066</v>
      </c>
      <c r="E10" s="48">
        <v>0</v>
      </c>
      <c r="F10" s="48">
        <v>0</v>
      </c>
      <c r="G10" s="48">
        <v>0</v>
      </c>
      <c r="H10" s="48">
        <v>0</v>
      </c>
      <c r="I10" s="48">
        <v>0</v>
      </c>
      <c r="J10" s="48">
        <v>0</v>
      </c>
      <c r="K10" s="48">
        <v>0</v>
      </c>
      <c r="L10" s="48">
        <v>0</v>
      </c>
      <c r="M10" s="49">
        <v>48210.6</v>
      </c>
      <c r="N10" s="71">
        <v>3707.93066</v>
      </c>
      <c r="O10" s="72" t="s">
        <v>197</v>
      </c>
    </row>
    <row r="11" spans="1:15" s="19" customFormat="1" ht="56.25" x14ac:dyDescent="0.15">
      <c r="A11" s="57" t="s">
        <v>91</v>
      </c>
      <c r="B11" s="3" t="s">
        <v>18</v>
      </c>
      <c r="C11" s="48">
        <f t="shared" si="1"/>
        <v>13222.6</v>
      </c>
      <c r="D11" s="48">
        <f t="shared" si="2"/>
        <v>6484.8107200000004</v>
      </c>
      <c r="E11" s="48">
        <v>0</v>
      </c>
      <c r="F11" s="48">
        <v>0</v>
      </c>
      <c r="G11" s="48">
        <v>0</v>
      </c>
      <c r="H11" s="48">
        <v>0</v>
      </c>
      <c r="I11" s="48">
        <v>0</v>
      </c>
      <c r="J11" s="48">
        <v>0</v>
      </c>
      <c r="K11" s="48">
        <v>0</v>
      </c>
      <c r="L11" s="48">
        <v>0</v>
      </c>
      <c r="M11" s="49">
        <v>13222.6</v>
      </c>
      <c r="N11" s="71">
        <v>6484.8107200000004</v>
      </c>
      <c r="O11" s="72" t="s">
        <v>198</v>
      </c>
    </row>
    <row r="12" spans="1:15" s="19" customFormat="1" ht="56.25" x14ac:dyDescent="0.15">
      <c r="A12" s="57" t="s">
        <v>92</v>
      </c>
      <c r="B12" s="3" t="s">
        <v>19</v>
      </c>
      <c r="C12" s="48">
        <f t="shared" si="1"/>
        <v>9922</v>
      </c>
      <c r="D12" s="48">
        <f t="shared" si="2"/>
        <v>6041.259</v>
      </c>
      <c r="E12" s="48">
        <v>0</v>
      </c>
      <c r="F12" s="48">
        <v>0</v>
      </c>
      <c r="G12" s="48">
        <v>0</v>
      </c>
      <c r="H12" s="48">
        <v>0</v>
      </c>
      <c r="I12" s="48">
        <v>0</v>
      </c>
      <c r="J12" s="48">
        <v>0</v>
      </c>
      <c r="K12" s="48">
        <v>0</v>
      </c>
      <c r="L12" s="48">
        <v>0</v>
      </c>
      <c r="M12" s="49">
        <v>9922</v>
      </c>
      <c r="N12" s="69">
        <v>6041.259</v>
      </c>
      <c r="O12" s="73" t="s">
        <v>199</v>
      </c>
    </row>
    <row r="13" spans="1:15" s="19" customFormat="1" ht="45" x14ac:dyDescent="0.15">
      <c r="A13" s="57" t="s">
        <v>93</v>
      </c>
      <c r="B13" s="3" t="s">
        <v>20</v>
      </c>
      <c r="C13" s="48">
        <f t="shared" si="1"/>
        <v>71217.7</v>
      </c>
      <c r="D13" s="48">
        <f t="shared" si="2"/>
        <v>8765.4320000000007</v>
      </c>
      <c r="E13" s="48">
        <v>0</v>
      </c>
      <c r="F13" s="48">
        <v>0</v>
      </c>
      <c r="G13" s="48">
        <v>0</v>
      </c>
      <c r="H13" s="48">
        <v>0</v>
      </c>
      <c r="I13" s="48">
        <v>0</v>
      </c>
      <c r="J13" s="48">
        <v>0</v>
      </c>
      <c r="K13" s="48">
        <v>0</v>
      </c>
      <c r="L13" s="48">
        <v>0</v>
      </c>
      <c r="M13" s="49">
        <v>71217.7</v>
      </c>
      <c r="N13" s="71">
        <v>8765.4320000000007</v>
      </c>
      <c r="O13" s="72" t="s">
        <v>200</v>
      </c>
    </row>
    <row r="14" spans="1:15" s="19" customFormat="1" ht="45" x14ac:dyDescent="0.15">
      <c r="A14" s="57" t="s">
        <v>94</v>
      </c>
      <c r="B14" s="3" t="s">
        <v>21</v>
      </c>
      <c r="C14" s="48">
        <f t="shared" si="1"/>
        <v>201342.2</v>
      </c>
      <c r="D14" s="48">
        <f t="shared" si="2"/>
        <v>68073.581699999995</v>
      </c>
      <c r="E14" s="48">
        <v>0</v>
      </c>
      <c r="F14" s="48">
        <v>0</v>
      </c>
      <c r="G14" s="48">
        <v>0</v>
      </c>
      <c r="H14" s="48">
        <v>0</v>
      </c>
      <c r="I14" s="48">
        <v>0</v>
      </c>
      <c r="J14" s="48">
        <v>0</v>
      </c>
      <c r="K14" s="48">
        <v>0</v>
      </c>
      <c r="L14" s="48">
        <v>0</v>
      </c>
      <c r="M14" s="49">
        <v>201342.2</v>
      </c>
      <c r="N14" s="69">
        <v>68073.581699999995</v>
      </c>
      <c r="O14" s="72" t="s">
        <v>201</v>
      </c>
    </row>
    <row r="15" spans="1:15" s="19" customFormat="1" ht="409.5" x14ac:dyDescent="0.15">
      <c r="A15" s="57" t="s">
        <v>95</v>
      </c>
      <c r="B15" s="4" t="s">
        <v>22</v>
      </c>
      <c r="C15" s="48">
        <f t="shared" si="1"/>
        <v>200468.9</v>
      </c>
      <c r="D15" s="48">
        <f t="shared" si="2"/>
        <v>86915.965150000004</v>
      </c>
      <c r="E15" s="48">
        <v>0</v>
      </c>
      <c r="F15" s="48">
        <v>0</v>
      </c>
      <c r="G15" s="48">
        <v>0</v>
      </c>
      <c r="H15" s="48">
        <v>0</v>
      </c>
      <c r="I15" s="48">
        <v>0</v>
      </c>
      <c r="J15" s="48">
        <v>0</v>
      </c>
      <c r="K15" s="48">
        <v>0</v>
      </c>
      <c r="L15" s="48">
        <v>0</v>
      </c>
      <c r="M15" s="49">
        <v>200468.9</v>
      </c>
      <c r="N15" s="69">
        <v>86915.965150000004</v>
      </c>
      <c r="O15" s="72" t="s">
        <v>202</v>
      </c>
    </row>
    <row r="16" spans="1:15" s="19" customFormat="1" ht="409.5" x14ac:dyDescent="0.15">
      <c r="A16" s="57" t="s">
        <v>96</v>
      </c>
      <c r="B16" s="4" t="s">
        <v>23</v>
      </c>
      <c r="C16" s="48">
        <f t="shared" si="1"/>
        <v>1487534.9</v>
      </c>
      <c r="D16" s="48">
        <f t="shared" si="2"/>
        <v>719702.97904999997</v>
      </c>
      <c r="E16" s="48">
        <v>0</v>
      </c>
      <c r="F16" s="48">
        <v>0</v>
      </c>
      <c r="G16" s="48">
        <v>0</v>
      </c>
      <c r="H16" s="48">
        <v>0</v>
      </c>
      <c r="I16" s="48">
        <v>0</v>
      </c>
      <c r="J16" s="48">
        <v>0</v>
      </c>
      <c r="K16" s="48">
        <v>0</v>
      </c>
      <c r="L16" s="48">
        <v>0</v>
      </c>
      <c r="M16" s="49">
        <v>1487534.9</v>
      </c>
      <c r="N16" s="69">
        <v>719702.97904999997</v>
      </c>
      <c r="O16" s="72" t="s">
        <v>203</v>
      </c>
    </row>
    <row r="17" spans="1:15" s="19" customFormat="1" ht="409.5" x14ac:dyDescent="0.15">
      <c r="A17" s="57" t="s">
        <v>97</v>
      </c>
      <c r="B17" s="4" t="s">
        <v>24</v>
      </c>
      <c r="C17" s="48">
        <f t="shared" si="1"/>
        <v>401200.8</v>
      </c>
      <c r="D17" s="48">
        <f t="shared" si="2"/>
        <v>232664.12844999999</v>
      </c>
      <c r="E17" s="48">
        <v>0</v>
      </c>
      <c r="F17" s="48">
        <v>0</v>
      </c>
      <c r="G17" s="48">
        <v>0</v>
      </c>
      <c r="H17" s="48">
        <v>0</v>
      </c>
      <c r="I17" s="48">
        <v>0</v>
      </c>
      <c r="J17" s="48">
        <v>0</v>
      </c>
      <c r="K17" s="48">
        <v>0</v>
      </c>
      <c r="L17" s="48">
        <v>0</v>
      </c>
      <c r="M17" s="49">
        <v>401200.8</v>
      </c>
      <c r="N17" s="71">
        <v>232664.12844999999</v>
      </c>
      <c r="O17" s="72" t="s">
        <v>204</v>
      </c>
    </row>
    <row r="18" spans="1:15" s="19" customFormat="1" ht="146.25" x14ac:dyDescent="0.15">
      <c r="A18" s="57" t="s">
        <v>98</v>
      </c>
      <c r="B18" s="5" t="s">
        <v>26</v>
      </c>
      <c r="C18" s="48">
        <f t="shared" si="1"/>
        <v>10514.8</v>
      </c>
      <c r="D18" s="48">
        <f t="shared" si="2"/>
        <v>2911.3271300000001</v>
      </c>
      <c r="E18" s="48">
        <v>0</v>
      </c>
      <c r="F18" s="48">
        <v>0</v>
      </c>
      <c r="G18" s="48">
        <v>0</v>
      </c>
      <c r="H18" s="48">
        <v>0</v>
      </c>
      <c r="I18" s="48">
        <v>0</v>
      </c>
      <c r="J18" s="48">
        <v>0</v>
      </c>
      <c r="K18" s="48">
        <v>0</v>
      </c>
      <c r="L18" s="48">
        <v>0</v>
      </c>
      <c r="M18" s="48">
        <v>10514.8</v>
      </c>
      <c r="N18" s="69">
        <v>2911.3271300000001</v>
      </c>
      <c r="O18" s="72" t="s">
        <v>205</v>
      </c>
    </row>
    <row r="19" spans="1:15" s="19" customFormat="1" ht="281.25" x14ac:dyDescent="0.15">
      <c r="A19" s="57" t="s">
        <v>99</v>
      </c>
      <c r="B19" s="5" t="s">
        <v>28</v>
      </c>
      <c r="C19" s="48">
        <f t="shared" si="1"/>
        <v>424514.9</v>
      </c>
      <c r="D19" s="48">
        <f t="shared" si="2"/>
        <v>212390.20194999999</v>
      </c>
      <c r="E19" s="48">
        <v>0</v>
      </c>
      <c r="F19" s="48">
        <v>0</v>
      </c>
      <c r="G19" s="48">
        <v>0</v>
      </c>
      <c r="H19" s="48">
        <v>0</v>
      </c>
      <c r="I19" s="48">
        <v>0</v>
      </c>
      <c r="J19" s="48">
        <v>0</v>
      </c>
      <c r="K19" s="48">
        <v>0</v>
      </c>
      <c r="L19" s="48">
        <v>0</v>
      </c>
      <c r="M19" s="48">
        <v>424514.9</v>
      </c>
      <c r="N19" s="71">
        <v>212390.20194999999</v>
      </c>
      <c r="O19" s="73" t="s">
        <v>206</v>
      </c>
    </row>
    <row r="20" spans="1:15" s="19" customFormat="1" ht="72" customHeight="1" x14ac:dyDescent="0.15">
      <c r="A20" s="57" t="s">
        <v>100</v>
      </c>
      <c r="B20" s="7" t="s">
        <v>34</v>
      </c>
      <c r="C20" s="48">
        <f t="shared" si="1"/>
        <v>49534.9</v>
      </c>
      <c r="D20" s="48">
        <f t="shared" si="2"/>
        <v>25354.72208</v>
      </c>
      <c r="E20" s="48">
        <v>0</v>
      </c>
      <c r="F20" s="48">
        <v>0</v>
      </c>
      <c r="G20" s="48">
        <v>0</v>
      </c>
      <c r="H20" s="48">
        <v>0</v>
      </c>
      <c r="I20" s="48">
        <v>0</v>
      </c>
      <c r="J20" s="48">
        <v>0</v>
      </c>
      <c r="K20" s="48">
        <v>0</v>
      </c>
      <c r="L20" s="48">
        <v>0</v>
      </c>
      <c r="M20" s="48">
        <v>49534.9</v>
      </c>
      <c r="N20" s="71">
        <v>25354.72208</v>
      </c>
      <c r="O20" s="72" t="s">
        <v>207</v>
      </c>
    </row>
    <row r="21" spans="1:15" s="19" customFormat="1" ht="72" customHeight="1" x14ac:dyDescent="0.15">
      <c r="A21" s="57" t="s">
        <v>101</v>
      </c>
      <c r="B21" s="6" t="s">
        <v>35</v>
      </c>
      <c r="C21" s="48">
        <f t="shared" si="1"/>
        <v>11099</v>
      </c>
      <c r="D21" s="48">
        <f t="shared" si="2"/>
        <v>6560.2228500000001</v>
      </c>
      <c r="E21" s="48">
        <v>0</v>
      </c>
      <c r="F21" s="48">
        <v>0</v>
      </c>
      <c r="G21" s="48">
        <v>0</v>
      </c>
      <c r="H21" s="48">
        <v>0</v>
      </c>
      <c r="I21" s="48">
        <v>0</v>
      </c>
      <c r="J21" s="48">
        <v>0</v>
      </c>
      <c r="K21" s="48">
        <v>0</v>
      </c>
      <c r="L21" s="48">
        <v>0</v>
      </c>
      <c r="M21" s="48">
        <v>11099</v>
      </c>
      <c r="N21" s="71">
        <v>6560.2228500000001</v>
      </c>
      <c r="O21" s="72" t="s">
        <v>208</v>
      </c>
    </row>
    <row r="22" spans="1:15" s="19" customFormat="1" ht="33.75" x14ac:dyDescent="0.15">
      <c r="A22" s="57" t="s">
        <v>129</v>
      </c>
      <c r="B22" s="6" t="s">
        <v>36</v>
      </c>
      <c r="C22" s="48">
        <f t="shared" si="1"/>
        <v>18194.900000000001</v>
      </c>
      <c r="D22" s="48">
        <f t="shared" si="2"/>
        <v>5844.1083699999999</v>
      </c>
      <c r="E22" s="48">
        <v>0</v>
      </c>
      <c r="F22" s="48">
        <v>0</v>
      </c>
      <c r="G22" s="48">
        <v>0</v>
      </c>
      <c r="H22" s="48">
        <v>0</v>
      </c>
      <c r="I22" s="48">
        <v>0</v>
      </c>
      <c r="J22" s="48">
        <v>0</v>
      </c>
      <c r="K22" s="48">
        <v>0</v>
      </c>
      <c r="L22" s="48">
        <v>0</v>
      </c>
      <c r="M22" s="48">
        <v>18194.900000000001</v>
      </c>
      <c r="N22" s="69">
        <v>5844.1083699999999</v>
      </c>
      <c r="O22" s="72" t="s">
        <v>209</v>
      </c>
    </row>
    <row r="23" spans="1:15" s="19" customFormat="1" ht="45" x14ac:dyDescent="0.15">
      <c r="A23" s="57" t="s">
        <v>130</v>
      </c>
      <c r="B23" s="5" t="s">
        <v>102</v>
      </c>
      <c r="C23" s="48">
        <f>E23+H23+K23+M23</f>
        <v>125198.3</v>
      </c>
      <c r="D23" s="48">
        <f>F23+J23+L23+N23</f>
        <v>77837.756779999996</v>
      </c>
      <c r="E23" s="48">
        <v>0</v>
      </c>
      <c r="F23" s="48">
        <v>0</v>
      </c>
      <c r="G23" s="48">
        <v>0</v>
      </c>
      <c r="H23" s="48">
        <v>0</v>
      </c>
      <c r="I23" s="48">
        <v>0</v>
      </c>
      <c r="J23" s="51">
        <v>0</v>
      </c>
      <c r="K23" s="48">
        <v>0</v>
      </c>
      <c r="L23" s="48">
        <v>0</v>
      </c>
      <c r="M23" s="48">
        <v>125198.3</v>
      </c>
      <c r="N23" s="71">
        <v>77837.756779999996</v>
      </c>
      <c r="O23" s="72" t="s">
        <v>210</v>
      </c>
    </row>
    <row r="24" spans="1:15" s="19" customFormat="1" ht="56.25" x14ac:dyDescent="0.15">
      <c r="A24" s="57" t="s">
        <v>135</v>
      </c>
      <c r="B24" s="5" t="s">
        <v>134</v>
      </c>
      <c r="C24" s="48">
        <f>E24+H24+K24+M24</f>
        <v>49847</v>
      </c>
      <c r="D24" s="48">
        <f>F24+J24+L24+N24</f>
        <v>2959.5</v>
      </c>
      <c r="E24" s="48">
        <v>49847</v>
      </c>
      <c r="F24" s="48">
        <v>2959.5</v>
      </c>
      <c r="G24" s="48">
        <v>0</v>
      </c>
      <c r="H24" s="48">
        <v>0</v>
      </c>
      <c r="I24" s="48">
        <v>0</v>
      </c>
      <c r="J24" s="51">
        <v>0</v>
      </c>
      <c r="K24" s="48">
        <v>0</v>
      </c>
      <c r="L24" s="48">
        <v>0</v>
      </c>
      <c r="M24" s="48">
        <v>0</v>
      </c>
      <c r="N24" s="48">
        <v>0</v>
      </c>
      <c r="O24" s="74" t="s">
        <v>194</v>
      </c>
    </row>
    <row r="25" spans="1:15" s="19" customFormat="1" ht="90" x14ac:dyDescent="0.15">
      <c r="A25" s="57" t="s">
        <v>103</v>
      </c>
      <c r="B25" s="6" t="s">
        <v>37</v>
      </c>
      <c r="C25" s="48">
        <f>E25+H25+K25+M25</f>
        <v>13363.7</v>
      </c>
      <c r="D25" s="48">
        <f t="shared" ref="D25:D42" si="3">F25+J25+L25+N25</f>
        <v>9045.3918799999992</v>
      </c>
      <c r="E25" s="48">
        <v>0</v>
      </c>
      <c r="F25" s="48">
        <v>0</v>
      </c>
      <c r="G25" s="50">
        <v>13363.7</v>
      </c>
      <c r="H25" s="50">
        <v>13363.7</v>
      </c>
      <c r="I25" s="50">
        <v>13363.7</v>
      </c>
      <c r="J25" s="50">
        <v>9045.3918799999992</v>
      </c>
      <c r="K25" s="48">
        <v>0</v>
      </c>
      <c r="L25" s="48">
        <v>0</v>
      </c>
      <c r="M25" s="48">
        <v>0</v>
      </c>
      <c r="N25" s="48">
        <v>0</v>
      </c>
      <c r="O25" s="18" t="s">
        <v>235</v>
      </c>
    </row>
    <row r="26" spans="1:15" s="19" customFormat="1" ht="118.5" customHeight="1" x14ac:dyDescent="0.15">
      <c r="A26" s="57" t="s">
        <v>104</v>
      </c>
      <c r="B26" s="6" t="s">
        <v>42</v>
      </c>
      <c r="C26" s="48">
        <f t="shared" ref="C26:C44" si="4">E26+H26+K26+M26</f>
        <v>170390.9</v>
      </c>
      <c r="D26" s="48">
        <f t="shared" si="3"/>
        <v>151327.58585999999</v>
      </c>
      <c r="E26" s="48">
        <v>0</v>
      </c>
      <c r="F26" s="48">
        <v>0</v>
      </c>
      <c r="G26" s="51">
        <v>170390.9</v>
      </c>
      <c r="H26" s="51">
        <v>170390.9</v>
      </c>
      <c r="I26" s="51">
        <v>170390.9</v>
      </c>
      <c r="J26" s="51">
        <v>151327.58585999999</v>
      </c>
      <c r="K26" s="48">
        <v>0</v>
      </c>
      <c r="L26" s="48">
        <v>0</v>
      </c>
      <c r="M26" s="48">
        <v>0</v>
      </c>
      <c r="N26" s="48">
        <v>0</v>
      </c>
      <c r="O26" s="74" t="s">
        <v>236</v>
      </c>
    </row>
    <row r="27" spans="1:15" s="19" customFormat="1" ht="409.5" x14ac:dyDescent="0.15">
      <c r="A27" s="57" t="s">
        <v>105</v>
      </c>
      <c r="B27" s="5" t="s">
        <v>27</v>
      </c>
      <c r="C27" s="48">
        <f t="shared" si="4"/>
        <v>755273.5</v>
      </c>
      <c r="D27" s="48">
        <f t="shared" si="3"/>
        <v>245107.77860000002</v>
      </c>
      <c r="E27" s="48">
        <v>0</v>
      </c>
      <c r="F27" s="48">
        <v>0</v>
      </c>
      <c r="G27" s="48">
        <v>18205</v>
      </c>
      <c r="H27" s="48">
        <v>25859.5</v>
      </c>
      <c r="I27" s="48">
        <v>25859.5</v>
      </c>
      <c r="J27" s="48">
        <v>12193.54</v>
      </c>
      <c r="K27" s="48">
        <v>0</v>
      </c>
      <c r="L27" s="48">
        <v>0</v>
      </c>
      <c r="M27" s="48">
        <v>729414</v>
      </c>
      <c r="N27" s="69">
        <v>232914.23860000001</v>
      </c>
      <c r="O27" s="18" t="s">
        <v>242</v>
      </c>
    </row>
    <row r="28" spans="1:15" s="19" customFormat="1" ht="56.25" x14ac:dyDescent="0.15">
      <c r="A28" s="57" t="s">
        <v>106</v>
      </c>
      <c r="B28" s="6" t="s">
        <v>30</v>
      </c>
      <c r="C28" s="48">
        <f t="shared" si="4"/>
        <v>89501</v>
      </c>
      <c r="D28" s="48">
        <f t="shared" si="3"/>
        <v>48811.652999999998</v>
      </c>
      <c r="E28" s="48">
        <v>0</v>
      </c>
      <c r="F28" s="48">
        <v>0</v>
      </c>
      <c r="G28" s="48">
        <v>89501</v>
      </c>
      <c r="H28" s="48">
        <v>89501</v>
      </c>
      <c r="I28" s="48">
        <v>89501</v>
      </c>
      <c r="J28" s="51">
        <v>48811.652999999998</v>
      </c>
      <c r="K28" s="48">
        <v>0</v>
      </c>
      <c r="L28" s="48">
        <v>0</v>
      </c>
      <c r="M28" s="48">
        <v>0</v>
      </c>
      <c r="N28" s="48">
        <v>0</v>
      </c>
      <c r="O28" s="74" t="s">
        <v>234</v>
      </c>
    </row>
    <row r="29" spans="1:15" s="19" customFormat="1" ht="67.5" x14ac:dyDescent="0.15">
      <c r="A29" s="57" t="s">
        <v>136</v>
      </c>
      <c r="B29" s="6" t="s">
        <v>29</v>
      </c>
      <c r="C29" s="48">
        <f t="shared" si="4"/>
        <v>52217.599999999999</v>
      </c>
      <c r="D29" s="48">
        <f t="shared" si="3"/>
        <v>30620.735000000001</v>
      </c>
      <c r="E29" s="48">
        <v>0</v>
      </c>
      <c r="F29" s="48">
        <v>0</v>
      </c>
      <c r="G29" s="48">
        <v>52217.599999999999</v>
      </c>
      <c r="H29" s="48">
        <v>52217.599999999999</v>
      </c>
      <c r="I29" s="48">
        <v>52217.599999999999</v>
      </c>
      <c r="J29" s="51">
        <v>30620.735000000001</v>
      </c>
      <c r="K29" s="48">
        <v>0</v>
      </c>
      <c r="L29" s="48">
        <v>0</v>
      </c>
      <c r="M29" s="48">
        <v>0</v>
      </c>
      <c r="N29" s="48">
        <v>0</v>
      </c>
      <c r="O29" s="74" t="s">
        <v>233</v>
      </c>
    </row>
    <row r="30" spans="1:15" s="19" customFormat="1" ht="87" customHeight="1" x14ac:dyDescent="0.15">
      <c r="A30" s="57" t="s">
        <v>108</v>
      </c>
      <c r="B30" s="7" t="s">
        <v>31</v>
      </c>
      <c r="C30" s="48">
        <f t="shared" si="4"/>
        <v>57013.599999999999</v>
      </c>
      <c r="D30" s="48">
        <f t="shared" si="3"/>
        <v>31115.74957</v>
      </c>
      <c r="E30" s="48">
        <v>0</v>
      </c>
      <c r="F30" s="48">
        <v>0</v>
      </c>
      <c r="G30" s="48">
        <v>57013.599999999999</v>
      </c>
      <c r="H30" s="48">
        <v>57013.599999999999</v>
      </c>
      <c r="I30" s="48">
        <v>57013.599999999999</v>
      </c>
      <c r="J30" s="51">
        <v>31115.74957</v>
      </c>
      <c r="K30" s="48">
        <v>0</v>
      </c>
      <c r="L30" s="48">
        <v>0</v>
      </c>
      <c r="M30" s="48">
        <v>0</v>
      </c>
      <c r="N30" s="48">
        <v>0</v>
      </c>
      <c r="O30" s="74" t="s">
        <v>232</v>
      </c>
    </row>
    <row r="31" spans="1:15" s="19" customFormat="1" ht="258.75" x14ac:dyDescent="0.15">
      <c r="A31" s="57" t="s">
        <v>107</v>
      </c>
      <c r="B31" s="7" t="s">
        <v>32</v>
      </c>
      <c r="C31" s="48">
        <f t="shared" si="4"/>
        <v>455108.4</v>
      </c>
      <c r="D31" s="48">
        <f t="shared" si="3"/>
        <v>270932.22297</v>
      </c>
      <c r="E31" s="48">
        <v>0</v>
      </c>
      <c r="F31" s="48">
        <v>0</v>
      </c>
      <c r="G31" s="48">
        <v>443858.3</v>
      </c>
      <c r="H31" s="48">
        <v>455108.4</v>
      </c>
      <c r="I31" s="48">
        <v>455108.4</v>
      </c>
      <c r="J31" s="51">
        <v>270932.22297</v>
      </c>
      <c r="K31" s="48">
        <v>0</v>
      </c>
      <c r="L31" s="48">
        <v>0</v>
      </c>
      <c r="M31" s="48">
        <v>0</v>
      </c>
      <c r="N31" s="48">
        <v>0</v>
      </c>
      <c r="O31" s="74" t="s">
        <v>243</v>
      </c>
    </row>
    <row r="32" spans="1:15" s="19" customFormat="1" ht="409.5" x14ac:dyDescent="0.15">
      <c r="A32" s="57" t="s">
        <v>109</v>
      </c>
      <c r="B32" s="6" t="s">
        <v>153</v>
      </c>
      <c r="C32" s="48">
        <f t="shared" si="4"/>
        <v>4073144.8</v>
      </c>
      <c r="D32" s="48">
        <f t="shared" si="3"/>
        <v>1899663.8964999998</v>
      </c>
      <c r="E32" s="48">
        <v>0</v>
      </c>
      <c r="F32" s="48">
        <v>0</v>
      </c>
      <c r="G32" s="48">
        <v>1094658.2</v>
      </c>
      <c r="H32" s="48">
        <v>1040792.5</v>
      </c>
      <c r="I32" s="48">
        <v>1040792.5</v>
      </c>
      <c r="J32" s="51">
        <v>601018.34881</v>
      </c>
      <c r="K32" s="48">
        <v>0</v>
      </c>
      <c r="L32" s="48">
        <v>0</v>
      </c>
      <c r="M32" s="48">
        <v>3032352.3</v>
      </c>
      <c r="N32" s="69">
        <v>1298645.5476899999</v>
      </c>
      <c r="O32" s="18" t="s">
        <v>244</v>
      </c>
    </row>
    <row r="33" spans="1:15" s="19" customFormat="1" ht="69.75" customHeight="1" x14ac:dyDescent="0.15">
      <c r="A33" s="57" t="s">
        <v>110</v>
      </c>
      <c r="B33" s="6" t="s">
        <v>39</v>
      </c>
      <c r="C33" s="48">
        <f t="shared" si="4"/>
        <v>34174.300000000003</v>
      </c>
      <c r="D33" s="48">
        <f t="shared" si="3"/>
        <v>19410.450250000002</v>
      </c>
      <c r="E33" s="48">
        <v>0</v>
      </c>
      <c r="F33" s="48">
        <v>0</v>
      </c>
      <c r="G33" s="48">
        <v>31833.1</v>
      </c>
      <c r="H33" s="48">
        <v>34174.300000000003</v>
      </c>
      <c r="I33" s="48">
        <v>34174.300000000003</v>
      </c>
      <c r="J33" s="48">
        <v>19410.450250000002</v>
      </c>
      <c r="K33" s="48">
        <v>0</v>
      </c>
      <c r="L33" s="48">
        <v>0</v>
      </c>
      <c r="M33" s="48">
        <v>0</v>
      </c>
      <c r="N33" s="48">
        <v>0</v>
      </c>
      <c r="O33" s="74" t="s">
        <v>245</v>
      </c>
    </row>
    <row r="34" spans="1:15" s="19" customFormat="1" ht="69" customHeight="1" x14ac:dyDescent="0.15">
      <c r="A34" s="57" t="s">
        <v>111</v>
      </c>
      <c r="B34" s="6" t="s">
        <v>38</v>
      </c>
      <c r="C34" s="48">
        <f t="shared" si="4"/>
        <v>12485.2</v>
      </c>
      <c r="D34" s="48">
        <f t="shared" si="3"/>
        <v>5468.3009000000002</v>
      </c>
      <c r="E34" s="48">
        <v>0</v>
      </c>
      <c r="F34" s="48">
        <v>0</v>
      </c>
      <c r="G34" s="50">
        <v>12485.2</v>
      </c>
      <c r="H34" s="50">
        <v>12485.2</v>
      </c>
      <c r="I34" s="50">
        <v>12485.2</v>
      </c>
      <c r="J34" s="50">
        <v>5468.3009000000002</v>
      </c>
      <c r="K34" s="48">
        <v>0</v>
      </c>
      <c r="L34" s="48">
        <v>0</v>
      </c>
      <c r="M34" s="48">
        <v>0</v>
      </c>
      <c r="N34" s="48">
        <v>0</v>
      </c>
      <c r="O34" s="74" t="s">
        <v>187</v>
      </c>
    </row>
    <row r="35" spans="1:15" s="19" customFormat="1" ht="67.5" x14ac:dyDescent="0.15">
      <c r="A35" s="57" t="s">
        <v>112</v>
      </c>
      <c r="B35" s="5" t="s">
        <v>154</v>
      </c>
      <c r="C35" s="48">
        <f t="shared" si="4"/>
        <v>26543.8</v>
      </c>
      <c r="D35" s="48">
        <f t="shared" si="3"/>
        <v>17518.681230000002</v>
      </c>
      <c r="E35" s="48">
        <v>0</v>
      </c>
      <c r="F35" s="48">
        <v>0</v>
      </c>
      <c r="G35" s="48">
        <v>10000</v>
      </c>
      <c r="H35" s="48">
        <v>26543.8</v>
      </c>
      <c r="I35" s="48">
        <v>26543.8</v>
      </c>
      <c r="J35" s="51">
        <f>1036.77229+10518.38884+5963.5201</f>
        <v>17518.681230000002</v>
      </c>
      <c r="K35" s="48">
        <v>0</v>
      </c>
      <c r="L35" s="48">
        <v>0</v>
      </c>
      <c r="M35" s="46">
        <v>0</v>
      </c>
      <c r="N35" s="48">
        <v>0</v>
      </c>
      <c r="O35" s="18" t="s">
        <v>193</v>
      </c>
    </row>
    <row r="36" spans="1:15" s="19" customFormat="1" ht="67.5" x14ac:dyDescent="0.15">
      <c r="A36" s="57" t="s">
        <v>113</v>
      </c>
      <c r="B36" s="5" t="s">
        <v>25</v>
      </c>
      <c r="C36" s="48">
        <f t="shared" si="4"/>
        <v>2370.9</v>
      </c>
      <c r="D36" s="48">
        <f t="shared" si="3"/>
        <v>283.79500000000002</v>
      </c>
      <c r="E36" s="48">
        <v>0</v>
      </c>
      <c r="F36" s="48">
        <v>0</v>
      </c>
      <c r="G36" s="48">
        <v>1650.6</v>
      </c>
      <c r="H36" s="48">
        <v>2370.9</v>
      </c>
      <c r="I36" s="48">
        <v>2370.9</v>
      </c>
      <c r="J36" s="48">
        <v>283.79500000000002</v>
      </c>
      <c r="K36" s="48">
        <v>0</v>
      </c>
      <c r="L36" s="48">
        <v>0</v>
      </c>
      <c r="M36" s="46">
        <v>0</v>
      </c>
      <c r="N36" s="48">
        <v>0</v>
      </c>
      <c r="O36" s="18" t="s">
        <v>246</v>
      </c>
    </row>
    <row r="37" spans="1:15" s="19" customFormat="1" ht="45" x14ac:dyDescent="0.15">
      <c r="A37" s="57" t="s">
        <v>114</v>
      </c>
      <c r="B37" s="5" t="s">
        <v>72</v>
      </c>
      <c r="C37" s="48">
        <f t="shared" si="4"/>
        <v>4500</v>
      </c>
      <c r="D37" s="48">
        <f t="shared" si="3"/>
        <v>2160.1799500000002</v>
      </c>
      <c r="E37" s="48">
        <v>0</v>
      </c>
      <c r="F37" s="48">
        <v>0</v>
      </c>
      <c r="G37" s="48">
        <v>4500</v>
      </c>
      <c r="H37" s="48">
        <v>4500</v>
      </c>
      <c r="I37" s="48">
        <v>4500</v>
      </c>
      <c r="J37" s="51">
        <v>2160.1799500000002</v>
      </c>
      <c r="K37" s="48">
        <v>0</v>
      </c>
      <c r="L37" s="48">
        <v>0</v>
      </c>
      <c r="M37" s="48">
        <v>0</v>
      </c>
      <c r="N37" s="48">
        <v>0</v>
      </c>
      <c r="O37" s="74" t="s">
        <v>231</v>
      </c>
    </row>
    <row r="38" spans="1:15" s="19" customFormat="1" ht="90" x14ac:dyDescent="0.15">
      <c r="A38" s="57" t="s">
        <v>115</v>
      </c>
      <c r="B38" s="6" t="s">
        <v>43</v>
      </c>
      <c r="C38" s="48">
        <f t="shared" si="4"/>
        <v>39527.42</v>
      </c>
      <c r="D38" s="48">
        <f t="shared" si="3"/>
        <v>28599.638589999999</v>
      </c>
      <c r="E38" s="48">
        <v>0</v>
      </c>
      <c r="F38" s="48">
        <v>0</v>
      </c>
      <c r="G38" s="51">
        <v>39527.4</v>
      </c>
      <c r="H38" s="51">
        <v>39527.42</v>
      </c>
      <c r="I38" s="51">
        <v>39527.4</v>
      </c>
      <c r="J38" s="51">
        <v>28599.638589999999</v>
      </c>
      <c r="K38" s="48">
        <v>0</v>
      </c>
      <c r="L38" s="48">
        <v>0</v>
      </c>
      <c r="M38" s="48">
        <v>0</v>
      </c>
      <c r="N38" s="48">
        <v>0</v>
      </c>
      <c r="O38" s="74" t="s">
        <v>237</v>
      </c>
    </row>
    <row r="39" spans="1:15" s="19" customFormat="1" ht="112.5" x14ac:dyDescent="0.15">
      <c r="A39" s="57" t="s">
        <v>116</v>
      </c>
      <c r="B39" s="6" t="s">
        <v>41</v>
      </c>
      <c r="C39" s="48">
        <f t="shared" si="4"/>
        <v>146022</v>
      </c>
      <c r="D39" s="48">
        <f t="shared" si="3"/>
        <v>129403.13863</v>
      </c>
      <c r="E39" s="51">
        <v>146022</v>
      </c>
      <c r="F39" s="51">
        <v>129403.13863</v>
      </c>
      <c r="G39" s="48">
        <v>0</v>
      </c>
      <c r="H39" s="48">
        <v>0</v>
      </c>
      <c r="I39" s="48">
        <v>0</v>
      </c>
      <c r="J39" s="48">
        <v>0</v>
      </c>
      <c r="K39" s="48">
        <v>0</v>
      </c>
      <c r="L39" s="48">
        <v>0</v>
      </c>
      <c r="M39" s="48">
        <v>0</v>
      </c>
      <c r="N39" s="48">
        <v>0</v>
      </c>
      <c r="O39" s="74" t="s">
        <v>238</v>
      </c>
    </row>
    <row r="40" spans="1:15" s="19" customFormat="1" ht="141.75" customHeight="1" x14ac:dyDescent="0.15">
      <c r="A40" s="57" t="s">
        <v>117</v>
      </c>
      <c r="B40" s="6" t="s">
        <v>84</v>
      </c>
      <c r="C40" s="48">
        <f t="shared" si="4"/>
        <v>53939.1</v>
      </c>
      <c r="D40" s="48">
        <f t="shared" si="3"/>
        <v>35710.42</v>
      </c>
      <c r="E40" s="48">
        <v>53939.1</v>
      </c>
      <c r="F40" s="48">
        <v>35710.42</v>
      </c>
      <c r="G40" s="48">
        <v>0</v>
      </c>
      <c r="H40" s="48">
        <v>0</v>
      </c>
      <c r="I40" s="48">
        <v>0</v>
      </c>
      <c r="J40" s="48">
        <v>0</v>
      </c>
      <c r="K40" s="48">
        <v>0</v>
      </c>
      <c r="L40" s="48">
        <v>0</v>
      </c>
      <c r="M40" s="48">
        <v>0</v>
      </c>
      <c r="N40" s="48">
        <v>0</v>
      </c>
      <c r="O40" s="74" t="s">
        <v>239</v>
      </c>
    </row>
    <row r="41" spans="1:15" s="19" customFormat="1" ht="213.75" customHeight="1" x14ac:dyDescent="0.15">
      <c r="A41" s="57" t="s">
        <v>118</v>
      </c>
      <c r="B41" s="6" t="s">
        <v>40</v>
      </c>
      <c r="C41" s="48">
        <f t="shared" si="4"/>
        <v>7561.3</v>
      </c>
      <c r="D41" s="48">
        <f t="shared" si="3"/>
        <v>2164.5</v>
      </c>
      <c r="E41" s="48">
        <v>7485.7</v>
      </c>
      <c r="F41" s="51">
        <v>2142.9</v>
      </c>
      <c r="G41" s="48">
        <v>75.599999999999994</v>
      </c>
      <c r="H41" s="48">
        <v>75.599999999999994</v>
      </c>
      <c r="I41" s="48">
        <v>75.599999999999994</v>
      </c>
      <c r="J41" s="48">
        <v>21.6</v>
      </c>
      <c r="K41" s="48">
        <v>0</v>
      </c>
      <c r="L41" s="48">
        <v>0</v>
      </c>
      <c r="M41" s="48">
        <v>0</v>
      </c>
      <c r="N41" s="48">
        <v>0</v>
      </c>
      <c r="O41" s="74" t="s">
        <v>240</v>
      </c>
    </row>
    <row r="42" spans="1:15" s="19" customFormat="1" ht="123.75" x14ac:dyDescent="0.15">
      <c r="A42" s="57" t="s">
        <v>119</v>
      </c>
      <c r="B42" s="6" t="s">
        <v>71</v>
      </c>
      <c r="C42" s="48">
        <f t="shared" si="4"/>
        <v>11326.8</v>
      </c>
      <c r="D42" s="48">
        <f t="shared" si="3"/>
        <v>2042.6999999999998</v>
      </c>
      <c r="E42" s="48">
        <v>11213.5</v>
      </c>
      <c r="F42" s="48">
        <v>2022.2729999999999</v>
      </c>
      <c r="G42" s="51">
        <v>113.3</v>
      </c>
      <c r="H42" s="51">
        <v>113.3</v>
      </c>
      <c r="I42" s="51">
        <v>113.3</v>
      </c>
      <c r="J42" s="51">
        <v>20.427</v>
      </c>
      <c r="K42" s="48">
        <v>0</v>
      </c>
      <c r="L42" s="48">
        <v>0</v>
      </c>
      <c r="M42" s="48">
        <v>0</v>
      </c>
      <c r="N42" s="48">
        <v>0</v>
      </c>
      <c r="O42" s="74" t="s">
        <v>241</v>
      </c>
    </row>
    <row r="43" spans="1:15" s="19" customFormat="1" ht="162.75" customHeight="1" x14ac:dyDescent="0.15">
      <c r="A43" s="57" t="s">
        <v>137</v>
      </c>
      <c r="B43" s="6" t="s">
        <v>82</v>
      </c>
      <c r="C43" s="48">
        <f t="shared" si="4"/>
        <v>617.20000000000005</v>
      </c>
      <c r="D43" s="48"/>
      <c r="E43" s="48">
        <v>617.20000000000005</v>
      </c>
      <c r="F43" s="48">
        <v>185.16</v>
      </c>
      <c r="G43" s="51"/>
      <c r="H43" s="51"/>
      <c r="I43" s="51"/>
      <c r="J43" s="51"/>
      <c r="K43" s="48"/>
      <c r="L43" s="48"/>
      <c r="M43" s="48"/>
      <c r="N43" s="48"/>
      <c r="O43" s="74" t="s">
        <v>189</v>
      </c>
    </row>
    <row r="44" spans="1:15" s="19" customFormat="1" ht="90" x14ac:dyDescent="0.15">
      <c r="A44" s="57" t="s">
        <v>138</v>
      </c>
      <c r="B44" s="7" t="s">
        <v>33</v>
      </c>
      <c r="C44" s="48">
        <f t="shared" si="4"/>
        <v>1597.5</v>
      </c>
      <c r="D44" s="48">
        <f>F44+J44+L44+N44</f>
        <v>1198.125</v>
      </c>
      <c r="E44" s="51">
        <v>352.5</v>
      </c>
      <c r="F44" s="51">
        <v>264.42599999999999</v>
      </c>
      <c r="G44" s="51">
        <v>1245</v>
      </c>
      <c r="H44" s="51">
        <v>1245</v>
      </c>
      <c r="I44" s="51">
        <v>1245</v>
      </c>
      <c r="J44" s="51">
        <v>933.69899999999996</v>
      </c>
      <c r="K44" s="48">
        <v>0</v>
      </c>
      <c r="L44" s="48">
        <v>0</v>
      </c>
      <c r="M44" s="48">
        <v>0</v>
      </c>
      <c r="N44" s="48">
        <v>0</v>
      </c>
      <c r="O44" s="74" t="s">
        <v>185</v>
      </c>
    </row>
    <row r="45" spans="1:15" s="19" customFormat="1" ht="33.75" x14ac:dyDescent="0.2">
      <c r="A45" s="36" t="s">
        <v>139</v>
      </c>
      <c r="B45" s="37" t="s">
        <v>24</v>
      </c>
      <c r="C45" s="40">
        <f>C46+C47+C48</f>
        <v>420169</v>
      </c>
      <c r="D45" s="40">
        <f t="shared" ref="D45:N45" si="5">D46+D47+D48</f>
        <v>164169.79227000001</v>
      </c>
      <c r="E45" s="40">
        <f t="shared" si="5"/>
        <v>414715.69999999995</v>
      </c>
      <c r="F45" s="40">
        <f t="shared" si="5"/>
        <v>162982.92767</v>
      </c>
      <c r="G45" s="40">
        <f t="shared" si="5"/>
        <v>3030.4</v>
      </c>
      <c r="H45" s="40">
        <f t="shared" si="5"/>
        <v>5453.3</v>
      </c>
      <c r="I45" s="40">
        <f t="shared" si="5"/>
        <v>5453.3</v>
      </c>
      <c r="J45" s="40">
        <f t="shared" si="5"/>
        <v>1186.8646000000001</v>
      </c>
      <c r="K45" s="40">
        <f t="shared" si="5"/>
        <v>0</v>
      </c>
      <c r="L45" s="40">
        <f t="shared" si="5"/>
        <v>0</v>
      </c>
      <c r="M45" s="40">
        <f t="shared" si="5"/>
        <v>0</v>
      </c>
      <c r="N45" s="40">
        <f t="shared" si="5"/>
        <v>0</v>
      </c>
      <c r="O45" s="38"/>
    </row>
    <row r="46" spans="1:15" s="19" customFormat="1" ht="111" customHeight="1" x14ac:dyDescent="0.15">
      <c r="A46" s="57" t="s">
        <v>140</v>
      </c>
      <c r="B46" s="10" t="s">
        <v>87</v>
      </c>
      <c r="C46" s="13">
        <f>E46+H46+K46+M46</f>
        <v>100129.79999999999</v>
      </c>
      <c r="D46" s="13">
        <f>F46+J46+L46+N46</f>
        <v>0</v>
      </c>
      <c r="E46" s="60">
        <v>97876.9</v>
      </c>
      <c r="F46" s="60">
        <v>0</v>
      </c>
      <c r="G46" s="60">
        <v>0</v>
      </c>
      <c r="H46" s="60">
        <v>2252.9</v>
      </c>
      <c r="I46" s="60">
        <v>2252.9</v>
      </c>
      <c r="J46" s="60">
        <v>0</v>
      </c>
      <c r="K46" s="13"/>
      <c r="L46" s="13"/>
      <c r="M46" s="13"/>
      <c r="N46" s="13"/>
      <c r="O46" s="10" t="s">
        <v>230</v>
      </c>
    </row>
    <row r="47" spans="1:15" s="19" customFormat="1" ht="216.75" customHeight="1" x14ac:dyDescent="0.15">
      <c r="A47" s="57" t="s">
        <v>141</v>
      </c>
      <c r="B47" s="10" t="s">
        <v>80</v>
      </c>
      <c r="C47" s="13">
        <f>E47+H47+K47+M47</f>
        <v>150000</v>
      </c>
      <c r="D47" s="13">
        <f>F47+J47+L47+N47</f>
        <v>113632.75527000001</v>
      </c>
      <c r="E47" s="60">
        <v>148500</v>
      </c>
      <c r="F47" s="60">
        <v>112496.42767</v>
      </c>
      <c r="G47" s="60">
        <v>1500</v>
      </c>
      <c r="H47" s="60">
        <v>1500</v>
      </c>
      <c r="I47" s="60">
        <v>1500</v>
      </c>
      <c r="J47" s="60">
        <v>1136.3276000000001</v>
      </c>
      <c r="K47" s="13"/>
      <c r="L47" s="13"/>
      <c r="M47" s="13"/>
      <c r="N47" s="13"/>
      <c r="O47" s="10" t="s">
        <v>229</v>
      </c>
    </row>
    <row r="48" spans="1:15" s="19" customFormat="1" ht="236.25" x14ac:dyDescent="0.15">
      <c r="A48" s="66" t="s">
        <v>169</v>
      </c>
      <c r="B48" s="10" t="s">
        <v>170</v>
      </c>
      <c r="C48" s="13">
        <f>E48+H48+K48+M48</f>
        <v>170039.19999999998</v>
      </c>
      <c r="D48" s="17">
        <f>F48+J48+L48+N48</f>
        <v>50537.036999999997</v>
      </c>
      <c r="E48" s="61">
        <v>168338.8</v>
      </c>
      <c r="F48" s="61">
        <v>50486.5</v>
      </c>
      <c r="G48" s="61">
        <v>1530.4</v>
      </c>
      <c r="H48" s="61">
        <v>1700.4</v>
      </c>
      <c r="I48" s="61">
        <v>1700.4</v>
      </c>
      <c r="J48" s="61">
        <v>50.536999999999999</v>
      </c>
      <c r="K48" s="17"/>
      <c r="L48" s="17"/>
      <c r="M48" s="17"/>
      <c r="N48" s="17"/>
      <c r="O48" s="10" t="s">
        <v>192</v>
      </c>
    </row>
    <row r="49" spans="1:15" s="19" customFormat="1" ht="45" x14ac:dyDescent="0.2">
      <c r="A49" s="36" t="s">
        <v>142</v>
      </c>
      <c r="B49" s="37" t="s">
        <v>123</v>
      </c>
      <c r="C49" s="40">
        <f>C50+C51</f>
        <v>39568.1</v>
      </c>
      <c r="D49" s="40">
        <f t="shared" ref="D49:J49" si="6">D50+D51</f>
        <v>19398.8</v>
      </c>
      <c r="E49" s="59">
        <f t="shared" si="6"/>
        <v>39374.1</v>
      </c>
      <c r="F49" s="59">
        <f t="shared" si="6"/>
        <v>19204.8</v>
      </c>
      <c r="G49" s="59">
        <f t="shared" si="6"/>
        <v>194</v>
      </c>
      <c r="H49" s="59">
        <f t="shared" si="6"/>
        <v>194</v>
      </c>
      <c r="I49" s="59">
        <f t="shared" si="6"/>
        <v>194</v>
      </c>
      <c r="J49" s="59">
        <f t="shared" si="6"/>
        <v>194</v>
      </c>
      <c r="K49" s="40">
        <f>K50+K51</f>
        <v>0</v>
      </c>
      <c r="L49" s="40">
        <f>L50+L51</f>
        <v>0</v>
      </c>
      <c r="M49" s="40">
        <f>M50+M51</f>
        <v>0</v>
      </c>
      <c r="N49" s="40">
        <f>N50+N51</f>
        <v>0</v>
      </c>
      <c r="O49" s="41"/>
    </row>
    <row r="50" spans="1:15" s="19" customFormat="1" ht="246.75" customHeight="1" x14ac:dyDescent="0.15">
      <c r="A50" s="57" t="s">
        <v>143</v>
      </c>
      <c r="B50" s="10" t="s">
        <v>83</v>
      </c>
      <c r="C50" s="13">
        <f>E50+H50+K50+M50</f>
        <v>20169.3</v>
      </c>
      <c r="D50" s="13">
        <f>F50+J50+L50+N50</f>
        <v>0</v>
      </c>
      <c r="E50" s="60">
        <v>20169.3</v>
      </c>
      <c r="F50" s="60">
        <v>0</v>
      </c>
      <c r="G50" s="60">
        <v>0</v>
      </c>
      <c r="H50" s="60">
        <v>0</v>
      </c>
      <c r="I50" s="60">
        <v>0</v>
      </c>
      <c r="J50" s="60"/>
      <c r="K50" s="13"/>
      <c r="L50" s="13"/>
      <c r="M50" s="13"/>
      <c r="N50" s="13"/>
      <c r="O50" s="10" t="s">
        <v>228</v>
      </c>
    </row>
    <row r="51" spans="1:15" s="19" customFormat="1" ht="114.75" customHeight="1" x14ac:dyDescent="0.15">
      <c r="A51" s="57" t="s">
        <v>144</v>
      </c>
      <c r="B51" s="10" t="s">
        <v>131</v>
      </c>
      <c r="C51" s="13">
        <f>E51+H51+K51+M51</f>
        <v>19398.8</v>
      </c>
      <c r="D51" s="17">
        <f>F51+J51+L51+N51</f>
        <v>19398.8</v>
      </c>
      <c r="E51" s="61">
        <v>19204.8</v>
      </c>
      <c r="F51" s="61">
        <v>19204.8</v>
      </c>
      <c r="G51" s="61">
        <v>194</v>
      </c>
      <c r="H51" s="61">
        <v>194</v>
      </c>
      <c r="I51" s="61">
        <v>194</v>
      </c>
      <c r="J51" s="61">
        <v>194</v>
      </c>
      <c r="K51" s="17"/>
      <c r="L51" s="17"/>
      <c r="M51" s="17"/>
      <c r="N51" s="17"/>
      <c r="O51" s="10" t="s">
        <v>191</v>
      </c>
    </row>
    <row r="52" spans="1:15" s="19" customFormat="1" ht="45" x14ac:dyDescent="0.2">
      <c r="A52" s="36" t="s">
        <v>145</v>
      </c>
      <c r="B52" s="37" t="s">
        <v>124</v>
      </c>
      <c r="C52" s="40">
        <f>C53</f>
        <v>50255.199999999997</v>
      </c>
      <c r="D52" s="40">
        <f t="shared" ref="D52:J52" si="7">D53</f>
        <v>0</v>
      </c>
      <c r="E52" s="59">
        <f t="shared" si="7"/>
        <v>50255.199999999997</v>
      </c>
      <c r="F52" s="59">
        <f t="shared" si="7"/>
        <v>0</v>
      </c>
      <c r="G52" s="59">
        <f t="shared" si="7"/>
        <v>0</v>
      </c>
      <c r="H52" s="59">
        <f t="shared" si="7"/>
        <v>0</v>
      </c>
      <c r="I52" s="59">
        <f t="shared" si="7"/>
        <v>0</v>
      </c>
      <c r="J52" s="59">
        <f t="shared" si="7"/>
        <v>0</v>
      </c>
      <c r="K52" s="40">
        <f>K53</f>
        <v>0</v>
      </c>
      <c r="L52" s="40">
        <f>L53</f>
        <v>0</v>
      </c>
      <c r="M52" s="40">
        <f>M53</f>
        <v>0</v>
      </c>
      <c r="N52" s="40">
        <f>N53</f>
        <v>0</v>
      </c>
      <c r="O52" s="38"/>
    </row>
    <row r="53" spans="1:15" s="19" customFormat="1" ht="191.25" x14ac:dyDescent="0.15">
      <c r="A53" s="57" t="s">
        <v>146</v>
      </c>
      <c r="B53" s="10" t="s">
        <v>78</v>
      </c>
      <c r="C53" s="13">
        <f>E53+H53+K53+M53</f>
        <v>50255.199999999997</v>
      </c>
      <c r="D53" s="13">
        <f>F53+J53+L53+N53</f>
        <v>0</v>
      </c>
      <c r="E53" s="60">
        <v>50255.199999999997</v>
      </c>
      <c r="F53" s="60">
        <v>0</v>
      </c>
      <c r="G53" s="60">
        <v>0</v>
      </c>
      <c r="H53" s="60">
        <v>0</v>
      </c>
      <c r="I53" s="60">
        <v>0</v>
      </c>
      <c r="J53" s="60">
        <v>0</v>
      </c>
      <c r="K53" s="13"/>
      <c r="L53" s="13"/>
      <c r="M53" s="13"/>
      <c r="N53" s="13"/>
      <c r="O53" s="10" t="s">
        <v>226</v>
      </c>
    </row>
    <row r="54" spans="1:15" s="19" customFormat="1" ht="123.75" hidden="1" x14ac:dyDescent="0.2">
      <c r="A54" s="36" t="s">
        <v>147</v>
      </c>
      <c r="B54" s="37" t="s">
        <v>125</v>
      </c>
      <c r="C54" s="39">
        <f>E54+H54+K54+M54</f>
        <v>0</v>
      </c>
      <c r="D54" s="39">
        <f>D55</f>
        <v>0</v>
      </c>
      <c r="E54" s="62">
        <f t="shared" ref="E54:J54" si="8">E55</f>
        <v>0</v>
      </c>
      <c r="F54" s="62">
        <f t="shared" si="8"/>
        <v>0</v>
      </c>
      <c r="G54" s="62">
        <f t="shared" si="8"/>
        <v>0</v>
      </c>
      <c r="H54" s="62">
        <f t="shared" si="8"/>
        <v>0</v>
      </c>
      <c r="I54" s="62">
        <f t="shared" si="8"/>
        <v>0</v>
      </c>
      <c r="J54" s="62">
        <f t="shared" si="8"/>
        <v>0</v>
      </c>
      <c r="K54" s="39">
        <f>K55</f>
        <v>0</v>
      </c>
      <c r="L54" s="39">
        <f>L55</f>
        <v>0</v>
      </c>
      <c r="M54" s="39">
        <f>M55</f>
        <v>0</v>
      </c>
      <c r="N54" s="39">
        <f>N55</f>
        <v>0</v>
      </c>
      <c r="O54" s="38"/>
    </row>
    <row r="55" spans="1:15" s="19" customFormat="1" ht="67.5" hidden="1" x14ac:dyDescent="0.15">
      <c r="A55" s="57" t="s">
        <v>148</v>
      </c>
      <c r="B55" s="10" t="s">
        <v>79</v>
      </c>
      <c r="C55" s="13">
        <f>E55+H55+K55+M55</f>
        <v>0</v>
      </c>
      <c r="D55" s="13">
        <f>F55+J55+L55+N55</f>
        <v>0</v>
      </c>
      <c r="E55" s="60">
        <v>0</v>
      </c>
      <c r="F55" s="60">
        <v>0</v>
      </c>
      <c r="G55" s="60">
        <v>0</v>
      </c>
      <c r="H55" s="60">
        <v>0</v>
      </c>
      <c r="I55" s="60">
        <v>0</v>
      </c>
      <c r="J55" s="60">
        <v>0</v>
      </c>
      <c r="K55" s="13"/>
      <c r="L55" s="13"/>
      <c r="M55" s="13"/>
      <c r="N55" s="13"/>
      <c r="O55" s="10"/>
    </row>
    <row r="56" spans="1:15" s="19" customFormat="1" ht="78.75" x14ac:dyDescent="0.2">
      <c r="A56" s="36" t="s">
        <v>149</v>
      </c>
      <c r="B56" s="37" t="s">
        <v>126</v>
      </c>
      <c r="C56" s="39">
        <f>C57</f>
        <v>94.300000000000011</v>
      </c>
      <c r="D56" s="39">
        <f t="shared" ref="D56:J56" si="9">D57</f>
        <v>94.300000000000011</v>
      </c>
      <c r="E56" s="62">
        <f t="shared" si="9"/>
        <v>93.4</v>
      </c>
      <c r="F56" s="62">
        <f t="shared" si="9"/>
        <v>93.4</v>
      </c>
      <c r="G56" s="62">
        <f t="shared" si="9"/>
        <v>0.9</v>
      </c>
      <c r="H56" s="62">
        <f t="shared" si="9"/>
        <v>0.9</v>
      </c>
      <c r="I56" s="62">
        <f t="shared" si="9"/>
        <v>0.9</v>
      </c>
      <c r="J56" s="62">
        <f t="shared" si="9"/>
        <v>0.9</v>
      </c>
      <c r="K56" s="39">
        <f>K57</f>
        <v>0</v>
      </c>
      <c r="L56" s="39">
        <f>L57</f>
        <v>0</v>
      </c>
      <c r="M56" s="39">
        <f>M57</f>
        <v>0</v>
      </c>
      <c r="N56" s="39">
        <f>N57</f>
        <v>0</v>
      </c>
      <c r="O56" s="38"/>
    </row>
    <row r="57" spans="1:15" s="19" customFormat="1" ht="150" customHeight="1" x14ac:dyDescent="0.15">
      <c r="A57" s="57" t="s">
        <v>150</v>
      </c>
      <c r="B57" s="10" t="s">
        <v>81</v>
      </c>
      <c r="C57" s="13">
        <f>E57+H57+K57+M57</f>
        <v>94.300000000000011</v>
      </c>
      <c r="D57" s="13">
        <f>F57+J57</f>
        <v>94.300000000000011</v>
      </c>
      <c r="E57" s="60">
        <v>93.4</v>
      </c>
      <c r="F57" s="60">
        <v>93.4</v>
      </c>
      <c r="G57" s="60">
        <v>0.9</v>
      </c>
      <c r="H57" s="60">
        <v>0.9</v>
      </c>
      <c r="I57" s="60">
        <v>0.9</v>
      </c>
      <c r="J57" s="60">
        <v>0.9</v>
      </c>
      <c r="K57" s="13"/>
      <c r="L57" s="13"/>
      <c r="M57" s="13"/>
      <c r="N57" s="13"/>
      <c r="O57" s="10" t="s">
        <v>184</v>
      </c>
    </row>
    <row r="58" spans="1:15" s="19" customFormat="1" ht="326.25" x14ac:dyDescent="0.15">
      <c r="A58" s="57" t="s">
        <v>152</v>
      </c>
      <c r="B58" s="10" t="s">
        <v>151</v>
      </c>
      <c r="C58" s="13">
        <f>E58+H58+K58+M58</f>
        <v>2562.9</v>
      </c>
      <c r="D58" s="13">
        <f>F58+J58</f>
        <v>0</v>
      </c>
      <c r="E58" s="60">
        <v>2537.3000000000002</v>
      </c>
      <c r="F58" s="60">
        <v>0</v>
      </c>
      <c r="G58" s="60">
        <v>25.6</v>
      </c>
      <c r="H58" s="60">
        <v>25.6</v>
      </c>
      <c r="I58" s="60">
        <v>25.6</v>
      </c>
      <c r="J58" s="60">
        <v>0</v>
      </c>
      <c r="K58" s="13"/>
      <c r="L58" s="13"/>
      <c r="M58" s="13"/>
      <c r="N58" s="13"/>
      <c r="O58" s="10" t="s">
        <v>227</v>
      </c>
    </row>
    <row r="59" spans="1:15" s="19" customFormat="1" ht="123.75" x14ac:dyDescent="0.15">
      <c r="A59" s="57" t="s">
        <v>157</v>
      </c>
      <c r="B59" s="10" t="s">
        <v>158</v>
      </c>
      <c r="C59" s="13">
        <f t="shared" ref="C59:D67" si="10">E59+I59+K59+M59</f>
        <v>659846.69999999995</v>
      </c>
      <c r="D59" s="13">
        <f t="shared" si="10"/>
        <v>659846.69999999995</v>
      </c>
      <c r="E59" s="60">
        <v>659846.69999999995</v>
      </c>
      <c r="F59" s="63">
        <v>659846.69999999995</v>
      </c>
      <c r="G59" s="60"/>
      <c r="H59" s="60"/>
      <c r="I59" s="60"/>
      <c r="J59" s="60"/>
      <c r="K59" s="13"/>
      <c r="L59" s="13"/>
      <c r="M59" s="13"/>
      <c r="N59" s="13"/>
      <c r="O59" s="10" t="s">
        <v>183</v>
      </c>
    </row>
    <row r="60" spans="1:15" s="19" customFormat="1" ht="315" x14ac:dyDescent="0.15">
      <c r="A60" s="57" t="s">
        <v>159</v>
      </c>
      <c r="B60" s="10" t="s">
        <v>160</v>
      </c>
      <c r="C60" s="13">
        <f t="shared" si="10"/>
        <v>95251.5</v>
      </c>
      <c r="D60" s="13">
        <f t="shared" si="10"/>
        <v>61497.178999999996</v>
      </c>
      <c r="E60" s="60">
        <v>95251.5</v>
      </c>
      <c r="F60" s="64">
        <v>61497.178999999996</v>
      </c>
      <c r="G60" s="60"/>
      <c r="H60" s="60"/>
      <c r="I60" s="60"/>
      <c r="J60" s="60"/>
      <c r="K60" s="13"/>
      <c r="L60" s="13"/>
      <c r="M60" s="13"/>
      <c r="N60" s="13"/>
      <c r="O60" s="10" t="s">
        <v>225</v>
      </c>
    </row>
    <row r="61" spans="1:15" s="19" customFormat="1" ht="168.75" x14ac:dyDescent="0.15">
      <c r="A61" s="57" t="s">
        <v>161</v>
      </c>
      <c r="B61" s="10" t="s">
        <v>162</v>
      </c>
      <c r="C61" s="13">
        <f t="shared" si="10"/>
        <v>2816.9</v>
      </c>
      <c r="D61" s="13">
        <f t="shared" si="10"/>
        <v>1766.5047999999999</v>
      </c>
      <c r="E61" s="60">
        <v>2816.9</v>
      </c>
      <c r="F61" s="60">
        <v>1766.5047999999999</v>
      </c>
      <c r="G61" s="60"/>
      <c r="H61" s="60"/>
      <c r="I61" s="60"/>
      <c r="J61" s="60"/>
      <c r="K61" s="13"/>
      <c r="L61" s="13"/>
      <c r="M61" s="13"/>
      <c r="N61" s="13"/>
      <c r="O61" s="10" t="s">
        <v>224</v>
      </c>
    </row>
    <row r="62" spans="1:15" s="19" customFormat="1" ht="202.5" x14ac:dyDescent="0.15">
      <c r="A62" s="57" t="s">
        <v>163</v>
      </c>
      <c r="B62" s="10" t="s">
        <v>164</v>
      </c>
      <c r="C62" s="13">
        <f t="shared" si="10"/>
        <v>5459</v>
      </c>
      <c r="D62" s="13">
        <f t="shared" si="10"/>
        <v>3992.28</v>
      </c>
      <c r="E62" s="60">
        <v>5459</v>
      </c>
      <c r="F62" s="60">
        <v>3992.28</v>
      </c>
      <c r="G62" s="60"/>
      <c r="H62" s="60"/>
      <c r="I62" s="60"/>
      <c r="J62" s="60"/>
      <c r="K62" s="13"/>
      <c r="L62" s="13"/>
      <c r="M62" s="13"/>
      <c r="N62" s="13"/>
      <c r="O62" s="10" t="s">
        <v>190</v>
      </c>
    </row>
    <row r="63" spans="1:15" s="19" customFormat="1" ht="101.25" x14ac:dyDescent="0.15">
      <c r="A63" s="70" t="s">
        <v>165</v>
      </c>
      <c r="B63" s="10" t="s">
        <v>167</v>
      </c>
      <c r="C63" s="13">
        <f>E63+I63+K63+M63</f>
        <v>352385.4</v>
      </c>
      <c r="D63" s="13">
        <f>F63+J63+L63+N63</f>
        <v>141163.90833000001</v>
      </c>
      <c r="E63" s="60">
        <v>352385.4</v>
      </c>
      <c r="F63" s="60">
        <v>141163.90833000001</v>
      </c>
      <c r="G63" s="60"/>
      <c r="H63" s="60"/>
      <c r="I63" s="60"/>
      <c r="J63" s="60"/>
      <c r="K63" s="13"/>
      <c r="L63" s="13"/>
      <c r="M63" s="13"/>
      <c r="N63" s="13"/>
      <c r="O63" s="10" t="s">
        <v>182</v>
      </c>
    </row>
    <row r="64" spans="1:15" s="19" customFormat="1" ht="270" x14ac:dyDescent="0.15">
      <c r="A64" s="57" t="s">
        <v>166</v>
      </c>
      <c r="B64" s="10" t="s">
        <v>174</v>
      </c>
      <c r="C64" s="13">
        <f t="shared" si="10"/>
        <v>14645.3</v>
      </c>
      <c r="D64" s="13">
        <f t="shared" si="10"/>
        <v>0</v>
      </c>
      <c r="E64" s="60">
        <v>14315.8</v>
      </c>
      <c r="F64" s="60">
        <v>0</v>
      </c>
      <c r="G64" s="60"/>
      <c r="H64" s="60">
        <v>329.5</v>
      </c>
      <c r="I64" s="60">
        <v>329.5</v>
      </c>
      <c r="J64" s="60"/>
      <c r="K64" s="13"/>
      <c r="L64" s="13"/>
      <c r="M64" s="13"/>
      <c r="N64" s="13"/>
      <c r="O64" s="10" t="s">
        <v>223</v>
      </c>
    </row>
    <row r="65" spans="1:15" s="19" customFormat="1" ht="247.5" x14ac:dyDescent="0.15">
      <c r="A65" s="70" t="s">
        <v>175</v>
      </c>
      <c r="B65" s="10" t="s">
        <v>176</v>
      </c>
      <c r="C65" s="13">
        <f t="shared" si="10"/>
        <v>82904.899999999994</v>
      </c>
      <c r="D65" s="13"/>
      <c r="E65" s="60">
        <v>81039.5</v>
      </c>
      <c r="F65" s="60"/>
      <c r="G65" s="60"/>
      <c r="H65" s="60">
        <v>1865.4</v>
      </c>
      <c r="I65" s="60">
        <v>1865.4</v>
      </c>
      <c r="J65" s="60"/>
      <c r="K65" s="13"/>
      <c r="L65" s="13"/>
      <c r="M65" s="13"/>
      <c r="N65" s="13"/>
      <c r="O65" s="10" t="s">
        <v>222</v>
      </c>
    </row>
    <row r="66" spans="1:15" s="19" customFormat="1" ht="303.75" x14ac:dyDescent="0.15">
      <c r="A66" s="70" t="s">
        <v>177</v>
      </c>
      <c r="B66" s="10" t="s">
        <v>178</v>
      </c>
      <c r="C66" s="13">
        <f t="shared" si="10"/>
        <v>19423.8</v>
      </c>
      <c r="D66" s="13"/>
      <c r="E66" s="60">
        <v>18986.8</v>
      </c>
      <c r="F66" s="60"/>
      <c r="G66" s="60"/>
      <c r="H66" s="60">
        <v>437</v>
      </c>
      <c r="I66" s="60">
        <v>437</v>
      </c>
      <c r="J66" s="60"/>
      <c r="K66" s="13"/>
      <c r="L66" s="13"/>
      <c r="M66" s="13"/>
      <c r="N66" s="13"/>
      <c r="O66" s="10" t="s">
        <v>181</v>
      </c>
    </row>
    <row r="67" spans="1:15" s="19" customFormat="1" ht="225" x14ac:dyDescent="0.15">
      <c r="A67" s="70" t="s">
        <v>179</v>
      </c>
      <c r="B67" s="10" t="s">
        <v>180</v>
      </c>
      <c r="C67" s="13">
        <f t="shared" si="10"/>
        <v>114236.59999999999</v>
      </c>
      <c r="D67" s="13"/>
      <c r="E67" s="60">
        <v>111657.7</v>
      </c>
      <c r="F67" s="60"/>
      <c r="G67" s="60"/>
      <c r="H67" s="60">
        <v>2578.9</v>
      </c>
      <c r="I67" s="60">
        <v>2578.9</v>
      </c>
      <c r="J67" s="60"/>
      <c r="K67" s="13"/>
      <c r="L67" s="13"/>
      <c r="M67" s="13"/>
      <c r="N67" s="13"/>
      <c r="O67" s="10" t="s">
        <v>221</v>
      </c>
    </row>
    <row r="68" spans="1:15" s="19" customFormat="1" ht="63" x14ac:dyDescent="0.15">
      <c r="A68" s="32" t="s">
        <v>44</v>
      </c>
      <c r="B68" s="28" t="s">
        <v>45</v>
      </c>
      <c r="C68" s="52">
        <f>C69+C70+C71</f>
        <v>115610.7</v>
      </c>
      <c r="D68" s="52">
        <f t="shared" ref="D68:J68" si="11">D69+D70+D71</f>
        <v>68899.063039999892</v>
      </c>
      <c r="E68" s="52">
        <f t="shared" si="11"/>
        <v>9187.2000000000007</v>
      </c>
      <c r="F68" s="52">
        <f t="shared" si="11"/>
        <v>0</v>
      </c>
      <c r="G68" s="52">
        <f t="shared" si="11"/>
        <v>21016</v>
      </c>
      <c r="H68" s="52">
        <f t="shared" si="11"/>
        <v>20978.799999999999</v>
      </c>
      <c r="I68" s="52">
        <f t="shared" si="11"/>
        <v>20978.799999999999</v>
      </c>
      <c r="J68" s="52">
        <f t="shared" si="11"/>
        <v>9085.8145499999991</v>
      </c>
      <c r="K68" s="52">
        <f>K69+K70+K71</f>
        <v>0</v>
      </c>
      <c r="L68" s="52">
        <f>L69+L70+L71</f>
        <v>0</v>
      </c>
      <c r="M68" s="52">
        <f>M69+M70+M71</f>
        <v>85444.7</v>
      </c>
      <c r="N68" s="52">
        <f>N69+N70+N71</f>
        <v>59813.248489999896</v>
      </c>
      <c r="O68" s="34"/>
    </row>
    <row r="69" spans="1:15" s="19" customFormat="1" ht="101.25" x14ac:dyDescent="0.15">
      <c r="A69" s="57" t="s">
        <v>46</v>
      </c>
      <c r="B69" s="6" t="s">
        <v>47</v>
      </c>
      <c r="C69" s="48">
        <f>E69+H69+K69+M69</f>
        <v>85444.7</v>
      </c>
      <c r="D69" s="48">
        <f>F69+J69+L69+N69</f>
        <v>59813.248489999896</v>
      </c>
      <c r="E69" s="48">
        <v>0</v>
      </c>
      <c r="F69" s="48">
        <v>0</v>
      </c>
      <c r="G69" s="48">
        <v>0</v>
      </c>
      <c r="H69" s="48">
        <v>0</v>
      </c>
      <c r="I69" s="48">
        <v>0</v>
      </c>
      <c r="J69" s="48">
        <v>0</v>
      </c>
      <c r="K69" s="48">
        <v>0</v>
      </c>
      <c r="L69" s="48">
        <v>0</v>
      </c>
      <c r="M69" s="48">
        <v>85444.7</v>
      </c>
      <c r="N69" s="71">
        <f>21793.96776+38019.2807299999</f>
        <v>59813.248489999896</v>
      </c>
      <c r="O69" s="72" t="s">
        <v>211</v>
      </c>
    </row>
    <row r="70" spans="1:15" s="19" customFormat="1" ht="123.75" customHeight="1" x14ac:dyDescent="0.15">
      <c r="A70" s="57" t="s">
        <v>85</v>
      </c>
      <c r="B70" s="6" t="s">
        <v>48</v>
      </c>
      <c r="C70" s="48">
        <f>E70+H70+K70+M70</f>
        <v>20886</v>
      </c>
      <c r="D70" s="48">
        <f>F70+J70+L70+N70</f>
        <v>9085.8145499999991</v>
      </c>
      <c r="E70" s="48">
        <v>0</v>
      </c>
      <c r="F70" s="48">
        <v>0</v>
      </c>
      <c r="G70" s="48">
        <v>20886</v>
      </c>
      <c r="H70" s="48">
        <v>20886</v>
      </c>
      <c r="I70" s="48">
        <v>20886</v>
      </c>
      <c r="J70" s="48">
        <v>9085.8145499999991</v>
      </c>
      <c r="K70" s="48">
        <v>0</v>
      </c>
      <c r="L70" s="48">
        <v>0</v>
      </c>
      <c r="M70" s="48">
        <v>0</v>
      </c>
      <c r="N70" s="48">
        <v>0</v>
      </c>
      <c r="O70" s="74" t="s">
        <v>215</v>
      </c>
    </row>
    <row r="71" spans="1:15" s="19" customFormat="1" ht="324.75" customHeight="1" x14ac:dyDescent="0.15">
      <c r="A71" s="57" t="s">
        <v>156</v>
      </c>
      <c r="B71" s="10" t="s">
        <v>133</v>
      </c>
      <c r="C71" s="13">
        <f>E71+H71+K71+M71</f>
        <v>9280</v>
      </c>
      <c r="D71" s="13">
        <f>F71+J71</f>
        <v>0</v>
      </c>
      <c r="E71" s="60">
        <v>9187.2000000000007</v>
      </c>
      <c r="F71" s="60"/>
      <c r="G71" s="60">
        <v>130</v>
      </c>
      <c r="H71" s="60">
        <v>92.8</v>
      </c>
      <c r="I71" s="60">
        <v>92.8</v>
      </c>
      <c r="J71" s="60"/>
      <c r="K71" s="13"/>
      <c r="L71" s="13"/>
      <c r="M71" s="13"/>
      <c r="N71" s="13"/>
      <c r="O71" s="10" t="s">
        <v>173</v>
      </c>
    </row>
    <row r="72" spans="1:15" s="19" customFormat="1" ht="42" x14ac:dyDescent="0.15">
      <c r="A72" s="32" t="s">
        <v>49</v>
      </c>
      <c r="B72" s="28" t="s">
        <v>50</v>
      </c>
      <c r="C72" s="52">
        <f>C73+C74+C75+C76+C77+C78</f>
        <v>92139.3</v>
      </c>
      <c r="D72" s="52">
        <f t="shared" ref="D72:J72" si="12">D73+D74+D75+D76+D77+D78</f>
        <v>39770.183999999994</v>
      </c>
      <c r="E72" s="52">
        <f t="shared" si="12"/>
        <v>23760</v>
      </c>
      <c r="F72" s="52">
        <f t="shared" si="12"/>
        <v>0</v>
      </c>
      <c r="G72" s="52">
        <f t="shared" si="12"/>
        <v>66654.100000000006</v>
      </c>
      <c r="H72" s="52">
        <f t="shared" si="12"/>
        <v>68379.3</v>
      </c>
      <c r="I72" s="52">
        <f t="shared" si="12"/>
        <v>68379.3</v>
      </c>
      <c r="J72" s="52">
        <f t="shared" si="12"/>
        <v>39770.183999999994</v>
      </c>
      <c r="K72" s="52">
        <f>K73+K74+K75+K76+K77+K78</f>
        <v>0</v>
      </c>
      <c r="L72" s="52">
        <f>L73+L74+L75+L76+L77+L78</f>
        <v>0</v>
      </c>
      <c r="M72" s="52">
        <f>M73+M74+M75+M76+M77+M78</f>
        <v>0</v>
      </c>
      <c r="N72" s="52">
        <f>N73+N74+N75+N76+N77+N78</f>
        <v>0</v>
      </c>
      <c r="O72" s="35"/>
    </row>
    <row r="73" spans="1:15" s="19" customFormat="1" ht="56.25" x14ac:dyDescent="0.15">
      <c r="A73" s="57" t="s">
        <v>51</v>
      </c>
      <c r="B73" s="6" t="s">
        <v>52</v>
      </c>
      <c r="C73" s="48">
        <f>E73+H73+K73+M73</f>
        <v>53962</v>
      </c>
      <c r="D73" s="48">
        <f>F73+J73+L73+N73</f>
        <v>34600.813999999998</v>
      </c>
      <c r="E73" s="48">
        <v>0</v>
      </c>
      <c r="F73" s="48">
        <v>0</v>
      </c>
      <c r="G73" s="51">
        <v>53962</v>
      </c>
      <c r="H73" s="51">
        <v>53962</v>
      </c>
      <c r="I73" s="51">
        <v>53962</v>
      </c>
      <c r="J73" s="51">
        <v>34600.813999999998</v>
      </c>
      <c r="K73" s="48">
        <v>0</v>
      </c>
      <c r="L73" s="48">
        <v>0</v>
      </c>
      <c r="M73" s="48">
        <v>0</v>
      </c>
      <c r="N73" s="48">
        <v>0</v>
      </c>
      <c r="O73" s="18" t="s">
        <v>214</v>
      </c>
    </row>
    <row r="74" spans="1:15" s="19" customFormat="1" ht="45" x14ac:dyDescent="0.15">
      <c r="A74" s="57" t="s">
        <v>53</v>
      </c>
      <c r="B74" s="5" t="s">
        <v>54</v>
      </c>
      <c r="C74" s="48">
        <f>E74+H74+K74+M74</f>
        <v>3547.2</v>
      </c>
      <c r="D74" s="48">
        <f>F74+J74+L74+N74</f>
        <v>1968.4349999999999</v>
      </c>
      <c r="E74" s="48">
        <v>0</v>
      </c>
      <c r="F74" s="48">
        <v>0</v>
      </c>
      <c r="G74" s="51">
        <v>3547.2</v>
      </c>
      <c r="H74" s="51">
        <v>3547.2</v>
      </c>
      <c r="I74" s="51">
        <v>3547.2</v>
      </c>
      <c r="J74" s="51">
        <v>1968.4349999999999</v>
      </c>
      <c r="K74" s="48">
        <v>0</v>
      </c>
      <c r="L74" s="48">
        <v>0</v>
      </c>
      <c r="M74" s="48">
        <v>0</v>
      </c>
      <c r="N74" s="48">
        <v>0</v>
      </c>
      <c r="O74" s="74" t="s">
        <v>220</v>
      </c>
    </row>
    <row r="75" spans="1:15" s="19" customFormat="1" ht="56.25" x14ac:dyDescent="0.15">
      <c r="A75" s="57" t="s">
        <v>55</v>
      </c>
      <c r="B75" s="5" t="s">
        <v>77</v>
      </c>
      <c r="C75" s="48">
        <f>E75+H75+K75+M75</f>
        <v>1404.9</v>
      </c>
      <c r="D75" s="48">
        <f>F75+J75+L75+N75</f>
        <v>943.98900000000003</v>
      </c>
      <c r="E75" s="48">
        <v>0</v>
      </c>
      <c r="F75" s="48">
        <v>0</v>
      </c>
      <c r="G75" s="51">
        <v>1404.9</v>
      </c>
      <c r="H75" s="51">
        <v>1404.9</v>
      </c>
      <c r="I75" s="51">
        <v>1404.9</v>
      </c>
      <c r="J75" s="51">
        <v>943.98900000000003</v>
      </c>
      <c r="K75" s="48">
        <v>0</v>
      </c>
      <c r="L75" s="48">
        <v>0</v>
      </c>
      <c r="M75" s="48">
        <v>0</v>
      </c>
      <c r="N75" s="48">
        <v>0</v>
      </c>
      <c r="O75" s="74" t="s">
        <v>188</v>
      </c>
    </row>
    <row r="76" spans="1:15" s="19" customFormat="1" ht="135" x14ac:dyDescent="0.15">
      <c r="A76" s="57" t="s">
        <v>57</v>
      </c>
      <c r="B76" s="6" t="s">
        <v>56</v>
      </c>
      <c r="C76" s="48">
        <f>E76+H76+K76+M76</f>
        <v>1500</v>
      </c>
      <c r="D76" s="48">
        <f>F76+J76+L76+N76</f>
        <v>531.78</v>
      </c>
      <c r="E76" s="48">
        <v>0</v>
      </c>
      <c r="F76" s="48">
        <v>0</v>
      </c>
      <c r="G76" s="51">
        <v>1500</v>
      </c>
      <c r="H76" s="51">
        <v>1500</v>
      </c>
      <c r="I76" s="51">
        <v>1500</v>
      </c>
      <c r="J76" s="51">
        <v>531.78</v>
      </c>
      <c r="K76" s="48">
        <v>0</v>
      </c>
      <c r="L76" s="48">
        <v>0</v>
      </c>
      <c r="M76" s="48">
        <v>0</v>
      </c>
      <c r="N76" s="48">
        <v>0</v>
      </c>
      <c r="O76" s="74" t="s">
        <v>218</v>
      </c>
    </row>
    <row r="77" spans="1:15" s="19" customFormat="1" ht="149.25" customHeight="1" x14ac:dyDescent="0.15">
      <c r="A77" s="57" t="s">
        <v>86</v>
      </c>
      <c r="B77" s="8" t="s">
        <v>58</v>
      </c>
      <c r="C77" s="48">
        <f>E77+H77+K77+M77</f>
        <v>24000</v>
      </c>
      <c r="D77" s="48">
        <f>F77+J77+L77+N77</f>
        <v>0</v>
      </c>
      <c r="E77" s="51">
        <v>23760</v>
      </c>
      <c r="F77" s="51">
        <v>0</v>
      </c>
      <c r="G77" s="51">
        <v>240</v>
      </c>
      <c r="H77" s="51">
        <v>240</v>
      </c>
      <c r="I77" s="51">
        <v>240</v>
      </c>
      <c r="J77" s="51">
        <v>0</v>
      </c>
      <c r="K77" s="48">
        <v>0</v>
      </c>
      <c r="L77" s="48">
        <v>0</v>
      </c>
      <c r="M77" s="48">
        <v>0</v>
      </c>
      <c r="N77" s="48">
        <v>0</v>
      </c>
      <c r="O77" s="74" t="s">
        <v>219</v>
      </c>
    </row>
    <row r="78" spans="1:15" s="19" customFormat="1" ht="90" x14ac:dyDescent="0.2">
      <c r="A78" s="36" t="s">
        <v>120</v>
      </c>
      <c r="B78" s="37" t="s">
        <v>121</v>
      </c>
      <c r="C78" s="39">
        <f>C79</f>
        <v>7725.2</v>
      </c>
      <c r="D78" s="39">
        <f t="shared" ref="D78:J78" si="13">D79</f>
        <v>1725.1659999999999</v>
      </c>
      <c r="E78" s="62">
        <f t="shared" si="13"/>
        <v>0</v>
      </c>
      <c r="F78" s="62">
        <f t="shared" si="13"/>
        <v>0</v>
      </c>
      <c r="G78" s="62">
        <f t="shared" si="13"/>
        <v>6000</v>
      </c>
      <c r="H78" s="62">
        <f t="shared" si="13"/>
        <v>7725.2</v>
      </c>
      <c r="I78" s="62">
        <f t="shared" si="13"/>
        <v>7725.2</v>
      </c>
      <c r="J78" s="62">
        <f t="shared" si="13"/>
        <v>1725.1659999999999</v>
      </c>
      <c r="K78" s="39">
        <f>K79</f>
        <v>0</v>
      </c>
      <c r="L78" s="39">
        <f>L79</f>
        <v>0</v>
      </c>
      <c r="M78" s="39">
        <f>M79</f>
        <v>0</v>
      </c>
      <c r="N78" s="39">
        <f>N79</f>
        <v>0</v>
      </c>
      <c r="O78" s="38"/>
    </row>
    <row r="79" spans="1:15" s="19" customFormat="1" ht="45" x14ac:dyDescent="0.2">
      <c r="A79" s="57" t="s">
        <v>128</v>
      </c>
      <c r="B79" s="15" t="s">
        <v>76</v>
      </c>
      <c r="C79" s="13">
        <f>E79+H79+K79+M79</f>
        <v>7725.2</v>
      </c>
      <c r="D79" s="13">
        <f>F79+J79+L79+N79</f>
        <v>1725.1659999999999</v>
      </c>
      <c r="E79" s="60"/>
      <c r="F79" s="60"/>
      <c r="G79" s="60">
        <v>6000</v>
      </c>
      <c r="H79" s="60">
        <v>7725.2</v>
      </c>
      <c r="I79" s="60">
        <v>7725.2</v>
      </c>
      <c r="J79" s="60">
        <v>1725.1659999999999</v>
      </c>
      <c r="K79" s="13"/>
      <c r="L79" s="13"/>
      <c r="M79" s="13"/>
      <c r="N79" s="13"/>
      <c r="O79" s="10" t="s">
        <v>186</v>
      </c>
    </row>
    <row r="80" spans="1:15" s="19" customFormat="1" ht="52.5" x14ac:dyDescent="0.15">
      <c r="A80" s="32" t="s">
        <v>59</v>
      </c>
      <c r="B80" s="33" t="s">
        <v>60</v>
      </c>
      <c r="C80" s="52">
        <f>C81</f>
        <v>0</v>
      </c>
      <c r="D80" s="52">
        <f t="shared" ref="D80:J80" si="14">D81</f>
        <v>0</v>
      </c>
      <c r="E80" s="52">
        <f t="shared" si="14"/>
        <v>0</v>
      </c>
      <c r="F80" s="52">
        <f t="shared" si="14"/>
        <v>0</v>
      </c>
      <c r="G80" s="52">
        <f t="shared" si="14"/>
        <v>0</v>
      </c>
      <c r="H80" s="52">
        <f t="shared" si="14"/>
        <v>0</v>
      </c>
      <c r="I80" s="52">
        <f t="shared" si="14"/>
        <v>0</v>
      </c>
      <c r="J80" s="52">
        <f t="shared" si="14"/>
        <v>0</v>
      </c>
      <c r="K80" s="52">
        <f>K81</f>
        <v>0</v>
      </c>
      <c r="L80" s="52">
        <f>L81</f>
        <v>0</v>
      </c>
      <c r="M80" s="52">
        <f>M81</f>
        <v>0</v>
      </c>
      <c r="N80" s="52">
        <f>N81</f>
        <v>0</v>
      </c>
      <c r="O80" s="35"/>
    </row>
    <row r="81" spans="1:15" s="19" customFormat="1" ht="45" x14ac:dyDescent="0.15">
      <c r="A81" s="57" t="s">
        <v>61</v>
      </c>
      <c r="B81" s="8" t="s">
        <v>62</v>
      </c>
      <c r="C81" s="48">
        <f>E81+H81+K81+M81</f>
        <v>0</v>
      </c>
      <c r="D81" s="48">
        <f>F81+J81+L81+N81</f>
        <v>0</v>
      </c>
      <c r="E81" s="48">
        <v>0</v>
      </c>
      <c r="F81" s="48">
        <v>0</v>
      </c>
      <c r="G81" s="48">
        <v>0</v>
      </c>
      <c r="H81" s="48">
        <v>0</v>
      </c>
      <c r="I81" s="48">
        <v>0</v>
      </c>
      <c r="J81" s="48">
        <v>0</v>
      </c>
      <c r="K81" s="48">
        <v>0</v>
      </c>
      <c r="L81" s="48">
        <v>0</v>
      </c>
      <c r="M81" s="48">
        <v>0</v>
      </c>
      <c r="N81" s="48">
        <v>0</v>
      </c>
      <c r="O81" s="18"/>
    </row>
    <row r="82" spans="1:15" s="19" customFormat="1" ht="42" x14ac:dyDescent="0.15">
      <c r="A82" s="32" t="s">
        <v>63</v>
      </c>
      <c r="B82" s="33" t="s">
        <v>64</v>
      </c>
      <c r="C82" s="52">
        <f>C83</f>
        <v>71878</v>
      </c>
      <c r="D82" s="52">
        <f t="shared" ref="D82:J83" si="15">D83</f>
        <v>0</v>
      </c>
      <c r="E82" s="52">
        <f t="shared" si="15"/>
        <v>71159.199999999997</v>
      </c>
      <c r="F82" s="52">
        <f t="shared" si="15"/>
        <v>0</v>
      </c>
      <c r="G82" s="52">
        <f t="shared" si="15"/>
        <v>718.8</v>
      </c>
      <c r="H82" s="52">
        <f t="shared" si="15"/>
        <v>718.8</v>
      </c>
      <c r="I82" s="52">
        <f t="shared" si="15"/>
        <v>718.8</v>
      </c>
      <c r="J82" s="52">
        <f t="shared" si="15"/>
        <v>0</v>
      </c>
      <c r="K82" s="52">
        <f t="shared" ref="K82:N83" si="16">K83</f>
        <v>0</v>
      </c>
      <c r="L82" s="52">
        <f t="shared" si="16"/>
        <v>0</v>
      </c>
      <c r="M82" s="52">
        <f t="shared" si="16"/>
        <v>0</v>
      </c>
      <c r="N82" s="52">
        <f t="shared" si="16"/>
        <v>0</v>
      </c>
      <c r="O82" s="34"/>
    </row>
    <row r="83" spans="1:15" s="19" customFormat="1" ht="123" customHeight="1" x14ac:dyDescent="0.2">
      <c r="A83" s="36" t="s">
        <v>73</v>
      </c>
      <c r="B83" s="37" t="s">
        <v>122</v>
      </c>
      <c r="C83" s="39">
        <f>E83+H83+K83+M83</f>
        <v>71878</v>
      </c>
      <c r="D83" s="39">
        <f>D84</f>
        <v>0</v>
      </c>
      <c r="E83" s="62">
        <f t="shared" si="15"/>
        <v>71159.199999999997</v>
      </c>
      <c r="F83" s="62">
        <f t="shared" si="15"/>
        <v>0</v>
      </c>
      <c r="G83" s="62">
        <f t="shared" si="15"/>
        <v>718.8</v>
      </c>
      <c r="H83" s="62">
        <f t="shared" si="15"/>
        <v>718.8</v>
      </c>
      <c r="I83" s="62">
        <f t="shared" si="15"/>
        <v>718.8</v>
      </c>
      <c r="J83" s="62">
        <f t="shared" si="15"/>
        <v>0</v>
      </c>
      <c r="K83" s="39">
        <f t="shared" si="16"/>
        <v>0</v>
      </c>
      <c r="L83" s="39">
        <f t="shared" si="16"/>
        <v>0</v>
      </c>
      <c r="M83" s="39">
        <f t="shared" si="16"/>
        <v>0</v>
      </c>
      <c r="N83" s="39">
        <f t="shared" si="16"/>
        <v>0</v>
      </c>
      <c r="O83" s="67"/>
    </row>
    <row r="84" spans="1:15" s="19" customFormat="1" ht="285.75" customHeight="1" x14ac:dyDescent="0.2">
      <c r="A84" s="57" t="s">
        <v>75</v>
      </c>
      <c r="B84" s="15" t="s">
        <v>74</v>
      </c>
      <c r="C84" s="13">
        <f>E84+H84+K84+M84</f>
        <v>71878</v>
      </c>
      <c r="D84" s="13">
        <f>F84+J84+L84+N84</f>
        <v>0</v>
      </c>
      <c r="E84" s="60">
        <v>71159.199999999997</v>
      </c>
      <c r="F84" s="60">
        <v>0</v>
      </c>
      <c r="G84" s="60">
        <v>718.8</v>
      </c>
      <c r="H84" s="60">
        <v>718.8</v>
      </c>
      <c r="I84" s="60">
        <v>718.8</v>
      </c>
      <c r="J84" s="60">
        <v>0</v>
      </c>
      <c r="K84" s="13"/>
      <c r="L84" s="13"/>
      <c r="M84" s="13"/>
      <c r="N84" s="13"/>
      <c r="O84" s="10" t="s">
        <v>217</v>
      </c>
    </row>
    <row r="85" spans="1:15" s="19" customFormat="1" ht="63" x14ac:dyDescent="0.15">
      <c r="A85" s="27" t="s">
        <v>65</v>
      </c>
      <c r="B85" s="28" t="s">
        <v>66</v>
      </c>
      <c r="C85" s="52">
        <f>C86</f>
        <v>2871371.1</v>
      </c>
      <c r="D85" s="52">
        <f t="shared" ref="D85:J85" si="17">D86</f>
        <v>1674966.4750000001</v>
      </c>
      <c r="E85" s="52">
        <f t="shared" si="17"/>
        <v>0</v>
      </c>
      <c r="F85" s="52">
        <f t="shared" si="17"/>
        <v>0</v>
      </c>
      <c r="G85" s="52">
        <f t="shared" si="17"/>
        <v>2871371.1</v>
      </c>
      <c r="H85" s="52">
        <f t="shared" si="17"/>
        <v>2871371.1</v>
      </c>
      <c r="I85" s="52">
        <f t="shared" si="17"/>
        <v>2871371.1</v>
      </c>
      <c r="J85" s="52">
        <f t="shared" si="17"/>
        <v>1674966.4750000001</v>
      </c>
      <c r="K85" s="52">
        <f>K86</f>
        <v>0</v>
      </c>
      <c r="L85" s="52">
        <f>L86</f>
        <v>0</v>
      </c>
      <c r="M85" s="52">
        <f>M86</f>
        <v>0</v>
      </c>
      <c r="N85" s="52">
        <f>N86</f>
        <v>0</v>
      </c>
      <c r="O85" s="29"/>
    </row>
    <row r="86" spans="1:15" s="19" customFormat="1" ht="45" x14ac:dyDescent="0.15">
      <c r="A86" s="57" t="s">
        <v>67</v>
      </c>
      <c r="B86" s="6" t="s">
        <v>68</v>
      </c>
      <c r="C86" s="48">
        <f>E86+H86+K86+M86</f>
        <v>2871371.1</v>
      </c>
      <c r="D86" s="48">
        <f>F86+J86+L86+N86</f>
        <v>1674966.4750000001</v>
      </c>
      <c r="E86" s="48">
        <v>0</v>
      </c>
      <c r="F86" s="48">
        <v>0</v>
      </c>
      <c r="G86" s="48">
        <v>2871371.1</v>
      </c>
      <c r="H86" s="48">
        <v>2871371.1</v>
      </c>
      <c r="I86" s="48">
        <v>2871371.1</v>
      </c>
      <c r="J86" s="48">
        <v>1674966.4750000001</v>
      </c>
      <c r="K86" s="48">
        <v>0</v>
      </c>
      <c r="L86" s="48">
        <v>0</v>
      </c>
      <c r="M86" s="48">
        <v>0</v>
      </c>
      <c r="N86" s="48">
        <v>0</v>
      </c>
      <c r="O86" s="74" t="s">
        <v>216</v>
      </c>
    </row>
    <row r="87" spans="1:15" s="19" customFormat="1" ht="101.25" x14ac:dyDescent="0.15">
      <c r="A87" s="57" t="s">
        <v>69</v>
      </c>
      <c r="B87" s="6" t="s">
        <v>70</v>
      </c>
      <c r="C87" s="48">
        <f>E87+H87+K87+M87</f>
        <v>143997.5</v>
      </c>
      <c r="D87" s="48">
        <f>F87+J87+L87+N87</f>
        <v>82904.742379999996</v>
      </c>
      <c r="E87" s="48">
        <v>0</v>
      </c>
      <c r="F87" s="48">
        <v>0</v>
      </c>
      <c r="G87" s="48">
        <v>0</v>
      </c>
      <c r="H87" s="48">
        <v>0</v>
      </c>
      <c r="I87" s="48">
        <v>0</v>
      </c>
      <c r="J87" s="48">
        <v>0</v>
      </c>
      <c r="K87" s="48">
        <v>0</v>
      </c>
      <c r="L87" s="48">
        <v>0</v>
      </c>
      <c r="M87" s="48">
        <v>143997.5</v>
      </c>
      <c r="N87" s="69">
        <v>82904.742379999996</v>
      </c>
      <c r="O87" s="73" t="s">
        <v>212</v>
      </c>
    </row>
    <row r="88" spans="1:15" s="9" customFormat="1" x14ac:dyDescent="0.25">
      <c r="A88" s="27"/>
      <c r="B88" s="30" t="s">
        <v>127</v>
      </c>
      <c r="C88" s="53">
        <f>E88+H88+M88</f>
        <v>14329418.919999998</v>
      </c>
      <c r="D88" s="53">
        <f t="shared" ref="D88:N88" si="18">D7+D68+D72+D80+D82+D85</f>
        <v>7259185.8282599989</v>
      </c>
      <c r="E88" s="54">
        <f t="shared" si="18"/>
        <v>2231533.0000000005</v>
      </c>
      <c r="F88" s="54">
        <f t="shared" si="18"/>
        <v>1223235.51743</v>
      </c>
      <c r="G88" s="54">
        <f t="shared" si="18"/>
        <v>5003779.4000000004</v>
      </c>
      <c r="H88" s="54">
        <f t="shared" si="18"/>
        <v>4997708.1199999992</v>
      </c>
      <c r="I88" s="54">
        <f t="shared" si="18"/>
        <v>4997708.0999999996</v>
      </c>
      <c r="J88" s="54">
        <f t="shared" si="18"/>
        <v>2954686.23716</v>
      </c>
      <c r="K88" s="53">
        <f t="shared" si="18"/>
        <v>0</v>
      </c>
      <c r="L88" s="53">
        <f t="shared" si="18"/>
        <v>0</v>
      </c>
      <c r="M88" s="53">
        <f t="shared" si="18"/>
        <v>7100177.7999999998</v>
      </c>
      <c r="N88" s="53">
        <f t="shared" si="18"/>
        <v>3081449.2336699995</v>
      </c>
      <c r="O88" s="31"/>
    </row>
    <row r="89" spans="1:15" s="9" customFormat="1" x14ac:dyDescent="0.25">
      <c r="A89" s="20"/>
      <c r="B89" s="26"/>
      <c r="C89" s="55"/>
      <c r="D89" s="55"/>
      <c r="E89" s="65"/>
      <c r="F89" s="65"/>
      <c r="G89" s="65"/>
      <c r="H89" s="65"/>
      <c r="I89" s="65"/>
      <c r="J89" s="65"/>
      <c r="K89" s="56"/>
      <c r="L89" s="56"/>
      <c r="M89" s="56"/>
      <c r="N89" s="56"/>
      <c r="O89" s="12"/>
    </row>
    <row r="90" spans="1:15" s="9" customFormat="1" x14ac:dyDescent="0.25">
      <c r="A90" s="20" t="s">
        <v>172</v>
      </c>
      <c r="B90" s="26" t="s">
        <v>213</v>
      </c>
      <c r="C90" s="55"/>
      <c r="D90" s="55"/>
      <c r="E90" s="65"/>
      <c r="F90" s="65"/>
      <c r="G90" s="65"/>
      <c r="H90" s="65"/>
      <c r="I90" s="65"/>
      <c r="J90" s="65"/>
      <c r="K90" s="56"/>
      <c r="L90" s="56"/>
      <c r="M90" s="56"/>
      <c r="N90" s="56"/>
      <c r="O90" s="12"/>
    </row>
    <row r="91" spans="1:15" s="9" customFormat="1" x14ac:dyDescent="0.25">
      <c r="A91" s="20"/>
      <c r="B91" s="26"/>
      <c r="C91" s="55"/>
      <c r="D91" s="55"/>
      <c r="E91" s="65"/>
      <c r="F91" s="65"/>
      <c r="G91" s="65"/>
      <c r="H91" s="65"/>
      <c r="I91" s="65"/>
      <c r="J91" s="65"/>
      <c r="K91" s="56"/>
      <c r="L91" s="56"/>
      <c r="M91" s="56"/>
      <c r="N91" s="56"/>
      <c r="O91" s="12"/>
    </row>
    <row r="92" spans="1:15" s="9" customFormat="1" x14ac:dyDescent="0.25">
      <c r="A92" s="20"/>
      <c r="B92" s="26"/>
      <c r="C92" s="55"/>
      <c r="D92" s="55"/>
      <c r="E92" s="65"/>
      <c r="F92" s="65"/>
      <c r="G92" s="65"/>
      <c r="H92" s="65"/>
      <c r="I92" s="65"/>
      <c r="J92" s="65"/>
      <c r="K92" s="56"/>
      <c r="L92" s="56"/>
      <c r="M92" s="56"/>
      <c r="N92" s="56"/>
      <c r="O92" s="12"/>
    </row>
    <row r="93" spans="1:15" s="9" customFormat="1" x14ac:dyDescent="0.25">
      <c r="A93" s="20"/>
      <c r="B93" s="26"/>
      <c r="C93" s="55"/>
      <c r="D93" s="55"/>
      <c r="E93" s="65"/>
      <c r="F93" s="65"/>
      <c r="G93" s="65"/>
      <c r="H93" s="65"/>
      <c r="I93" s="65"/>
      <c r="J93" s="65"/>
      <c r="K93" s="56"/>
      <c r="L93" s="56"/>
      <c r="M93" s="56"/>
      <c r="N93" s="56"/>
      <c r="O93" s="12"/>
    </row>
    <row r="94" spans="1:15" s="9" customFormat="1" x14ac:dyDescent="0.25">
      <c r="A94" s="20"/>
      <c r="B94" s="26"/>
      <c r="C94" s="55"/>
      <c r="D94" s="55"/>
      <c r="E94" s="65"/>
      <c r="F94" s="65"/>
      <c r="G94" s="65"/>
      <c r="H94" s="65"/>
      <c r="I94" s="65"/>
      <c r="J94" s="65"/>
      <c r="K94" s="56"/>
      <c r="L94" s="56"/>
      <c r="M94" s="56"/>
      <c r="N94" s="56"/>
      <c r="O94" s="12"/>
    </row>
    <row r="95" spans="1:15" s="9" customFormat="1" x14ac:dyDescent="0.25">
      <c r="A95" s="20"/>
      <c r="B95" s="26"/>
      <c r="C95" s="55"/>
      <c r="D95" s="55"/>
      <c r="E95" s="65"/>
      <c r="F95" s="65"/>
      <c r="G95" s="65"/>
      <c r="H95" s="65"/>
      <c r="I95" s="65"/>
      <c r="J95" s="65"/>
      <c r="K95" s="56"/>
      <c r="L95" s="56"/>
      <c r="M95" s="56"/>
      <c r="N95" s="56"/>
      <c r="O95" s="12"/>
    </row>
    <row r="96" spans="1:15" s="9" customFormat="1" x14ac:dyDescent="0.25">
      <c r="A96" s="20"/>
      <c r="B96" s="26"/>
      <c r="C96" s="55"/>
      <c r="D96" s="55"/>
      <c r="E96" s="65"/>
      <c r="F96" s="65"/>
      <c r="G96" s="65"/>
      <c r="H96" s="65"/>
      <c r="I96" s="65"/>
      <c r="J96" s="65"/>
      <c r="K96" s="56"/>
      <c r="L96" s="56"/>
      <c r="M96" s="56"/>
      <c r="N96" s="56"/>
      <c r="O96" s="12"/>
    </row>
    <row r="97" spans="1:15" s="9" customFormat="1" x14ac:dyDescent="0.25">
      <c r="A97" s="20"/>
      <c r="B97" s="26"/>
      <c r="C97" s="55"/>
      <c r="D97" s="55"/>
      <c r="E97" s="65"/>
      <c r="F97" s="65"/>
      <c r="G97" s="65"/>
      <c r="H97" s="65"/>
      <c r="I97" s="65"/>
      <c r="J97" s="65"/>
      <c r="K97" s="56"/>
      <c r="L97" s="56"/>
      <c r="M97" s="56"/>
      <c r="N97" s="56"/>
      <c r="O97" s="12"/>
    </row>
    <row r="98" spans="1:15" s="9" customFormat="1" x14ac:dyDescent="0.25">
      <c r="A98" s="20"/>
      <c r="B98" s="26"/>
      <c r="C98" s="55"/>
      <c r="D98" s="55"/>
      <c r="E98" s="65"/>
      <c r="F98" s="65"/>
      <c r="G98" s="65"/>
      <c r="H98" s="65"/>
      <c r="I98" s="65"/>
      <c r="J98" s="65"/>
      <c r="K98" s="56"/>
      <c r="L98" s="56"/>
      <c r="M98" s="56"/>
      <c r="N98" s="56"/>
      <c r="O98" s="12"/>
    </row>
    <row r="99" spans="1:15" s="9" customFormat="1" x14ac:dyDescent="0.25">
      <c r="A99" s="20"/>
      <c r="B99" s="26"/>
      <c r="C99" s="55"/>
      <c r="D99" s="55"/>
      <c r="E99" s="65"/>
      <c r="F99" s="65"/>
      <c r="G99" s="65"/>
      <c r="H99" s="65"/>
      <c r="I99" s="65"/>
      <c r="J99" s="65"/>
      <c r="K99" s="56"/>
      <c r="L99" s="56"/>
      <c r="M99" s="56"/>
      <c r="N99" s="56"/>
      <c r="O99" s="12"/>
    </row>
    <row r="100" spans="1:15" s="9" customFormat="1" x14ac:dyDescent="0.25">
      <c r="A100" s="20"/>
      <c r="B100" s="26"/>
      <c r="C100" s="55"/>
      <c r="D100" s="55"/>
      <c r="E100" s="65"/>
      <c r="F100" s="65"/>
      <c r="G100" s="65"/>
      <c r="H100" s="65"/>
      <c r="I100" s="65"/>
      <c r="J100" s="65"/>
      <c r="K100" s="56"/>
      <c r="L100" s="56"/>
      <c r="M100" s="56"/>
      <c r="N100" s="56"/>
      <c r="O100" s="12"/>
    </row>
    <row r="101" spans="1:15" s="9" customFormat="1" x14ac:dyDescent="0.25">
      <c r="A101" s="20"/>
      <c r="B101" s="26"/>
      <c r="C101" s="55"/>
      <c r="D101" s="55"/>
      <c r="E101" s="65"/>
      <c r="F101" s="65"/>
      <c r="G101" s="65"/>
      <c r="H101" s="65"/>
      <c r="I101" s="65"/>
      <c r="J101" s="65"/>
      <c r="K101" s="56"/>
      <c r="L101" s="56"/>
      <c r="M101" s="56"/>
      <c r="N101" s="56"/>
      <c r="O101" s="12"/>
    </row>
    <row r="102" spans="1:15" s="9" customFormat="1" x14ac:dyDescent="0.25">
      <c r="A102" s="20"/>
      <c r="B102" s="26"/>
      <c r="C102" s="55"/>
      <c r="D102" s="55"/>
      <c r="E102" s="65"/>
      <c r="F102" s="65"/>
      <c r="G102" s="65"/>
      <c r="H102" s="65"/>
      <c r="I102" s="65"/>
      <c r="J102" s="65"/>
      <c r="K102" s="56"/>
      <c r="L102" s="56"/>
      <c r="M102" s="56"/>
      <c r="N102" s="56"/>
      <c r="O102" s="12"/>
    </row>
    <row r="103" spans="1:15" s="9" customFormat="1" x14ac:dyDescent="0.25">
      <c r="A103" s="20"/>
      <c r="B103" s="26"/>
      <c r="C103" s="55"/>
      <c r="D103" s="55"/>
      <c r="E103" s="65"/>
      <c r="F103" s="65"/>
      <c r="G103" s="65"/>
      <c r="H103" s="65"/>
      <c r="I103" s="65"/>
      <c r="J103" s="65"/>
      <c r="K103" s="56"/>
      <c r="L103" s="56"/>
      <c r="M103" s="56"/>
      <c r="N103" s="56"/>
      <c r="O103" s="12"/>
    </row>
    <row r="104" spans="1:15" s="9" customFormat="1" x14ac:dyDescent="0.25">
      <c r="A104" s="20"/>
      <c r="B104" s="26"/>
      <c r="C104" s="55"/>
      <c r="D104" s="55"/>
      <c r="E104" s="65"/>
      <c r="F104" s="65"/>
      <c r="G104" s="65"/>
      <c r="H104" s="65"/>
      <c r="I104" s="65"/>
      <c r="J104" s="65"/>
      <c r="K104" s="56"/>
      <c r="L104" s="56"/>
      <c r="M104" s="56"/>
      <c r="N104" s="56"/>
      <c r="O104" s="12"/>
    </row>
    <row r="105" spans="1:15" s="9" customFormat="1" x14ac:dyDescent="0.25">
      <c r="A105" s="20"/>
      <c r="B105" s="26"/>
      <c r="C105" s="55"/>
      <c r="D105" s="55"/>
      <c r="E105" s="65"/>
      <c r="F105" s="65"/>
      <c r="G105" s="65"/>
      <c r="H105" s="65"/>
      <c r="I105" s="65"/>
      <c r="J105" s="65"/>
      <c r="K105" s="56"/>
      <c r="L105" s="56"/>
      <c r="M105" s="56"/>
      <c r="N105" s="56"/>
      <c r="O105" s="12"/>
    </row>
    <row r="106" spans="1:15" s="9" customFormat="1" x14ac:dyDescent="0.25">
      <c r="A106" s="20"/>
      <c r="B106" s="26"/>
      <c r="C106" s="55"/>
      <c r="D106" s="55"/>
      <c r="E106" s="65"/>
      <c r="F106" s="65"/>
      <c r="G106" s="65"/>
      <c r="H106" s="65"/>
      <c r="I106" s="65"/>
      <c r="J106" s="65"/>
      <c r="K106" s="56"/>
      <c r="L106" s="56"/>
      <c r="M106" s="56"/>
      <c r="N106" s="56"/>
      <c r="O106" s="12"/>
    </row>
    <row r="107" spans="1:15" s="9" customFormat="1" x14ac:dyDescent="0.25">
      <c r="A107" s="20"/>
      <c r="B107" s="26"/>
      <c r="C107" s="55"/>
      <c r="D107" s="55"/>
      <c r="E107" s="65"/>
      <c r="F107" s="65"/>
      <c r="G107" s="65"/>
      <c r="H107" s="65"/>
      <c r="I107" s="65"/>
      <c r="J107" s="65"/>
      <c r="K107" s="56"/>
      <c r="L107" s="56"/>
      <c r="M107" s="56"/>
      <c r="N107" s="56"/>
      <c r="O107" s="12"/>
    </row>
    <row r="108" spans="1:15" s="9" customFormat="1" x14ac:dyDescent="0.25">
      <c r="A108" s="20"/>
      <c r="B108" s="26"/>
      <c r="C108" s="55"/>
      <c r="D108" s="55"/>
      <c r="E108" s="65"/>
      <c r="F108" s="65"/>
      <c r="G108" s="65"/>
      <c r="H108" s="65"/>
      <c r="I108" s="65"/>
      <c r="J108" s="65"/>
      <c r="K108" s="56"/>
      <c r="L108" s="56"/>
      <c r="M108" s="56"/>
      <c r="N108" s="56"/>
      <c r="O108" s="12"/>
    </row>
    <row r="109" spans="1:15" s="9" customFormat="1" x14ac:dyDescent="0.25">
      <c r="A109" s="20"/>
      <c r="B109" s="26"/>
      <c r="C109" s="55"/>
      <c r="D109" s="55"/>
      <c r="E109" s="65"/>
      <c r="F109" s="65"/>
      <c r="G109" s="65"/>
      <c r="H109" s="65"/>
      <c r="I109" s="65"/>
      <c r="J109" s="65"/>
      <c r="K109" s="56"/>
      <c r="L109" s="56"/>
      <c r="M109" s="56"/>
      <c r="N109" s="56"/>
      <c r="O109" s="12"/>
    </row>
    <row r="110" spans="1:15" s="9" customFormat="1" x14ac:dyDescent="0.25">
      <c r="A110" s="20"/>
      <c r="B110" s="26"/>
      <c r="C110" s="55"/>
      <c r="D110" s="55"/>
      <c r="E110" s="65"/>
      <c r="F110" s="65"/>
      <c r="G110" s="65"/>
      <c r="H110" s="65"/>
      <c r="I110" s="65"/>
      <c r="J110" s="65"/>
      <c r="K110" s="56"/>
      <c r="L110" s="56"/>
      <c r="M110" s="56"/>
      <c r="N110" s="56"/>
      <c r="O110" s="12"/>
    </row>
    <row r="111" spans="1:15" s="9" customFormat="1" x14ac:dyDescent="0.25">
      <c r="A111" s="20"/>
      <c r="B111" s="26"/>
      <c r="C111" s="55"/>
      <c r="D111" s="55"/>
      <c r="E111" s="65"/>
      <c r="F111" s="65"/>
      <c r="G111" s="65"/>
      <c r="H111" s="65"/>
      <c r="I111" s="65"/>
      <c r="J111" s="65"/>
      <c r="K111" s="56"/>
      <c r="L111" s="56"/>
      <c r="M111" s="56"/>
      <c r="N111" s="56"/>
      <c r="O111" s="12"/>
    </row>
    <row r="112" spans="1:15" s="9" customFormat="1" x14ac:dyDescent="0.25">
      <c r="A112" s="20"/>
      <c r="B112" s="26"/>
      <c r="C112" s="55"/>
      <c r="D112" s="55"/>
      <c r="E112" s="65"/>
      <c r="F112" s="65"/>
      <c r="G112" s="65"/>
      <c r="H112" s="65"/>
      <c r="I112" s="65"/>
      <c r="J112" s="65"/>
      <c r="K112" s="56"/>
      <c r="L112" s="56"/>
      <c r="M112" s="56"/>
      <c r="N112" s="56"/>
      <c r="O112" s="12"/>
    </row>
    <row r="113" spans="1:15" s="9" customFormat="1" x14ac:dyDescent="0.25">
      <c r="A113" s="20"/>
      <c r="B113" s="26"/>
      <c r="C113" s="55"/>
      <c r="D113" s="55"/>
      <c r="E113" s="65"/>
      <c r="F113" s="65"/>
      <c r="G113" s="65"/>
      <c r="H113" s="65"/>
      <c r="I113" s="65"/>
      <c r="J113" s="65"/>
      <c r="K113" s="56"/>
      <c r="L113" s="56"/>
      <c r="M113" s="56"/>
      <c r="N113" s="56"/>
      <c r="O113" s="12"/>
    </row>
    <row r="114" spans="1:15" s="9" customFormat="1" x14ac:dyDescent="0.25">
      <c r="A114" s="20"/>
      <c r="B114" s="26"/>
      <c r="C114" s="55"/>
      <c r="D114" s="55"/>
      <c r="E114" s="65"/>
      <c r="F114" s="65"/>
      <c r="G114" s="65"/>
      <c r="H114" s="65"/>
      <c r="I114" s="65"/>
      <c r="J114" s="65"/>
      <c r="K114" s="56"/>
      <c r="L114" s="56"/>
      <c r="M114" s="56"/>
      <c r="N114" s="56"/>
      <c r="O114" s="12"/>
    </row>
    <row r="115" spans="1:15" s="9" customFormat="1" x14ac:dyDescent="0.25">
      <c r="A115" s="20"/>
      <c r="B115" s="26"/>
      <c r="C115" s="55"/>
      <c r="D115" s="55"/>
      <c r="E115" s="65"/>
      <c r="F115" s="65"/>
      <c r="G115" s="65"/>
      <c r="H115" s="65"/>
      <c r="I115" s="65"/>
      <c r="J115" s="65"/>
      <c r="K115" s="56"/>
      <c r="L115" s="56"/>
      <c r="M115" s="56"/>
      <c r="N115" s="56"/>
      <c r="O115" s="12"/>
    </row>
    <row r="116" spans="1:15" s="9" customFormat="1" x14ac:dyDescent="0.25">
      <c r="A116" s="20"/>
      <c r="B116" s="26"/>
      <c r="C116" s="55"/>
      <c r="D116" s="55"/>
      <c r="E116" s="65"/>
      <c r="F116" s="65"/>
      <c r="G116" s="65"/>
      <c r="H116" s="65"/>
      <c r="I116" s="65"/>
      <c r="J116" s="65"/>
      <c r="K116" s="56"/>
      <c r="L116" s="56"/>
      <c r="M116" s="56"/>
      <c r="N116" s="56"/>
      <c r="O116" s="12"/>
    </row>
    <row r="117" spans="1:15" s="9" customFormat="1" x14ac:dyDescent="0.25">
      <c r="A117" s="20"/>
      <c r="B117" s="26"/>
      <c r="C117" s="55"/>
      <c r="D117" s="55"/>
      <c r="E117" s="65"/>
      <c r="F117" s="65"/>
      <c r="G117" s="65"/>
      <c r="H117" s="65"/>
      <c r="I117" s="65"/>
      <c r="J117" s="65"/>
      <c r="K117" s="56"/>
      <c r="L117" s="56"/>
      <c r="M117" s="56"/>
      <c r="N117" s="56"/>
      <c r="O117" s="12"/>
    </row>
    <row r="118" spans="1:15" s="9" customFormat="1" x14ac:dyDescent="0.25">
      <c r="A118" s="20"/>
      <c r="B118" s="26"/>
      <c r="C118" s="55"/>
      <c r="D118" s="55"/>
      <c r="E118" s="65"/>
      <c r="F118" s="65"/>
      <c r="G118" s="65"/>
      <c r="H118" s="65"/>
      <c r="I118" s="65"/>
      <c r="J118" s="65"/>
      <c r="K118" s="56"/>
      <c r="L118" s="56"/>
      <c r="M118" s="56"/>
      <c r="N118" s="56"/>
      <c r="O118" s="12"/>
    </row>
    <row r="119" spans="1:15" s="9" customFormat="1" x14ac:dyDescent="0.25">
      <c r="A119" s="20"/>
      <c r="B119" s="26"/>
      <c r="C119" s="55"/>
      <c r="D119" s="55"/>
      <c r="E119" s="65"/>
      <c r="F119" s="65"/>
      <c r="G119" s="65"/>
      <c r="H119" s="65"/>
      <c r="I119" s="65"/>
      <c r="J119" s="65"/>
      <c r="K119" s="56"/>
      <c r="L119" s="56"/>
      <c r="M119" s="56"/>
      <c r="N119" s="56"/>
      <c r="O119" s="12"/>
    </row>
    <row r="120" spans="1:15" s="9" customFormat="1" x14ac:dyDescent="0.25">
      <c r="A120" s="20"/>
      <c r="B120" s="26"/>
      <c r="C120" s="55"/>
      <c r="D120" s="55"/>
      <c r="E120" s="65"/>
      <c r="F120" s="65"/>
      <c r="G120" s="65"/>
      <c r="H120" s="65"/>
      <c r="I120" s="65"/>
      <c r="J120" s="65"/>
      <c r="K120" s="56"/>
      <c r="L120" s="56"/>
      <c r="M120" s="56"/>
      <c r="N120" s="56"/>
      <c r="O120" s="12"/>
    </row>
    <row r="121" spans="1:15" s="9" customFormat="1" x14ac:dyDescent="0.25">
      <c r="A121" s="20"/>
      <c r="B121" s="26"/>
      <c r="C121" s="55"/>
      <c r="D121" s="55"/>
      <c r="E121" s="65"/>
      <c r="F121" s="65"/>
      <c r="G121" s="65"/>
      <c r="H121" s="65"/>
      <c r="I121" s="65"/>
      <c r="J121" s="65"/>
      <c r="K121" s="56"/>
      <c r="L121" s="56"/>
      <c r="M121" s="56"/>
      <c r="N121" s="56"/>
      <c r="O121" s="12"/>
    </row>
    <row r="122" spans="1:15" s="9" customFormat="1" x14ac:dyDescent="0.25">
      <c r="A122" s="20"/>
      <c r="B122" s="26"/>
      <c r="C122" s="55"/>
      <c r="D122" s="55"/>
      <c r="E122" s="65"/>
      <c r="F122" s="65"/>
      <c r="G122" s="65"/>
      <c r="H122" s="65"/>
      <c r="I122" s="65"/>
      <c r="J122" s="65"/>
      <c r="K122" s="56"/>
      <c r="L122" s="56"/>
      <c r="M122" s="56"/>
      <c r="N122" s="56"/>
      <c r="O122" s="12"/>
    </row>
    <row r="123" spans="1:15" s="9" customFormat="1" x14ac:dyDescent="0.25">
      <c r="A123" s="20"/>
      <c r="B123" s="26"/>
      <c r="C123" s="55"/>
      <c r="D123" s="55"/>
      <c r="E123" s="65"/>
      <c r="F123" s="65"/>
      <c r="G123" s="65"/>
      <c r="H123" s="65"/>
      <c r="I123" s="65"/>
      <c r="J123" s="65"/>
      <c r="K123" s="56"/>
      <c r="L123" s="56"/>
      <c r="M123" s="56"/>
      <c r="N123" s="56"/>
      <c r="O123" s="12"/>
    </row>
    <row r="124" spans="1:15" s="9" customFormat="1" x14ac:dyDescent="0.25">
      <c r="A124" s="20"/>
      <c r="B124" s="26"/>
      <c r="C124" s="55"/>
      <c r="D124" s="55"/>
      <c r="E124" s="65"/>
      <c r="F124" s="65"/>
      <c r="G124" s="65"/>
      <c r="H124" s="65"/>
      <c r="I124" s="65"/>
      <c r="J124" s="65"/>
      <c r="K124" s="56"/>
      <c r="L124" s="56"/>
      <c r="M124" s="56"/>
      <c r="N124" s="56"/>
      <c r="O124" s="12"/>
    </row>
    <row r="125" spans="1:15" s="9" customFormat="1" x14ac:dyDescent="0.25">
      <c r="A125" s="20"/>
      <c r="B125" s="26"/>
      <c r="C125" s="55"/>
      <c r="D125" s="55"/>
      <c r="E125" s="65"/>
      <c r="F125" s="65"/>
      <c r="G125" s="65"/>
      <c r="H125" s="65"/>
      <c r="I125" s="65"/>
      <c r="J125" s="65"/>
      <c r="K125" s="56"/>
      <c r="L125" s="56"/>
      <c r="M125" s="56"/>
      <c r="N125" s="56"/>
      <c r="O125" s="12"/>
    </row>
    <row r="126" spans="1:15" s="9" customFormat="1" x14ac:dyDescent="0.25">
      <c r="A126" s="20"/>
      <c r="B126" s="26"/>
      <c r="C126" s="55"/>
      <c r="D126" s="55"/>
      <c r="E126" s="65"/>
      <c r="F126" s="65"/>
      <c r="G126" s="65"/>
      <c r="H126" s="65"/>
      <c r="I126" s="65"/>
      <c r="J126" s="65"/>
      <c r="K126" s="56"/>
      <c r="L126" s="56"/>
      <c r="M126" s="56"/>
      <c r="N126" s="56"/>
      <c r="O126" s="12"/>
    </row>
    <row r="127" spans="1:15" s="9" customFormat="1" x14ac:dyDescent="0.25">
      <c r="A127" s="20"/>
      <c r="B127" s="26"/>
      <c r="C127" s="55"/>
      <c r="D127" s="55"/>
      <c r="E127" s="65"/>
      <c r="F127" s="65"/>
      <c r="G127" s="65"/>
      <c r="H127" s="65"/>
      <c r="I127" s="65"/>
      <c r="J127" s="65"/>
      <c r="K127" s="56"/>
      <c r="L127" s="56"/>
      <c r="M127" s="56"/>
      <c r="N127" s="56"/>
      <c r="O127" s="12"/>
    </row>
    <row r="128" spans="1:15" s="9" customFormat="1" x14ac:dyDescent="0.25">
      <c r="A128" s="20"/>
      <c r="B128" s="26"/>
      <c r="C128" s="55"/>
      <c r="D128" s="55"/>
      <c r="E128" s="65"/>
      <c r="F128" s="65"/>
      <c r="G128" s="65"/>
      <c r="H128" s="65"/>
      <c r="I128" s="65"/>
      <c r="J128" s="65"/>
      <c r="K128" s="56"/>
      <c r="L128" s="56"/>
      <c r="M128" s="56"/>
      <c r="N128" s="56"/>
      <c r="O128" s="12"/>
    </row>
    <row r="129" spans="1:15" s="9" customFormat="1" x14ac:dyDescent="0.25">
      <c r="A129" s="20"/>
      <c r="B129" s="26"/>
      <c r="C129" s="55"/>
      <c r="D129" s="55"/>
      <c r="E129" s="65"/>
      <c r="F129" s="65"/>
      <c r="G129" s="65"/>
      <c r="H129" s="65"/>
      <c r="I129" s="65"/>
      <c r="J129" s="65"/>
      <c r="K129" s="56"/>
      <c r="L129" s="56"/>
      <c r="M129" s="56"/>
      <c r="N129" s="56"/>
      <c r="O129" s="12"/>
    </row>
    <row r="130" spans="1:15" s="9" customFormat="1" x14ac:dyDescent="0.25">
      <c r="A130" s="20"/>
      <c r="B130" s="26"/>
      <c r="C130" s="55"/>
      <c r="D130" s="55"/>
      <c r="E130" s="65"/>
      <c r="F130" s="65"/>
      <c r="G130" s="65"/>
      <c r="H130" s="65"/>
      <c r="I130" s="65"/>
      <c r="J130" s="65"/>
      <c r="K130" s="56"/>
      <c r="L130" s="56"/>
      <c r="M130" s="56"/>
      <c r="N130" s="56"/>
      <c r="O130" s="12"/>
    </row>
    <row r="131" spans="1:15" s="9" customFormat="1" x14ac:dyDescent="0.25">
      <c r="A131" s="20"/>
      <c r="B131" s="26"/>
      <c r="C131" s="55"/>
      <c r="D131" s="55"/>
      <c r="E131" s="65"/>
      <c r="F131" s="65"/>
      <c r="G131" s="65"/>
      <c r="H131" s="65"/>
      <c r="I131" s="65"/>
      <c r="J131" s="65"/>
      <c r="K131" s="56"/>
      <c r="L131" s="56"/>
      <c r="M131" s="56"/>
      <c r="N131" s="56"/>
      <c r="O131" s="12"/>
    </row>
    <row r="132" spans="1:15" s="9" customFormat="1" x14ac:dyDescent="0.25">
      <c r="A132" s="20"/>
      <c r="B132" s="26"/>
      <c r="C132" s="55"/>
      <c r="D132" s="55"/>
      <c r="E132" s="65"/>
      <c r="F132" s="65"/>
      <c r="G132" s="65"/>
      <c r="H132" s="65"/>
      <c r="I132" s="65"/>
      <c r="J132" s="65"/>
      <c r="K132" s="56"/>
      <c r="L132" s="56"/>
      <c r="M132" s="56"/>
      <c r="N132" s="56"/>
      <c r="O132" s="12"/>
    </row>
    <row r="133" spans="1:15" s="9" customFormat="1" x14ac:dyDescent="0.25">
      <c r="A133" s="20"/>
      <c r="B133" s="26"/>
      <c r="C133" s="55"/>
      <c r="D133" s="55"/>
      <c r="E133" s="65"/>
      <c r="F133" s="65"/>
      <c r="G133" s="65"/>
      <c r="H133" s="65"/>
      <c r="I133" s="65"/>
      <c r="J133" s="65"/>
      <c r="K133" s="56"/>
      <c r="L133" s="56"/>
      <c r="M133" s="56"/>
      <c r="N133" s="56"/>
      <c r="O133" s="12"/>
    </row>
    <row r="134" spans="1:15" s="9" customFormat="1" x14ac:dyDescent="0.25">
      <c r="A134" s="20"/>
      <c r="B134" s="26"/>
      <c r="C134" s="55"/>
      <c r="D134" s="55"/>
      <c r="E134" s="65"/>
      <c r="F134" s="65"/>
      <c r="G134" s="65"/>
      <c r="H134" s="65"/>
      <c r="I134" s="65"/>
      <c r="J134" s="65"/>
      <c r="K134" s="56"/>
      <c r="L134" s="56"/>
      <c r="M134" s="56"/>
      <c r="N134" s="56"/>
      <c r="O134" s="12"/>
    </row>
    <row r="135" spans="1:15" s="9" customFormat="1" x14ac:dyDescent="0.25">
      <c r="A135" s="20"/>
      <c r="B135" s="26"/>
      <c r="C135" s="55"/>
      <c r="D135" s="55"/>
      <c r="E135" s="65"/>
      <c r="F135" s="65"/>
      <c r="G135" s="65"/>
      <c r="H135" s="65"/>
      <c r="I135" s="65"/>
      <c r="J135" s="65"/>
      <c r="K135" s="56"/>
      <c r="L135" s="56"/>
      <c r="M135" s="56"/>
      <c r="N135" s="56"/>
      <c r="O135" s="12"/>
    </row>
    <row r="136" spans="1:15" s="9" customFormat="1" x14ac:dyDescent="0.25">
      <c r="A136" s="20"/>
      <c r="B136" s="26"/>
      <c r="C136" s="55"/>
      <c r="D136" s="55"/>
      <c r="E136" s="65"/>
      <c r="F136" s="65"/>
      <c r="G136" s="65"/>
      <c r="H136" s="65"/>
      <c r="I136" s="65"/>
      <c r="J136" s="65"/>
      <c r="K136" s="56"/>
      <c r="L136" s="56"/>
      <c r="M136" s="56"/>
      <c r="N136" s="56"/>
      <c r="O136" s="12"/>
    </row>
    <row r="137" spans="1:15" s="9" customFormat="1" x14ac:dyDescent="0.25">
      <c r="A137" s="20"/>
      <c r="B137" s="26"/>
      <c r="C137" s="55"/>
      <c r="D137" s="55"/>
      <c r="E137" s="65"/>
      <c r="F137" s="65"/>
      <c r="G137" s="65"/>
      <c r="H137" s="65"/>
      <c r="I137" s="65"/>
      <c r="J137" s="65"/>
      <c r="K137" s="56"/>
      <c r="L137" s="56"/>
      <c r="M137" s="56"/>
      <c r="N137" s="56"/>
      <c r="O137" s="12"/>
    </row>
    <row r="138" spans="1:15" s="9" customFormat="1" x14ac:dyDescent="0.25">
      <c r="A138" s="20"/>
      <c r="B138" s="26"/>
      <c r="C138" s="55"/>
      <c r="D138" s="55"/>
      <c r="E138" s="65"/>
      <c r="F138" s="65"/>
      <c r="G138" s="65"/>
      <c r="H138" s="65"/>
      <c r="I138" s="65"/>
      <c r="J138" s="65"/>
      <c r="K138" s="56"/>
      <c r="L138" s="56"/>
      <c r="M138" s="56"/>
      <c r="N138" s="56"/>
      <c r="O138" s="12"/>
    </row>
    <row r="139" spans="1:15" s="9" customFormat="1" x14ac:dyDescent="0.25">
      <c r="A139" s="20"/>
      <c r="B139" s="26"/>
      <c r="C139" s="55"/>
      <c r="D139" s="55"/>
      <c r="E139" s="65"/>
      <c r="F139" s="65"/>
      <c r="G139" s="65"/>
      <c r="H139" s="65"/>
      <c r="I139" s="65"/>
      <c r="J139" s="65"/>
      <c r="K139" s="56"/>
      <c r="L139" s="56"/>
      <c r="M139" s="56"/>
      <c r="N139" s="56"/>
      <c r="O139" s="12"/>
    </row>
    <row r="140" spans="1:15" s="9" customFormat="1" x14ac:dyDescent="0.25">
      <c r="A140" s="20"/>
      <c r="B140" s="26"/>
      <c r="C140" s="55"/>
      <c r="D140" s="55"/>
      <c r="E140" s="65"/>
      <c r="F140" s="65"/>
      <c r="G140" s="65"/>
      <c r="H140" s="65"/>
      <c r="I140" s="65"/>
      <c r="J140" s="65"/>
      <c r="K140" s="56"/>
      <c r="L140" s="56"/>
      <c r="M140" s="56"/>
      <c r="N140" s="56"/>
      <c r="O140" s="12"/>
    </row>
    <row r="141" spans="1:15" s="9" customFormat="1" x14ac:dyDescent="0.25">
      <c r="A141" s="20"/>
      <c r="B141" s="26"/>
      <c r="C141" s="55"/>
      <c r="D141" s="55"/>
      <c r="E141" s="65"/>
      <c r="F141" s="65"/>
      <c r="G141" s="65"/>
      <c r="H141" s="65"/>
      <c r="I141" s="65"/>
      <c r="J141" s="65"/>
      <c r="K141" s="56"/>
      <c r="L141" s="56"/>
      <c r="M141" s="56"/>
      <c r="N141" s="56"/>
      <c r="O141" s="12"/>
    </row>
    <row r="142" spans="1:15" s="9" customFormat="1" x14ac:dyDescent="0.25">
      <c r="A142" s="20"/>
      <c r="B142" s="26"/>
      <c r="C142" s="55"/>
      <c r="D142" s="55"/>
      <c r="E142" s="65"/>
      <c r="F142" s="65"/>
      <c r="G142" s="65"/>
      <c r="H142" s="65"/>
      <c r="I142" s="65"/>
      <c r="J142" s="65"/>
      <c r="K142" s="56"/>
      <c r="L142" s="56"/>
      <c r="M142" s="56"/>
      <c r="N142" s="56"/>
      <c r="O142" s="12"/>
    </row>
    <row r="143" spans="1:15" s="9" customFormat="1" x14ac:dyDescent="0.25">
      <c r="A143" s="20"/>
      <c r="B143" s="26"/>
      <c r="C143" s="55"/>
      <c r="D143" s="55"/>
      <c r="E143" s="65"/>
      <c r="F143" s="65"/>
      <c r="G143" s="65"/>
      <c r="H143" s="65"/>
      <c r="I143" s="65"/>
      <c r="J143" s="65"/>
      <c r="K143" s="56"/>
      <c r="L143" s="56"/>
      <c r="M143" s="56"/>
      <c r="N143" s="56"/>
      <c r="O143" s="12"/>
    </row>
    <row r="144" spans="1:15" s="9" customFormat="1" x14ac:dyDescent="0.25">
      <c r="A144" s="20"/>
      <c r="B144" s="26"/>
      <c r="C144" s="55"/>
      <c r="D144" s="55"/>
      <c r="E144" s="65"/>
      <c r="F144" s="65"/>
      <c r="G144" s="65"/>
      <c r="H144" s="65"/>
      <c r="I144" s="65"/>
      <c r="J144" s="65"/>
      <c r="K144" s="56"/>
      <c r="L144" s="56"/>
      <c r="M144" s="56"/>
      <c r="N144" s="56"/>
      <c r="O144" s="12"/>
    </row>
    <row r="145" spans="1:15" s="9" customFormat="1" x14ac:dyDescent="0.25">
      <c r="A145" s="20"/>
      <c r="B145" s="26"/>
      <c r="C145" s="55"/>
      <c r="D145" s="55"/>
      <c r="E145" s="65"/>
      <c r="F145" s="65"/>
      <c r="G145" s="65"/>
      <c r="H145" s="65"/>
      <c r="I145" s="65"/>
      <c r="J145" s="65"/>
      <c r="K145" s="56"/>
      <c r="L145" s="56"/>
      <c r="M145" s="56"/>
      <c r="N145" s="56"/>
      <c r="O145" s="12"/>
    </row>
    <row r="146" spans="1:15" s="9" customFormat="1" x14ac:dyDescent="0.25">
      <c r="A146" s="20"/>
      <c r="B146" s="26"/>
      <c r="C146" s="55"/>
      <c r="D146" s="55"/>
      <c r="E146" s="65"/>
      <c r="F146" s="65"/>
      <c r="G146" s="65"/>
      <c r="H146" s="65"/>
      <c r="I146" s="65"/>
      <c r="J146" s="65"/>
      <c r="K146" s="56"/>
      <c r="L146" s="56"/>
      <c r="M146" s="56"/>
      <c r="N146" s="56"/>
      <c r="O146" s="12"/>
    </row>
    <row r="147" spans="1:15" s="9" customFormat="1" x14ac:dyDescent="0.25">
      <c r="A147" s="20"/>
      <c r="B147" s="26"/>
      <c r="C147" s="55"/>
      <c r="D147" s="55"/>
      <c r="E147" s="65"/>
      <c r="F147" s="65"/>
      <c r="G147" s="65"/>
      <c r="H147" s="65"/>
      <c r="I147" s="65"/>
      <c r="J147" s="65"/>
      <c r="K147" s="56"/>
      <c r="L147" s="56"/>
      <c r="M147" s="56"/>
      <c r="N147" s="56"/>
      <c r="O147" s="12"/>
    </row>
    <row r="148" spans="1:15" s="9" customFormat="1" x14ac:dyDescent="0.25">
      <c r="A148" s="20"/>
      <c r="B148" s="26"/>
      <c r="C148" s="55"/>
      <c r="D148" s="55"/>
      <c r="E148" s="65"/>
      <c r="F148" s="65"/>
      <c r="G148" s="65"/>
      <c r="H148" s="65"/>
      <c r="I148" s="65"/>
      <c r="J148" s="65"/>
      <c r="K148" s="56"/>
      <c r="L148" s="56"/>
      <c r="M148" s="56"/>
      <c r="N148" s="56"/>
      <c r="O148" s="12"/>
    </row>
    <row r="149" spans="1:15" s="9" customFormat="1" x14ac:dyDescent="0.25">
      <c r="A149" s="20"/>
      <c r="B149" s="26"/>
      <c r="C149" s="55"/>
      <c r="D149" s="55"/>
      <c r="E149" s="65"/>
      <c r="F149" s="65"/>
      <c r="G149" s="65"/>
      <c r="H149" s="65"/>
      <c r="I149" s="65"/>
      <c r="J149" s="65"/>
      <c r="K149" s="56"/>
      <c r="L149" s="56"/>
      <c r="M149" s="56"/>
      <c r="N149" s="56"/>
      <c r="O149" s="12"/>
    </row>
    <row r="150" spans="1:15" s="9" customFormat="1" x14ac:dyDescent="0.25">
      <c r="A150" s="20"/>
      <c r="B150" s="26"/>
      <c r="C150" s="55"/>
      <c r="D150" s="55"/>
      <c r="E150" s="65"/>
      <c r="F150" s="65"/>
      <c r="G150" s="65"/>
      <c r="H150" s="65"/>
      <c r="I150" s="65"/>
      <c r="J150" s="65"/>
      <c r="K150" s="56"/>
      <c r="L150" s="56"/>
      <c r="M150" s="56"/>
      <c r="N150" s="56"/>
      <c r="O150" s="12"/>
    </row>
    <row r="151" spans="1:15" s="9" customFormat="1" x14ac:dyDescent="0.25">
      <c r="A151" s="20"/>
      <c r="B151" s="26"/>
      <c r="C151" s="55"/>
      <c r="D151" s="55"/>
      <c r="E151" s="65"/>
      <c r="F151" s="65"/>
      <c r="G151" s="65"/>
      <c r="H151" s="65"/>
      <c r="I151" s="65"/>
      <c r="J151" s="65"/>
      <c r="K151" s="56"/>
      <c r="L151" s="56"/>
      <c r="M151" s="56"/>
      <c r="N151" s="56"/>
      <c r="O151" s="12"/>
    </row>
    <row r="152" spans="1:15" s="9" customFormat="1" x14ac:dyDescent="0.25">
      <c r="A152" s="20"/>
      <c r="B152" s="26"/>
      <c r="C152" s="55"/>
      <c r="D152" s="55"/>
      <c r="E152" s="65"/>
      <c r="F152" s="65"/>
      <c r="G152" s="65"/>
      <c r="H152" s="65"/>
      <c r="I152" s="65"/>
      <c r="J152" s="65"/>
      <c r="K152" s="56"/>
      <c r="L152" s="56"/>
      <c r="M152" s="56"/>
      <c r="N152" s="56"/>
      <c r="O152" s="12"/>
    </row>
    <row r="153" spans="1:15" s="9" customFormat="1" x14ac:dyDescent="0.25">
      <c r="A153" s="20"/>
      <c r="B153" s="26"/>
      <c r="C153" s="55"/>
      <c r="D153" s="55"/>
      <c r="E153" s="65"/>
      <c r="F153" s="65"/>
      <c r="G153" s="65"/>
      <c r="H153" s="65"/>
      <c r="I153" s="65"/>
      <c r="J153" s="65"/>
      <c r="K153" s="56"/>
      <c r="L153" s="56"/>
      <c r="M153" s="56"/>
      <c r="N153" s="56"/>
      <c r="O153" s="12"/>
    </row>
    <row r="154" spans="1:15" s="9" customFormat="1" x14ac:dyDescent="0.25">
      <c r="A154" s="20"/>
      <c r="B154" s="26"/>
      <c r="C154" s="55"/>
      <c r="D154" s="55"/>
      <c r="E154" s="65"/>
      <c r="F154" s="65"/>
      <c r="G154" s="65"/>
      <c r="H154" s="65"/>
      <c r="I154" s="65"/>
      <c r="J154" s="65"/>
      <c r="K154" s="56"/>
      <c r="L154" s="56"/>
      <c r="M154" s="56"/>
      <c r="N154" s="56"/>
      <c r="O154" s="12"/>
    </row>
    <row r="155" spans="1:15" s="9" customFormat="1" x14ac:dyDescent="0.25">
      <c r="A155" s="20"/>
      <c r="B155" s="26"/>
      <c r="C155" s="55"/>
      <c r="D155" s="55"/>
      <c r="E155" s="65"/>
      <c r="F155" s="65"/>
      <c r="G155" s="65"/>
      <c r="H155" s="65"/>
      <c r="I155" s="65"/>
      <c r="J155" s="65"/>
      <c r="K155" s="56"/>
      <c r="L155" s="56"/>
      <c r="M155" s="56"/>
      <c r="N155" s="56"/>
      <c r="O155" s="12"/>
    </row>
    <row r="156" spans="1:15" s="9" customFormat="1" x14ac:dyDescent="0.25">
      <c r="A156" s="20"/>
      <c r="B156" s="26"/>
      <c r="C156" s="55"/>
      <c r="D156" s="55"/>
      <c r="E156" s="65"/>
      <c r="F156" s="65"/>
      <c r="G156" s="65"/>
      <c r="H156" s="65"/>
      <c r="I156" s="65"/>
      <c r="J156" s="65"/>
      <c r="K156" s="56"/>
      <c r="L156" s="56"/>
      <c r="M156" s="56"/>
      <c r="N156" s="56"/>
      <c r="O156" s="12"/>
    </row>
    <row r="157" spans="1:15" s="9" customFormat="1" x14ac:dyDescent="0.25">
      <c r="A157" s="20"/>
      <c r="B157" s="26"/>
      <c r="C157" s="55"/>
      <c r="D157" s="55"/>
      <c r="E157" s="65"/>
      <c r="F157" s="65"/>
      <c r="G157" s="65"/>
      <c r="H157" s="65"/>
      <c r="I157" s="65"/>
      <c r="J157" s="65"/>
      <c r="K157" s="56"/>
      <c r="L157" s="56"/>
      <c r="M157" s="56"/>
      <c r="N157" s="56"/>
      <c r="O157" s="12"/>
    </row>
    <row r="158" spans="1:15" s="9" customFormat="1" x14ac:dyDescent="0.25">
      <c r="A158" s="20"/>
      <c r="B158" s="26"/>
      <c r="C158" s="55"/>
      <c r="D158" s="55"/>
      <c r="E158" s="65"/>
      <c r="F158" s="65"/>
      <c r="G158" s="65"/>
      <c r="H158" s="65"/>
      <c r="I158" s="65"/>
      <c r="J158" s="65"/>
      <c r="K158" s="56"/>
      <c r="L158" s="56"/>
      <c r="M158" s="56"/>
      <c r="N158" s="56"/>
      <c r="O158" s="12"/>
    </row>
    <row r="159" spans="1:15" s="9" customFormat="1" x14ac:dyDescent="0.25">
      <c r="A159" s="20"/>
      <c r="B159" s="26"/>
      <c r="C159" s="55"/>
      <c r="D159" s="55"/>
      <c r="E159" s="65"/>
      <c r="F159" s="65"/>
      <c r="G159" s="65"/>
      <c r="H159" s="65"/>
      <c r="I159" s="65"/>
      <c r="J159" s="65"/>
      <c r="K159" s="56"/>
      <c r="L159" s="56"/>
      <c r="M159" s="56"/>
      <c r="N159" s="56"/>
      <c r="O159" s="12"/>
    </row>
    <row r="160" spans="1:15" s="9" customFormat="1" x14ac:dyDescent="0.25">
      <c r="A160" s="20"/>
      <c r="B160" s="26"/>
      <c r="C160" s="55"/>
      <c r="D160" s="55"/>
      <c r="E160" s="65"/>
      <c r="F160" s="65"/>
      <c r="G160" s="65"/>
      <c r="H160" s="65"/>
      <c r="I160" s="65"/>
      <c r="J160" s="65"/>
      <c r="K160" s="56"/>
      <c r="L160" s="56"/>
      <c r="M160" s="56"/>
      <c r="N160" s="56"/>
      <c r="O160" s="12"/>
    </row>
    <row r="161" spans="1:15" s="9" customFormat="1" x14ac:dyDescent="0.25">
      <c r="A161" s="20"/>
      <c r="B161" s="26"/>
      <c r="C161" s="55"/>
      <c r="D161" s="55"/>
      <c r="E161" s="65"/>
      <c r="F161" s="65"/>
      <c r="G161" s="65"/>
      <c r="H161" s="65"/>
      <c r="I161" s="65"/>
      <c r="J161" s="65"/>
      <c r="K161" s="56"/>
      <c r="L161" s="56"/>
      <c r="M161" s="56"/>
      <c r="N161" s="56"/>
      <c r="O161" s="12"/>
    </row>
    <row r="162" spans="1:15" s="9" customFormat="1" x14ac:dyDescent="0.25">
      <c r="A162" s="20"/>
      <c r="B162" s="26"/>
      <c r="C162" s="55"/>
      <c r="D162" s="55"/>
      <c r="E162" s="65"/>
      <c r="F162" s="65"/>
      <c r="G162" s="65"/>
      <c r="H162" s="65"/>
      <c r="I162" s="65"/>
      <c r="J162" s="65"/>
      <c r="K162" s="56"/>
      <c r="L162" s="56"/>
      <c r="M162" s="56"/>
      <c r="N162" s="56"/>
      <c r="O162" s="12"/>
    </row>
    <row r="163" spans="1:15" s="9" customFormat="1" x14ac:dyDescent="0.25">
      <c r="A163" s="20"/>
      <c r="B163" s="26"/>
      <c r="C163" s="55"/>
      <c r="D163" s="55"/>
      <c r="E163" s="65"/>
      <c r="F163" s="65"/>
      <c r="G163" s="65"/>
      <c r="H163" s="65"/>
      <c r="I163" s="65"/>
      <c r="J163" s="65"/>
      <c r="K163" s="56"/>
      <c r="L163" s="56"/>
      <c r="M163" s="56"/>
      <c r="N163" s="56"/>
      <c r="O163" s="12"/>
    </row>
    <row r="164" spans="1:15" s="9" customFormat="1" x14ac:dyDescent="0.25">
      <c r="A164" s="20"/>
      <c r="B164" s="26"/>
      <c r="C164" s="55"/>
      <c r="D164" s="55"/>
      <c r="E164" s="65"/>
      <c r="F164" s="65"/>
      <c r="G164" s="65"/>
      <c r="H164" s="65"/>
      <c r="I164" s="65"/>
      <c r="J164" s="65"/>
      <c r="K164" s="56"/>
      <c r="L164" s="56"/>
      <c r="M164" s="56"/>
      <c r="N164" s="56"/>
      <c r="O164" s="12"/>
    </row>
    <row r="165" spans="1:15" s="9" customFormat="1" x14ac:dyDescent="0.25">
      <c r="A165" s="20"/>
      <c r="B165" s="26"/>
      <c r="C165" s="55"/>
      <c r="D165" s="55"/>
      <c r="E165" s="65"/>
      <c r="F165" s="65"/>
      <c r="G165" s="65"/>
      <c r="H165" s="65"/>
      <c r="I165" s="65"/>
      <c r="J165" s="65"/>
      <c r="K165" s="56"/>
      <c r="L165" s="56"/>
      <c r="M165" s="56"/>
      <c r="N165" s="56"/>
      <c r="O165" s="12"/>
    </row>
    <row r="166" spans="1:15" s="9" customFormat="1" x14ac:dyDescent="0.25">
      <c r="A166" s="20"/>
      <c r="B166" s="26"/>
      <c r="C166" s="55"/>
      <c r="D166" s="55"/>
      <c r="E166" s="65"/>
      <c r="F166" s="65"/>
      <c r="G166" s="65"/>
      <c r="H166" s="65"/>
      <c r="I166" s="65"/>
      <c r="J166" s="65"/>
      <c r="K166" s="56"/>
      <c r="L166" s="56"/>
      <c r="M166" s="56"/>
      <c r="N166" s="56"/>
      <c r="O166" s="12"/>
    </row>
    <row r="167" spans="1:15" s="9" customFormat="1" x14ac:dyDescent="0.25">
      <c r="A167" s="20"/>
      <c r="B167" s="26"/>
      <c r="C167" s="55"/>
      <c r="D167" s="55"/>
      <c r="E167" s="65"/>
      <c r="F167" s="65"/>
      <c r="G167" s="65"/>
      <c r="H167" s="65"/>
      <c r="I167" s="65"/>
      <c r="J167" s="65"/>
      <c r="K167" s="56"/>
      <c r="L167" s="56"/>
      <c r="M167" s="56"/>
      <c r="N167" s="56"/>
      <c r="O167" s="12"/>
    </row>
    <row r="168" spans="1:15" s="9" customFormat="1" x14ac:dyDescent="0.25">
      <c r="A168" s="20"/>
      <c r="B168" s="26"/>
      <c r="C168" s="55"/>
      <c r="D168" s="55"/>
      <c r="E168" s="65"/>
      <c r="F168" s="65"/>
      <c r="G168" s="65"/>
      <c r="H168" s="65"/>
      <c r="I168" s="65"/>
      <c r="J168" s="65"/>
      <c r="K168" s="56"/>
      <c r="L168" s="56"/>
      <c r="M168" s="56"/>
      <c r="N168" s="56"/>
      <c r="O168" s="12"/>
    </row>
    <row r="169" spans="1:15" s="9" customFormat="1" x14ac:dyDescent="0.25">
      <c r="A169" s="20"/>
      <c r="B169" s="26"/>
      <c r="C169" s="55"/>
      <c r="D169" s="55"/>
      <c r="E169" s="65"/>
      <c r="F169" s="65"/>
      <c r="G169" s="65"/>
      <c r="H169" s="65"/>
      <c r="I169" s="65"/>
      <c r="J169" s="65"/>
      <c r="K169" s="56"/>
      <c r="L169" s="56"/>
      <c r="M169" s="56"/>
      <c r="N169" s="56"/>
      <c r="O169" s="12"/>
    </row>
    <row r="170" spans="1:15" s="9" customFormat="1" x14ac:dyDescent="0.25">
      <c r="A170" s="20"/>
      <c r="B170" s="26"/>
      <c r="C170" s="55"/>
      <c r="D170" s="55"/>
      <c r="E170" s="65"/>
      <c r="F170" s="65"/>
      <c r="G170" s="65"/>
      <c r="H170" s="65"/>
      <c r="I170" s="65"/>
      <c r="J170" s="65"/>
      <c r="K170" s="56"/>
      <c r="L170" s="56"/>
      <c r="M170" s="56"/>
      <c r="N170" s="56"/>
      <c r="O170" s="12"/>
    </row>
    <row r="171" spans="1:15" s="9" customFormat="1" x14ac:dyDescent="0.25">
      <c r="A171" s="20"/>
      <c r="B171" s="26"/>
      <c r="C171" s="55"/>
      <c r="D171" s="55"/>
      <c r="E171" s="65"/>
      <c r="F171" s="65"/>
      <c r="G171" s="65"/>
      <c r="H171" s="65"/>
      <c r="I171" s="65"/>
      <c r="J171" s="65"/>
      <c r="K171" s="56"/>
      <c r="L171" s="56"/>
      <c r="M171" s="56"/>
      <c r="N171" s="56"/>
      <c r="O171" s="12"/>
    </row>
    <row r="172" spans="1:15" s="9" customFormat="1" x14ac:dyDescent="0.25">
      <c r="A172" s="20"/>
      <c r="B172" s="26"/>
      <c r="C172" s="55"/>
      <c r="D172" s="55"/>
      <c r="E172" s="65"/>
      <c r="F172" s="65"/>
      <c r="G172" s="65"/>
      <c r="H172" s="65"/>
      <c r="I172" s="65"/>
      <c r="J172" s="65"/>
      <c r="K172" s="56"/>
      <c r="L172" s="56"/>
      <c r="M172" s="56"/>
      <c r="N172" s="56"/>
      <c r="O172" s="12"/>
    </row>
    <row r="173" spans="1:15" s="9" customFormat="1" x14ac:dyDescent="0.25">
      <c r="A173" s="20"/>
      <c r="B173" s="26"/>
      <c r="C173" s="55"/>
      <c r="D173" s="55"/>
      <c r="E173" s="65"/>
      <c r="F173" s="65"/>
      <c r="G173" s="65"/>
      <c r="H173" s="65"/>
      <c r="I173" s="65"/>
      <c r="J173" s="65"/>
      <c r="K173" s="56"/>
      <c r="L173" s="56"/>
      <c r="M173" s="56"/>
      <c r="N173" s="56"/>
      <c r="O173" s="12"/>
    </row>
    <row r="174" spans="1:15" s="9" customFormat="1" x14ac:dyDescent="0.25">
      <c r="A174" s="20"/>
      <c r="B174" s="26"/>
      <c r="C174" s="55"/>
      <c r="D174" s="55"/>
      <c r="E174" s="65"/>
      <c r="F174" s="65"/>
      <c r="G174" s="65"/>
      <c r="H174" s="65"/>
      <c r="I174" s="65"/>
      <c r="J174" s="65"/>
      <c r="K174" s="56"/>
      <c r="L174" s="56"/>
      <c r="M174" s="56"/>
      <c r="N174" s="56"/>
      <c r="O174" s="12"/>
    </row>
    <row r="175" spans="1:15" s="9" customFormat="1" x14ac:dyDescent="0.25">
      <c r="A175" s="20"/>
      <c r="B175" s="26"/>
      <c r="C175" s="55"/>
      <c r="D175" s="55"/>
      <c r="E175" s="65"/>
      <c r="F175" s="65"/>
      <c r="G175" s="65"/>
      <c r="H175" s="65"/>
      <c r="I175" s="65"/>
      <c r="J175" s="65"/>
      <c r="K175" s="56"/>
      <c r="L175" s="56"/>
      <c r="M175" s="56"/>
      <c r="N175" s="56"/>
      <c r="O175" s="12"/>
    </row>
    <row r="176" spans="1:15" s="9" customFormat="1" x14ac:dyDescent="0.25">
      <c r="A176" s="20"/>
      <c r="B176" s="26"/>
      <c r="C176" s="55"/>
      <c r="D176" s="55"/>
      <c r="E176" s="65"/>
      <c r="F176" s="65"/>
      <c r="G176" s="65"/>
      <c r="H176" s="65"/>
      <c r="I176" s="65"/>
      <c r="J176" s="65"/>
      <c r="K176" s="56"/>
      <c r="L176" s="56"/>
      <c r="M176" s="56"/>
      <c r="N176" s="56"/>
      <c r="O176" s="12"/>
    </row>
    <row r="177" spans="1:15" s="9" customFormat="1" x14ac:dyDescent="0.25">
      <c r="A177" s="20"/>
      <c r="B177" s="26"/>
      <c r="C177" s="55"/>
      <c r="D177" s="55"/>
      <c r="E177" s="65"/>
      <c r="F177" s="65"/>
      <c r="G177" s="65"/>
      <c r="H177" s="65"/>
      <c r="I177" s="65"/>
      <c r="J177" s="65"/>
      <c r="K177" s="56"/>
      <c r="L177" s="56"/>
      <c r="M177" s="56"/>
      <c r="N177" s="56"/>
      <c r="O177" s="12"/>
    </row>
    <row r="178" spans="1:15" s="9" customFormat="1" x14ac:dyDescent="0.25">
      <c r="A178" s="20"/>
      <c r="B178" s="26"/>
      <c r="C178" s="55"/>
      <c r="D178" s="55"/>
      <c r="E178" s="65"/>
      <c r="F178" s="65"/>
      <c r="G178" s="65"/>
      <c r="H178" s="65"/>
      <c r="I178" s="65"/>
      <c r="J178" s="65"/>
      <c r="K178" s="56"/>
      <c r="L178" s="56"/>
      <c r="M178" s="56"/>
      <c r="N178" s="56"/>
      <c r="O178" s="12"/>
    </row>
    <row r="179" spans="1:15" s="9" customFormat="1" x14ac:dyDescent="0.25">
      <c r="A179" s="20"/>
      <c r="B179" s="26"/>
      <c r="C179" s="55"/>
      <c r="D179" s="55"/>
      <c r="E179" s="65"/>
      <c r="F179" s="65"/>
      <c r="G179" s="65"/>
      <c r="H179" s="65"/>
      <c r="I179" s="65"/>
      <c r="J179" s="65"/>
      <c r="K179" s="56"/>
      <c r="L179" s="56"/>
      <c r="M179" s="56"/>
      <c r="N179" s="56"/>
      <c r="O179" s="12"/>
    </row>
    <row r="180" spans="1:15" s="9" customFormat="1" x14ac:dyDescent="0.25">
      <c r="A180" s="20"/>
      <c r="B180" s="26"/>
      <c r="C180" s="55"/>
      <c r="D180" s="55"/>
      <c r="E180" s="65"/>
      <c r="F180" s="65"/>
      <c r="G180" s="65"/>
      <c r="H180" s="65"/>
      <c r="I180" s="65"/>
      <c r="J180" s="65"/>
      <c r="K180" s="56"/>
      <c r="L180" s="56"/>
      <c r="M180" s="56"/>
      <c r="N180" s="56"/>
      <c r="O180" s="12"/>
    </row>
    <row r="181" spans="1:15" s="9" customFormat="1" x14ac:dyDescent="0.25">
      <c r="A181" s="20"/>
      <c r="B181" s="26"/>
      <c r="C181" s="55"/>
      <c r="D181" s="55"/>
      <c r="E181" s="65"/>
      <c r="F181" s="65"/>
      <c r="G181" s="65"/>
      <c r="H181" s="65"/>
      <c r="I181" s="65"/>
      <c r="J181" s="65"/>
      <c r="K181" s="56"/>
      <c r="L181" s="56"/>
      <c r="M181" s="56"/>
      <c r="N181" s="56"/>
      <c r="O181" s="12"/>
    </row>
    <row r="182" spans="1:15" s="9" customFormat="1" x14ac:dyDescent="0.25">
      <c r="A182" s="20"/>
      <c r="B182" s="26"/>
      <c r="C182" s="55"/>
      <c r="D182" s="55"/>
      <c r="E182" s="65"/>
      <c r="F182" s="65"/>
      <c r="G182" s="65"/>
      <c r="H182" s="65"/>
      <c r="I182" s="65"/>
      <c r="J182" s="65"/>
      <c r="K182" s="56"/>
      <c r="L182" s="56"/>
      <c r="M182" s="56"/>
      <c r="N182" s="56"/>
      <c r="O182" s="12"/>
    </row>
    <row r="183" spans="1:15" s="9" customFormat="1" x14ac:dyDescent="0.25">
      <c r="A183" s="20"/>
      <c r="B183" s="26"/>
      <c r="C183" s="55"/>
      <c r="D183" s="55"/>
      <c r="E183" s="65"/>
      <c r="F183" s="65"/>
      <c r="G183" s="65"/>
      <c r="H183" s="65"/>
      <c r="I183" s="65"/>
      <c r="J183" s="65"/>
      <c r="K183" s="56"/>
      <c r="L183" s="56"/>
      <c r="M183" s="56"/>
      <c r="N183" s="56"/>
      <c r="O183" s="12"/>
    </row>
    <row r="184" spans="1:15" s="9" customFormat="1" x14ac:dyDescent="0.25">
      <c r="A184" s="20"/>
      <c r="B184" s="26"/>
      <c r="C184" s="55"/>
      <c r="D184" s="55"/>
      <c r="E184" s="65"/>
      <c r="F184" s="65"/>
      <c r="G184" s="65"/>
      <c r="H184" s="65"/>
      <c r="I184" s="65"/>
      <c r="J184" s="65"/>
      <c r="K184" s="56"/>
      <c r="L184" s="56"/>
      <c r="M184" s="56"/>
      <c r="N184" s="56"/>
      <c r="O184" s="12"/>
    </row>
    <row r="185" spans="1:15" s="9" customFormat="1" x14ac:dyDescent="0.25">
      <c r="A185" s="20"/>
      <c r="B185" s="26"/>
      <c r="C185" s="55"/>
      <c r="D185" s="55"/>
      <c r="E185" s="65"/>
      <c r="F185" s="65"/>
      <c r="G185" s="65"/>
      <c r="H185" s="65"/>
      <c r="I185" s="65"/>
      <c r="J185" s="65"/>
      <c r="K185" s="56"/>
      <c r="L185" s="56"/>
      <c r="M185" s="56"/>
      <c r="N185" s="56"/>
      <c r="O185" s="12"/>
    </row>
    <row r="186" spans="1:15" s="9" customFormat="1" x14ac:dyDescent="0.25">
      <c r="A186" s="20"/>
      <c r="B186" s="26"/>
      <c r="C186" s="55"/>
      <c r="D186" s="55"/>
      <c r="E186" s="65"/>
      <c r="F186" s="65"/>
      <c r="G186" s="65"/>
      <c r="H186" s="65"/>
      <c r="I186" s="65"/>
      <c r="J186" s="65"/>
      <c r="K186" s="56"/>
      <c r="L186" s="56"/>
      <c r="M186" s="56"/>
      <c r="N186" s="56"/>
      <c r="O186" s="12"/>
    </row>
    <row r="187" spans="1:15" s="9" customFormat="1" x14ac:dyDescent="0.25">
      <c r="A187" s="20"/>
      <c r="B187" s="26"/>
      <c r="C187" s="55"/>
      <c r="D187" s="55"/>
      <c r="E187" s="65"/>
      <c r="F187" s="65"/>
      <c r="G187" s="65"/>
      <c r="H187" s="65"/>
      <c r="I187" s="65"/>
      <c r="J187" s="65"/>
      <c r="K187" s="56"/>
      <c r="L187" s="56"/>
      <c r="M187" s="56"/>
      <c r="N187" s="56"/>
      <c r="O187" s="12"/>
    </row>
    <row r="188" spans="1:15" s="9" customFormat="1" x14ac:dyDescent="0.25">
      <c r="A188" s="20"/>
      <c r="B188" s="26"/>
      <c r="C188" s="55"/>
      <c r="D188" s="55"/>
      <c r="E188" s="65"/>
      <c r="F188" s="65"/>
      <c r="G188" s="65"/>
      <c r="H188" s="65"/>
      <c r="I188" s="65"/>
      <c r="J188" s="65"/>
      <c r="K188" s="56"/>
      <c r="L188" s="56"/>
      <c r="M188" s="56"/>
      <c r="N188" s="56"/>
      <c r="O188" s="12"/>
    </row>
    <row r="189" spans="1:15" s="9" customFormat="1" x14ac:dyDescent="0.25">
      <c r="A189" s="20"/>
      <c r="B189" s="26"/>
      <c r="C189" s="55"/>
      <c r="D189" s="55"/>
      <c r="E189" s="65"/>
      <c r="F189" s="65"/>
      <c r="G189" s="65"/>
      <c r="H189" s="65"/>
      <c r="I189" s="65"/>
      <c r="J189" s="65"/>
      <c r="K189" s="56"/>
      <c r="L189" s="56"/>
      <c r="M189" s="56"/>
      <c r="N189" s="56"/>
      <c r="O189" s="12"/>
    </row>
    <row r="190" spans="1:15" s="9" customFormat="1" x14ac:dyDescent="0.25">
      <c r="A190" s="20"/>
      <c r="B190" s="26"/>
      <c r="C190" s="55"/>
      <c r="D190" s="55"/>
      <c r="E190" s="65"/>
      <c r="F190" s="65"/>
      <c r="G190" s="65"/>
      <c r="H190" s="65"/>
      <c r="I190" s="65"/>
      <c r="J190" s="65"/>
      <c r="K190" s="56"/>
      <c r="L190" s="56"/>
      <c r="M190" s="56"/>
      <c r="N190" s="56"/>
      <c r="O190" s="12"/>
    </row>
    <row r="191" spans="1:15" s="9" customFormat="1" x14ac:dyDescent="0.25">
      <c r="A191" s="20"/>
      <c r="B191" s="26"/>
      <c r="C191" s="55"/>
      <c r="D191" s="55"/>
      <c r="E191" s="65"/>
      <c r="F191" s="65"/>
      <c r="G191" s="65"/>
      <c r="H191" s="65"/>
      <c r="I191" s="65"/>
      <c r="J191" s="65"/>
      <c r="K191" s="56"/>
      <c r="L191" s="56"/>
      <c r="M191" s="56"/>
      <c r="N191" s="56"/>
      <c r="O191" s="12"/>
    </row>
    <row r="192" spans="1:15" s="9" customFormat="1" x14ac:dyDescent="0.25">
      <c r="A192" s="20"/>
      <c r="B192" s="26"/>
      <c r="C192" s="55"/>
      <c r="D192" s="55"/>
      <c r="E192" s="65"/>
      <c r="F192" s="65"/>
      <c r="G192" s="65"/>
      <c r="H192" s="65"/>
      <c r="I192" s="65"/>
      <c r="J192" s="65"/>
      <c r="K192" s="56"/>
      <c r="L192" s="56"/>
      <c r="M192" s="56"/>
      <c r="N192" s="56"/>
      <c r="O192" s="12"/>
    </row>
    <row r="193" spans="1:15" s="9" customFormat="1" x14ac:dyDescent="0.25">
      <c r="A193" s="20"/>
      <c r="B193" s="26"/>
      <c r="C193" s="55"/>
      <c r="D193" s="55"/>
      <c r="E193" s="65"/>
      <c r="F193" s="65"/>
      <c r="G193" s="65"/>
      <c r="H193" s="65"/>
      <c r="I193" s="65"/>
      <c r="J193" s="65"/>
      <c r="K193" s="56"/>
      <c r="L193" s="56"/>
      <c r="M193" s="56"/>
      <c r="N193" s="56"/>
      <c r="O193" s="12"/>
    </row>
    <row r="194" spans="1:15" s="9" customFormat="1" x14ac:dyDescent="0.25">
      <c r="A194" s="20"/>
      <c r="B194" s="26"/>
      <c r="C194" s="55"/>
      <c r="D194" s="55"/>
      <c r="E194" s="65"/>
      <c r="F194" s="65"/>
      <c r="G194" s="65"/>
      <c r="H194" s="65"/>
      <c r="I194" s="65"/>
      <c r="J194" s="65"/>
      <c r="K194" s="56"/>
      <c r="L194" s="56"/>
      <c r="M194" s="56"/>
      <c r="N194" s="56"/>
      <c r="O194" s="12"/>
    </row>
    <row r="195" spans="1:15" s="9" customFormat="1" x14ac:dyDescent="0.25">
      <c r="A195" s="20"/>
      <c r="B195" s="26"/>
      <c r="C195" s="55"/>
      <c r="D195" s="55"/>
      <c r="E195" s="65"/>
      <c r="F195" s="65"/>
      <c r="G195" s="65"/>
      <c r="H195" s="65"/>
      <c r="I195" s="65"/>
      <c r="J195" s="65"/>
      <c r="K195" s="56"/>
      <c r="L195" s="56"/>
      <c r="M195" s="56"/>
      <c r="N195" s="56"/>
      <c r="O195" s="12"/>
    </row>
    <row r="196" spans="1:15" s="9" customFormat="1" x14ac:dyDescent="0.25">
      <c r="A196" s="20"/>
      <c r="B196" s="26"/>
      <c r="C196" s="55"/>
      <c r="D196" s="55"/>
      <c r="E196" s="65"/>
      <c r="F196" s="65"/>
      <c r="G196" s="65"/>
      <c r="H196" s="65"/>
      <c r="I196" s="65"/>
      <c r="J196" s="65"/>
      <c r="K196" s="56"/>
      <c r="L196" s="56"/>
      <c r="M196" s="56"/>
      <c r="N196" s="56"/>
      <c r="O196" s="12"/>
    </row>
    <row r="197" spans="1:15" s="9" customFormat="1" x14ac:dyDescent="0.25">
      <c r="A197" s="20"/>
      <c r="B197" s="26"/>
      <c r="C197" s="55"/>
      <c r="D197" s="55"/>
      <c r="E197" s="65"/>
      <c r="F197" s="65"/>
      <c r="G197" s="65"/>
      <c r="H197" s="65"/>
      <c r="I197" s="65"/>
      <c r="J197" s="65"/>
      <c r="K197" s="56"/>
      <c r="L197" s="56"/>
      <c r="M197" s="56"/>
      <c r="N197" s="56"/>
      <c r="O197" s="12"/>
    </row>
    <row r="198" spans="1:15" s="9" customFormat="1" x14ac:dyDescent="0.25">
      <c r="A198" s="20"/>
      <c r="B198" s="26"/>
      <c r="C198" s="55"/>
      <c r="D198" s="55"/>
      <c r="E198" s="65"/>
      <c r="F198" s="65"/>
      <c r="G198" s="65"/>
      <c r="H198" s="65"/>
      <c r="I198" s="65"/>
      <c r="J198" s="65"/>
      <c r="K198" s="56"/>
      <c r="L198" s="56"/>
      <c r="M198" s="56"/>
      <c r="N198" s="56"/>
      <c r="O198" s="12"/>
    </row>
    <row r="199" spans="1:15" s="9" customFormat="1" x14ac:dyDescent="0.25">
      <c r="A199" s="20"/>
      <c r="B199" s="26"/>
      <c r="C199" s="55"/>
      <c r="D199" s="55"/>
      <c r="E199" s="65"/>
      <c r="F199" s="65"/>
      <c r="G199" s="65"/>
      <c r="H199" s="65"/>
      <c r="I199" s="65"/>
      <c r="J199" s="65"/>
      <c r="K199" s="56"/>
      <c r="L199" s="56"/>
      <c r="M199" s="56"/>
      <c r="N199" s="56"/>
      <c r="O199" s="12"/>
    </row>
    <row r="200" spans="1:15" s="9" customFormat="1" x14ac:dyDescent="0.25">
      <c r="A200" s="20"/>
      <c r="B200" s="26"/>
      <c r="C200" s="55"/>
      <c r="D200" s="55"/>
      <c r="E200" s="65"/>
      <c r="F200" s="65"/>
      <c r="G200" s="65"/>
      <c r="H200" s="65"/>
      <c r="I200" s="65"/>
      <c r="J200" s="65"/>
      <c r="K200" s="56"/>
      <c r="L200" s="56"/>
      <c r="M200" s="56"/>
      <c r="N200" s="56"/>
      <c r="O200" s="12"/>
    </row>
    <row r="201" spans="1:15" s="9" customFormat="1" x14ac:dyDescent="0.25">
      <c r="A201" s="20"/>
      <c r="B201" s="26"/>
      <c r="C201" s="55"/>
      <c r="D201" s="55"/>
      <c r="E201" s="65"/>
      <c r="F201" s="65"/>
      <c r="G201" s="65"/>
      <c r="H201" s="65"/>
      <c r="I201" s="65"/>
      <c r="J201" s="65"/>
      <c r="K201" s="56"/>
      <c r="L201" s="56"/>
      <c r="M201" s="56"/>
      <c r="N201" s="56"/>
      <c r="O201" s="12"/>
    </row>
    <row r="202" spans="1:15" s="9" customFormat="1" x14ac:dyDescent="0.25">
      <c r="A202" s="20"/>
      <c r="B202" s="26"/>
      <c r="C202" s="55"/>
      <c r="D202" s="55"/>
      <c r="E202" s="65"/>
      <c r="F202" s="65"/>
      <c r="G202" s="65"/>
      <c r="H202" s="65"/>
      <c r="I202" s="65"/>
      <c r="J202" s="65"/>
      <c r="K202" s="56"/>
      <c r="L202" s="56"/>
      <c r="M202" s="56"/>
      <c r="N202" s="56"/>
      <c r="O202" s="12"/>
    </row>
    <row r="203" spans="1:15" s="9" customFormat="1" x14ac:dyDescent="0.25">
      <c r="A203" s="20"/>
      <c r="B203" s="26"/>
      <c r="C203" s="55"/>
      <c r="D203" s="55"/>
      <c r="E203" s="65"/>
      <c r="F203" s="65"/>
      <c r="G203" s="65"/>
      <c r="H203" s="65"/>
      <c r="I203" s="65"/>
      <c r="J203" s="65"/>
      <c r="K203" s="56"/>
      <c r="L203" s="56"/>
      <c r="M203" s="56"/>
      <c r="N203" s="56"/>
      <c r="O203" s="12"/>
    </row>
    <row r="204" spans="1:15" s="9" customFormat="1" x14ac:dyDescent="0.25">
      <c r="A204" s="20"/>
      <c r="B204" s="26"/>
      <c r="C204" s="55"/>
      <c r="D204" s="55"/>
      <c r="E204" s="65"/>
      <c r="F204" s="65"/>
      <c r="G204" s="65"/>
      <c r="H204" s="65"/>
      <c r="I204" s="65"/>
      <c r="J204" s="65"/>
      <c r="K204" s="56"/>
      <c r="L204" s="56"/>
      <c r="M204" s="56"/>
      <c r="N204" s="56"/>
      <c r="O204" s="12"/>
    </row>
    <row r="205" spans="1:15" s="9" customFormat="1" x14ac:dyDescent="0.25">
      <c r="A205" s="20"/>
      <c r="B205" s="26"/>
      <c r="C205" s="55"/>
      <c r="D205" s="55"/>
      <c r="E205" s="65"/>
      <c r="F205" s="65"/>
      <c r="G205" s="65"/>
      <c r="H205" s="65"/>
      <c r="I205" s="65"/>
      <c r="J205" s="65"/>
      <c r="K205" s="56"/>
      <c r="L205" s="56"/>
      <c r="M205" s="56"/>
      <c r="N205" s="56"/>
      <c r="O205" s="12"/>
    </row>
    <row r="206" spans="1:15" s="9" customFormat="1" x14ac:dyDescent="0.25">
      <c r="A206" s="20"/>
      <c r="B206" s="26"/>
      <c r="C206" s="55"/>
      <c r="D206" s="55"/>
      <c r="E206" s="65"/>
      <c r="F206" s="65"/>
      <c r="G206" s="65"/>
      <c r="H206" s="65"/>
      <c r="I206" s="65"/>
      <c r="J206" s="65"/>
      <c r="K206" s="56"/>
      <c r="L206" s="56"/>
      <c r="M206" s="56"/>
      <c r="N206" s="56"/>
      <c r="O206" s="12"/>
    </row>
    <row r="207" spans="1:15" s="9" customFormat="1" x14ac:dyDescent="0.25">
      <c r="A207" s="20"/>
      <c r="B207" s="26"/>
      <c r="C207" s="55"/>
      <c r="D207" s="55"/>
      <c r="E207" s="65"/>
      <c r="F207" s="65"/>
      <c r="G207" s="65"/>
      <c r="H207" s="65"/>
      <c r="I207" s="65"/>
      <c r="J207" s="65"/>
      <c r="K207" s="56"/>
      <c r="L207" s="56"/>
      <c r="M207" s="56"/>
      <c r="N207" s="56"/>
      <c r="O207" s="12"/>
    </row>
    <row r="208" spans="1:15" s="9" customFormat="1" x14ac:dyDescent="0.25">
      <c r="A208" s="20"/>
      <c r="B208" s="26"/>
      <c r="C208" s="55"/>
      <c r="D208" s="55"/>
      <c r="E208" s="65"/>
      <c r="F208" s="65"/>
      <c r="G208" s="65"/>
      <c r="H208" s="65"/>
      <c r="I208" s="65"/>
      <c r="J208" s="65"/>
      <c r="K208" s="56"/>
      <c r="L208" s="56"/>
      <c r="M208" s="56"/>
      <c r="N208" s="56"/>
      <c r="O208" s="12"/>
    </row>
    <row r="209" spans="1:15" s="9" customFormat="1" x14ac:dyDescent="0.25">
      <c r="A209" s="20"/>
      <c r="B209" s="26"/>
      <c r="C209" s="55"/>
      <c r="D209" s="55"/>
      <c r="E209" s="65"/>
      <c r="F209" s="65"/>
      <c r="G209" s="65"/>
      <c r="H209" s="65"/>
      <c r="I209" s="65"/>
      <c r="J209" s="65"/>
      <c r="K209" s="56"/>
      <c r="L209" s="56"/>
      <c r="M209" s="56"/>
      <c r="N209" s="56"/>
      <c r="O209" s="12"/>
    </row>
    <row r="210" spans="1:15" s="9" customFormat="1" x14ac:dyDescent="0.25">
      <c r="A210" s="20"/>
      <c r="B210" s="26"/>
      <c r="C210" s="55"/>
      <c r="D210" s="55"/>
      <c r="E210" s="65"/>
      <c r="F210" s="65"/>
      <c r="G210" s="65"/>
      <c r="H210" s="65"/>
      <c r="I210" s="65"/>
      <c r="J210" s="65"/>
      <c r="K210" s="56"/>
      <c r="L210" s="56"/>
      <c r="M210" s="56"/>
      <c r="N210" s="56"/>
      <c r="O210" s="12"/>
    </row>
    <row r="211" spans="1:15" s="9" customFormat="1" x14ac:dyDescent="0.25">
      <c r="A211" s="20"/>
      <c r="B211" s="26"/>
      <c r="C211" s="55"/>
      <c r="D211" s="55"/>
      <c r="E211" s="65"/>
      <c r="F211" s="65"/>
      <c r="G211" s="65"/>
      <c r="H211" s="65"/>
      <c r="I211" s="65"/>
      <c r="J211" s="65"/>
      <c r="K211" s="56"/>
      <c r="L211" s="56"/>
      <c r="M211" s="56"/>
      <c r="N211" s="56"/>
      <c r="O211" s="12"/>
    </row>
    <row r="212" spans="1:15" s="9" customFormat="1" x14ac:dyDescent="0.25">
      <c r="A212" s="20"/>
      <c r="B212" s="26"/>
      <c r="C212" s="55"/>
      <c r="D212" s="55"/>
      <c r="E212" s="65"/>
      <c r="F212" s="65"/>
      <c r="G212" s="65"/>
      <c r="H212" s="65"/>
      <c r="I212" s="65"/>
      <c r="J212" s="65"/>
      <c r="K212" s="56"/>
      <c r="L212" s="56"/>
      <c r="M212" s="56"/>
      <c r="N212" s="56"/>
      <c r="O212" s="12"/>
    </row>
    <row r="213" spans="1:15" s="9" customFormat="1" x14ac:dyDescent="0.25">
      <c r="A213" s="20"/>
      <c r="B213" s="26"/>
      <c r="C213" s="55"/>
      <c r="D213" s="55"/>
      <c r="E213" s="65"/>
      <c r="F213" s="65"/>
      <c r="G213" s="65"/>
      <c r="H213" s="65"/>
      <c r="I213" s="65"/>
      <c r="J213" s="65"/>
      <c r="K213" s="56"/>
      <c r="L213" s="56"/>
      <c r="M213" s="56"/>
      <c r="N213" s="56"/>
      <c r="O213" s="12"/>
    </row>
    <row r="214" spans="1:15" s="9" customFormat="1" x14ac:dyDescent="0.25">
      <c r="A214" s="20"/>
      <c r="B214" s="26"/>
      <c r="C214" s="55"/>
      <c r="D214" s="55"/>
      <c r="E214" s="65"/>
      <c r="F214" s="65"/>
      <c r="G214" s="65"/>
      <c r="H214" s="65"/>
      <c r="I214" s="65"/>
      <c r="J214" s="65"/>
      <c r="K214" s="56"/>
      <c r="L214" s="56"/>
      <c r="M214" s="56"/>
      <c r="N214" s="56"/>
      <c r="O214" s="12"/>
    </row>
    <row r="215" spans="1:15" s="9" customFormat="1" x14ac:dyDescent="0.25">
      <c r="A215" s="20"/>
      <c r="B215" s="26"/>
      <c r="C215" s="55"/>
      <c r="D215" s="55"/>
      <c r="E215" s="65"/>
      <c r="F215" s="65"/>
      <c r="G215" s="65"/>
      <c r="H215" s="65"/>
      <c r="I215" s="65"/>
      <c r="J215" s="65"/>
      <c r="K215" s="56"/>
      <c r="L215" s="56"/>
      <c r="M215" s="56"/>
      <c r="N215" s="56"/>
      <c r="O215" s="12"/>
    </row>
    <row r="216" spans="1:15" s="9" customFormat="1" x14ac:dyDescent="0.25">
      <c r="A216" s="20"/>
      <c r="B216" s="26"/>
      <c r="C216" s="55"/>
      <c r="D216" s="55"/>
      <c r="E216" s="65"/>
      <c r="F216" s="65"/>
      <c r="G216" s="65"/>
      <c r="H216" s="65"/>
      <c r="I216" s="65"/>
      <c r="J216" s="65"/>
      <c r="K216" s="56"/>
      <c r="L216" s="56"/>
      <c r="M216" s="56"/>
      <c r="N216" s="56"/>
      <c r="O216" s="12"/>
    </row>
    <row r="217" spans="1:15" s="9" customFormat="1" x14ac:dyDescent="0.25">
      <c r="A217" s="20"/>
      <c r="B217" s="26"/>
      <c r="C217" s="55"/>
      <c r="D217" s="55"/>
      <c r="E217" s="65"/>
      <c r="F217" s="65"/>
      <c r="G217" s="65"/>
      <c r="H217" s="65"/>
      <c r="I217" s="65"/>
      <c r="J217" s="65"/>
      <c r="K217" s="56"/>
      <c r="L217" s="56"/>
      <c r="M217" s="56"/>
      <c r="N217" s="56"/>
      <c r="O217" s="12"/>
    </row>
    <row r="218" spans="1:15" s="9" customFormat="1" x14ac:dyDescent="0.25">
      <c r="A218" s="20"/>
      <c r="B218" s="26"/>
      <c r="C218" s="55"/>
      <c r="D218" s="55"/>
      <c r="E218" s="65"/>
      <c r="F218" s="65"/>
      <c r="G218" s="65"/>
      <c r="H218" s="65"/>
      <c r="I218" s="65"/>
      <c r="J218" s="65"/>
      <c r="K218" s="56"/>
      <c r="L218" s="56"/>
      <c r="M218" s="56"/>
      <c r="N218" s="56"/>
      <c r="O218" s="12"/>
    </row>
    <row r="219" spans="1:15" s="9" customFormat="1" x14ac:dyDescent="0.25">
      <c r="A219" s="20"/>
      <c r="B219" s="26"/>
      <c r="C219" s="55"/>
      <c r="D219" s="55"/>
      <c r="E219" s="65"/>
      <c r="F219" s="65"/>
      <c r="G219" s="65"/>
      <c r="H219" s="65"/>
      <c r="I219" s="65"/>
      <c r="J219" s="65"/>
      <c r="K219" s="56"/>
      <c r="L219" s="56"/>
      <c r="M219" s="56"/>
      <c r="N219" s="56"/>
      <c r="O219" s="12"/>
    </row>
    <row r="220" spans="1:15" s="9" customFormat="1" x14ac:dyDescent="0.25">
      <c r="A220" s="20"/>
      <c r="B220" s="26"/>
      <c r="C220" s="55"/>
      <c r="D220" s="55"/>
      <c r="E220" s="65"/>
      <c r="F220" s="65"/>
      <c r="G220" s="65"/>
      <c r="H220" s="65"/>
      <c r="I220" s="65"/>
      <c r="J220" s="65"/>
      <c r="K220" s="56"/>
      <c r="L220" s="56"/>
      <c r="M220" s="56"/>
      <c r="N220" s="56"/>
      <c r="O220" s="12"/>
    </row>
    <row r="221" spans="1:15" s="9" customFormat="1" x14ac:dyDescent="0.25">
      <c r="A221" s="20"/>
      <c r="B221" s="26"/>
      <c r="C221" s="55"/>
      <c r="D221" s="55"/>
      <c r="E221" s="65"/>
      <c r="F221" s="65"/>
      <c r="G221" s="65"/>
      <c r="H221" s="65"/>
      <c r="I221" s="65"/>
      <c r="J221" s="65"/>
      <c r="K221" s="56"/>
      <c r="L221" s="56"/>
      <c r="M221" s="56"/>
      <c r="N221" s="56"/>
      <c r="O221" s="12"/>
    </row>
    <row r="222" spans="1:15" s="9" customFormat="1" x14ac:dyDescent="0.25">
      <c r="A222" s="20"/>
      <c r="B222" s="26"/>
      <c r="C222" s="55"/>
      <c r="D222" s="55"/>
      <c r="E222" s="65"/>
      <c r="F222" s="65"/>
      <c r="G222" s="65"/>
      <c r="H222" s="65"/>
      <c r="I222" s="65"/>
      <c r="J222" s="65"/>
      <c r="K222" s="56"/>
      <c r="L222" s="56"/>
      <c r="M222" s="56"/>
      <c r="N222" s="56"/>
      <c r="O222" s="12"/>
    </row>
    <row r="223" spans="1:15" s="9" customFormat="1" x14ac:dyDescent="0.25">
      <c r="A223" s="20"/>
      <c r="B223" s="26"/>
      <c r="C223" s="55"/>
      <c r="D223" s="55"/>
      <c r="E223" s="65"/>
      <c r="F223" s="65"/>
      <c r="G223" s="65"/>
      <c r="H223" s="65"/>
      <c r="I223" s="65"/>
      <c r="J223" s="65"/>
      <c r="K223" s="56"/>
      <c r="L223" s="56"/>
      <c r="M223" s="56"/>
      <c r="N223" s="56"/>
      <c r="O223" s="12"/>
    </row>
    <row r="224" spans="1:15" s="9" customFormat="1" x14ac:dyDescent="0.25">
      <c r="A224" s="20"/>
      <c r="B224" s="26"/>
      <c r="C224" s="55"/>
      <c r="D224" s="55"/>
      <c r="E224" s="65"/>
      <c r="F224" s="65"/>
      <c r="G224" s="65"/>
      <c r="H224" s="65"/>
      <c r="I224" s="65"/>
      <c r="J224" s="65"/>
      <c r="K224" s="56"/>
      <c r="L224" s="56"/>
      <c r="M224" s="56"/>
      <c r="N224" s="56"/>
      <c r="O224" s="12"/>
    </row>
    <row r="225" spans="1:15" s="9" customFormat="1" x14ac:dyDescent="0.25">
      <c r="A225" s="20"/>
      <c r="B225" s="26"/>
      <c r="C225" s="55"/>
      <c r="D225" s="55"/>
      <c r="E225" s="65"/>
      <c r="F225" s="65"/>
      <c r="G225" s="65"/>
      <c r="H225" s="65"/>
      <c r="I225" s="65"/>
      <c r="J225" s="65"/>
      <c r="K225" s="56"/>
      <c r="L225" s="56"/>
      <c r="M225" s="56"/>
      <c r="N225" s="56"/>
      <c r="O225" s="12"/>
    </row>
    <row r="226" spans="1:15" s="9" customFormat="1" x14ac:dyDescent="0.25">
      <c r="A226" s="20"/>
      <c r="B226" s="26"/>
      <c r="C226" s="55"/>
      <c r="D226" s="55"/>
      <c r="E226" s="65"/>
      <c r="F226" s="65"/>
      <c r="G226" s="65"/>
      <c r="H226" s="65"/>
      <c r="I226" s="65"/>
      <c r="J226" s="65"/>
      <c r="K226" s="56"/>
      <c r="L226" s="56"/>
      <c r="M226" s="56"/>
      <c r="N226" s="56"/>
      <c r="O226" s="12"/>
    </row>
    <row r="227" spans="1:15" s="9" customFormat="1" x14ac:dyDescent="0.25">
      <c r="A227" s="20"/>
      <c r="B227" s="26"/>
      <c r="C227" s="55"/>
      <c r="D227" s="55"/>
      <c r="E227" s="65"/>
      <c r="F227" s="65"/>
      <c r="G227" s="65"/>
      <c r="H227" s="65"/>
      <c r="I227" s="65"/>
      <c r="J227" s="65"/>
      <c r="K227" s="56"/>
      <c r="L227" s="56"/>
      <c r="M227" s="56"/>
      <c r="N227" s="56"/>
      <c r="O227" s="12"/>
    </row>
    <row r="228" spans="1:15" s="9" customFormat="1" x14ac:dyDescent="0.25">
      <c r="A228" s="20"/>
      <c r="B228" s="26"/>
      <c r="C228" s="55"/>
      <c r="D228" s="55"/>
      <c r="E228" s="65"/>
      <c r="F228" s="65"/>
      <c r="G228" s="65"/>
      <c r="H228" s="65"/>
      <c r="I228" s="65"/>
      <c r="J228" s="65"/>
      <c r="K228" s="56"/>
      <c r="L228" s="56"/>
      <c r="M228" s="56"/>
      <c r="N228" s="56"/>
      <c r="O228" s="12"/>
    </row>
    <row r="229" spans="1:15" s="9" customFormat="1" x14ac:dyDescent="0.25">
      <c r="A229" s="20"/>
      <c r="B229" s="26"/>
      <c r="C229" s="55"/>
      <c r="D229" s="55"/>
      <c r="E229" s="65"/>
      <c r="F229" s="65"/>
      <c r="G229" s="65"/>
      <c r="H229" s="65"/>
      <c r="I229" s="65"/>
      <c r="J229" s="65"/>
      <c r="K229" s="56"/>
      <c r="L229" s="56"/>
      <c r="M229" s="56"/>
      <c r="N229" s="56"/>
      <c r="O229" s="12"/>
    </row>
    <row r="230" spans="1:15" s="9" customFormat="1" x14ac:dyDescent="0.25">
      <c r="A230" s="20"/>
      <c r="B230" s="26"/>
      <c r="C230" s="55"/>
      <c r="D230" s="55"/>
      <c r="E230" s="65"/>
      <c r="F230" s="65"/>
      <c r="G230" s="65"/>
      <c r="H230" s="65"/>
      <c r="I230" s="65"/>
      <c r="J230" s="65"/>
      <c r="K230" s="56"/>
      <c r="L230" s="56"/>
      <c r="M230" s="56"/>
      <c r="N230" s="56"/>
      <c r="O230" s="12"/>
    </row>
    <row r="231" spans="1:15" s="9" customFormat="1" x14ac:dyDescent="0.25">
      <c r="A231" s="20"/>
      <c r="B231" s="26"/>
      <c r="C231" s="55"/>
      <c r="D231" s="55"/>
      <c r="E231" s="65"/>
      <c r="F231" s="65"/>
      <c r="G231" s="65"/>
      <c r="H231" s="65"/>
      <c r="I231" s="65"/>
      <c r="J231" s="65"/>
      <c r="K231" s="56"/>
      <c r="L231" s="56"/>
      <c r="M231" s="56"/>
      <c r="N231" s="56"/>
      <c r="O231" s="12"/>
    </row>
    <row r="232" spans="1:15" s="9" customFormat="1" x14ac:dyDescent="0.25">
      <c r="A232" s="20"/>
      <c r="B232" s="26"/>
      <c r="C232" s="55"/>
      <c r="D232" s="55"/>
      <c r="E232" s="65"/>
      <c r="F232" s="65"/>
      <c r="G232" s="65"/>
      <c r="H232" s="65"/>
      <c r="I232" s="65"/>
      <c r="J232" s="65"/>
      <c r="K232" s="56"/>
      <c r="L232" s="56"/>
      <c r="M232" s="56"/>
      <c r="N232" s="56"/>
      <c r="O232" s="12"/>
    </row>
    <row r="233" spans="1:15" s="9" customFormat="1" x14ac:dyDescent="0.25">
      <c r="A233" s="20"/>
      <c r="B233" s="26"/>
      <c r="C233" s="55"/>
      <c r="D233" s="55"/>
      <c r="E233" s="65"/>
      <c r="F233" s="65"/>
      <c r="G233" s="65"/>
      <c r="H233" s="65"/>
      <c r="I233" s="65"/>
      <c r="J233" s="65"/>
      <c r="K233" s="56"/>
      <c r="L233" s="56"/>
      <c r="M233" s="56"/>
      <c r="N233" s="56"/>
      <c r="O233" s="12"/>
    </row>
    <row r="234" spans="1:15" s="9" customFormat="1" x14ac:dyDescent="0.25">
      <c r="A234" s="20"/>
      <c r="B234" s="26"/>
      <c r="C234" s="55"/>
      <c r="D234" s="55"/>
      <c r="E234" s="65"/>
      <c r="F234" s="65"/>
      <c r="G234" s="65"/>
      <c r="H234" s="65"/>
      <c r="I234" s="65"/>
      <c r="J234" s="65"/>
      <c r="K234" s="56"/>
      <c r="L234" s="56"/>
      <c r="M234" s="56"/>
      <c r="N234" s="56"/>
      <c r="O234" s="12"/>
    </row>
    <row r="235" spans="1:15" s="9" customFormat="1" x14ac:dyDescent="0.25">
      <c r="A235" s="20"/>
      <c r="B235" s="26"/>
      <c r="C235" s="55"/>
      <c r="D235" s="55"/>
      <c r="E235" s="65"/>
      <c r="F235" s="65"/>
      <c r="G235" s="65"/>
      <c r="H235" s="65"/>
      <c r="I235" s="65"/>
      <c r="J235" s="65"/>
      <c r="K235" s="56"/>
      <c r="L235" s="56"/>
      <c r="M235" s="56"/>
      <c r="N235" s="56"/>
      <c r="O235" s="12"/>
    </row>
    <row r="236" spans="1:15" s="9" customFormat="1" x14ac:dyDescent="0.25">
      <c r="A236" s="20"/>
      <c r="B236" s="26"/>
      <c r="C236" s="55"/>
      <c r="D236" s="55"/>
      <c r="E236" s="65"/>
      <c r="F236" s="65"/>
      <c r="G236" s="65"/>
      <c r="H236" s="65"/>
      <c r="I236" s="65"/>
      <c r="J236" s="65"/>
      <c r="K236" s="56"/>
      <c r="L236" s="56"/>
      <c r="M236" s="56"/>
      <c r="N236" s="56"/>
      <c r="O236" s="12"/>
    </row>
    <row r="237" spans="1:15" s="9" customFormat="1" x14ac:dyDescent="0.25">
      <c r="A237" s="20"/>
      <c r="B237" s="26"/>
      <c r="C237" s="55"/>
      <c r="D237" s="55"/>
      <c r="E237" s="65"/>
      <c r="F237" s="65"/>
      <c r="G237" s="65"/>
      <c r="H237" s="65"/>
      <c r="I237" s="65"/>
      <c r="J237" s="65"/>
      <c r="K237" s="56"/>
      <c r="L237" s="56"/>
      <c r="M237" s="56"/>
      <c r="N237" s="56"/>
      <c r="O237" s="12"/>
    </row>
    <row r="238" spans="1:15" s="9" customFormat="1" x14ac:dyDescent="0.25">
      <c r="A238" s="20"/>
      <c r="B238" s="26"/>
      <c r="C238" s="55"/>
      <c r="D238" s="55"/>
      <c r="E238" s="65"/>
      <c r="F238" s="65"/>
      <c r="G238" s="65"/>
      <c r="H238" s="65"/>
      <c r="I238" s="65"/>
      <c r="J238" s="65"/>
      <c r="K238" s="56"/>
      <c r="L238" s="56"/>
      <c r="M238" s="56"/>
      <c r="N238" s="56"/>
      <c r="O238" s="12"/>
    </row>
    <row r="239" spans="1:15" s="9" customFormat="1" x14ac:dyDescent="0.25">
      <c r="A239" s="20"/>
      <c r="B239" s="26"/>
      <c r="C239" s="55"/>
      <c r="D239" s="55"/>
      <c r="E239" s="65"/>
      <c r="F239" s="65"/>
      <c r="G239" s="65"/>
      <c r="H239" s="65"/>
      <c r="I239" s="65"/>
      <c r="J239" s="65"/>
      <c r="K239" s="56"/>
      <c r="L239" s="56"/>
      <c r="M239" s="56"/>
      <c r="N239" s="56"/>
      <c r="O239" s="12"/>
    </row>
    <row r="240" spans="1:15" s="9" customFormat="1" x14ac:dyDescent="0.25">
      <c r="A240" s="20"/>
      <c r="B240" s="26"/>
      <c r="C240" s="55"/>
      <c r="D240" s="55"/>
      <c r="E240" s="65"/>
      <c r="F240" s="65"/>
      <c r="G240" s="65"/>
      <c r="H240" s="65"/>
      <c r="I240" s="65"/>
      <c r="J240" s="65"/>
      <c r="K240" s="56"/>
      <c r="L240" s="56"/>
      <c r="M240" s="56"/>
      <c r="N240" s="56"/>
      <c r="O240" s="12"/>
    </row>
    <row r="241" spans="1:15" s="9" customFormat="1" x14ac:dyDescent="0.25">
      <c r="A241" s="20"/>
      <c r="B241" s="26"/>
      <c r="C241" s="55"/>
      <c r="D241" s="55"/>
      <c r="E241" s="65"/>
      <c r="F241" s="65"/>
      <c r="G241" s="65"/>
      <c r="H241" s="65"/>
      <c r="I241" s="65"/>
      <c r="J241" s="65"/>
      <c r="K241" s="56"/>
      <c r="L241" s="56"/>
      <c r="M241" s="56"/>
      <c r="N241" s="56"/>
      <c r="O241" s="12"/>
    </row>
    <row r="242" spans="1:15" s="9" customFormat="1" x14ac:dyDescent="0.25">
      <c r="A242" s="20"/>
      <c r="B242" s="26"/>
      <c r="C242" s="55"/>
      <c r="D242" s="55"/>
      <c r="E242" s="65"/>
      <c r="F242" s="65"/>
      <c r="G242" s="65"/>
      <c r="H242" s="65"/>
      <c r="I242" s="65"/>
      <c r="J242" s="65"/>
      <c r="K242" s="56"/>
      <c r="L242" s="56"/>
      <c r="M242" s="56"/>
      <c r="N242" s="56"/>
      <c r="O242" s="12"/>
    </row>
    <row r="243" spans="1:15" s="9" customFormat="1" x14ac:dyDescent="0.25">
      <c r="A243" s="20"/>
      <c r="B243" s="26"/>
      <c r="C243" s="55"/>
      <c r="D243" s="55"/>
      <c r="E243" s="65"/>
      <c r="F243" s="65"/>
      <c r="G243" s="65"/>
      <c r="H243" s="65"/>
      <c r="I243" s="65"/>
      <c r="J243" s="65"/>
      <c r="K243" s="56"/>
      <c r="L243" s="56"/>
      <c r="M243" s="56"/>
      <c r="N243" s="56"/>
      <c r="O243" s="12"/>
    </row>
    <row r="244" spans="1:15" s="9" customFormat="1" x14ac:dyDescent="0.25">
      <c r="A244" s="20"/>
      <c r="B244" s="26"/>
      <c r="C244" s="55"/>
      <c r="D244" s="55"/>
      <c r="E244" s="65"/>
      <c r="F244" s="65"/>
      <c r="G244" s="65"/>
      <c r="H244" s="65"/>
      <c r="I244" s="65"/>
      <c r="J244" s="65"/>
      <c r="K244" s="56"/>
      <c r="L244" s="56"/>
      <c r="M244" s="56"/>
      <c r="N244" s="56"/>
      <c r="O244" s="12"/>
    </row>
    <row r="245" spans="1:15" s="9" customFormat="1" x14ac:dyDescent="0.25">
      <c r="A245" s="20"/>
      <c r="B245" s="26"/>
      <c r="C245" s="55"/>
      <c r="D245" s="55"/>
      <c r="E245" s="65"/>
      <c r="F245" s="65"/>
      <c r="G245" s="65"/>
      <c r="H245" s="65"/>
      <c r="I245" s="65"/>
      <c r="J245" s="65"/>
      <c r="K245" s="56"/>
      <c r="L245" s="56"/>
      <c r="M245" s="56"/>
      <c r="N245" s="56"/>
      <c r="O245" s="12"/>
    </row>
    <row r="246" spans="1:15" s="9" customFormat="1" x14ac:dyDescent="0.25">
      <c r="A246" s="20"/>
      <c r="B246" s="26"/>
      <c r="C246" s="55"/>
      <c r="D246" s="55"/>
      <c r="E246" s="65"/>
      <c r="F246" s="65"/>
      <c r="G246" s="65"/>
      <c r="H246" s="65"/>
      <c r="I246" s="65"/>
      <c r="J246" s="65"/>
      <c r="K246" s="56"/>
      <c r="L246" s="56"/>
      <c r="M246" s="56"/>
      <c r="N246" s="56"/>
      <c r="O246" s="12"/>
    </row>
    <row r="247" spans="1:15" s="9" customFormat="1" x14ac:dyDescent="0.25">
      <c r="A247" s="20"/>
      <c r="B247" s="26"/>
      <c r="C247" s="55"/>
      <c r="D247" s="55"/>
      <c r="E247" s="65"/>
      <c r="F247" s="65"/>
      <c r="G247" s="65"/>
      <c r="H247" s="65"/>
      <c r="I247" s="65"/>
      <c r="J247" s="65"/>
      <c r="K247" s="56"/>
      <c r="L247" s="56"/>
      <c r="M247" s="56"/>
      <c r="N247" s="56"/>
      <c r="O247" s="12"/>
    </row>
    <row r="248" spans="1:15" s="9" customFormat="1" x14ac:dyDescent="0.25">
      <c r="A248" s="20"/>
      <c r="B248" s="26"/>
      <c r="C248" s="55"/>
      <c r="D248" s="55"/>
      <c r="E248" s="65"/>
      <c r="F248" s="65"/>
      <c r="G248" s="65"/>
      <c r="H248" s="65"/>
      <c r="I248" s="65"/>
      <c r="J248" s="65"/>
      <c r="K248" s="56"/>
      <c r="L248" s="56"/>
      <c r="M248" s="56"/>
      <c r="N248" s="56"/>
      <c r="O248" s="12"/>
    </row>
    <row r="249" spans="1:15" s="9" customFormat="1" x14ac:dyDescent="0.25">
      <c r="A249" s="20"/>
      <c r="B249" s="26"/>
      <c r="C249" s="55"/>
      <c r="D249" s="55"/>
      <c r="E249" s="65"/>
      <c r="F249" s="65"/>
      <c r="G249" s="65"/>
      <c r="H249" s="65"/>
      <c r="I249" s="65"/>
      <c r="J249" s="65"/>
      <c r="K249" s="56"/>
      <c r="L249" s="56"/>
      <c r="M249" s="56"/>
      <c r="N249" s="56"/>
      <c r="O249" s="12"/>
    </row>
    <row r="250" spans="1:15" s="9" customFormat="1" x14ac:dyDescent="0.25">
      <c r="A250" s="20"/>
      <c r="B250" s="26"/>
      <c r="C250" s="55"/>
      <c r="D250" s="55"/>
      <c r="E250" s="65"/>
      <c r="F250" s="65"/>
      <c r="G250" s="65"/>
      <c r="H250" s="65"/>
      <c r="I250" s="65"/>
      <c r="J250" s="65"/>
      <c r="K250" s="56"/>
      <c r="L250" s="56"/>
      <c r="M250" s="56"/>
      <c r="N250" s="56"/>
      <c r="O250" s="12"/>
    </row>
    <row r="251" spans="1:15" s="9" customFormat="1" x14ac:dyDescent="0.25">
      <c r="A251" s="20"/>
      <c r="B251" s="26"/>
      <c r="C251" s="55"/>
      <c r="D251" s="55"/>
      <c r="E251" s="65"/>
      <c r="F251" s="65"/>
      <c r="G251" s="65"/>
      <c r="H251" s="65"/>
      <c r="I251" s="65"/>
      <c r="J251" s="65"/>
      <c r="K251" s="56"/>
      <c r="L251" s="56"/>
      <c r="M251" s="56"/>
      <c r="N251" s="56"/>
      <c r="O251" s="12"/>
    </row>
    <row r="252" spans="1:15" s="9" customFormat="1" x14ac:dyDescent="0.25">
      <c r="A252" s="20"/>
      <c r="B252" s="26"/>
      <c r="C252" s="55"/>
      <c r="D252" s="55"/>
      <c r="E252" s="65"/>
      <c r="F252" s="65"/>
      <c r="G252" s="65"/>
      <c r="H252" s="65"/>
      <c r="I252" s="65"/>
      <c r="J252" s="65"/>
      <c r="K252" s="56"/>
      <c r="L252" s="56"/>
      <c r="M252" s="56"/>
      <c r="N252" s="56"/>
      <c r="O252" s="12"/>
    </row>
    <row r="253" spans="1:15" s="9" customFormat="1" x14ac:dyDescent="0.25">
      <c r="A253" s="20"/>
      <c r="B253" s="26"/>
      <c r="C253" s="55"/>
      <c r="D253" s="55"/>
      <c r="E253" s="65"/>
      <c r="F253" s="65"/>
      <c r="G253" s="65"/>
      <c r="H253" s="65"/>
      <c r="I253" s="65"/>
      <c r="J253" s="65"/>
      <c r="K253" s="56"/>
      <c r="L253" s="56"/>
      <c r="M253" s="56"/>
      <c r="N253" s="56"/>
      <c r="O253" s="12"/>
    </row>
    <row r="254" spans="1:15" s="9" customFormat="1" x14ac:dyDescent="0.25">
      <c r="A254" s="20"/>
      <c r="B254" s="26"/>
      <c r="C254" s="55"/>
      <c r="D254" s="55"/>
      <c r="E254" s="65"/>
      <c r="F254" s="65"/>
      <c r="G254" s="65"/>
      <c r="H254" s="65"/>
      <c r="I254" s="65"/>
      <c r="J254" s="65"/>
      <c r="K254" s="56"/>
      <c r="L254" s="56"/>
      <c r="M254" s="56"/>
      <c r="N254" s="56"/>
      <c r="O254" s="12"/>
    </row>
    <row r="255" spans="1:15" s="9" customFormat="1" x14ac:dyDescent="0.25">
      <c r="A255" s="20"/>
      <c r="B255" s="26"/>
      <c r="C255" s="55"/>
      <c r="D255" s="55"/>
      <c r="E255" s="65"/>
      <c r="F255" s="65"/>
      <c r="G255" s="65"/>
      <c r="H255" s="65"/>
      <c r="I255" s="65"/>
      <c r="J255" s="65"/>
      <c r="K255" s="56"/>
      <c r="L255" s="56"/>
      <c r="M255" s="56"/>
      <c r="N255" s="56"/>
      <c r="O255" s="12"/>
    </row>
    <row r="256" spans="1:15" s="9" customFormat="1" x14ac:dyDescent="0.25">
      <c r="A256" s="20"/>
      <c r="B256" s="26"/>
      <c r="C256" s="55"/>
      <c r="D256" s="55"/>
      <c r="E256" s="65"/>
      <c r="F256" s="65"/>
      <c r="G256" s="65"/>
      <c r="H256" s="65"/>
      <c r="I256" s="65"/>
      <c r="J256" s="65"/>
      <c r="K256" s="56"/>
      <c r="L256" s="56"/>
      <c r="M256" s="56"/>
      <c r="N256" s="56"/>
      <c r="O256" s="12"/>
    </row>
    <row r="257" spans="1:15" s="9" customFormat="1" x14ac:dyDescent="0.25">
      <c r="A257" s="20"/>
      <c r="B257" s="26"/>
      <c r="C257" s="55"/>
      <c r="D257" s="55"/>
      <c r="E257" s="65"/>
      <c r="F257" s="65"/>
      <c r="G257" s="65"/>
      <c r="H257" s="65"/>
      <c r="I257" s="65"/>
      <c r="J257" s="65"/>
      <c r="K257" s="56"/>
      <c r="L257" s="56"/>
      <c r="M257" s="56"/>
      <c r="N257" s="56"/>
      <c r="O257" s="12"/>
    </row>
    <row r="258" spans="1:15" s="9" customFormat="1" x14ac:dyDescent="0.25">
      <c r="A258" s="20"/>
      <c r="B258" s="26"/>
      <c r="C258" s="55"/>
      <c r="D258" s="55"/>
      <c r="E258" s="65"/>
      <c r="F258" s="65"/>
      <c r="G258" s="65"/>
      <c r="H258" s="65"/>
      <c r="I258" s="65"/>
      <c r="J258" s="65"/>
      <c r="K258" s="56"/>
      <c r="L258" s="56"/>
      <c r="M258" s="56"/>
      <c r="N258" s="56"/>
      <c r="O258" s="12"/>
    </row>
    <row r="259" spans="1:15" s="9" customFormat="1" x14ac:dyDescent="0.25">
      <c r="A259" s="20"/>
      <c r="B259" s="26"/>
      <c r="C259" s="55"/>
      <c r="D259" s="55"/>
      <c r="E259" s="65"/>
      <c r="F259" s="65"/>
      <c r="G259" s="65"/>
      <c r="H259" s="65"/>
      <c r="I259" s="65"/>
      <c r="J259" s="65"/>
      <c r="K259" s="56"/>
      <c r="L259" s="56"/>
      <c r="M259" s="56"/>
      <c r="N259" s="56"/>
      <c r="O259" s="12"/>
    </row>
    <row r="260" spans="1:15" s="9" customFormat="1" x14ac:dyDescent="0.25">
      <c r="A260" s="20"/>
      <c r="B260" s="26"/>
      <c r="C260" s="55"/>
      <c r="D260" s="55"/>
      <c r="E260" s="65"/>
      <c r="F260" s="65"/>
      <c r="G260" s="65"/>
      <c r="H260" s="65"/>
      <c r="I260" s="65"/>
      <c r="J260" s="65"/>
      <c r="K260" s="56"/>
      <c r="L260" s="56"/>
      <c r="M260" s="56"/>
      <c r="N260" s="56"/>
      <c r="O260" s="12"/>
    </row>
    <row r="261" spans="1:15" s="9" customFormat="1" x14ac:dyDescent="0.25">
      <c r="A261" s="20"/>
      <c r="B261" s="26"/>
      <c r="C261" s="55"/>
      <c r="D261" s="55"/>
      <c r="E261" s="65"/>
      <c r="F261" s="65"/>
      <c r="G261" s="65"/>
      <c r="H261" s="65"/>
      <c r="I261" s="65"/>
      <c r="J261" s="65"/>
      <c r="K261" s="56"/>
      <c r="L261" s="56"/>
      <c r="M261" s="56"/>
      <c r="N261" s="56"/>
      <c r="O261" s="12"/>
    </row>
    <row r="262" spans="1:15" s="9" customFormat="1" x14ac:dyDescent="0.25">
      <c r="A262" s="20"/>
      <c r="B262" s="26"/>
      <c r="C262" s="55"/>
      <c r="D262" s="55"/>
      <c r="E262" s="65"/>
      <c r="F262" s="65"/>
      <c r="G262" s="65"/>
      <c r="H262" s="65"/>
      <c r="I262" s="65"/>
      <c r="J262" s="65"/>
      <c r="K262" s="56"/>
      <c r="L262" s="56"/>
      <c r="M262" s="56"/>
      <c r="N262" s="56"/>
      <c r="O262" s="12"/>
    </row>
    <row r="263" spans="1:15" s="9" customFormat="1" x14ac:dyDescent="0.25">
      <c r="A263" s="20"/>
      <c r="B263" s="26"/>
      <c r="C263" s="55"/>
      <c r="D263" s="55"/>
      <c r="E263" s="65"/>
      <c r="F263" s="65"/>
      <c r="G263" s="65"/>
      <c r="H263" s="65"/>
      <c r="I263" s="65"/>
      <c r="J263" s="65"/>
      <c r="K263" s="56"/>
      <c r="L263" s="56"/>
      <c r="M263" s="56"/>
      <c r="N263" s="56"/>
      <c r="O263" s="12"/>
    </row>
    <row r="264" spans="1:15" s="9" customFormat="1" x14ac:dyDescent="0.25">
      <c r="A264" s="20"/>
      <c r="B264" s="26"/>
      <c r="C264" s="55"/>
      <c r="D264" s="55"/>
      <c r="E264" s="65"/>
      <c r="F264" s="65"/>
      <c r="G264" s="65"/>
      <c r="H264" s="65"/>
      <c r="I264" s="65"/>
      <c r="J264" s="65"/>
      <c r="K264" s="56"/>
      <c r="L264" s="56"/>
      <c r="M264" s="56"/>
      <c r="N264" s="56"/>
      <c r="O264" s="12"/>
    </row>
    <row r="265" spans="1:15" s="9" customFormat="1" x14ac:dyDescent="0.25">
      <c r="A265" s="20"/>
      <c r="B265" s="26"/>
      <c r="C265" s="55"/>
      <c r="D265" s="55"/>
      <c r="E265" s="65"/>
      <c r="F265" s="65"/>
      <c r="G265" s="65"/>
      <c r="H265" s="65"/>
      <c r="I265" s="65"/>
      <c r="J265" s="65"/>
      <c r="K265" s="56"/>
      <c r="L265" s="56"/>
      <c r="M265" s="56"/>
      <c r="N265" s="56"/>
      <c r="O265" s="12"/>
    </row>
    <row r="266" spans="1:15" s="9" customFormat="1" x14ac:dyDescent="0.25">
      <c r="A266" s="20"/>
      <c r="B266" s="26"/>
      <c r="C266" s="55"/>
      <c r="D266" s="55"/>
      <c r="E266" s="65"/>
      <c r="F266" s="65"/>
      <c r="G266" s="65"/>
      <c r="H266" s="65"/>
      <c r="I266" s="65"/>
      <c r="J266" s="65"/>
      <c r="K266" s="56"/>
      <c r="L266" s="56"/>
      <c r="M266" s="56"/>
      <c r="N266" s="56"/>
      <c r="O266" s="12"/>
    </row>
    <row r="267" spans="1:15" s="9" customFormat="1" x14ac:dyDescent="0.25">
      <c r="A267" s="20"/>
      <c r="B267" s="26"/>
      <c r="C267" s="55"/>
      <c r="D267" s="55"/>
      <c r="E267" s="65"/>
      <c r="F267" s="65"/>
      <c r="G267" s="65"/>
      <c r="H267" s="65"/>
      <c r="I267" s="65"/>
      <c r="J267" s="65"/>
      <c r="K267" s="56"/>
      <c r="L267" s="56"/>
      <c r="M267" s="56"/>
      <c r="N267" s="56"/>
      <c r="O267" s="12"/>
    </row>
    <row r="268" spans="1:15" s="9" customFormat="1" x14ac:dyDescent="0.25">
      <c r="A268" s="20"/>
      <c r="B268" s="26"/>
      <c r="C268" s="55"/>
      <c r="D268" s="55"/>
      <c r="E268" s="65"/>
      <c r="F268" s="65"/>
      <c r="G268" s="65"/>
      <c r="H268" s="65"/>
      <c r="I268" s="65"/>
      <c r="J268" s="65"/>
      <c r="K268" s="56"/>
      <c r="L268" s="56"/>
      <c r="M268" s="56"/>
      <c r="N268" s="56"/>
      <c r="O268" s="12"/>
    </row>
    <row r="269" spans="1:15" s="9" customFormat="1" x14ac:dyDescent="0.25">
      <c r="A269" s="20"/>
      <c r="B269" s="26"/>
      <c r="C269" s="55"/>
      <c r="D269" s="55"/>
      <c r="E269" s="65"/>
      <c r="F269" s="65"/>
      <c r="G269" s="65"/>
      <c r="H269" s="65"/>
      <c r="I269" s="65"/>
      <c r="J269" s="65"/>
      <c r="K269" s="56"/>
      <c r="L269" s="56"/>
      <c r="M269" s="56"/>
      <c r="N269" s="56"/>
      <c r="O269" s="12"/>
    </row>
    <row r="270" spans="1:15" s="9" customFormat="1" x14ac:dyDescent="0.25">
      <c r="A270" s="20"/>
      <c r="B270" s="26"/>
      <c r="C270" s="55"/>
      <c r="D270" s="55"/>
      <c r="E270" s="65"/>
      <c r="F270" s="65"/>
      <c r="G270" s="65"/>
      <c r="H270" s="65"/>
      <c r="I270" s="65"/>
      <c r="J270" s="65"/>
      <c r="K270" s="56"/>
      <c r="L270" s="56"/>
      <c r="M270" s="56"/>
      <c r="N270" s="56"/>
      <c r="O270" s="12"/>
    </row>
    <row r="271" spans="1:15" s="9" customFormat="1" x14ac:dyDescent="0.25">
      <c r="A271" s="20"/>
      <c r="B271" s="26"/>
      <c r="C271" s="55"/>
      <c r="D271" s="55"/>
      <c r="E271" s="65"/>
      <c r="F271" s="65"/>
      <c r="G271" s="65"/>
      <c r="H271" s="65"/>
      <c r="I271" s="65"/>
      <c r="J271" s="65"/>
      <c r="K271" s="56"/>
      <c r="L271" s="56"/>
      <c r="M271" s="56"/>
      <c r="N271" s="56"/>
      <c r="O271" s="12"/>
    </row>
    <row r="272" spans="1:15" s="9" customFormat="1" x14ac:dyDescent="0.25">
      <c r="A272" s="20"/>
      <c r="B272" s="26"/>
      <c r="C272" s="55"/>
      <c r="D272" s="55"/>
      <c r="E272" s="65"/>
      <c r="F272" s="65"/>
      <c r="G272" s="65"/>
      <c r="H272" s="65"/>
      <c r="I272" s="65"/>
      <c r="J272" s="65"/>
      <c r="K272" s="56"/>
      <c r="L272" s="56"/>
      <c r="M272" s="56"/>
      <c r="N272" s="56"/>
      <c r="O272" s="12"/>
    </row>
    <row r="273" spans="1:15" s="9" customFormat="1" x14ac:dyDescent="0.25">
      <c r="A273" s="20"/>
      <c r="B273" s="26"/>
      <c r="C273" s="55"/>
      <c r="D273" s="55"/>
      <c r="E273" s="65"/>
      <c r="F273" s="65"/>
      <c r="G273" s="65"/>
      <c r="H273" s="65"/>
      <c r="I273" s="65"/>
      <c r="J273" s="65"/>
      <c r="K273" s="56"/>
      <c r="L273" s="56"/>
      <c r="M273" s="56"/>
      <c r="N273" s="56"/>
      <c r="O273" s="12"/>
    </row>
    <row r="274" spans="1:15" s="9" customFormat="1" x14ac:dyDescent="0.25">
      <c r="A274" s="20"/>
      <c r="B274" s="26"/>
      <c r="C274" s="55"/>
      <c r="D274" s="55"/>
      <c r="E274" s="65"/>
      <c r="F274" s="65"/>
      <c r="G274" s="65"/>
      <c r="H274" s="65"/>
      <c r="I274" s="65"/>
      <c r="J274" s="65"/>
      <c r="K274" s="56"/>
      <c r="L274" s="56"/>
      <c r="M274" s="56"/>
      <c r="N274" s="56"/>
      <c r="O274" s="12"/>
    </row>
    <row r="275" spans="1:15" s="9" customFormat="1" x14ac:dyDescent="0.25">
      <c r="A275" s="20"/>
      <c r="B275" s="26"/>
      <c r="C275" s="55"/>
      <c r="D275" s="55"/>
      <c r="E275" s="65"/>
      <c r="F275" s="65"/>
      <c r="G275" s="65"/>
      <c r="H275" s="65"/>
      <c r="I275" s="65"/>
      <c r="J275" s="65"/>
      <c r="K275" s="56"/>
      <c r="L275" s="56"/>
      <c r="M275" s="56"/>
      <c r="N275" s="56"/>
      <c r="O275" s="12"/>
    </row>
    <row r="276" spans="1:15" s="9" customFormat="1" x14ac:dyDescent="0.25">
      <c r="A276" s="20"/>
      <c r="B276" s="26"/>
      <c r="C276" s="55"/>
      <c r="D276" s="55"/>
      <c r="E276" s="65"/>
      <c r="F276" s="65"/>
      <c r="G276" s="65"/>
      <c r="H276" s="65"/>
      <c r="I276" s="65"/>
      <c r="J276" s="65"/>
      <c r="K276" s="56"/>
      <c r="L276" s="56"/>
      <c r="M276" s="56"/>
      <c r="N276" s="56"/>
      <c r="O276" s="12"/>
    </row>
    <row r="277" spans="1:15" s="9" customFormat="1" x14ac:dyDescent="0.25">
      <c r="A277" s="20"/>
      <c r="B277" s="26"/>
      <c r="C277" s="55"/>
      <c r="D277" s="55"/>
      <c r="E277" s="65"/>
      <c r="F277" s="65"/>
      <c r="G277" s="65"/>
      <c r="H277" s="65"/>
      <c r="I277" s="65"/>
      <c r="J277" s="65"/>
      <c r="K277" s="56"/>
      <c r="L277" s="56"/>
      <c r="M277" s="56"/>
      <c r="N277" s="56"/>
      <c r="O277" s="12"/>
    </row>
    <row r="278" spans="1:15" s="9" customFormat="1" x14ac:dyDescent="0.25">
      <c r="A278" s="20"/>
      <c r="B278" s="26"/>
      <c r="C278" s="55"/>
      <c r="D278" s="55"/>
      <c r="E278" s="65"/>
      <c r="F278" s="65"/>
      <c r="G278" s="65"/>
      <c r="H278" s="65"/>
      <c r="I278" s="65"/>
      <c r="J278" s="65"/>
      <c r="K278" s="56"/>
      <c r="L278" s="56"/>
      <c r="M278" s="56"/>
      <c r="N278" s="56"/>
      <c r="O278" s="12"/>
    </row>
    <row r="279" spans="1:15" s="9" customFormat="1" x14ac:dyDescent="0.25">
      <c r="A279" s="20"/>
      <c r="B279" s="26"/>
      <c r="C279" s="55"/>
      <c r="D279" s="55"/>
      <c r="E279" s="65"/>
      <c r="F279" s="65"/>
      <c r="G279" s="65"/>
      <c r="H279" s="65"/>
      <c r="I279" s="65"/>
      <c r="J279" s="65"/>
      <c r="K279" s="56"/>
      <c r="L279" s="56"/>
      <c r="M279" s="56"/>
      <c r="N279" s="56"/>
      <c r="O279" s="12"/>
    </row>
    <row r="280" spans="1:15" s="9" customFormat="1" x14ac:dyDescent="0.25">
      <c r="A280" s="20"/>
      <c r="B280" s="26"/>
      <c r="C280" s="55"/>
      <c r="D280" s="55"/>
      <c r="E280" s="65"/>
      <c r="F280" s="65"/>
      <c r="G280" s="65"/>
      <c r="H280" s="65"/>
      <c r="I280" s="65"/>
      <c r="J280" s="65"/>
      <c r="K280" s="56"/>
      <c r="L280" s="56"/>
      <c r="M280" s="56"/>
      <c r="N280" s="56"/>
      <c r="O280" s="12"/>
    </row>
    <row r="281" spans="1:15" s="9" customFormat="1" x14ac:dyDescent="0.25">
      <c r="A281" s="20"/>
      <c r="B281" s="26"/>
      <c r="C281" s="55"/>
      <c r="D281" s="55"/>
      <c r="E281" s="65"/>
      <c r="F281" s="65"/>
      <c r="G281" s="65"/>
      <c r="H281" s="65"/>
      <c r="I281" s="65"/>
      <c r="J281" s="65"/>
      <c r="K281" s="56"/>
      <c r="L281" s="56"/>
      <c r="M281" s="56"/>
      <c r="N281" s="56"/>
      <c r="O281" s="12"/>
    </row>
    <row r="282" spans="1:15" s="9" customFormat="1" x14ac:dyDescent="0.25">
      <c r="A282" s="20"/>
      <c r="B282" s="26"/>
      <c r="C282" s="55"/>
      <c r="D282" s="55"/>
      <c r="E282" s="65"/>
      <c r="F282" s="65"/>
      <c r="G282" s="65"/>
      <c r="H282" s="65"/>
      <c r="I282" s="65"/>
      <c r="J282" s="65"/>
      <c r="K282" s="56"/>
      <c r="L282" s="56"/>
      <c r="M282" s="56"/>
      <c r="N282" s="56"/>
      <c r="O282" s="12"/>
    </row>
    <row r="283" spans="1:15" s="9" customFormat="1" x14ac:dyDescent="0.25">
      <c r="A283" s="20"/>
      <c r="B283" s="26"/>
      <c r="C283" s="55"/>
      <c r="D283" s="55"/>
      <c r="E283" s="65"/>
      <c r="F283" s="65"/>
      <c r="G283" s="65"/>
      <c r="H283" s="65"/>
      <c r="I283" s="65"/>
      <c r="J283" s="65"/>
      <c r="K283" s="56"/>
      <c r="L283" s="56"/>
      <c r="M283" s="56"/>
      <c r="N283" s="56"/>
      <c r="O283" s="12"/>
    </row>
    <row r="284" spans="1:15" s="9" customFormat="1" x14ac:dyDescent="0.25">
      <c r="A284" s="20"/>
      <c r="B284" s="26"/>
      <c r="C284" s="55"/>
      <c r="D284" s="55"/>
      <c r="E284" s="65"/>
      <c r="F284" s="65"/>
      <c r="G284" s="65"/>
      <c r="H284" s="65"/>
      <c r="I284" s="65"/>
      <c r="J284" s="65"/>
      <c r="K284" s="56"/>
      <c r="L284" s="56"/>
      <c r="M284" s="56"/>
      <c r="N284" s="56"/>
      <c r="O284" s="12"/>
    </row>
    <row r="285" spans="1:15" s="9" customFormat="1" x14ac:dyDescent="0.25">
      <c r="A285" s="20"/>
      <c r="B285" s="26"/>
      <c r="C285" s="55"/>
      <c r="D285" s="55"/>
      <c r="E285" s="65"/>
      <c r="F285" s="65"/>
      <c r="G285" s="65"/>
      <c r="H285" s="65"/>
      <c r="I285" s="65"/>
      <c r="J285" s="65"/>
      <c r="K285" s="56"/>
      <c r="L285" s="56"/>
      <c r="M285" s="56"/>
      <c r="N285" s="56"/>
      <c r="O285" s="12"/>
    </row>
    <row r="286" spans="1:15" s="9" customFormat="1" x14ac:dyDescent="0.25">
      <c r="A286" s="20"/>
      <c r="B286" s="26"/>
      <c r="C286" s="55"/>
      <c r="D286" s="55"/>
      <c r="E286" s="65"/>
      <c r="F286" s="65"/>
      <c r="G286" s="65"/>
      <c r="H286" s="65"/>
      <c r="I286" s="65"/>
      <c r="J286" s="65"/>
      <c r="K286" s="56"/>
      <c r="L286" s="56"/>
      <c r="M286" s="56"/>
      <c r="N286" s="56"/>
      <c r="O286" s="12"/>
    </row>
    <row r="287" spans="1:15" s="9" customFormat="1" x14ac:dyDescent="0.25">
      <c r="A287" s="20"/>
      <c r="B287" s="26"/>
      <c r="C287" s="55"/>
      <c r="D287" s="55"/>
      <c r="E287" s="65"/>
      <c r="F287" s="65"/>
      <c r="G287" s="65"/>
      <c r="H287" s="65"/>
      <c r="I287" s="65"/>
      <c r="J287" s="65"/>
      <c r="K287" s="56"/>
      <c r="L287" s="56"/>
      <c r="M287" s="56"/>
      <c r="N287" s="56"/>
      <c r="O287" s="12"/>
    </row>
    <row r="288" spans="1:15" s="9" customFormat="1" x14ac:dyDescent="0.25">
      <c r="A288" s="20"/>
      <c r="B288" s="26"/>
      <c r="C288" s="55"/>
      <c r="D288" s="55"/>
      <c r="E288" s="65"/>
      <c r="F288" s="65"/>
      <c r="G288" s="65"/>
      <c r="H288" s="65"/>
      <c r="I288" s="65"/>
      <c r="J288" s="65"/>
      <c r="K288" s="56"/>
      <c r="L288" s="56"/>
      <c r="M288" s="56"/>
      <c r="N288" s="56"/>
      <c r="O288" s="12"/>
    </row>
    <row r="289" spans="1:15" s="9" customFormat="1" x14ac:dyDescent="0.25">
      <c r="A289" s="20"/>
      <c r="B289" s="26"/>
      <c r="C289" s="55"/>
      <c r="D289" s="55"/>
      <c r="E289" s="65"/>
      <c r="F289" s="65"/>
      <c r="G289" s="65"/>
      <c r="H289" s="65"/>
      <c r="I289" s="65"/>
      <c r="J289" s="65"/>
      <c r="K289" s="56"/>
      <c r="L289" s="56"/>
      <c r="M289" s="56"/>
      <c r="N289" s="56"/>
      <c r="O289" s="12"/>
    </row>
    <row r="290" spans="1:15" s="9" customFormat="1" x14ac:dyDescent="0.25">
      <c r="A290" s="20"/>
      <c r="B290" s="26"/>
      <c r="C290" s="55"/>
      <c r="D290" s="55"/>
      <c r="E290" s="65"/>
      <c r="F290" s="65"/>
      <c r="G290" s="65"/>
      <c r="H290" s="65"/>
      <c r="I290" s="65"/>
      <c r="J290" s="65"/>
      <c r="K290" s="56"/>
      <c r="L290" s="56"/>
      <c r="M290" s="56"/>
      <c r="N290" s="56"/>
      <c r="O290" s="12"/>
    </row>
    <row r="291" spans="1:15" s="9" customFormat="1" x14ac:dyDescent="0.25">
      <c r="A291" s="20"/>
      <c r="B291" s="26"/>
      <c r="C291" s="55"/>
      <c r="D291" s="55"/>
      <c r="E291" s="65"/>
      <c r="F291" s="65"/>
      <c r="G291" s="65"/>
      <c r="H291" s="65"/>
      <c r="I291" s="65"/>
      <c r="J291" s="65"/>
      <c r="K291" s="56"/>
      <c r="L291" s="56"/>
      <c r="M291" s="56"/>
      <c r="N291" s="56"/>
      <c r="O291" s="12"/>
    </row>
    <row r="292" spans="1:15" s="9" customFormat="1" x14ac:dyDescent="0.25">
      <c r="A292" s="20"/>
      <c r="B292" s="26"/>
      <c r="C292" s="55"/>
      <c r="D292" s="55"/>
      <c r="E292" s="65"/>
      <c r="F292" s="65"/>
      <c r="G292" s="65"/>
      <c r="H292" s="65"/>
      <c r="I292" s="65"/>
      <c r="J292" s="65"/>
      <c r="K292" s="56"/>
      <c r="L292" s="56"/>
      <c r="M292" s="56"/>
      <c r="N292" s="56"/>
      <c r="O292" s="12"/>
    </row>
    <row r="293" spans="1:15" s="9" customFormat="1" x14ac:dyDescent="0.25">
      <c r="A293" s="20"/>
      <c r="B293" s="26"/>
      <c r="C293" s="55"/>
      <c r="D293" s="55"/>
      <c r="E293" s="65"/>
      <c r="F293" s="65"/>
      <c r="G293" s="65"/>
      <c r="H293" s="65"/>
      <c r="I293" s="65"/>
      <c r="J293" s="65"/>
      <c r="K293" s="56"/>
      <c r="L293" s="56"/>
      <c r="M293" s="56"/>
      <c r="N293" s="56"/>
      <c r="O293" s="12"/>
    </row>
    <row r="294" spans="1:15" s="9" customFormat="1" x14ac:dyDescent="0.25">
      <c r="A294" s="20"/>
      <c r="B294" s="26"/>
      <c r="C294" s="55"/>
      <c r="D294" s="55"/>
      <c r="E294" s="65"/>
      <c r="F294" s="65"/>
      <c r="G294" s="65"/>
      <c r="H294" s="65"/>
      <c r="I294" s="65"/>
      <c r="J294" s="65"/>
      <c r="K294" s="56"/>
      <c r="L294" s="56"/>
      <c r="M294" s="56"/>
      <c r="N294" s="56"/>
      <c r="O294" s="12"/>
    </row>
    <row r="295" spans="1:15" s="9" customFormat="1" x14ac:dyDescent="0.25">
      <c r="A295" s="20"/>
      <c r="B295" s="26"/>
      <c r="C295" s="55"/>
      <c r="D295" s="55"/>
      <c r="E295" s="65"/>
      <c r="F295" s="65"/>
      <c r="G295" s="65"/>
      <c r="H295" s="65"/>
      <c r="I295" s="65"/>
      <c r="J295" s="65"/>
      <c r="K295" s="56"/>
      <c r="L295" s="56"/>
      <c r="M295" s="56"/>
      <c r="N295" s="56"/>
      <c r="O295" s="12"/>
    </row>
    <row r="296" spans="1:15" s="9" customFormat="1" x14ac:dyDescent="0.25">
      <c r="A296" s="20"/>
      <c r="B296" s="26"/>
      <c r="C296" s="55"/>
      <c r="D296" s="55"/>
      <c r="E296" s="65"/>
      <c r="F296" s="65"/>
      <c r="G296" s="65"/>
      <c r="H296" s="65"/>
      <c r="I296" s="65"/>
      <c r="J296" s="65"/>
      <c r="K296" s="56"/>
      <c r="L296" s="56"/>
      <c r="M296" s="56"/>
      <c r="N296" s="56"/>
      <c r="O296" s="12"/>
    </row>
    <row r="297" spans="1:15" s="9" customFormat="1" x14ac:dyDescent="0.25">
      <c r="A297" s="20"/>
      <c r="B297" s="26"/>
      <c r="C297" s="55"/>
      <c r="D297" s="55"/>
      <c r="E297" s="65"/>
      <c r="F297" s="65"/>
      <c r="G297" s="65"/>
      <c r="H297" s="65"/>
      <c r="I297" s="65"/>
      <c r="J297" s="65"/>
      <c r="K297" s="56"/>
      <c r="L297" s="56"/>
      <c r="M297" s="56"/>
      <c r="N297" s="56"/>
      <c r="O297" s="12"/>
    </row>
    <row r="298" spans="1:15" s="9" customFormat="1" x14ac:dyDescent="0.25">
      <c r="A298" s="20"/>
      <c r="B298" s="26"/>
      <c r="C298" s="55"/>
      <c r="D298" s="55"/>
      <c r="E298" s="65"/>
      <c r="F298" s="65"/>
      <c r="G298" s="65"/>
      <c r="H298" s="65"/>
      <c r="I298" s="65"/>
      <c r="J298" s="65"/>
      <c r="K298" s="56"/>
      <c r="L298" s="56"/>
      <c r="M298" s="56"/>
      <c r="N298" s="56"/>
      <c r="O298" s="12"/>
    </row>
    <row r="299" spans="1:15" s="9" customFormat="1" x14ac:dyDescent="0.25">
      <c r="A299" s="20"/>
      <c r="B299" s="26"/>
      <c r="C299" s="55"/>
      <c r="D299" s="55"/>
      <c r="E299" s="65"/>
      <c r="F299" s="65"/>
      <c r="G299" s="65"/>
      <c r="H299" s="65"/>
      <c r="I299" s="65"/>
      <c r="J299" s="65"/>
      <c r="K299" s="56"/>
      <c r="L299" s="56"/>
      <c r="M299" s="56"/>
      <c r="N299" s="56"/>
      <c r="O299" s="12"/>
    </row>
    <row r="300" spans="1:15" s="9" customFormat="1" x14ac:dyDescent="0.25">
      <c r="A300" s="20"/>
      <c r="B300" s="26"/>
      <c r="C300" s="55"/>
      <c r="D300" s="55"/>
      <c r="E300" s="65"/>
      <c r="F300" s="65"/>
      <c r="G300" s="65"/>
      <c r="H300" s="65"/>
      <c r="I300" s="65"/>
      <c r="J300" s="65"/>
      <c r="K300" s="56"/>
      <c r="L300" s="56"/>
      <c r="M300" s="56"/>
      <c r="N300" s="56"/>
      <c r="O300" s="12"/>
    </row>
    <row r="301" spans="1:15" s="9" customFormat="1" x14ac:dyDescent="0.25">
      <c r="A301" s="20"/>
      <c r="B301" s="26"/>
      <c r="C301" s="55"/>
      <c r="D301" s="55"/>
      <c r="E301" s="65"/>
      <c r="F301" s="65"/>
      <c r="G301" s="65"/>
      <c r="H301" s="65"/>
      <c r="I301" s="65"/>
      <c r="J301" s="65"/>
      <c r="K301" s="56"/>
      <c r="L301" s="56"/>
      <c r="M301" s="56"/>
      <c r="N301" s="56"/>
      <c r="O301" s="12"/>
    </row>
    <row r="302" spans="1:15" s="9" customFormat="1" x14ac:dyDescent="0.25">
      <c r="A302" s="20"/>
      <c r="B302" s="26"/>
      <c r="C302" s="55"/>
      <c r="D302" s="55"/>
      <c r="E302" s="65"/>
      <c r="F302" s="65"/>
      <c r="G302" s="65"/>
      <c r="H302" s="65"/>
      <c r="I302" s="65"/>
      <c r="J302" s="65"/>
      <c r="K302" s="56"/>
      <c r="L302" s="56"/>
      <c r="M302" s="56"/>
      <c r="N302" s="56"/>
      <c r="O302" s="12"/>
    </row>
    <row r="303" spans="1:15" s="9" customFormat="1" x14ac:dyDescent="0.25">
      <c r="A303" s="20"/>
      <c r="B303" s="26"/>
      <c r="C303" s="55"/>
      <c r="D303" s="55"/>
      <c r="E303" s="65"/>
      <c r="F303" s="65"/>
      <c r="G303" s="65"/>
      <c r="H303" s="65"/>
      <c r="I303" s="65"/>
      <c r="J303" s="65"/>
      <c r="K303" s="56"/>
      <c r="L303" s="56"/>
      <c r="M303" s="56"/>
      <c r="N303" s="56"/>
      <c r="O303" s="12"/>
    </row>
    <row r="304" spans="1:15" s="9" customFormat="1" x14ac:dyDescent="0.25">
      <c r="A304" s="20"/>
      <c r="B304" s="26"/>
      <c r="C304" s="55"/>
      <c r="D304" s="55"/>
      <c r="E304" s="65"/>
      <c r="F304" s="65"/>
      <c r="G304" s="65"/>
      <c r="H304" s="65"/>
      <c r="I304" s="65"/>
      <c r="J304" s="65"/>
      <c r="K304" s="56"/>
      <c r="L304" s="56"/>
      <c r="M304" s="56"/>
      <c r="N304" s="56"/>
      <c r="O304" s="12"/>
    </row>
    <row r="305" spans="1:15" s="9" customFormat="1" x14ac:dyDescent="0.25">
      <c r="A305" s="20"/>
      <c r="B305" s="26"/>
      <c r="C305" s="55"/>
      <c r="D305" s="55"/>
      <c r="E305" s="65"/>
      <c r="F305" s="65"/>
      <c r="G305" s="65"/>
      <c r="H305" s="65"/>
      <c r="I305" s="65"/>
      <c r="J305" s="65"/>
      <c r="K305" s="56"/>
      <c r="L305" s="56"/>
      <c r="M305" s="56"/>
      <c r="N305" s="56"/>
      <c r="O305" s="12"/>
    </row>
    <row r="306" spans="1:15" s="9" customFormat="1" x14ac:dyDescent="0.25">
      <c r="A306" s="20"/>
      <c r="B306" s="26"/>
      <c r="C306" s="55"/>
      <c r="D306" s="55"/>
      <c r="E306" s="65"/>
      <c r="F306" s="65"/>
      <c r="G306" s="65"/>
      <c r="H306" s="65"/>
      <c r="I306" s="65"/>
      <c r="J306" s="65"/>
      <c r="K306" s="56"/>
      <c r="L306" s="56"/>
      <c r="M306" s="56"/>
      <c r="N306" s="56"/>
      <c r="O306" s="12"/>
    </row>
    <row r="307" spans="1:15" s="9" customFormat="1" x14ac:dyDescent="0.25">
      <c r="A307" s="20"/>
      <c r="B307" s="26"/>
      <c r="C307" s="55"/>
      <c r="D307" s="55"/>
      <c r="E307" s="65"/>
      <c r="F307" s="65"/>
      <c r="G307" s="65"/>
      <c r="H307" s="65"/>
      <c r="I307" s="65"/>
      <c r="J307" s="65"/>
      <c r="K307" s="56"/>
      <c r="L307" s="56"/>
      <c r="M307" s="56"/>
      <c r="N307" s="56"/>
      <c r="O307" s="12"/>
    </row>
    <row r="308" spans="1:15" s="9" customFormat="1" x14ac:dyDescent="0.25">
      <c r="A308" s="20"/>
      <c r="B308" s="26"/>
      <c r="C308" s="55"/>
      <c r="D308" s="55"/>
      <c r="E308" s="65"/>
      <c r="F308" s="65"/>
      <c r="G308" s="65"/>
      <c r="H308" s="65"/>
      <c r="I308" s="65"/>
      <c r="J308" s="65"/>
      <c r="K308" s="56"/>
      <c r="L308" s="56"/>
      <c r="M308" s="56"/>
      <c r="N308" s="56"/>
      <c r="O308" s="12"/>
    </row>
    <row r="309" spans="1:15" s="9" customFormat="1" x14ac:dyDescent="0.25">
      <c r="A309" s="20"/>
      <c r="B309" s="26"/>
      <c r="C309" s="55"/>
      <c r="D309" s="55"/>
      <c r="E309" s="65"/>
      <c r="F309" s="65"/>
      <c r="G309" s="65"/>
      <c r="H309" s="65"/>
      <c r="I309" s="65"/>
      <c r="J309" s="65"/>
      <c r="K309" s="56"/>
      <c r="L309" s="56"/>
      <c r="M309" s="56"/>
      <c r="N309" s="56"/>
      <c r="O309" s="12"/>
    </row>
    <row r="310" spans="1:15" s="9" customFormat="1" x14ac:dyDescent="0.25">
      <c r="A310" s="20"/>
      <c r="B310" s="26"/>
      <c r="C310" s="55"/>
      <c r="D310" s="55"/>
      <c r="E310" s="65"/>
      <c r="F310" s="65"/>
      <c r="G310" s="65"/>
      <c r="H310" s="65"/>
      <c r="I310" s="65"/>
      <c r="J310" s="65"/>
      <c r="K310" s="56"/>
      <c r="L310" s="56"/>
      <c r="M310" s="56"/>
      <c r="N310" s="56"/>
      <c r="O310" s="12"/>
    </row>
    <row r="311" spans="1:15" s="9" customFormat="1" x14ac:dyDescent="0.25">
      <c r="A311" s="20"/>
      <c r="B311" s="26"/>
      <c r="C311" s="55"/>
      <c r="D311" s="55"/>
      <c r="E311" s="65"/>
      <c r="F311" s="65"/>
      <c r="G311" s="65"/>
      <c r="H311" s="65"/>
      <c r="I311" s="65"/>
      <c r="J311" s="65"/>
      <c r="K311" s="56"/>
      <c r="L311" s="56"/>
      <c r="M311" s="56"/>
      <c r="N311" s="56"/>
      <c r="O311" s="12"/>
    </row>
    <row r="312" spans="1:15" s="9" customFormat="1" x14ac:dyDescent="0.25">
      <c r="A312" s="20"/>
      <c r="B312" s="26"/>
      <c r="C312" s="55"/>
      <c r="D312" s="55"/>
      <c r="E312" s="65"/>
      <c r="F312" s="65"/>
      <c r="G312" s="65"/>
      <c r="H312" s="65"/>
      <c r="I312" s="65"/>
      <c r="J312" s="65"/>
      <c r="K312" s="56"/>
      <c r="L312" s="56"/>
      <c r="M312" s="56"/>
      <c r="N312" s="56"/>
      <c r="O312" s="12"/>
    </row>
    <row r="313" spans="1:15" s="9" customFormat="1" x14ac:dyDescent="0.25">
      <c r="A313" s="20"/>
      <c r="B313" s="26"/>
      <c r="C313" s="55"/>
      <c r="D313" s="55"/>
      <c r="E313" s="65"/>
      <c r="F313" s="65"/>
      <c r="G313" s="65"/>
      <c r="H313" s="65"/>
      <c r="I313" s="65"/>
      <c r="J313" s="65"/>
      <c r="K313" s="56"/>
      <c r="L313" s="56"/>
      <c r="M313" s="56"/>
      <c r="N313" s="56"/>
      <c r="O313" s="12"/>
    </row>
    <row r="314" spans="1:15" s="9" customFormat="1" x14ac:dyDescent="0.25">
      <c r="A314" s="20"/>
      <c r="B314" s="26"/>
      <c r="C314" s="55"/>
      <c r="D314" s="55"/>
      <c r="E314" s="65"/>
      <c r="F314" s="65"/>
      <c r="G314" s="65"/>
      <c r="H314" s="65"/>
      <c r="I314" s="65"/>
      <c r="J314" s="65"/>
      <c r="K314" s="56"/>
      <c r="L314" s="56"/>
      <c r="M314" s="56"/>
      <c r="N314" s="56"/>
      <c r="O314" s="12"/>
    </row>
    <row r="315" spans="1:15" s="9" customFormat="1" x14ac:dyDescent="0.25">
      <c r="A315" s="20"/>
      <c r="B315" s="26"/>
      <c r="C315" s="55"/>
      <c r="D315" s="55"/>
      <c r="E315" s="65"/>
      <c r="F315" s="65"/>
      <c r="G315" s="65"/>
      <c r="H315" s="65"/>
      <c r="I315" s="65"/>
      <c r="J315" s="65"/>
      <c r="K315" s="56"/>
      <c r="L315" s="56"/>
      <c r="M315" s="56"/>
      <c r="N315" s="56"/>
      <c r="O315" s="12"/>
    </row>
    <row r="316" spans="1:15" s="9" customFormat="1" x14ac:dyDescent="0.25">
      <c r="A316" s="20"/>
      <c r="B316" s="26"/>
      <c r="C316" s="55"/>
      <c r="D316" s="55"/>
      <c r="E316" s="65"/>
      <c r="F316" s="65"/>
      <c r="G316" s="65"/>
      <c r="H316" s="65"/>
      <c r="I316" s="65"/>
      <c r="J316" s="65"/>
      <c r="K316" s="56"/>
      <c r="L316" s="56"/>
      <c r="M316" s="56"/>
      <c r="N316" s="56"/>
      <c r="O316" s="12"/>
    </row>
    <row r="317" spans="1:15" s="9" customFormat="1" x14ac:dyDescent="0.25">
      <c r="A317" s="20"/>
      <c r="B317" s="26"/>
      <c r="C317" s="55"/>
      <c r="D317" s="55"/>
      <c r="E317" s="65"/>
      <c r="F317" s="65"/>
      <c r="G317" s="65"/>
      <c r="H317" s="65"/>
      <c r="I317" s="65"/>
      <c r="J317" s="65"/>
      <c r="K317" s="56"/>
      <c r="L317" s="56"/>
      <c r="M317" s="56"/>
      <c r="N317" s="56"/>
      <c r="O317" s="12"/>
    </row>
    <row r="318" spans="1:15" s="9" customFormat="1" x14ac:dyDescent="0.25">
      <c r="A318" s="20"/>
      <c r="B318" s="26"/>
      <c r="C318" s="55"/>
      <c r="D318" s="55"/>
      <c r="E318" s="65"/>
      <c r="F318" s="65"/>
      <c r="G318" s="65"/>
      <c r="H318" s="65"/>
      <c r="I318" s="65"/>
      <c r="J318" s="65"/>
      <c r="K318" s="56"/>
      <c r="L318" s="56"/>
      <c r="M318" s="56"/>
      <c r="N318" s="56"/>
      <c r="O318" s="12"/>
    </row>
    <row r="319" spans="1:15" s="9" customFormat="1" x14ac:dyDescent="0.25">
      <c r="A319" s="20"/>
      <c r="B319" s="26"/>
      <c r="C319" s="55"/>
      <c r="D319" s="55"/>
      <c r="E319" s="65"/>
      <c r="F319" s="65"/>
      <c r="G319" s="65"/>
      <c r="H319" s="65"/>
      <c r="I319" s="65"/>
      <c r="J319" s="65"/>
      <c r="K319" s="56"/>
      <c r="L319" s="56"/>
      <c r="M319" s="56"/>
      <c r="N319" s="56"/>
      <c r="O319" s="12"/>
    </row>
    <row r="320" spans="1:15" s="9" customFormat="1" x14ac:dyDescent="0.25">
      <c r="A320" s="20"/>
      <c r="B320" s="26"/>
      <c r="C320" s="55"/>
      <c r="D320" s="55"/>
      <c r="E320" s="65"/>
      <c r="F320" s="65"/>
      <c r="G320" s="65"/>
      <c r="H320" s="65"/>
      <c r="I320" s="65"/>
      <c r="J320" s="65"/>
      <c r="K320" s="56"/>
      <c r="L320" s="56"/>
      <c r="M320" s="56"/>
      <c r="N320" s="56"/>
      <c r="O320" s="12"/>
    </row>
    <row r="321" spans="1:15" s="9" customFormat="1" x14ac:dyDescent="0.25">
      <c r="A321" s="20"/>
      <c r="B321" s="26"/>
      <c r="C321" s="55"/>
      <c r="D321" s="55"/>
      <c r="E321" s="65"/>
      <c r="F321" s="65"/>
      <c r="G321" s="65"/>
      <c r="H321" s="65"/>
      <c r="I321" s="65"/>
      <c r="J321" s="65"/>
      <c r="K321" s="56"/>
      <c r="L321" s="56"/>
      <c r="M321" s="56"/>
      <c r="N321" s="56"/>
      <c r="O321" s="12"/>
    </row>
    <row r="322" spans="1:15" s="9" customFormat="1" x14ac:dyDescent="0.25">
      <c r="A322" s="20"/>
      <c r="B322" s="26"/>
      <c r="C322" s="55"/>
      <c r="D322" s="55"/>
      <c r="E322" s="65"/>
      <c r="F322" s="65"/>
      <c r="G322" s="65"/>
      <c r="H322" s="65"/>
      <c r="I322" s="65"/>
      <c r="J322" s="65"/>
      <c r="K322" s="56"/>
      <c r="L322" s="56"/>
      <c r="M322" s="56"/>
      <c r="N322" s="56"/>
      <c r="O322" s="12"/>
    </row>
    <row r="323" spans="1:15" s="9" customFormat="1" x14ac:dyDescent="0.25">
      <c r="A323" s="20"/>
      <c r="B323" s="26"/>
      <c r="C323" s="55"/>
      <c r="D323" s="55"/>
      <c r="E323" s="65"/>
      <c r="F323" s="65"/>
      <c r="G323" s="65"/>
      <c r="H323" s="65"/>
      <c r="I323" s="65"/>
      <c r="J323" s="65"/>
      <c r="K323" s="56"/>
      <c r="L323" s="56"/>
      <c r="M323" s="56"/>
      <c r="N323" s="56"/>
      <c r="O323" s="12"/>
    </row>
    <row r="324" spans="1:15" s="9" customFormat="1" x14ac:dyDescent="0.25">
      <c r="A324" s="20"/>
      <c r="B324" s="26"/>
      <c r="C324" s="55"/>
      <c r="D324" s="55"/>
      <c r="E324" s="65"/>
      <c r="F324" s="65"/>
      <c r="G324" s="65"/>
      <c r="H324" s="65"/>
      <c r="I324" s="65"/>
      <c r="J324" s="65"/>
      <c r="K324" s="56"/>
      <c r="L324" s="56"/>
      <c r="M324" s="56"/>
      <c r="N324" s="56"/>
      <c r="O324" s="12"/>
    </row>
    <row r="325" spans="1:15" s="9" customFormat="1" x14ac:dyDescent="0.25">
      <c r="A325" s="20"/>
      <c r="B325" s="26"/>
      <c r="C325" s="55"/>
      <c r="D325" s="55"/>
      <c r="E325" s="65"/>
      <c r="F325" s="65"/>
      <c r="G325" s="65"/>
      <c r="H325" s="65"/>
      <c r="I325" s="65"/>
      <c r="J325" s="65"/>
      <c r="K325" s="56"/>
      <c r="L325" s="56"/>
      <c r="M325" s="56"/>
      <c r="N325" s="56"/>
      <c r="O325" s="12"/>
    </row>
    <row r="326" spans="1:15" s="9" customFormat="1" x14ac:dyDescent="0.25">
      <c r="A326" s="20"/>
      <c r="B326" s="26"/>
      <c r="C326" s="55"/>
      <c r="D326" s="55"/>
      <c r="E326" s="65"/>
      <c r="F326" s="65"/>
      <c r="G326" s="65"/>
      <c r="H326" s="65"/>
      <c r="I326" s="65"/>
      <c r="J326" s="65"/>
      <c r="K326" s="56"/>
      <c r="L326" s="56"/>
      <c r="M326" s="56"/>
      <c r="N326" s="56"/>
      <c r="O326" s="12"/>
    </row>
    <row r="327" spans="1:15" s="9" customFormat="1" x14ac:dyDescent="0.25">
      <c r="A327" s="20"/>
      <c r="B327" s="26"/>
      <c r="C327" s="55"/>
      <c r="D327" s="55"/>
      <c r="E327" s="65"/>
      <c r="F327" s="65"/>
      <c r="G327" s="65"/>
      <c r="H327" s="65"/>
      <c r="I327" s="65"/>
      <c r="J327" s="65"/>
      <c r="K327" s="56"/>
      <c r="L327" s="56"/>
      <c r="M327" s="56"/>
      <c r="N327" s="56"/>
      <c r="O327" s="12"/>
    </row>
    <row r="328" spans="1:15" s="9" customFormat="1" x14ac:dyDescent="0.25">
      <c r="A328" s="20"/>
      <c r="B328" s="26"/>
      <c r="C328" s="55"/>
      <c r="D328" s="55"/>
      <c r="E328" s="65"/>
      <c r="F328" s="65"/>
      <c r="G328" s="65"/>
      <c r="H328" s="65"/>
      <c r="I328" s="65"/>
      <c r="J328" s="65"/>
      <c r="K328" s="56"/>
      <c r="L328" s="56"/>
      <c r="M328" s="56"/>
      <c r="N328" s="56"/>
      <c r="O328" s="12"/>
    </row>
    <row r="329" spans="1:15" s="9" customFormat="1" x14ac:dyDescent="0.25">
      <c r="A329" s="20"/>
      <c r="B329" s="26"/>
      <c r="C329" s="55"/>
      <c r="D329" s="55"/>
      <c r="E329" s="65"/>
      <c r="F329" s="65"/>
      <c r="G329" s="65"/>
      <c r="H329" s="65"/>
      <c r="I329" s="65"/>
      <c r="J329" s="65"/>
      <c r="K329" s="56"/>
      <c r="L329" s="56"/>
      <c r="M329" s="56"/>
      <c r="N329" s="56"/>
      <c r="O329" s="12"/>
    </row>
    <row r="330" spans="1:15" s="9" customFormat="1" x14ac:dyDescent="0.25">
      <c r="A330" s="20"/>
      <c r="B330" s="26"/>
      <c r="C330" s="55"/>
      <c r="D330" s="55"/>
      <c r="E330" s="65"/>
      <c r="F330" s="65"/>
      <c r="G330" s="65"/>
      <c r="H330" s="65"/>
      <c r="I330" s="65"/>
      <c r="J330" s="65"/>
      <c r="K330" s="56"/>
      <c r="L330" s="56"/>
      <c r="M330" s="56"/>
      <c r="N330" s="56"/>
      <c r="O330" s="12"/>
    </row>
    <row r="331" spans="1:15" s="9" customFormat="1" x14ac:dyDescent="0.25">
      <c r="A331" s="20"/>
      <c r="B331" s="26"/>
      <c r="C331" s="55"/>
      <c r="D331" s="55"/>
      <c r="E331" s="65"/>
      <c r="F331" s="65"/>
      <c r="G331" s="65"/>
      <c r="H331" s="65"/>
      <c r="I331" s="65"/>
      <c r="J331" s="65"/>
      <c r="K331" s="56"/>
      <c r="L331" s="56"/>
      <c r="M331" s="56"/>
      <c r="N331" s="56"/>
      <c r="O331" s="12"/>
    </row>
    <row r="332" spans="1:15" s="9" customFormat="1" x14ac:dyDescent="0.25">
      <c r="A332" s="20"/>
      <c r="B332" s="26"/>
      <c r="C332" s="55"/>
      <c r="D332" s="55"/>
      <c r="E332" s="65"/>
      <c r="F332" s="65"/>
      <c r="G332" s="65"/>
      <c r="H332" s="65"/>
      <c r="I332" s="65"/>
      <c r="J332" s="65"/>
      <c r="K332" s="56"/>
      <c r="L332" s="56"/>
      <c r="M332" s="56"/>
      <c r="N332" s="56"/>
      <c r="O332" s="12"/>
    </row>
    <row r="333" spans="1:15" s="9" customFormat="1" x14ac:dyDescent="0.25">
      <c r="A333" s="20"/>
      <c r="B333" s="26"/>
      <c r="C333" s="55"/>
      <c r="D333" s="55"/>
      <c r="E333" s="65"/>
      <c r="F333" s="65"/>
      <c r="G333" s="65"/>
      <c r="H333" s="65"/>
      <c r="I333" s="65"/>
      <c r="J333" s="65"/>
      <c r="K333" s="56"/>
      <c r="L333" s="56"/>
      <c r="M333" s="56"/>
      <c r="N333" s="56"/>
      <c r="O333" s="12"/>
    </row>
    <row r="334" spans="1:15" s="9" customFormat="1" x14ac:dyDescent="0.25">
      <c r="A334" s="20"/>
      <c r="B334" s="26"/>
      <c r="C334" s="55"/>
      <c r="D334" s="55"/>
      <c r="E334" s="65"/>
      <c r="F334" s="65"/>
      <c r="G334" s="65"/>
      <c r="H334" s="65"/>
      <c r="I334" s="65"/>
      <c r="J334" s="65"/>
      <c r="K334" s="56"/>
      <c r="L334" s="56"/>
      <c r="M334" s="56"/>
      <c r="N334" s="56"/>
      <c r="O334" s="12"/>
    </row>
    <row r="335" spans="1:15" s="9" customFormat="1" x14ac:dyDescent="0.25">
      <c r="A335" s="20"/>
      <c r="B335" s="26"/>
      <c r="C335" s="55"/>
      <c r="D335" s="55"/>
      <c r="E335" s="65"/>
      <c r="F335" s="65"/>
      <c r="G335" s="65"/>
      <c r="H335" s="65"/>
      <c r="I335" s="65"/>
      <c r="J335" s="65"/>
      <c r="K335" s="56"/>
      <c r="L335" s="56"/>
      <c r="M335" s="56"/>
      <c r="N335" s="56"/>
      <c r="O335" s="12"/>
    </row>
    <row r="336" spans="1:15" s="9" customFormat="1" x14ac:dyDescent="0.25">
      <c r="A336" s="20"/>
      <c r="B336" s="26"/>
      <c r="C336" s="55"/>
      <c r="D336" s="55"/>
      <c r="E336" s="65"/>
      <c r="F336" s="65"/>
      <c r="G336" s="65"/>
      <c r="H336" s="65"/>
      <c r="I336" s="65"/>
      <c r="J336" s="65"/>
      <c r="K336" s="56"/>
      <c r="L336" s="56"/>
      <c r="M336" s="56"/>
      <c r="N336" s="56"/>
      <c r="O336" s="12"/>
    </row>
    <row r="337" spans="1:15" s="9" customFormat="1" x14ac:dyDescent="0.25">
      <c r="A337" s="20"/>
      <c r="B337" s="26"/>
      <c r="C337" s="55"/>
      <c r="D337" s="55"/>
      <c r="E337" s="65"/>
      <c r="F337" s="65"/>
      <c r="G337" s="65"/>
      <c r="H337" s="65"/>
      <c r="I337" s="65"/>
      <c r="J337" s="65"/>
      <c r="K337" s="56"/>
      <c r="L337" s="56"/>
      <c r="M337" s="56"/>
      <c r="N337" s="56"/>
      <c r="O337" s="12"/>
    </row>
    <row r="338" spans="1:15" s="9" customFormat="1" x14ac:dyDescent="0.25">
      <c r="A338" s="20"/>
      <c r="B338" s="26"/>
      <c r="C338" s="55"/>
      <c r="D338" s="55"/>
      <c r="E338" s="65"/>
      <c r="F338" s="65"/>
      <c r="G338" s="65"/>
      <c r="H338" s="65"/>
      <c r="I338" s="65"/>
      <c r="J338" s="65"/>
      <c r="K338" s="56"/>
      <c r="L338" s="56"/>
      <c r="M338" s="56"/>
      <c r="N338" s="56"/>
      <c r="O338" s="12"/>
    </row>
    <row r="339" spans="1:15" s="9" customFormat="1" x14ac:dyDescent="0.25">
      <c r="A339" s="20"/>
      <c r="B339" s="26"/>
      <c r="C339" s="55"/>
      <c r="D339" s="55"/>
      <c r="E339" s="65"/>
      <c r="F339" s="65"/>
      <c r="G339" s="65"/>
      <c r="H339" s="65"/>
      <c r="I339" s="65"/>
      <c r="J339" s="65"/>
      <c r="K339" s="56"/>
      <c r="L339" s="56"/>
      <c r="M339" s="56"/>
      <c r="N339" s="56"/>
      <c r="O339" s="12"/>
    </row>
    <row r="340" spans="1:15" s="9" customFormat="1" x14ac:dyDescent="0.25">
      <c r="A340" s="20"/>
      <c r="B340" s="26"/>
      <c r="C340" s="55"/>
      <c r="D340" s="55"/>
      <c r="E340" s="65"/>
      <c r="F340" s="65"/>
      <c r="G340" s="65"/>
      <c r="H340" s="65"/>
      <c r="I340" s="65"/>
      <c r="J340" s="65"/>
      <c r="K340" s="56"/>
      <c r="L340" s="56"/>
      <c r="M340" s="56"/>
      <c r="N340" s="56"/>
      <c r="O340" s="12"/>
    </row>
    <row r="341" spans="1:15" s="9" customFormat="1" x14ac:dyDescent="0.25">
      <c r="A341" s="20"/>
      <c r="B341" s="26"/>
      <c r="C341" s="55"/>
      <c r="D341" s="55"/>
      <c r="E341" s="65"/>
      <c r="F341" s="65"/>
      <c r="G341" s="65"/>
      <c r="H341" s="65"/>
      <c r="I341" s="65"/>
      <c r="J341" s="65"/>
      <c r="K341" s="56"/>
      <c r="L341" s="56"/>
      <c r="M341" s="56"/>
      <c r="N341" s="56"/>
      <c r="O341" s="12"/>
    </row>
    <row r="342" spans="1:15" s="9" customFormat="1" x14ac:dyDescent="0.25">
      <c r="A342" s="20"/>
      <c r="B342" s="26"/>
      <c r="C342" s="55"/>
      <c r="D342" s="55"/>
      <c r="E342" s="65"/>
      <c r="F342" s="65"/>
      <c r="G342" s="65"/>
      <c r="H342" s="65"/>
      <c r="I342" s="65"/>
      <c r="J342" s="65"/>
      <c r="K342" s="56"/>
      <c r="L342" s="56"/>
      <c r="M342" s="56"/>
      <c r="N342" s="56"/>
      <c r="O342" s="12"/>
    </row>
    <row r="343" spans="1:15" s="9" customFormat="1" x14ac:dyDescent="0.25">
      <c r="A343" s="20"/>
      <c r="B343" s="26"/>
      <c r="C343" s="55"/>
      <c r="D343" s="55"/>
      <c r="E343" s="65"/>
      <c r="F343" s="65"/>
      <c r="G343" s="65"/>
      <c r="H343" s="65"/>
      <c r="I343" s="65"/>
      <c r="J343" s="65"/>
      <c r="K343" s="56"/>
      <c r="L343" s="56"/>
      <c r="M343" s="56"/>
      <c r="N343" s="56"/>
      <c r="O343" s="12"/>
    </row>
    <row r="344" spans="1:15" s="9" customFormat="1" x14ac:dyDescent="0.25">
      <c r="A344" s="20"/>
      <c r="B344" s="26"/>
      <c r="C344" s="55"/>
      <c r="D344" s="55"/>
      <c r="E344" s="65"/>
      <c r="F344" s="65"/>
      <c r="G344" s="65"/>
      <c r="H344" s="65"/>
      <c r="I344" s="65"/>
      <c r="J344" s="65"/>
      <c r="K344" s="56"/>
      <c r="L344" s="56"/>
      <c r="M344" s="56"/>
      <c r="N344" s="56"/>
      <c r="O344" s="12"/>
    </row>
    <row r="345" spans="1:15" s="9" customFormat="1" x14ac:dyDescent="0.25">
      <c r="A345" s="20"/>
      <c r="B345" s="26"/>
      <c r="C345" s="55"/>
      <c r="D345" s="55"/>
      <c r="E345" s="65"/>
      <c r="F345" s="65"/>
      <c r="G345" s="65"/>
      <c r="H345" s="65"/>
      <c r="I345" s="65"/>
      <c r="J345" s="65"/>
      <c r="K345" s="56"/>
      <c r="L345" s="56"/>
      <c r="M345" s="56"/>
      <c r="N345" s="56"/>
      <c r="O345" s="12"/>
    </row>
    <row r="346" spans="1:15" s="9" customFormat="1" x14ac:dyDescent="0.25">
      <c r="A346" s="20"/>
      <c r="B346" s="26"/>
      <c r="C346" s="55"/>
      <c r="D346" s="55"/>
      <c r="E346" s="65"/>
      <c r="F346" s="65"/>
      <c r="G346" s="65"/>
      <c r="H346" s="65"/>
      <c r="I346" s="65"/>
      <c r="J346" s="65"/>
      <c r="K346" s="56"/>
      <c r="L346" s="56"/>
      <c r="M346" s="56"/>
      <c r="N346" s="56"/>
      <c r="O346" s="12"/>
    </row>
    <row r="347" spans="1:15" s="9" customFormat="1" x14ac:dyDescent="0.25">
      <c r="A347" s="20"/>
      <c r="B347" s="26"/>
      <c r="C347" s="55"/>
      <c r="D347" s="55"/>
      <c r="E347" s="65"/>
      <c r="F347" s="65"/>
      <c r="G347" s="65"/>
      <c r="H347" s="65"/>
      <c r="I347" s="65"/>
      <c r="J347" s="65"/>
      <c r="K347" s="56"/>
      <c r="L347" s="56"/>
      <c r="M347" s="56"/>
      <c r="N347" s="56"/>
      <c r="O347" s="12"/>
    </row>
    <row r="348" spans="1:15" s="9" customFormat="1" x14ac:dyDescent="0.25">
      <c r="A348" s="20"/>
      <c r="B348" s="26"/>
      <c r="C348" s="55"/>
      <c r="D348" s="55"/>
      <c r="E348" s="65"/>
      <c r="F348" s="65"/>
      <c r="G348" s="65"/>
      <c r="H348" s="65"/>
      <c r="I348" s="65"/>
      <c r="J348" s="65"/>
      <c r="K348" s="56"/>
      <c r="L348" s="56"/>
      <c r="M348" s="56"/>
      <c r="N348" s="56"/>
      <c r="O348" s="12"/>
    </row>
    <row r="349" spans="1:15" s="9" customFormat="1" x14ac:dyDescent="0.25">
      <c r="A349" s="20"/>
      <c r="B349" s="26"/>
      <c r="C349" s="55"/>
      <c r="D349" s="55"/>
      <c r="E349" s="65"/>
      <c r="F349" s="65"/>
      <c r="G349" s="65"/>
      <c r="H349" s="65"/>
      <c r="I349" s="65"/>
      <c r="J349" s="65"/>
      <c r="K349" s="56"/>
      <c r="L349" s="56"/>
      <c r="M349" s="56"/>
      <c r="N349" s="56"/>
      <c r="O349" s="12"/>
    </row>
    <row r="350" spans="1:15" s="9" customFormat="1" x14ac:dyDescent="0.25">
      <c r="A350" s="20"/>
      <c r="B350" s="26"/>
      <c r="C350" s="55"/>
      <c r="D350" s="55"/>
      <c r="E350" s="65"/>
      <c r="F350" s="65"/>
      <c r="G350" s="65"/>
      <c r="H350" s="65"/>
      <c r="I350" s="65"/>
      <c r="J350" s="65"/>
      <c r="K350" s="56"/>
      <c r="L350" s="56"/>
      <c r="M350" s="56"/>
      <c r="N350" s="56"/>
      <c r="O350" s="12"/>
    </row>
    <row r="351" spans="1:15" s="9" customFormat="1" x14ac:dyDescent="0.25">
      <c r="A351" s="20"/>
      <c r="B351" s="26"/>
      <c r="C351" s="55"/>
      <c r="D351" s="55"/>
      <c r="E351" s="65"/>
      <c r="F351" s="65"/>
      <c r="G351" s="65"/>
      <c r="H351" s="65"/>
      <c r="I351" s="65"/>
      <c r="J351" s="65"/>
      <c r="K351" s="56"/>
      <c r="L351" s="56"/>
      <c r="M351" s="56"/>
      <c r="N351" s="56"/>
      <c r="O351" s="12"/>
    </row>
    <row r="352" spans="1:15" s="9" customFormat="1" x14ac:dyDescent="0.25">
      <c r="A352" s="20"/>
      <c r="B352" s="26"/>
      <c r="C352" s="55"/>
      <c r="D352" s="55"/>
      <c r="E352" s="65"/>
      <c r="F352" s="65"/>
      <c r="G352" s="65"/>
      <c r="H352" s="65"/>
      <c r="I352" s="65"/>
      <c r="J352" s="65"/>
      <c r="K352" s="56"/>
      <c r="L352" s="56"/>
      <c r="M352" s="56"/>
      <c r="N352" s="56"/>
      <c r="O352" s="12"/>
    </row>
    <row r="353" spans="1:15" s="9" customFormat="1" x14ac:dyDescent="0.25">
      <c r="A353" s="20"/>
      <c r="B353" s="26"/>
      <c r="C353" s="55"/>
      <c r="D353" s="55"/>
      <c r="E353" s="65"/>
      <c r="F353" s="65"/>
      <c r="G353" s="65"/>
      <c r="H353" s="65"/>
      <c r="I353" s="65"/>
      <c r="J353" s="65"/>
      <c r="K353" s="56"/>
      <c r="L353" s="56"/>
      <c r="M353" s="56"/>
      <c r="N353" s="56"/>
      <c r="O353" s="12"/>
    </row>
    <row r="354" spans="1:15" s="9" customFormat="1" x14ac:dyDescent="0.25">
      <c r="A354" s="20"/>
      <c r="B354" s="26"/>
      <c r="C354" s="55"/>
      <c r="D354" s="55"/>
      <c r="E354" s="65"/>
      <c r="F354" s="65"/>
      <c r="G354" s="65"/>
      <c r="H354" s="65"/>
      <c r="I354" s="65"/>
      <c r="J354" s="65"/>
      <c r="K354" s="56"/>
      <c r="L354" s="56"/>
      <c r="M354" s="56"/>
      <c r="N354" s="56"/>
      <c r="O354" s="12"/>
    </row>
    <row r="355" spans="1:15" s="9" customFormat="1" x14ac:dyDescent="0.25">
      <c r="A355" s="20"/>
      <c r="B355" s="26"/>
      <c r="C355" s="55"/>
      <c r="D355" s="55"/>
      <c r="E355" s="65"/>
      <c r="F355" s="65"/>
      <c r="G355" s="65"/>
      <c r="H355" s="65"/>
      <c r="I355" s="65"/>
      <c r="J355" s="65"/>
      <c r="K355" s="56"/>
      <c r="L355" s="56"/>
      <c r="M355" s="56"/>
      <c r="N355" s="56"/>
      <c r="O355" s="12"/>
    </row>
    <row r="356" spans="1:15" s="9" customFormat="1" x14ac:dyDescent="0.25">
      <c r="A356" s="20"/>
      <c r="B356" s="26"/>
      <c r="C356" s="55"/>
      <c r="D356" s="55"/>
      <c r="E356" s="65"/>
      <c r="F356" s="65"/>
      <c r="G356" s="65"/>
      <c r="H356" s="65"/>
      <c r="I356" s="65"/>
      <c r="J356" s="65"/>
      <c r="K356" s="56"/>
      <c r="L356" s="56"/>
      <c r="M356" s="56"/>
      <c r="N356" s="56"/>
      <c r="O356" s="12"/>
    </row>
    <row r="357" spans="1:15" s="9" customFormat="1" x14ac:dyDescent="0.25">
      <c r="A357" s="20"/>
      <c r="B357" s="26"/>
      <c r="C357" s="55"/>
      <c r="D357" s="55"/>
      <c r="E357" s="65"/>
      <c r="F357" s="65"/>
      <c r="G357" s="65"/>
      <c r="H357" s="65"/>
      <c r="I357" s="65"/>
      <c r="J357" s="65"/>
      <c r="K357" s="56"/>
      <c r="L357" s="56"/>
      <c r="M357" s="56"/>
      <c r="N357" s="56"/>
      <c r="O357" s="12"/>
    </row>
    <row r="358" spans="1:15" s="9" customFormat="1" x14ac:dyDescent="0.25">
      <c r="A358" s="20"/>
      <c r="B358" s="26"/>
      <c r="C358" s="55"/>
      <c r="D358" s="55"/>
      <c r="E358" s="65"/>
      <c r="F358" s="65"/>
      <c r="G358" s="65"/>
      <c r="H358" s="65"/>
      <c r="I358" s="65"/>
      <c r="J358" s="65"/>
      <c r="K358" s="56"/>
      <c r="L358" s="56"/>
      <c r="M358" s="56"/>
      <c r="N358" s="56"/>
      <c r="O358" s="12"/>
    </row>
    <row r="359" spans="1:15" s="9" customFormat="1" x14ac:dyDescent="0.25">
      <c r="A359" s="20"/>
      <c r="B359" s="26"/>
      <c r="C359" s="55"/>
      <c r="D359" s="55"/>
      <c r="E359" s="65"/>
      <c r="F359" s="65"/>
      <c r="G359" s="65"/>
      <c r="H359" s="65"/>
      <c r="I359" s="65"/>
      <c r="J359" s="65"/>
      <c r="K359" s="56"/>
      <c r="L359" s="56"/>
      <c r="M359" s="56"/>
      <c r="N359" s="56"/>
      <c r="O359" s="12"/>
    </row>
    <row r="360" spans="1:15" s="9" customFormat="1" x14ac:dyDescent="0.25">
      <c r="A360" s="20"/>
      <c r="B360" s="26"/>
      <c r="C360" s="55"/>
      <c r="D360" s="55"/>
      <c r="E360" s="65"/>
      <c r="F360" s="65"/>
      <c r="G360" s="65"/>
      <c r="H360" s="65"/>
      <c r="I360" s="65"/>
      <c r="J360" s="65"/>
      <c r="K360" s="56"/>
      <c r="L360" s="56"/>
      <c r="M360" s="56"/>
      <c r="N360" s="56"/>
      <c r="O360" s="12"/>
    </row>
    <row r="361" spans="1:15" s="9" customFormat="1" x14ac:dyDescent="0.25">
      <c r="A361" s="20"/>
      <c r="B361" s="26"/>
      <c r="C361" s="55"/>
      <c r="D361" s="55"/>
      <c r="E361" s="65"/>
      <c r="F361" s="65"/>
      <c r="G361" s="65"/>
      <c r="H361" s="65"/>
      <c r="I361" s="65"/>
      <c r="J361" s="65"/>
      <c r="K361" s="56"/>
      <c r="L361" s="56"/>
      <c r="M361" s="56"/>
      <c r="N361" s="56"/>
      <c r="O361" s="12"/>
    </row>
    <row r="362" spans="1:15" s="9" customFormat="1" x14ac:dyDescent="0.25">
      <c r="A362" s="20"/>
      <c r="B362" s="26"/>
      <c r="C362" s="55"/>
      <c r="D362" s="55"/>
      <c r="E362" s="65"/>
      <c r="F362" s="65"/>
      <c r="G362" s="65"/>
      <c r="H362" s="65"/>
      <c r="I362" s="65"/>
      <c r="J362" s="65"/>
      <c r="K362" s="56"/>
      <c r="L362" s="56"/>
      <c r="M362" s="56"/>
      <c r="N362" s="56"/>
      <c r="O362" s="12"/>
    </row>
    <row r="363" spans="1:15" s="9" customFormat="1" x14ac:dyDescent="0.25">
      <c r="A363" s="20"/>
      <c r="B363" s="26"/>
      <c r="C363" s="55"/>
      <c r="D363" s="55"/>
      <c r="E363" s="65"/>
      <c r="F363" s="65"/>
      <c r="G363" s="65"/>
      <c r="H363" s="65"/>
      <c r="I363" s="65"/>
      <c r="J363" s="65"/>
      <c r="K363" s="56"/>
      <c r="L363" s="56"/>
      <c r="M363" s="56"/>
      <c r="N363" s="56"/>
      <c r="O363" s="12"/>
    </row>
    <row r="364" spans="1:15" s="9" customFormat="1" x14ac:dyDescent="0.25">
      <c r="A364" s="20"/>
      <c r="B364" s="26"/>
      <c r="C364" s="55"/>
      <c r="D364" s="55"/>
      <c r="E364" s="65"/>
      <c r="F364" s="65"/>
      <c r="G364" s="65"/>
      <c r="H364" s="65"/>
      <c r="I364" s="65"/>
      <c r="J364" s="65"/>
      <c r="K364" s="56"/>
      <c r="L364" s="56"/>
      <c r="M364" s="56"/>
      <c r="N364" s="56"/>
      <c r="O364" s="12"/>
    </row>
    <row r="365" spans="1:15" s="9" customFormat="1" x14ac:dyDescent="0.25">
      <c r="A365" s="20"/>
      <c r="B365" s="26"/>
      <c r="C365" s="55"/>
      <c r="D365" s="55"/>
      <c r="E365" s="65"/>
      <c r="F365" s="65"/>
      <c r="G365" s="65"/>
      <c r="H365" s="65"/>
      <c r="I365" s="65"/>
      <c r="J365" s="65"/>
      <c r="K365" s="56"/>
      <c r="L365" s="56"/>
      <c r="M365" s="56"/>
      <c r="N365" s="56"/>
      <c r="O365" s="12"/>
    </row>
    <row r="366" spans="1:15" s="9" customFormat="1" x14ac:dyDescent="0.25">
      <c r="A366" s="20"/>
      <c r="B366" s="26"/>
      <c r="C366" s="55"/>
      <c r="D366" s="55"/>
      <c r="E366" s="65"/>
      <c r="F366" s="65"/>
      <c r="G366" s="65"/>
      <c r="H366" s="65"/>
      <c r="I366" s="65"/>
      <c r="J366" s="65"/>
      <c r="K366" s="56"/>
      <c r="L366" s="56"/>
      <c r="M366" s="56"/>
      <c r="N366" s="56"/>
      <c r="O366" s="12"/>
    </row>
    <row r="367" spans="1:15" s="9" customFormat="1" x14ac:dyDescent="0.25">
      <c r="A367" s="20"/>
      <c r="B367" s="26"/>
      <c r="C367" s="55"/>
      <c r="D367" s="55"/>
      <c r="E367" s="65"/>
      <c r="F367" s="65"/>
      <c r="G367" s="65"/>
      <c r="H367" s="65"/>
      <c r="I367" s="65"/>
      <c r="J367" s="65"/>
      <c r="K367" s="56"/>
      <c r="L367" s="56"/>
      <c r="M367" s="56"/>
      <c r="N367" s="56"/>
      <c r="O367" s="12"/>
    </row>
    <row r="368" spans="1:15" s="9" customFormat="1" x14ac:dyDescent="0.25">
      <c r="A368" s="20"/>
      <c r="B368" s="26"/>
      <c r="C368" s="55"/>
      <c r="D368" s="55"/>
      <c r="E368" s="65"/>
      <c r="F368" s="65"/>
      <c r="G368" s="65"/>
      <c r="H368" s="65"/>
      <c r="I368" s="65"/>
      <c r="J368" s="65"/>
      <c r="K368" s="56"/>
      <c r="L368" s="56"/>
      <c r="M368" s="56"/>
      <c r="N368" s="56"/>
      <c r="O368" s="12"/>
    </row>
    <row r="369" spans="1:15" s="9" customFormat="1" x14ac:dyDescent="0.25">
      <c r="A369" s="20"/>
      <c r="B369" s="26"/>
      <c r="C369" s="55"/>
      <c r="D369" s="55"/>
      <c r="E369" s="65"/>
      <c r="F369" s="65"/>
      <c r="G369" s="65"/>
      <c r="H369" s="65"/>
      <c r="I369" s="65"/>
      <c r="J369" s="65"/>
      <c r="K369" s="56"/>
      <c r="L369" s="56"/>
      <c r="M369" s="56"/>
      <c r="N369" s="56"/>
      <c r="O369" s="12"/>
    </row>
    <row r="370" spans="1:15" s="9" customFormat="1" x14ac:dyDescent="0.25">
      <c r="A370" s="20"/>
      <c r="B370" s="26"/>
      <c r="C370" s="55"/>
      <c r="D370" s="55"/>
      <c r="E370" s="65"/>
      <c r="F370" s="65"/>
      <c r="G370" s="65"/>
      <c r="H370" s="65"/>
      <c r="I370" s="65"/>
      <c r="J370" s="65"/>
      <c r="K370" s="56"/>
      <c r="L370" s="56"/>
      <c r="M370" s="56"/>
      <c r="N370" s="56"/>
      <c r="O370" s="12"/>
    </row>
    <row r="371" spans="1:15" s="9" customFormat="1" x14ac:dyDescent="0.25">
      <c r="A371" s="20"/>
      <c r="B371" s="26"/>
      <c r="C371" s="55"/>
      <c r="D371" s="55"/>
      <c r="E371" s="65"/>
      <c r="F371" s="65"/>
      <c r="G371" s="65"/>
      <c r="H371" s="65"/>
      <c r="I371" s="65"/>
      <c r="J371" s="65"/>
      <c r="K371" s="56"/>
      <c r="L371" s="56"/>
      <c r="M371" s="56"/>
      <c r="N371" s="56"/>
      <c r="O371" s="12"/>
    </row>
    <row r="372" spans="1:15" s="9" customFormat="1" x14ac:dyDescent="0.25">
      <c r="A372" s="20"/>
      <c r="B372" s="26"/>
      <c r="C372" s="55"/>
      <c r="D372" s="55"/>
      <c r="E372" s="65"/>
      <c r="F372" s="65"/>
      <c r="G372" s="65"/>
      <c r="H372" s="65"/>
      <c r="I372" s="65"/>
      <c r="J372" s="65"/>
      <c r="K372" s="56"/>
      <c r="L372" s="56"/>
      <c r="M372" s="56"/>
      <c r="N372" s="56"/>
      <c r="O372" s="12"/>
    </row>
    <row r="373" spans="1:15" s="9" customFormat="1" x14ac:dyDescent="0.25">
      <c r="A373" s="20"/>
      <c r="B373" s="26"/>
      <c r="C373" s="55"/>
      <c r="D373" s="55"/>
      <c r="E373" s="65"/>
      <c r="F373" s="65"/>
      <c r="G373" s="65"/>
      <c r="H373" s="65"/>
      <c r="I373" s="65"/>
      <c r="J373" s="65"/>
      <c r="K373" s="56"/>
      <c r="L373" s="56"/>
      <c r="M373" s="56"/>
      <c r="N373" s="56"/>
      <c r="O373" s="12"/>
    </row>
    <row r="374" spans="1:15" s="9" customFormat="1" x14ac:dyDescent="0.25">
      <c r="A374" s="20"/>
      <c r="B374" s="26"/>
      <c r="C374" s="55"/>
      <c r="D374" s="55"/>
      <c r="E374" s="65"/>
      <c r="F374" s="65"/>
      <c r="G374" s="65"/>
      <c r="H374" s="65"/>
      <c r="I374" s="65"/>
      <c r="J374" s="65"/>
      <c r="K374" s="56"/>
      <c r="L374" s="56"/>
      <c r="M374" s="56"/>
      <c r="N374" s="56"/>
      <c r="O374" s="12"/>
    </row>
    <row r="375" spans="1:15" s="9" customFormat="1" x14ac:dyDescent="0.25">
      <c r="A375" s="20"/>
      <c r="B375" s="26"/>
      <c r="C375" s="55"/>
      <c r="D375" s="55"/>
      <c r="E375" s="65"/>
      <c r="F375" s="65"/>
      <c r="G375" s="65"/>
      <c r="H375" s="65"/>
      <c r="I375" s="65"/>
      <c r="J375" s="65"/>
      <c r="K375" s="56"/>
      <c r="L375" s="56"/>
      <c r="M375" s="56"/>
      <c r="N375" s="56"/>
      <c r="O375" s="12"/>
    </row>
    <row r="376" spans="1:15" s="9" customFormat="1" x14ac:dyDescent="0.25">
      <c r="A376" s="20"/>
      <c r="B376" s="26"/>
      <c r="C376" s="55"/>
      <c r="D376" s="55"/>
      <c r="E376" s="65"/>
      <c r="F376" s="65"/>
      <c r="G376" s="65"/>
      <c r="H376" s="65"/>
      <c r="I376" s="65"/>
      <c r="J376" s="65"/>
      <c r="K376" s="56"/>
      <c r="L376" s="56"/>
      <c r="M376" s="56"/>
      <c r="N376" s="56"/>
      <c r="O376" s="12"/>
    </row>
    <row r="377" spans="1:15" s="9" customFormat="1" x14ac:dyDescent="0.25">
      <c r="A377" s="20"/>
      <c r="B377" s="26"/>
      <c r="C377" s="55"/>
      <c r="D377" s="55"/>
      <c r="E377" s="65"/>
      <c r="F377" s="65"/>
      <c r="G377" s="65"/>
      <c r="H377" s="65"/>
      <c r="I377" s="65"/>
      <c r="J377" s="65"/>
      <c r="K377" s="56"/>
      <c r="L377" s="56"/>
      <c r="M377" s="56"/>
      <c r="N377" s="56"/>
      <c r="O377" s="12"/>
    </row>
    <row r="378" spans="1:15" s="9" customFormat="1" x14ac:dyDescent="0.25">
      <c r="A378" s="20"/>
      <c r="B378" s="26"/>
      <c r="C378" s="55"/>
      <c r="D378" s="55"/>
      <c r="E378" s="65"/>
      <c r="F378" s="65"/>
      <c r="G378" s="65"/>
      <c r="H378" s="65"/>
      <c r="I378" s="65"/>
      <c r="J378" s="65"/>
      <c r="K378" s="56"/>
      <c r="L378" s="56"/>
      <c r="M378" s="56"/>
      <c r="N378" s="56"/>
      <c r="O378" s="12"/>
    </row>
    <row r="379" spans="1:15" s="9" customFormat="1" x14ac:dyDescent="0.25">
      <c r="A379" s="20"/>
      <c r="B379" s="26"/>
      <c r="C379" s="55"/>
      <c r="D379" s="55"/>
      <c r="E379" s="65"/>
      <c r="F379" s="65"/>
      <c r="G379" s="65"/>
      <c r="H379" s="65"/>
      <c r="I379" s="65"/>
      <c r="J379" s="65"/>
      <c r="K379" s="56"/>
      <c r="L379" s="56"/>
      <c r="M379" s="56"/>
      <c r="N379" s="56"/>
      <c r="O379" s="12"/>
    </row>
    <row r="380" spans="1:15" s="9" customFormat="1" x14ac:dyDescent="0.25">
      <c r="A380" s="20"/>
      <c r="B380" s="26"/>
      <c r="C380" s="55"/>
      <c r="D380" s="55"/>
      <c r="E380" s="65"/>
      <c r="F380" s="65"/>
      <c r="G380" s="65"/>
      <c r="H380" s="65"/>
      <c r="I380" s="65"/>
      <c r="J380" s="65"/>
      <c r="K380" s="56"/>
      <c r="L380" s="56"/>
      <c r="M380" s="56"/>
      <c r="N380" s="56"/>
      <c r="O380" s="12"/>
    </row>
    <row r="381" spans="1:15" s="9" customFormat="1" x14ac:dyDescent="0.25">
      <c r="A381" s="20"/>
      <c r="B381" s="26"/>
      <c r="C381" s="55"/>
      <c r="D381" s="55"/>
      <c r="E381" s="65"/>
      <c r="F381" s="65"/>
      <c r="G381" s="65"/>
      <c r="H381" s="65"/>
      <c r="I381" s="65"/>
      <c r="J381" s="65"/>
      <c r="K381" s="56"/>
      <c r="L381" s="56"/>
      <c r="M381" s="56"/>
      <c r="N381" s="56"/>
      <c r="O381" s="12"/>
    </row>
    <row r="382" spans="1:15" s="9" customFormat="1" x14ac:dyDescent="0.25">
      <c r="A382" s="20"/>
      <c r="B382" s="26"/>
      <c r="C382" s="55"/>
      <c r="D382" s="55"/>
      <c r="E382" s="65"/>
      <c r="F382" s="65"/>
      <c r="G382" s="65"/>
      <c r="H382" s="65"/>
      <c r="I382" s="65"/>
      <c r="J382" s="65"/>
      <c r="K382" s="56"/>
      <c r="L382" s="56"/>
      <c r="M382" s="56"/>
      <c r="N382" s="56"/>
      <c r="O382" s="12"/>
    </row>
    <row r="383" spans="1:15" s="9" customFormat="1" x14ac:dyDescent="0.25">
      <c r="A383" s="20"/>
      <c r="B383" s="26"/>
      <c r="C383" s="55"/>
      <c r="D383" s="55"/>
      <c r="E383" s="65"/>
      <c r="F383" s="65"/>
      <c r="G383" s="65"/>
      <c r="H383" s="65"/>
      <c r="I383" s="65"/>
      <c r="J383" s="65"/>
      <c r="K383" s="56"/>
      <c r="L383" s="56"/>
      <c r="M383" s="56"/>
      <c r="N383" s="56"/>
      <c r="O383" s="12"/>
    </row>
    <row r="384" spans="1:15" s="9" customFormat="1" x14ac:dyDescent="0.25">
      <c r="A384" s="20"/>
      <c r="B384" s="26"/>
      <c r="C384" s="55"/>
      <c r="D384" s="55"/>
      <c r="E384" s="65"/>
      <c r="F384" s="65"/>
      <c r="G384" s="65"/>
      <c r="H384" s="65"/>
      <c r="I384" s="65"/>
      <c r="J384" s="65"/>
      <c r="K384" s="56"/>
      <c r="L384" s="56"/>
      <c r="M384" s="56"/>
      <c r="N384" s="56"/>
      <c r="O384" s="12"/>
    </row>
    <row r="385" spans="1:15" s="9" customFormat="1" x14ac:dyDescent="0.25">
      <c r="A385" s="20"/>
      <c r="B385" s="26"/>
      <c r="C385" s="55"/>
      <c r="D385" s="55"/>
      <c r="E385" s="65"/>
      <c r="F385" s="65"/>
      <c r="G385" s="65"/>
      <c r="H385" s="65"/>
      <c r="I385" s="65"/>
      <c r="J385" s="65"/>
      <c r="K385" s="56"/>
      <c r="L385" s="56"/>
      <c r="M385" s="56"/>
      <c r="N385" s="56"/>
      <c r="O385" s="12"/>
    </row>
    <row r="386" spans="1:15" s="9" customFormat="1" x14ac:dyDescent="0.25">
      <c r="A386" s="20"/>
      <c r="B386" s="26"/>
      <c r="C386" s="55"/>
      <c r="D386" s="55"/>
      <c r="E386" s="65"/>
      <c r="F386" s="65"/>
      <c r="G386" s="65"/>
      <c r="H386" s="65"/>
      <c r="I386" s="65"/>
      <c r="J386" s="65"/>
      <c r="K386" s="56"/>
      <c r="L386" s="56"/>
      <c r="M386" s="56"/>
      <c r="N386" s="56"/>
      <c r="O386" s="12"/>
    </row>
    <row r="387" spans="1:15" s="9" customFormat="1" x14ac:dyDescent="0.25">
      <c r="A387" s="20"/>
      <c r="B387" s="26"/>
      <c r="C387" s="55"/>
      <c r="D387" s="55"/>
      <c r="E387" s="65"/>
      <c r="F387" s="65"/>
      <c r="G387" s="65"/>
      <c r="H387" s="65"/>
      <c r="I387" s="65"/>
      <c r="J387" s="65"/>
      <c r="K387" s="56"/>
      <c r="L387" s="56"/>
      <c r="M387" s="56"/>
      <c r="N387" s="56"/>
      <c r="O387" s="12"/>
    </row>
    <row r="388" spans="1:15" s="9" customFormat="1" x14ac:dyDescent="0.25">
      <c r="A388" s="20"/>
      <c r="B388" s="26"/>
      <c r="C388" s="55"/>
      <c r="D388" s="55"/>
      <c r="E388" s="65"/>
      <c r="F388" s="65"/>
      <c r="G388" s="65"/>
      <c r="H388" s="65"/>
      <c r="I388" s="65"/>
      <c r="J388" s="65"/>
      <c r="K388" s="56"/>
      <c r="L388" s="56"/>
      <c r="M388" s="56"/>
      <c r="N388" s="56"/>
      <c r="O388" s="12"/>
    </row>
    <row r="389" spans="1:15" s="9" customFormat="1" x14ac:dyDescent="0.25">
      <c r="A389" s="20"/>
      <c r="B389" s="26"/>
      <c r="C389" s="55"/>
      <c r="D389" s="55"/>
      <c r="E389" s="65"/>
      <c r="F389" s="65"/>
      <c r="G389" s="65"/>
      <c r="H389" s="65"/>
      <c r="I389" s="65"/>
      <c r="J389" s="65"/>
      <c r="K389" s="56"/>
      <c r="L389" s="56"/>
      <c r="M389" s="56"/>
      <c r="N389" s="56"/>
      <c r="O389" s="12"/>
    </row>
    <row r="390" spans="1:15" s="9" customFormat="1" x14ac:dyDescent="0.25">
      <c r="A390" s="20"/>
      <c r="B390" s="26"/>
      <c r="C390" s="55"/>
      <c r="D390" s="55"/>
      <c r="E390" s="65"/>
      <c r="F390" s="65"/>
      <c r="G390" s="65"/>
      <c r="H390" s="65"/>
      <c r="I390" s="65"/>
      <c r="J390" s="65"/>
      <c r="K390" s="56"/>
      <c r="L390" s="56"/>
      <c r="M390" s="56"/>
      <c r="N390" s="56"/>
      <c r="O390" s="12"/>
    </row>
    <row r="391" spans="1:15" s="9" customFormat="1" x14ac:dyDescent="0.25">
      <c r="A391" s="20"/>
      <c r="B391" s="26"/>
      <c r="C391" s="55"/>
      <c r="D391" s="55"/>
      <c r="E391" s="65"/>
      <c r="F391" s="65"/>
      <c r="G391" s="65"/>
      <c r="H391" s="65"/>
      <c r="I391" s="65"/>
      <c r="J391" s="65"/>
      <c r="K391" s="56"/>
      <c r="L391" s="56"/>
      <c r="M391" s="56"/>
      <c r="N391" s="56"/>
      <c r="O391" s="12"/>
    </row>
    <row r="392" spans="1:15" s="9" customFormat="1" x14ac:dyDescent="0.25">
      <c r="A392" s="20"/>
      <c r="B392" s="26"/>
      <c r="C392" s="55"/>
      <c r="D392" s="55"/>
      <c r="E392" s="65"/>
      <c r="F392" s="65"/>
      <c r="G392" s="65"/>
      <c r="H392" s="65"/>
      <c r="I392" s="65"/>
      <c r="J392" s="65"/>
      <c r="K392" s="56"/>
      <c r="L392" s="56"/>
      <c r="M392" s="56"/>
      <c r="N392" s="56"/>
      <c r="O392" s="12"/>
    </row>
    <row r="393" spans="1:15" s="9" customFormat="1" x14ac:dyDescent="0.25">
      <c r="A393" s="20"/>
      <c r="B393" s="26"/>
      <c r="C393" s="55"/>
      <c r="D393" s="55"/>
      <c r="E393" s="65"/>
      <c r="F393" s="65"/>
      <c r="G393" s="65"/>
      <c r="H393" s="65"/>
      <c r="I393" s="65"/>
      <c r="J393" s="65"/>
      <c r="K393" s="56"/>
      <c r="L393" s="56"/>
      <c r="M393" s="56"/>
      <c r="N393" s="56"/>
      <c r="O393" s="12"/>
    </row>
    <row r="394" spans="1:15" s="9" customFormat="1" x14ac:dyDescent="0.25">
      <c r="A394" s="20"/>
      <c r="B394" s="26"/>
      <c r="C394" s="55"/>
      <c r="D394" s="55"/>
      <c r="E394" s="65"/>
      <c r="F394" s="65"/>
      <c r="G394" s="65"/>
      <c r="H394" s="65"/>
      <c r="I394" s="65"/>
      <c r="J394" s="65"/>
      <c r="K394" s="56"/>
      <c r="L394" s="56"/>
      <c r="M394" s="56"/>
      <c r="N394" s="56"/>
      <c r="O394" s="12"/>
    </row>
    <row r="395" spans="1:15" s="9" customFormat="1" x14ac:dyDescent="0.25">
      <c r="A395" s="20"/>
      <c r="B395" s="26"/>
      <c r="C395" s="55"/>
      <c r="D395" s="55"/>
      <c r="E395" s="65"/>
      <c r="F395" s="65"/>
      <c r="G395" s="65"/>
      <c r="H395" s="65"/>
      <c r="I395" s="65"/>
      <c r="J395" s="65"/>
      <c r="K395" s="56"/>
      <c r="L395" s="56"/>
      <c r="M395" s="56"/>
      <c r="N395" s="56"/>
      <c r="O395" s="12"/>
    </row>
    <row r="396" spans="1:15" s="9" customFormat="1" x14ac:dyDescent="0.25">
      <c r="A396" s="20"/>
      <c r="B396" s="26"/>
      <c r="C396" s="55"/>
      <c r="D396" s="55"/>
      <c r="E396" s="65"/>
      <c r="F396" s="65"/>
      <c r="G396" s="65"/>
      <c r="H396" s="65"/>
      <c r="I396" s="65"/>
      <c r="J396" s="65"/>
      <c r="K396" s="56"/>
      <c r="L396" s="56"/>
      <c r="M396" s="56"/>
      <c r="N396" s="56"/>
      <c r="O396" s="12"/>
    </row>
    <row r="397" spans="1:15" s="9" customFormat="1" x14ac:dyDescent="0.25">
      <c r="A397" s="20"/>
      <c r="B397" s="26"/>
      <c r="C397" s="55"/>
      <c r="D397" s="55"/>
      <c r="E397" s="65"/>
      <c r="F397" s="65"/>
      <c r="G397" s="65"/>
      <c r="H397" s="65"/>
      <c r="I397" s="65"/>
      <c r="J397" s="65"/>
      <c r="K397" s="56"/>
      <c r="L397" s="56"/>
      <c r="M397" s="56"/>
      <c r="N397" s="56"/>
      <c r="O397" s="12"/>
    </row>
    <row r="398" spans="1:15" s="9" customFormat="1" x14ac:dyDescent="0.25">
      <c r="A398" s="20"/>
      <c r="B398" s="26"/>
      <c r="C398" s="55"/>
      <c r="D398" s="55"/>
      <c r="E398" s="65"/>
      <c r="F398" s="65"/>
      <c r="G398" s="65"/>
      <c r="H398" s="65"/>
      <c r="I398" s="65"/>
      <c r="J398" s="65"/>
      <c r="K398" s="56"/>
      <c r="L398" s="56"/>
      <c r="M398" s="56"/>
      <c r="N398" s="56"/>
      <c r="O398" s="12"/>
    </row>
    <row r="399" spans="1:15" s="9" customFormat="1" x14ac:dyDescent="0.25">
      <c r="A399" s="20"/>
      <c r="B399" s="26"/>
      <c r="C399" s="55"/>
      <c r="D399" s="55"/>
      <c r="E399" s="65"/>
      <c r="F399" s="65"/>
      <c r="G399" s="65"/>
      <c r="H399" s="65"/>
      <c r="I399" s="65"/>
      <c r="J399" s="65"/>
      <c r="K399" s="56"/>
      <c r="L399" s="56"/>
      <c r="M399" s="56"/>
      <c r="N399" s="56"/>
      <c r="O399" s="12"/>
    </row>
    <row r="400" spans="1:15" s="9" customFormat="1" x14ac:dyDescent="0.25">
      <c r="A400" s="20"/>
      <c r="B400" s="26"/>
      <c r="C400" s="55"/>
      <c r="D400" s="55"/>
      <c r="E400" s="65"/>
      <c r="F400" s="65"/>
      <c r="G400" s="65"/>
      <c r="H400" s="65"/>
      <c r="I400" s="65"/>
      <c r="J400" s="65"/>
      <c r="K400" s="56"/>
      <c r="L400" s="56"/>
      <c r="M400" s="56"/>
      <c r="N400" s="56"/>
      <c r="O400" s="12"/>
    </row>
    <row r="401" spans="1:15" s="9" customFormat="1" x14ac:dyDescent="0.25">
      <c r="A401" s="20"/>
      <c r="B401" s="26"/>
      <c r="C401" s="55"/>
      <c r="D401" s="55"/>
      <c r="E401" s="65"/>
      <c r="F401" s="65"/>
      <c r="G401" s="65"/>
      <c r="H401" s="65"/>
      <c r="I401" s="65"/>
      <c r="J401" s="65"/>
      <c r="K401" s="56"/>
      <c r="L401" s="56"/>
      <c r="M401" s="56"/>
      <c r="N401" s="56"/>
      <c r="O401" s="12"/>
    </row>
    <row r="402" spans="1:15" s="9" customFormat="1" x14ac:dyDescent="0.25">
      <c r="A402" s="20"/>
      <c r="B402" s="26"/>
      <c r="C402" s="55"/>
      <c r="D402" s="55"/>
      <c r="E402" s="65"/>
      <c r="F402" s="65"/>
      <c r="G402" s="65"/>
      <c r="H402" s="65"/>
      <c r="I402" s="65"/>
      <c r="J402" s="65"/>
      <c r="K402" s="56"/>
      <c r="L402" s="56"/>
      <c r="M402" s="56"/>
      <c r="N402" s="56"/>
      <c r="O402" s="12"/>
    </row>
    <row r="403" spans="1:15" s="9" customFormat="1" x14ac:dyDescent="0.25">
      <c r="A403" s="20"/>
      <c r="B403" s="26"/>
      <c r="C403" s="55"/>
      <c r="D403" s="55"/>
      <c r="E403" s="65"/>
      <c r="F403" s="65"/>
      <c r="G403" s="65"/>
      <c r="H403" s="65"/>
      <c r="I403" s="65"/>
      <c r="J403" s="65"/>
      <c r="K403" s="56"/>
      <c r="L403" s="56"/>
      <c r="M403" s="56"/>
      <c r="N403" s="56"/>
      <c r="O403" s="12"/>
    </row>
    <row r="404" spans="1:15" s="9" customFormat="1" x14ac:dyDescent="0.25">
      <c r="A404" s="20"/>
      <c r="B404" s="26"/>
      <c r="C404" s="55"/>
      <c r="D404" s="55"/>
      <c r="E404" s="65"/>
      <c r="F404" s="65"/>
      <c r="G404" s="65"/>
      <c r="H404" s="65"/>
      <c r="I404" s="65"/>
      <c r="J404" s="65"/>
      <c r="K404" s="56"/>
      <c r="L404" s="56"/>
      <c r="M404" s="56"/>
      <c r="N404" s="56"/>
      <c r="O404" s="12"/>
    </row>
    <row r="405" spans="1:15" s="9" customFormat="1" x14ac:dyDescent="0.25">
      <c r="A405" s="20"/>
      <c r="B405" s="26"/>
      <c r="C405" s="55"/>
      <c r="D405" s="55"/>
      <c r="E405" s="65"/>
      <c r="F405" s="65"/>
      <c r="G405" s="65"/>
      <c r="H405" s="65"/>
      <c r="I405" s="65"/>
      <c r="J405" s="65"/>
      <c r="K405" s="56"/>
      <c r="L405" s="56"/>
      <c r="M405" s="56"/>
      <c r="N405" s="56"/>
      <c r="O405" s="12"/>
    </row>
    <row r="406" spans="1:15" s="9" customFormat="1" x14ac:dyDescent="0.25">
      <c r="A406" s="20"/>
      <c r="B406" s="26"/>
      <c r="C406" s="55"/>
      <c r="D406" s="55"/>
      <c r="E406" s="65"/>
      <c r="F406" s="65"/>
      <c r="G406" s="65"/>
      <c r="H406" s="65"/>
      <c r="I406" s="65"/>
      <c r="J406" s="65"/>
      <c r="K406" s="56"/>
      <c r="L406" s="56"/>
      <c r="M406" s="56"/>
      <c r="N406" s="56"/>
      <c r="O406" s="12"/>
    </row>
    <row r="407" spans="1:15" s="9" customFormat="1" x14ac:dyDescent="0.25">
      <c r="A407" s="20"/>
      <c r="B407" s="26"/>
      <c r="C407" s="55"/>
      <c r="D407" s="55"/>
      <c r="E407" s="65"/>
      <c r="F407" s="65"/>
      <c r="G407" s="65"/>
      <c r="H407" s="65"/>
      <c r="I407" s="65"/>
      <c r="J407" s="65"/>
      <c r="K407" s="56"/>
      <c r="L407" s="56"/>
      <c r="M407" s="56"/>
      <c r="N407" s="56"/>
      <c r="O407" s="12"/>
    </row>
    <row r="408" spans="1:15" s="9" customFormat="1" x14ac:dyDescent="0.25">
      <c r="A408" s="20"/>
      <c r="B408" s="26"/>
      <c r="C408" s="55"/>
      <c r="D408" s="55"/>
      <c r="E408" s="65"/>
      <c r="F408" s="65"/>
      <c r="G408" s="65"/>
      <c r="H408" s="65"/>
      <c r="I408" s="65"/>
      <c r="J408" s="65"/>
      <c r="K408" s="56"/>
      <c r="L408" s="56"/>
      <c r="M408" s="56"/>
      <c r="N408" s="56"/>
      <c r="O408" s="12"/>
    </row>
    <row r="409" spans="1:15" s="9" customFormat="1" x14ac:dyDescent="0.25">
      <c r="A409" s="20"/>
      <c r="B409" s="26"/>
      <c r="C409" s="55"/>
      <c r="D409" s="55"/>
      <c r="E409" s="65"/>
      <c r="F409" s="65"/>
      <c r="G409" s="65"/>
      <c r="H409" s="65"/>
      <c r="I409" s="65"/>
      <c r="J409" s="65"/>
      <c r="K409" s="56"/>
      <c r="L409" s="56"/>
      <c r="M409" s="56"/>
      <c r="N409" s="56"/>
      <c r="O409" s="12"/>
    </row>
    <row r="410" spans="1:15" s="9" customFormat="1" x14ac:dyDescent="0.25">
      <c r="A410" s="20"/>
      <c r="B410" s="26"/>
      <c r="C410" s="55"/>
      <c r="D410" s="55"/>
      <c r="E410" s="65"/>
      <c r="F410" s="65"/>
      <c r="G410" s="65"/>
      <c r="H410" s="65"/>
      <c r="I410" s="65"/>
      <c r="J410" s="65"/>
      <c r="K410" s="56"/>
      <c r="L410" s="56"/>
      <c r="M410" s="56"/>
      <c r="N410" s="56"/>
      <c r="O410" s="12"/>
    </row>
    <row r="411" spans="1:15" s="9" customFormat="1" x14ac:dyDescent="0.25">
      <c r="A411" s="20"/>
      <c r="B411" s="26"/>
      <c r="C411" s="55"/>
      <c r="D411" s="55"/>
      <c r="E411" s="65"/>
      <c r="F411" s="65"/>
      <c r="G411" s="65"/>
      <c r="H411" s="65"/>
      <c r="I411" s="65"/>
      <c r="J411" s="65"/>
      <c r="K411" s="56"/>
      <c r="L411" s="56"/>
      <c r="M411" s="56"/>
      <c r="N411" s="56"/>
      <c r="O411" s="12"/>
    </row>
    <row r="412" spans="1:15" s="9" customFormat="1" x14ac:dyDescent="0.25">
      <c r="A412" s="20"/>
      <c r="B412" s="26"/>
      <c r="C412" s="55"/>
      <c r="D412" s="55"/>
      <c r="E412" s="65"/>
      <c r="F412" s="65"/>
      <c r="G412" s="65"/>
      <c r="H412" s="65"/>
      <c r="I412" s="65"/>
      <c r="J412" s="65"/>
      <c r="K412" s="56"/>
      <c r="L412" s="56"/>
      <c r="M412" s="56"/>
      <c r="N412" s="56"/>
      <c r="O412" s="12"/>
    </row>
    <row r="413" spans="1:15" s="9" customFormat="1" x14ac:dyDescent="0.25">
      <c r="A413" s="20"/>
      <c r="B413" s="26"/>
      <c r="C413" s="55"/>
      <c r="D413" s="55"/>
      <c r="E413" s="65"/>
      <c r="F413" s="65"/>
      <c r="G413" s="65"/>
      <c r="H413" s="65"/>
      <c r="I413" s="65"/>
      <c r="J413" s="65"/>
      <c r="K413" s="56"/>
      <c r="L413" s="56"/>
      <c r="M413" s="56"/>
      <c r="N413" s="56"/>
      <c r="O413" s="12"/>
    </row>
    <row r="414" spans="1:15" s="9" customFormat="1" x14ac:dyDescent="0.25">
      <c r="A414" s="20"/>
      <c r="B414" s="26"/>
      <c r="C414" s="55"/>
      <c r="D414" s="55"/>
      <c r="E414" s="65"/>
      <c r="F414" s="65"/>
      <c r="G414" s="65"/>
      <c r="H414" s="65"/>
      <c r="I414" s="65"/>
      <c r="J414" s="65"/>
      <c r="K414" s="56"/>
      <c r="L414" s="56"/>
      <c r="M414" s="56"/>
      <c r="N414" s="56"/>
      <c r="O414" s="12"/>
    </row>
    <row r="415" spans="1:15" s="9" customFormat="1" x14ac:dyDescent="0.25">
      <c r="A415" s="20"/>
      <c r="B415" s="26"/>
      <c r="C415" s="55"/>
      <c r="D415" s="55"/>
      <c r="E415" s="65"/>
      <c r="F415" s="65"/>
      <c r="G415" s="65"/>
      <c r="H415" s="65"/>
      <c r="I415" s="65"/>
      <c r="J415" s="65"/>
      <c r="K415" s="56"/>
      <c r="L415" s="56"/>
      <c r="M415" s="56"/>
      <c r="N415" s="56"/>
      <c r="O415" s="12"/>
    </row>
    <row r="416" spans="1:15" s="9" customFormat="1" x14ac:dyDescent="0.25">
      <c r="A416" s="20"/>
      <c r="B416" s="26"/>
      <c r="C416" s="55"/>
      <c r="D416" s="55"/>
      <c r="E416" s="65"/>
      <c r="F416" s="65"/>
      <c r="G416" s="65"/>
      <c r="H416" s="65"/>
      <c r="I416" s="65"/>
      <c r="J416" s="65"/>
      <c r="K416" s="56"/>
      <c r="L416" s="56"/>
      <c r="M416" s="56"/>
      <c r="N416" s="56"/>
      <c r="O416" s="12"/>
    </row>
    <row r="417" spans="1:15" s="9" customFormat="1" x14ac:dyDescent="0.25">
      <c r="A417" s="20"/>
      <c r="B417" s="26"/>
      <c r="C417" s="55"/>
      <c r="D417" s="55"/>
      <c r="E417" s="65"/>
      <c r="F417" s="65"/>
      <c r="G417" s="65"/>
      <c r="H417" s="65"/>
      <c r="I417" s="65"/>
      <c r="J417" s="65"/>
      <c r="K417" s="56"/>
      <c r="L417" s="56"/>
      <c r="M417" s="56"/>
      <c r="N417" s="56"/>
      <c r="O417" s="12"/>
    </row>
    <row r="418" spans="1:15" s="9" customFormat="1" x14ac:dyDescent="0.25">
      <c r="A418" s="20"/>
      <c r="B418" s="26"/>
      <c r="C418" s="55"/>
      <c r="D418" s="55"/>
      <c r="E418" s="65"/>
      <c r="F418" s="65"/>
      <c r="G418" s="65"/>
      <c r="H418" s="65"/>
      <c r="I418" s="65"/>
      <c r="J418" s="65"/>
      <c r="K418" s="56"/>
      <c r="L418" s="56"/>
      <c r="M418" s="56"/>
      <c r="N418" s="56"/>
      <c r="O418" s="12"/>
    </row>
    <row r="419" spans="1:15" s="9" customFormat="1" x14ac:dyDescent="0.25">
      <c r="A419" s="20"/>
      <c r="B419" s="26"/>
      <c r="C419" s="55"/>
      <c r="D419" s="55"/>
      <c r="E419" s="65"/>
      <c r="F419" s="65"/>
      <c r="G419" s="65"/>
      <c r="H419" s="65"/>
      <c r="I419" s="65"/>
      <c r="J419" s="65"/>
      <c r="K419" s="56"/>
      <c r="L419" s="56"/>
      <c r="M419" s="56"/>
      <c r="N419" s="56"/>
      <c r="O419" s="12"/>
    </row>
    <row r="420" spans="1:15" s="9" customFormat="1" x14ac:dyDescent="0.25">
      <c r="A420" s="20"/>
      <c r="B420" s="26"/>
      <c r="C420" s="55"/>
      <c r="D420" s="55"/>
      <c r="E420" s="65"/>
      <c r="F420" s="65"/>
      <c r="G420" s="65"/>
      <c r="H420" s="65"/>
      <c r="I420" s="65"/>
      <c r="J420" s="65"/>
      <c r="K420" s="56"/>
      <c r="L420" s="56"/>
      <c r="M420" s="56"/>
      <c r="N420" s="56"/>
      <c r="O420" s="12"/>
    </row>
    <row r="421" spans="1:15" s="9" customFormat="1" x14ac:dyDescent="0.25">
      <c r="A421" s="20"/>
      <c r="B421" s="26"/>
      <c r="C421" s="55"/>
      <c r="D421" s="55"/>
      <c r="E421" s="65"/>
      <c r="F421" s="65"/>
      <c r="G421" s="65"/>
      <c r="H421" s="65"/>
      <c r="I421" s="65"/>
      <c r="J421" s="65"/>
      <c r="K421" s="56"/>
      <c r="L421" s="56"/>
      <c r="M421" s="56"/>
      <c r="N421" s="56"/>
      <c r="O421" s="12"/>
    </row>
    <row r="422" spans="1:15" s="9" customFormat="1" x14ac:dyDescent="0.25">
      <c r="A422" s="20"/>
      <c r="B422" s="26"/>
      <c r="C422" s="55"/>
      <c r="D422" s="55"/>
      <c r="E422" s="65"/>
      <c r="F422" s="65"/>
      <c r="G422" s="65"/>
      <c r="H422" s="65"/>
      <c r="I422" s="65"/>
      <c r="J422" s="65"/>
      <c r="K422" s="56"/>
      <c r="L422" s="56"/>
      <c r="M422" s="56"/>
      <c r="N422" s="56"/>
      <c r="O422" s="12"/>
    </row>
    <row r="423" spans="1:15" s="9" customFormat="1" x14ac:dyDescent="0.25">
      <c r="A423" s="20"/>
      <c r="B423" s="26"/>
      <c r="C423" s="55"/>
      <c r="D423" s="55"/>
      <c r="E423" s="65"/>
      <c r="F423" s="65"/>
      <c r="G423" s="65"/>
      <c r="H423" s="65"/>
      <c r="I423" s="65"/>
      <c r="J423" s="65"/>
      <c r="K423" s="56"/>
      <c r="L423" s="56"/>
      <c r="M423" s="56"/>
      <c r="N423" s="56"/>
      <c r="O423" s="12"/>
    </row>
    <row r="424" spans="1:15" s="9" customFormat="1" x14ac:dyDescent="0.25">
      <c r="A424" s="20"/>
      <c r="B424" s="26"/>
      <c r="C424" s="55"/>
      <c r="D424" s="55"/>
      <c r="E424" s="65"/>
      <c r="F424" s="65"/>
      <c r="G424" s="65"/>
      <c r="H424" s="65"/>
      <c r="I424" s="65"/>
      <c r="J424" s="65"/>
      <c r="K424" s="56"/>
      <c r="L424" s="56"/>
      <c r="M424" s="56"/>
      <c r="N424" s="56"/>
      <c r="O424" s="12"/>
    </row>
    <row r="425" spans="1:15" s="9" customFormat="1" x14ac:dyDescent="0.25">
      <c r="A425" s="20"/>
      <c r="B425" s="26"/>
      <c r="C425" s="55"/>
      <c r="D425" s="55"/>
      <c r="E425" s="65"/>
      <c r="F425" s="65"/>
      <c r="G425" s="65"/>
      <c r="H425" s="65"/>
      <c r="I425" s="65"/>
      <c r="J425" s="65"/>
      <c r="K425" s="56"/>
      <c r="L425" s="56"/>
      <c r="M425" s="56"/>
      <c r="N425" s="56"/>
      <c r="O425" s="12"/>
    </row>
    <row r="426" spans="1:15" s="9" customFormat="1" x14ac:dyDescent="0.25">
      <c r="A426" s="20"/>
      <c r="B426" s="26"/>
      <c r="C426" s="55"/>
      <c r="D426" s="55"/>
      <c r="E426" s="65"/>
      <c r="F426" s="65"/>
      <c r="G426" s="65"/>
      <c r="H426" s="65"/>
      <c r="I426" s="65"/>
      <c r="J426" s="65"/>
      <c r="K426" s="56"/>
      <c r="L426" s="56"/>
      <c r="M426" s="56"/>
      <c r="N426" s="56"/>
      <c r="O426" s="12"/>
    </row>
    <row r="427" spans="1:15" s="9" customFormat="1" x14ac:dyDescent="0.25">
      <c r="A427" s="20"/>
      <c r="B427" s="26"/>
      <c r="C427" s="55"/>
      <c r="D427" s="55"/>
      <c r="E427" s="65"/>
      <c r="F427" s="65"/>
      <c r="G427" s="65"/>
      <c r="H427" s="65"/>
      <c r="I427" s="65"/>
      <c r="J427" s="65"/>
      <c r="K427" s="56"/>
      <c r="L427" s="56"/>
      <c r="M427" s="56"/>
      <c r="N427" s="56"/>
      <c r="O427" s="12"/>
    </row>
    <row r="428" spans="1:15" s="9" customFormat="1" x14ac:dyDescent="0.25">
      <c r="A428" s="20"/>
      <c r="B428" s="26"/>
      <c r="C428" s="55"/>
      <c r="D428" s="55"/>
      <c r="E428" s="65"/>
      <c r="F428" s="65"/>
      <c r="G428" s="65"/>
      <c r="H428" s="65"/>
      <c r="I428" s="65"/>
      <c r="J428" s="65"/>
      <c r="K428" s="56"/>
      <c r="L428" s="56"/>
      <c r="M428" s="56"/>
      <c r="N428" s="56"/>
      <c r="O428" s="12"/>
    </row>
    <row r="429" spans="1:15" s="9" customFormat="1" x14ac:dyDescent="0.25">
      <c r="A429" s="20"/>
      <c r="B429" s="26"/>
      <c r="C429" s="55"/>
      <c r="D429" s="55"/>
      <c r="E429" s="65"/>
      <c r="F429" s="65"/>
      <c r="G429" s="65"/>
      <c r="H429" s="65"/>
      <c r="I429" s="65"/>
      <c r="J429" s="65"/>
      <c r="K429" s="56"/>
      <c r="L429" s="56"/>
      <c r="M429" s="56"/>
      <c r="N429" s="56"/>
      <c r="O429" s="12"/>
    </row>
    <row r="430" spans="1:15" s="9" customFormat="1" x14ac:dyDescent="0.25">
      <c r="A430" s="20"/>
      <c r="B430" s="26"/>
      <c r="C430" s="55"/>
      <c r="D430" s="55"/>
      <c r="E430" s="65"/>
      <c r="F430" s="65"/>
      <c r="G430" s="65"/>
      <c r="H430" s="65"/>
      <c r="I430" s="65"/>
      <c r="J430" s="65"/>
      <c r="K430" s="56"/>
      <c r="L430" s="56"/>
      <c r="M430" s="56"/>
      <c r="N430" s="56"/>
      <c r="O430" s="12"/>
    </row>
    <row r="431" spans="1:15" s="9" customFormat="1" x14ac:dyDescent="0.25">
      <c r="A431" s="20"/>
      <c r="B431" s="26"/>
      <c r="C431" s="55"/>
      <c r="D431" s="55"/>
      <c r="E431" s="65"/>
      <c r="F431" s="65"/>
      <c r="G431" s="65"/>
      <c r="H431" s="65"/>
      <c r="I431" s="65"/>
      <c r="J431" s="65"/>
      <c r="K431" s="56"/>
      <c r="L431" s="56"/>
      <c r="M431" s="56"/>
      <c r="N431" s="56"/>
      <c r="O431" s="12"/>
    </row>
    <row r="432" spans="1:15" s="9" customFormat="1" x14ac:dyDescent="0.25">
      <c r="A432" s="20"/>
      <c r="B432" s="26"/>
      <c r="C432" s="55"/>
      <c r="D432" s="55"/>
      <c r="E432" s="65"/>
      <c r="F432" s="65"/>
      <c r="G432" s="65"/>
      <c r="H432" s="65"/>
      <c r="I432" s="65"/>
      <c r="J432" s="65"/>
      <c r="K432" s="56"/>
      <c r="L432" s="56"/>
      <c r="M432" s="56"/>
      <c r="N432" s="56"/>
      <c r="O432" s="12"/>
    </row>
    <row r="433" spans="1:15" s="9" customFormat="1" x14ac:dyDescent="0.25">
      <c r="A433" s="20"/>
      <c r="B433" s="26"/>
      <c r="C433" s="55"/>
      <c r="D433" s="55"/>
      <c r="E433" s="65"/>
      <c r="F433" s="65"/>
      <c r="G433" s="65"/>
      <c r="H433" s="65"/>
      <c r="I433" s="65"/>
      <c r="J433" s="65"/>
      <c r="K433" s="56"/>
      <c r="L433" s="56"/>
      <c r="M433" s="56"/>
      <c r="N433" s="56"/>
      <c r="O433" s="12"/>
    </row>
    <row r="434" spans="1:15" s="9" customFormat="1" x14ac:dyDescent="0.25">
      <c r="A434" s="20"/>
      <c r="B434" s="26"/>
      <c r="C434" s="55"/>
      <c r="D434" s="55"/>
      <c r="E434" s="65"/>
      <c r="F434" s="65"/>
      <c r="G434" s="65"/>
      <c r="H434" s="65"/>
      <c r="I434" s="65"/>
      <c r="J434" s="65"/>
      <c r="K434" s="56"/>
      <c r="L434" s="56"/>
      <c r="M434" s="56"/>
      <c r="N434" s="56"/>
      <c r="O434" s="12"/>
    </row>
    <row r="435" spans="1:15" s="9" customFormat="1" x14ac:dyDescent="0.25">
      <c r="A435" s="20"/>
      <c r="B435" s="26"/>
      <c r="C435" s="55"/>
      <c r="D435" s="55"/>
      <c r="E435" s="65"/>
      <c r="F435" s="65"/>
      <c r="G435" s="65"/>
      <c r="H435" s="65"/>
      <c r="I435" s="65"/>
      <c r="J435" s="65"/>
      <c r="K435" s="56"/>
      <c r="L435" s="56"/>
      <c r="M435" s="56"/>
      <c r="N435" s="56"/>
      <c r="O435" s="12"/>
    </row>
    <row r="436" spans="1:15" s="9" customFormat="1" x14ac:dyDescent="0.25">
      <c r="A436" s="20"/>
      <c r="B436" s="26"/>
      <c r="C436" s="55"/>
      <c r="D436" s="55"/>
      <c r="E436" s="65"/>
      <c r="F436" s="65"/>
      <c r="G436" s="65"/>
      <c r="H436" s="65"/>
      <c r="I436" s="65"/>
      <c r="J436" s="65"/>
      <c r="K436" s="56"/>
      <c r="L436" s="56"/>
      <c r="M436" s="56"/>
      <c r="N436" s="56"/>
      <c r="O436" s="12"/>
    </row>
    <row r="437" spans="1:15" s="9" customFormat="1" x14ac:dyDescent="0.25">
      <c r="A437" s="20"/>
      <c r="B437" s="26"/>
      <c r="C437" s="55"/>
      <c r="D437" s="55"/>
      <c r="E437" s="65"/>
      <c r="F437" s="65"/>
      <c r="G437" s="65"/>
      <c r="H437" s="65"/>
      <c r="I437" s="65"/>
      <c r="J437" s="65"/>
      <c r="K437" s="56"/>
      <c r="L437" s="56"/>
      <c r="M437" s="56"/>
      <c r="N437" s="56"/>
      <c r="O437" s="12"/>
    </row>
    <row r="438" spans="1:15" s="9" customFormat="1" x14ac:dyDescent="0.25">
      <c r="A438" s="20"/>
      <c r="B438" s="26"/>
      <c r="C438" s="55"/>
      <c r="D438" s="55"/>
      <c r="E438" s="65"/>
      <c r="F438" s="65"/>
      <c r="G438" s="65"/>
      <c r="H438" s="65"/>
      <c r="I438" s="65"/>
      <c r="J438" s="65"/>
      <c r="K438" s="56"/>
      <c r="L438" s="56"/>
      <c r="M438" s="56"/>
      <c r="N438" s="56"/>
      <c r="O438" s="12"/>
    </row>
    <row r="439" spans="1:15" s="9" customFormat="1" x14ac:dyDescent="0.25">
      <c r="A439" s="20"/>
      <c r="B439" s="26"/>
      <c r="C439" s="55"/>
      <c r="D439" s="55"/>
      <c r="E439" s="65"/>
      <c r="F439" s="65"/>
      <c r="G439" s="65"/>
      <c r="H439" s="65"/>
      <c r="I439" s="65"/>
      <c r="J439" s="65"/>
      <c r="K439" s="56"/>
      <c r="L439" s="56"/>
      <c r="M439" s="56"/>
      <c r="N439" s="56"/>
      <c r="O439" s="12"/>
    </row>
    <row r="440" spans="1:15" s="9" customFormat="1" x14ac:dyDescent="0.25">
      <c r="A440" s="20"/>
      <c r="B440" s="26"/>
      <c r="C440" s="55"/>
      <c r="D440" s="55"/>
      <c r="E440" s="65"/>
      <c r="F440" s="65"/>
      <c r="G440" s="65"/>
      <c r="H440" s="65"/>
      <c r="I440" s="65"/>
      <c r="J440" s="65"/>
      <c r="K440" s="56"/>
      <c r="L440" s="56"/>
      <c r="M440" s="56"/>
      <c r="N440" s="56"/>
      <c r="O440" s="12"/>
    </row>
    <row r="441" spans="1:15" s="9" customFormat="1" x14ac:dyDescent="0.25">
      <c r="A441" s="20"/>
      <c r="B441" s="26"/>
      <c r="C441" s="55"/>
      <c r="D441" s="55"/>
      <c r="E441" s="65"/>
      <c r="F441" s="65"/>
      <c r="G441" s="65"/>
      <c r="H441" s="65"/>
      <c r="I441" s="65"/>
      <c r="J441" s="65"/>
      <c r="K441" s="56"/>
      <c r="L441" s="56"/>
      <c r="M441" s="56"/>
      <c r="N441" s="56"/>
      <c r="O441" s="12"/>
    </row>
    <row r="442" spans="1:15" s="9" customFormat="1" x14ac:dyDescent="0.25">
      <c r="A442" s="20"/>
      <c r="B442" s="26"/>
      <c r="C442" s="55"/>
      <c r="D442" s="55"/>
      <c r="E442" s="65"/>
      <c r="F442" s="65"/>
      <c r="G442" s="65"/>
      <c r="H442" s="65"/>
      <c r="I442" s="65"/>
      <c r="J442" s="65"/>
      <c r="K442" s="56"/>
      <c r="L442" s="56"/>
      <c r="M442" s="56"/>
      <c r="N442" s="56"/>
      <c r="O442" s="12"/>
    </row>
    <row r="443" spans="1:15" s="9" customFormat="1" x14ac:dyDescent="0.25">
      <c r="A443" s="20"/>
      <c r="B443" s="26"/>
      <c r="C443" s="55"/>
      <c r="D443" s="55"/>
      <c r="E443" s="65"/>
      <c r="F443" s="65"/>
      <c r="G443" s="65"/>
      <c r="H443" s="65"/>
      <c r="I443" s="65"/>
      <c r="J443" s="65"/>
      <c r="K443" s="56"/>
      <c r="L443" s="56"/>
      <c r="M443" s="56"/>
      <c r="N443" s="56"/>
      <c r="O443" s="12"/>
    </row>
    <row r="444" spans="1:15" s="9" customFormat="1" x14ac:dyDescent="0.25">
      <c r="A444" s="20"/>
      <c r="B444" s="26"/>
      <c r="C444" s="55"/>
      <c r="D444" s="55"/>
      <c r="E444" s="65"/>
      <c r="F444" s="65"/>
      <c r="G444" s="65"/>
      <c r="H444" s="65"/>
      <c r="I444" s="65"/>
      <c r="J444" s="65"/>
      <c r="K444" s="56"/>
      <c r="L444" s="56"/>
      <c r="M444" s="56"/>
      <c r="N444" s="56"/>
      <c r="O444" s="12"/>
    </row>
    <row r="445" spans="1:15" s="9" customFormat="1" x14ac:dyDescent="0.25">
      <c r="A445" s="20"/>
      <c r="B445" s="26"/>
      <c r="C445" s="55"/>
      <c r="D445" s="55"/>
      <c r="E445" s="65"/>
      <c r="F445" s="65"/>
      <c r="G445" s="65"/>
      <c r="H445" s="65"/>
      <c r="I445" s="65"/>
      <c r="J445" s="65"/>
      <c r="K445" s="56"/>
      <c r="L445" s="56"/>
      <c r="M445" s="56"/>
      <c r="N445" s="56"/>
      <c r="O445" s="12"/>
    </row>
    <row r="446" spans="1:15" s="9" customFormat="1" x14ac:dyDescent="0.25">
      <c r="A446" s="20"/>
      <c r="B446" s="26"/>
      <c r="C446" s="55"/>
      <c r="D446" s="55"/>
      <c r="E446" s="65"/>
      <c r="F446" s="65"/>
      <c r="G446" s="65"/>
      <c r="H446" s="65"/>
      <c r="I446" s="65"/>
      <c r="J446" s="65"/>
      <c r="K446" s="56"/>
      <c r="L446" s="56"/>
      <c r="M446" s="56"/>
      <c r="N446" s="56"/>
      <c r="O446" s="12"/>
    </row>
    <row r="447" spans="1:15" s="9" customFormat="1" x14ac:dyDescent="0.25">
      <c r="A447" s="20"/>
      <c r="B447" s="26"/>
      <c r="C447" s="55"/>
      <c r="D447" s="55"/>
      <c r="E447" s="65"/>
      <c r="F447" s="65"/>
      <c r="G447" s="65"/>
      <c r="H447" s="65"/>
      <c r="I447" s="65"/>
      <c r="J447" s="65"/>
      <c r="K447" s="56"/>
      <c r="L447" s="56"/>
      <c r="M447" s="56"/>
      <c r="N447" s="56"/>
      <c r="O447" s="12"/>
    </row>
    <row r="448" spans="1:15" s="9" customFormat="1" x14ac:dyDescent="0.25">
      <c r="A448" s="20"/>
      <c r="B448" s="26"/>
      <c r="C448" s="55"/>
      <c r="D448" s="55"/>
      <c r="E448" s="65"/>
      <c r="F448" s="65"/>
      <c r="G448" s="65"/>
      <c r="H448" s="65"/>
      <c r="I448" s="65"/>
      <c r="J448" s="65"/>
      <c r="K448" s="56"/>
      <c r="L448" s="56"/>
      <c r="M448" s="56"/>
      <c r="N448" s="56"/>
      <c r="O448" s="12"/>
    </row>
    <row r="449" spans="1:15" s="9" customFormat="1" x14ac:dyDescent="0.25">
      <c r="A449" s="20"/>
      <c r="B449" s="26"/>
      <c r="C449" s="55"/>
      <c r="D449" s="55"/>
      <c r="E449" s="65"/>
      <c r="F449" s="65"/>
      <c r="G449" s="65"/>
      <c r="H449" s="65"/>
      <c r="I449" s="65"/>
      <c r="J449" s="65"/>
      <c r="K449" s="56"/>
      <c r="L449" s="56"/>
      <c r="M449" s="56"/>
      <c r="N449" s="56"/>
      <c r="O449" s="12"/>
    </row>
    <row r="450" spans="1:15" s="9" customFormat="1" x14ac:dyDescent="0.25">
      <c r="A450" s="20"/>
      <c r="B450" s="26"/>
      <c r="C450" s="55"/>
      <c r="D450" s="55"/>
      <c r="E450" s="65"/>
      <c r="F450" s="65"/>
      <c r="G450" s="65"/>
      <c r="H450" s="65"/>
      <c r="I450" s="65"/>
      <c r="J450" s="65"/>
      <c r="K450" s="56"/>
      <c r="L450" s="56"/>
      <c r="M450" s="56"/>
      <c r="N450" s="56"/>
      <c r="O450" s="12"/>
    </row>
    <row r="451" spans="1:15" s="9" customFormat="1" x14ac:dyDescent="0.25">
      <c r="A451" s="20"/>
      <c r="B451" s="26"/>
      <c r="C451" s="55"/>
      <c r="D451" s="55"/>
      <c r="E451" s="65"/>
      <c r="F451" s="65"/>
      <c r="G451" s="65"/>
      <c r="H451" s="65"/>
      <c r="I451" s="65"/>
      <c r="J451" s="65"/>
      <c r="K451" s="56"/>
      <c r="L451" s="56"/>
      <c r="M451" s="56"/>
      <c r="N451" s="56"/>
      <c r="O451" s="12"/>
    </row>
    <row r="452" spans="1:15" s="9" customFormat="1" x14ac:dyDescent="0.25">
      <c r="A452" s="20"/>
      <c r="B452" s="26"/>
      <c r="C452" s="55"/>
      <c r="D452" s="55"/>
      <c r="E452" s="65"/>
      <c r="F452" s="65"/>
      <c r="G452" s="65"/>
      <c r="H452" s="65"/>
      <c r="I452" s="65"/>
      <c r="J452" s="65"/>
      <c r="K452" s="56"/>
      <c r="L452" s="56"/>
      <c r="M452" s="56"/>
      <c r="N452" s="56"/>
      <c r="O452" s="12"/>
    </row>
    <row r="453" spans="1:15" s="9" customFormat="1" x14ac:dyDescent="0.25">
      <c r="A453" s="20"/>
      <c r="B453" s="26"/>
      <c r="C453" s="55"/>
      <c r="D453" s="55"/>
      <c r="E453" s="65"/>
      <c r="F453" s="65"/>
      <c r="G453" s="65"/>
      <c r="H453" s="65"/>
      <c r="I453" s="65"/>
      <c r="J453" s="65"/>
      <c r="K453" s="56"/>
      <c r="L453" s="56"/>
      <c r="M453" s="56"/>
      <c r="N453" s="56"/>
      <c r="O453" s="12"/>
    </row>
    <row r="454" spans="1:15" s="9" customFormat="1" x14ac:dyDescent="0.25">
      <c r="A454" s="20"/>
      <c r="B454" s="26"/>
      <c r="C454" s="55"/>
      <c r="D454" s="55"/>
      <c r="E454" s="65"/>
      <c r="F454" s="65"/>
      <c r="G454" s="65"/>
      <c r="H454" s="65"/>
      <c r="I454" s="65"/>
      <c r="J454" s="65"/>
      <c r="K454" s="56"/>
      <c r="L454" s="56"/>
      <c r="M454" s="56"/>
      <c r="N454" s="56"/>
      <c r="O454" s="12"/>
    </row>
    <row r="455" spans="1:15" s="9" customFormat="1" x14ac:dyDescent="0.25">
      <c r="A455" s="20"/>
      <c r="B455" s="26"/>
      <c r="C455" s="55"/>
      <c r="D455" s="55"/>
      <c r="E455" s="65"/>
      <c r="F455" s="65"/>
      <c r="G455" s="65"/>
      <c r="H455" s="65"/>
      <c r="I455" s="65"/>
      <c r="J455" s="65"/>
      <c r="K455" s="56"/>
      <c r="L455" s="56"/>
      <c r="M455" s="56"/>
      <c r="N455" s="56"/>
      <c r="O455" s="12"/>
    </row>
    <row r="456" spans="1:15" s="9" customFormat="1" x14ac:dyDescent="0.25">
      <c r="A456" s="20"/>
      <c r="B456" s="26"/>
      <c r="C456" s="55"/>
      <c r="D456" s="55"/>
      <c r="E456" s="65"/>
      <c r="F456" s="65"/>
      <c r="G456" s="65"/>
      <c r="H456" s="65"/>
      <c r="I456" s="65"/>
      <c r="J456" s="65"/>
      <c r="K456" s="56"/>
      <c r="L456" s="56"/>
      <c r="M456" s="56"/>
      <c r="N456" s="56"/>
      <c r="O456" s="12"/>
    </row>
    <row r="457" spans="1:15" s="9" customFormat="1" x14ac:dyDescent="0.25">
      <c r="A457" s="20"/>
      <c r="B457" s="26"/>
      <c r="C457" s="55"/>
      <c r="D457" s="55"/>
      <c r="E457" s="65"/>
      <c r="F457" s="65"/>
      <c r="G457" s="65"/>
      <c r="H457" s="65"/>
      <c r="I457" s="65"/>
      <c r="J457" s="65"/>
      <c r="K457" s="56"/>
      <c r="L457" s="56"/>
      <c r="M457" s="56"/>
      <c r="N457" s="56"/>
      <c r="O457" s="12"/>
    </row>
    <row r="458" spans="1:15" s="9" customFormat="1" x14ac:dyDescent="0.25">
      <c r="A458" s="20"/>
      <c r="B458" s="26"/>
      <c r="C458" s="55"/>
      <c r="D458" s="55"/>
      <c r="E458" s="65"/>
      <c r="F458" s="65"/>
      <c r="G458" s="65"/>
      <c r="H458" s="65"/>
      <c r="I458" s="65"/>
      <c r="J458" s="65"/>
      <c r="K458" s="56"/>
      <c r="L458" s="56"/>
      <c r="M458" s="56"/>
      <c r="N458" s="56"/>
      <c r="O458" s="12"/>
    </row>
    <row r="459" spans="1:15" s="9" customFormat="1" x14ac:dyDescent="0.25">
      <c r="A459" s="20"/>
      <c r="B459" s="26"/>
      <c r="C459" s="55"/>
      <c r="D459" s="55"/>
      <c r="E459" s="65"/>
      <c r="F459" s="65"/>
      <c r="G459" s="65"/>
      <c r="H459" s="65"/>
      <c r="I459" s="65"/>
      <c r="J459" s="65"/>
      <c r="K459" s="56"/>
      <c r="L459" s="56"/>
      <c r="M459" s="56"/>
      <c r="N459" s="56"/>
      <c r="O459" s="12"/>
    </row>
    <row r="460" spans="1:15" s="9" customFormat="1" x14ac:dyDescent="0.25">
      <c r="A460" s="20"/>
      <c r="B460" s="26"/>
      <c r="C460" s="55"/>
      <c r="D460" s="55"/>
      <c r="E460" s="65"/>
      <c r="F460" s="65"/>
      <c r="G460" s="65"/>
      <c r="H460" s="65"/>
      <c r="I460" s="65"/>
      <c r="J460" s="65"/>
      <c r="K460" s="56"/>
      <c r="L460" s="56"/>
      <c r="M460" s="56"/>
      <c r="N460" s="56"/>
      <c r="O460" s="12"/>
    </row>
    <row r="461" spans="1:15" s="9" customFormat="1" x14ac:dyDescent="0.25">
      <c r="A461" s="20"/>
      <c r="B461" s="26"/>
      <c r="C461" s="55"/>
      <c r="D461" s="55"/>
      <c r="E461" s="65"/>
      <c r="F461" s="65"/>
      <c r="G461" s="65"/>
      <c r="H461" s="65"/>
      <c r="I461" s="65"/>
      <c r="J461" s="65"/>
      <c r="K461" s="56"/>
      <c r="L461" s="56"/>
      <c r="M461" s="56"/>
      <c r="N461" s="56"/>
      <c r="O461" s="12"/>
    </row>
    <row r="462" spans="1:15" s="9" customFormat="1" x14ac:dyDescent="0.25">
      <c r="A462" s="20"/>
      <c r="B462" s="26"/>
      <c r="C462" s="55"/>
      <c r="D462" s="55"/>
      <c r="E462" s="65"/>
      <c r="F462" s="65"/>
      <c r="G462" s="65"/>
      <c r="H462" s="65"/>
      <c r="I462" s="65"/>
      <c r="J462" s="65"/>
      <c r="K462" s="56"/>
      <c r="L462" s="56"/>
      <c r="M462" s="56"/>
      <c r="N462" s="56"/>
      <c r="O462" s="12"/>
    </row>
    <row r="463" spans="1:15" s="9" customFormat="1" x14ac:dyDescent="0.25">
      <c r="A463" s="20"/>
      <c r="B463" s="26"/>
      <c r="C463" s="55"/>
      <c r="D463" s="55"/>
      <c r="E463" s="65"/>
      <c r="F463" s="65"/>
      <c r="G463" s="65"/>
      <c r="H463" s="65"/>
      <c r="I463" s="65"/>
      <c r="J463" s="65"/>
      <c r="K463" s="56"/>
      <c r="L463" s="56"/>
      <c r="M463" s="56"/>
      <c r="N463" s="56"/>
      <c r="O463" s="12"/>
    </row>
    <row r="464" spans="1:15" s="9" customFormat="1" x14ac:dyDescent="0.25">
      <c r="A464" s="20"/>
      <c r="B464" s="26"/>
      <c r="C464" s="55"/>
      <c r="D464" s="55"/>
      <c r="E464" s="65"/>
      <c r="F464" s="65"/>
      <c r="G464" s="65"/>
      <c r="H464" s="65"/>
      <c r="I464" s="65"/>
      <c r="J464" s="65"/>
      <c r="K464" s="56"/>
      <c r="L464" s="56"/>
      <c r="M464" s="56"/>
      <c r="N464" s="56"/>
      <c r="O464" s="12"/>
    </row>
    <row r="465" spans="1:15" s="9" customFormat="1" x14ac:dyDescent="0.25">
      <c r="A465" s="20"/>
      <c r="B465" s="26"/>
      <c r="C465" s="55"/>
      <c r="D465" s="55"/>
      <c r="E465" s="65"/>
      <c r="F465" s="65"/>
      <c r="G465" s="65"/>
      <c r="H465" s="65"/>
      <c r="I465" s="65"/>
      <c r="J465" s="65"/>
      <c r="K465" s="56"/>
      <c r="L465" s="56"/>
      <c r="M465" s="56"/>
      <c r="N465" s="56"/>
      <c r="O465" s="12"/>
    </row>
    <row r="466" spans="1:15" s="9" customFormat="1" x14ac:dyDescent="0.25">
      <c r="A466" s="20"/>
      <c r="B466" s="26"/>
      <c r="C466" s="55"/>
      <c r="D466" s="55"/>
      <c r="E466" s="65"/>
      <c r="F466" s="65"/>
      <c r="G466" s="65"/>
      <c r="H466" s="65"/>
      <c r="I466" s="65"/>
      <c r="J466" s="65"/>
      <c r="K466" s="56"/>
      <c r="L466" s="56"/>
      <c r="M466" s="56"/>
      <c r="N466" s="56"/>
      <c r="O466" s="12"/>
    </row>
    <row r="467" spans="1:15" s="9" customFormat="1" x14ac:dyDescent="0.25">
      <c r="A467" s="20"/>
      <c r="B467" s="26"/>
      <c r="C467" s="55"/>
      <c r="D467" s="55"/>
      <c r="E467" s="65"/>
      <c r="F467" s="65"/>
      <c r="G467" s="65"/>
      <c r="H467" s="65"/>
      <c r="I467" s="65"/>
      <c r="J467" s="65"/>
      <c r="K467" s="56"/>
      <c r="L467" s="56"/>
      <c r="M467" s="56"/>
      <c r="N467" s="56"/>
      <c r="O467" s="12"/>
    </row>
    <row r="468" spans="1:15" s="9" customFormat="1" x14ac:dyDescent="0.25">
      <c r="A468" s="20"/>
      <c r="B468" s="26"/>
      <c r="C468" s="55"/>
      <c r="D468" s="55"/>
      <c r="E468" s="65"/>
      <c r="F468" s="65"/>
      <c r="G468" s="65"/>
      <c r="H468" s="65"/>
      <c r="I468" s="65"/>
      <c r="J468" s="65"/>
      <c r="K468" s="56"/>
      <c r="L468" s="56"/>
      <c r="M468" s="56"/>
      <c r="N468" s="56"/>
      <c r="O468" s="12"/>
    </row>
    <row r="469" spans="1:15" s="9" customFormat="1" x14ac:dyDescent="0.25">
      <c r="A469" s="20"/>
      <c r="B469" s="26"/>
      <c r="C469" s="55"/>
      <c r="D469" s="55"/>
      <c r="E469" s="65"/>
      <c r="F469" s="65"/>
      <c r="G469" s="65"/>
      <c r="H469" s="65"/>
      <c r="I469" s="65"/>
      <c r="J469" s="65"/>
      <c r="K469" s="56"/>
      <c r="L469" s="56"/>
      <c r="M469" s="56"/>
      <c r="N469" s="56"/>
      <c r="O469" s="12"/>
    </row>
    <row r="470" spans="1:15" s="9" customFormat="1" x14ac:dyDescent="0.25">
      <c r="A470" s="20"/>
      <c r="B470" s="26"/>
      <c r="C470" s="55"/>
      <c r="D470" s="55"/>
      <c r="E470" s="65"/>
      <c r="F470" s="65"/>
      <c r="G470" s="65"/>
      <c r="H470" s="65"/>
      <c r="I470" s="65"/>
      <c r="J470" s="65"/>
      <c r="K470" s="56"/>
      <c r="L470" s="56"/>
      <c r="M470" s="56"/>
      <c r="N470" s="56"/>
      <c r="O470" s="12"/>
    </row>
    <row r="471" spans="1:15" s="9" customFormat="1" x14ac:dyDescent="0.25">
      <c r="A471" s="20"/>
      <c r="B471" s="26"/>
      <c r="C471" s="55"/>
      <c r="D471" s="55"/>
      <c r="E471" s="65"/>
      <c r="F471" s="65"/>
      <c r="G471" s="65"/>
      <c r="H471" s="65"/>
      <c r="I471" s="65"/>
      <c r="J471" s="65"/>
      <c r="K471" s="56"/>
      <c r="L471" s="56"/>
      <c r="M471" s="56"/>
      <c r="N471" s="56"/>
      <c r="O471" s="12"/>
    </row>
    <row r="472" spans="1:15" s="9" customFormat="1" x14ac:dyDescent="0.25">
      <c r="A472" s="20"/>
      <c r="B472" s="26"/>
      <c r="C472" s="55"/>
      <c r="D472" s="55"/>
      <c r="E472" s="65"/>
      <c r="F472" s="65"/>
      <c r="G472" s="65"/>
      <c r="H472" s="65"/>
      <c r="I472" s="65"/>
      <c r="J472" s="65"/>
      <c r="K472" s="56"/>
      <c r="L472" s="56"/>
      <c r="M472" s="56"/>
      <c r="N472" s="56"/>
      <c r="O472" s="12"/>
    </row>
    <row r="473" spans="1:15" s="9" customFormat="1" x14ac:dyDescent="0.25">
      <c r="A473" s="20"/>
      <c r="B473" s="26"/>
      <c r="C473" s="55"/>
      <c r="D473" s="55"/>
      <c r="E473" s="65"/>
      <c r="F473" s="65"/>
      <c r="G473" s="65"/>
      <c r="H473" s="65"/>
      <c r="I473" s="65"/>
      <c r="J473" s="65"/>
      <c r="K473" s="56"/>
      <c r="L473" s="56"/>
      <c r="M473" s="56"/>
      <c r="N473" s="56"/>
      <c r="O473" s="12"/>
    </row>
    <row r="474" spans="1:15" s="9" customFormat="1" x14ac:dyDescent="0.25">
      <c r="A474" s="20"/>
      <c r="B474" s="26"/>
      <c r="C474" s="55"/>
      <c r="D474" s="55"/>
      <c r="E474" s="65"/>
      <c r="F474" s="65"/>
      <c r="G474" s="65"/>
      <c r="H474" s="65"/>
      <c r="I474" s="65"/>
      <c r="J474" s="65"/>
      <c r="K474" s="56"/>
      <c r="L474" s="56"/>
      <c r="M474" s="56"/>
      <c r="N474" s="56"/>
      <c r="O474" s="12"/>
    </row>
    <row r="475" spans="1:15" s="9" customFormat="1" x14ac:dyDescent="0.25">
      <c r="A475" s="20"/>
      <c r="B475" s="26"/>
      <c r="C475" s="55"/>
      <c r="D475" s="55"/>
      <c r="E475" s="65"/>
      <c r="F475" s="65"/>
      <c r="G475" s="65"/>
      <c r="H475" s="65"/>
      <c r="I475" s="65"/>
      <c r="J475" s="65"/>
      <c r="K475" s="56"/>
      <c r="L475" s="56"/>
      <c r="M475" s="56"/>
      <c r="N475" s="56"/>
      <c r="O475" s="12"/>
    </row>
    <row r="476" spans="1:15" s="9" customFormat="1" x14ac:dyDescent="0.25">
      <c r="A476" s="20"/>
      <c r="B476" s="26"/>
      <c r="C476" s="55"/>
      <c r="D476" s="55"/>
      <c r="E476" s="65"/>
      <c r="F476" s="65"/>
      <c r="G476" s="65"/>
      <c r="H476" s="65"/>
      <c r="I476" s="65"/>
      <c r="J476" s="65"/>
      <c r="K476" s="56"/>
      <c r="L476" s="56"/>
      <c r="M476" s="56"/>
      <c r="N476" s="56"/>
      <c r="O476" s="12"/>
    </row>
    <row r="477" spans="1:15" s="9" customFormat="1" x14ac:dyDescent="0.25">
      <c r="A477" s="20"/>
      <c r="B477" s="26"/>
      <c r="C477" s="55"/>
      <c r="D477" s="55"/>
      <c r="E477" s="65"/>
      <c r="F477" s="65"/>
      <c r="G477" s="65"/>
      <c r="H477" s="65"/>
      <c r="I477" s="65"/>
      <c r="J477" s="65"/>
      <c r="K477" s="56"/>
      <c r="L477" s="56"/>
      <c r="M477" s="56"/>
      <c r="N477" s="56"/>
      <c r="O477" s="12"/>
    </row>
    <row r="478" spans="1:15" s="9" customFormat="1" x14ac:dyDescent="0.25">
      <c r="A478" s="20"/>
      <c r="B478" s="26"/>
      <c r="C478" s="55"/>
      <c r="D478" s="55"/>
      <c r="E478" s="65"/>
      <c r="F478" s="65"/>
      <c r="G478" s="65"/>
      <c r="H478" s="65"/>
      <c r="I478" s="65"/>
      <c r="J478" s="65"/>
      <c r="K478" s="56"/>
      <c r="L478" s="56"/>
      <c r="M478" s="56"/>
      <c r="N478" s="56"/>
      <c r="O478" s="12"/>
    </row>
    <row r="479" spans="1:15" s="9" customFormat="1" x14ac:dyDescent="0.25">
      <c r="A479" s="20"/>
      <c r="B479" s="26"/>
      <c r="C479" s="55"/>
      <c r="D479" s="55"/>
      <c r="E479" s="65"/>
      <c r="F479" s="65"/>
      <c r="G479" s="65"/>
      <c r="H479" s="65"/>
      <c r="I479" s="65"/>
      <c r="J479" s="65"/>
      <c r="K479" s="56"/>
      <c r="L479" s="56"/>
      <c r="M479" s="56"/>
      <c r="N479" s="56"/>
      <c r="O479" s="12"/>
    </row>
    <row r="480" spans="1:15" s="9" customFormat="1" x14ac:dyDescent="0.25">
      <c r="A480" s="20"/>
      <c r="B480" s="26"/>
      <c r="C480" s="55"/>
      <c r="D480" s="55"/>
      <c r="E480" s="65"/>
      <c r="F480" s="65"/>
      <c r="G480" s="65"/>
      <c r="H480" s="65"/>
      <c r="I480" s="65"/>
      <c r="J480" s="65"/>
      <c r="K480" s="56"/>
      <c r="L480" s="56"/>
      <c r="M480" s="56"/>
      <c r="N480" s="56"/>
      <c r="O480" s="12"/>
    </row>
    <row r="481" spans="1:15" s="9" customFormat="1" x14ac:dyDescent="0.25">
      <c r="A481" s="20"/>
      <c r="B481" s="26"/>
      <c r="C481" s="55"/>
      <c r="D481" s="55"/>
      <c r="E481" s="65"/>
      <c r="F481" s="65"/>
      <c r="G481" s="65"/>
      <c r="H481" s="65"/>
      <c r="I481" s="65"/>
      <c r="J481" s="65"/>
      <c r="K481" s="56"/>
      <c r="L481" s="56"/>
      <c r="M481" s="56"/>
      <c r="N481" s="56"/>
      <c r="O481" s="12"/>
    </row>
    <row r="482" spans="1:15" s="9" customFormat="1" x14ac:dyDescent="0.25">
      <c r="A482" s="20"/>
      <c r="B482" s="26"/>
      <c r="C482" s="55"/>
      <c r="D482" s="55"/>
      <c r="E482" s="65"/>
      <c r="F482" s="65"/>
      <c r="G482" s="65"/>
      <c r="H482" s="65"/>
      <c r="I482" s="65"/>
      <c r="J482" s="65"/>
      <c r="K482" s="56"/>
      <c r="L482" s="56"/>
      <c r="M482" s="56"/>
      <c r="N482" s="56"/>
      <c r="O482" s="12"/>
    </row>
    <row r="483" spans="1:15" s="9" customFormat="1" x14ac:dyDescent="0.25">
      <c r="A483" s="20"/>
      <c r="B483" s="26"/>
      <c r="C483" s="55"/>
      <c r="D483" s="55"/>
      <c r="E483" s="65"/>
      <c r="F483" s="65"/>
      <c r="G483" s="65"/>
      <c r="H483" s="65"/>
      <c r="I483" s="65"/>
      <c r="J483" s="65"/>
      <c r="K483" s="56"/>
      <c r="L483" s="56"/>
      <c r="M483" s="56"/>
      <c r="N483" s="56"/>
      <c r="O483" s="12"/>
    </row>
    <row r="484" spans="1:15" s="9" customFormat="1" x14ac:dyDescent="0.25">
      <c r="A484" s="20"/>
      <c r="B484" s="26"/>
      <c r="C484" s="55"/>
      <c r="D484" s="55"/>
      <c r="E484" s="65"/>
      <c r="F484" s="65"/>
      <c r="G484" s="65"/>
      <c r="H484" s="65"/>
      <c r="I484" s="65"/>
      <c r="J484" s="65"/>
      <c r="K484" s="56"/>
      <c r="L484" s="56"/>
      <c r="M484" s="56"/>
      <c r="N484" s="56"/>
      <c r="O484" s="12"/>
    </row>
    <row r="485" spans="1:15" s="9" customFormat="1" x14ac:dyDescent="0.25">
      <c r="A485" s="20"/>
      <c r="B485" s="26"/>
      <c r="C485" s="55"/>
      <c r="D485" s="55"/>
      <c r="E485" s="65"/>
      <c r="F485" s="65"/>
      <c r="G485" s="65"/>
      <c r="H485" s="65"/>
      <c r="I485" s="65"/>
      <c r="J485" s="65"/>
      <c r="K485" s="56"/>
      <c r="L485" s="56"/>
      <c r="M485" s="56"/>
      <c r="N485" s="56"/>
      <c r="O485" s="12"/>
    </row>
    <row r="486" spans="1:15" s="9" customFormat="1" x14ac:dyDescent="0.25">
      <c r="A486" s="20"/>
      <c r="B486" s="26"/>
      <c r="C486" s="55"/>
      <c r="D486" s="55"/>
      <c r="E486" s="65"/>
      <c r="F486" s="65"/>
      <c r="G486" s="65"/>
      <c r="H486" s="65"/>
      <c r="I486" s="65"/>
      <c r="J486" s="65"/>
      <c r="K486" s="56"/>
      <c r="L486" s="56"/>
      <c r="M486" s="56"/>
      <c r="N486" s="56"/>
      <c r="O486" s="12"/>
    </row>
    <row r="487" spans="1:15" s="9" customFormat="1" x14ac:dyDescent="0.25">
      <c r="A487" s="20"/>
      <c r="B487" s="26"/>
      <c r="C487" s="55"/>
      <c r="D487" s="55"/>
      <c r="E487" s="65"/>
      <c r="F487" s="65"/>
      <c r="G487" s="65"/>
      <c r="H487" s="65"/>
      <c r="I487" s="65"/>
      <c r="J487" s="65"/>
      <c r="K487" s="56"/>
      <c r="L487" s="56"/>
      <c r="M487" s="56"/>
      <c r="N487" s="56"/>
      <c r="O487" s="12"/>
    </row>
    <row r="488" spans="1:15" s="9" customFormat="1" x14ac:dyDescent="0.25">
      <c r="A488" s="20"/>
      <c r="B488" s="26"/>
      <c r="C488" s="55"/>
      <c r="D488" s="55"/>
      <c r="E488" s="65"/>
      <c r="F488" s="65"/>
      <c r="G488" s="65"/>
      <c r="H488" s="65"/>
      <c r="I488" s="65"/>
      <c r="J488" s="65"/>
      <c r="K488" s="56"/>
      <c r="L488" s="56"/>
      <c r="M488" s="56"/>
      <c r="N488" s="56"/>
      <c r="O488" s="12"/>
    </row>
    <row r="489" spans="1:15" s="9" customFormat="1" x14ac:dyDescent="0.25">
      <c r="A489" s="20"/>
      <c r="B489" s="26"/>
      <c r="C489" s="55"/>
      <c r="D489" s="55"/>
      <c r="E489" s="65"/>
      <c r="F489" s="65"/>
      <c r="G489" s="65"/>
      <c r="H489" s="65"/>
      <c r="I489" s="65"/>
      <c r="J489" s="65"/>
      <c r="K489" s="56"/>
      <c r="L489" s="56"/>
      <c r="M489" s="56"/>
      <c r="N489" s="56"/>
      <c r="O489" s="12"/>
    </row>
    <row r="490" spans="1:15" s="9" customFormat="1" x14ac:dyDescent="0.25">
      <c r="A490" s="20"/>
      <c r="B490" s="26"/>
      <c r="C490" s="55"/>
      <c r="D490" s="55"/>
      <c r="E490" s="65"/>
      <c r="F490" s="65"/>
      <c r="G490" s="65"/>
      <c r="H490" s="65"/>
      <c r="I490" s="65"/>
      <c r="J490" s="65"/>
      <c r="K490" s="56"/>
      <c r="L490" s="56"/>
      <c r="M490" s="56"/>
      <c r="N490" s="56"/>
      <c r="O490" s="12"/>
    </row>
    <row r="491" spans="1:15" s="9" customFormat="1" x14ac:dyDescent="0.25">
      <c r="A491" s="20"/>
      <c r="B491" s="26"/>
      <c r="C491" s="55"/>
      <c r="D491" s="55"/>
      <c r="E491" s="65"/>
      <c r="F491" s="65"/>
      <c r="G491" s="65"/>
      <c r="H491" s="65"/>
      <c r="I491" s="65"/>
      <c r="J491" s="65"/>
      <c r="K491" s="56"/>
      <c r="L491" s="56"/>
      <c r="M491" s="56"/>
      <c r="N491" s="56"/>
      <c r="O491" s="12"/>
    </row>
    <row r="492" spans="1:15" s="9" customFormat="1" x14ac:dyDescent="0.25">
      <c r="A492" s="20"/>
      <c r="B492" s="26"/>
      <c r="C492" s="55"/>
      <c r="D492" s="55"/>
      <c r="E492" s="65"/>
      <c r="F492" s="65"/>
      <c r="G492" s="65"/>
      <c r="H492" s="65"/>
      <c r="I492" s="65"/>
      <c r="J492" s="65"/>
      <c r="K492" s="56"/>
      <c r="L492" s="56"/>
      <c r="M492" s="56"/>
      <c r="N492" s="56"/>
      <c r="O492" s="12"/>
    </row>
    <row r="493" spans="1:15" s="9" customFormat="1" x14ac:dyDescent="0.25">
      <c r="A493" s="20"/>
      <c r="B493" s="26"/>
      <c r="C493" s="55"/>
      <c r="D493" s="55"/>
      <c r="E493" s="65"/>
      <c r="F493" s="65"/>
      <c r="G493" s="65"/>
      <c r="H493" s="65"/>
      <c r="I493" s="65"/>
      <c r="J493" s="65"/>
      <c r="K493" s="56"/>
      <c r="L493" s="56"/>
      <c r="M493" s="56"/>
      <c r="N493" s="56"/>
      <c r="O493" s="12"/>
    </row>
    <row r="494" spans="1:15" s="9" customFormat="1" x14ac:dyDescent="0.25">
      <c r="A494" s="20"/>
      <c r="B494" s="26"/>
      <c r="C494" s="55"/>
      <c r="D494" s="55"/>
      <c r="E494" s="65"/>
      <c r="F494" s="65"/>
      <c r="G494" s="65"/>
      <c r="H494" s="65"/>
      <c r="I494" s="65"/>
      <c r="J494" s="65"/>
      <c r="K494" s="56"/>
      <c r="L494" s="56"/>
      <c r="M494" s="56"/>
      <c r="N494" s="56"/>
      <c r="O494" s="12"/>
    </row>
    <row r="495" spans="1:15" s="9" customFormat="1" x14ac:dyDescent="0.25">
      <c r="A495" s="20"/>
      <c r="B495" s="26"/>
      <c r="C495" s="55"/>
      <c r="D495" s="55"/>
      <c r="E495" s="65"/>
      <c r="F495" s="65"/>
      <c r="G495" s="65"/>
      <c r="H495" s="65"/>
      <c r="I495" s="65"/>
      <c r="J495" s="65"/>
      <c r="K495" s="56"/>
      <c r="L495" s="56"/>
      <c r="M495" s="56"/>
      <c r="N495" s="56"/>
      <c r="O495" s="12"/>
    </row>
    <row r="496" spans="1:15" s="9" customFormat="1" x14ac:dyDescent="0.25">
      <c r="A496" s="20"/>
      <c r="B496" s="26"/>
      <c r="C496" s="55"/>
      <c r="D496" s="55"/>
      <c r="E496" s="65"/>
      <c r="F496" s="65"/>
      <c r="G496" s="65"/>
      <c r="H496" s="65"/>
      <c r="I496" s="65"/>
      <c r="J496" s="65"/>
      <c r="K496" s="56"/>
      <c r="L496" s="56"/>
      <c r="M496" s="56"/>
      <c r="N496" s="56"/>
      <c r="O496" s="12"/>
    </row>
    <row r="497" spans="1:15" s="9" customFormat="1" x14ac:dyDescent="0.25">
      <c r="A497" s="20"/>
      <c r="B497" s="26"/>
      <c r="C497" s="55"/>
      <c r="D497" s="55"/>
      <c r="E497" s="65"/>
      <c r="F497" s="65"/>
      <c r="G497" s="65"/>
      <c r="H497" s="65"/>
      <c r="I497" s="65"/>
      <c r="J497" s="65"/>
      <c r="K497" s="56"/>
      <c r="L497" s="56"/>
      <c r="M497" s="56"/>
      <c r="N497" s="56"/>
      <c r="O497" s="12"/>
    </row>
    <row r="498" spans="1:15" s="9" customFormat="1" x14ac:dyDescent="0.25">
      <c r="A498" s="20"/>
      <c r="B498" s="26"/>
      <c r="C498" s="55"/>
      <c r="D498" s="55"/>
      <c r="E498" s="65"/>
      <c r="F498" s="65"/>
      <c r="G498" s="65"/>
      <c r="H498" s="65"/>
      <c r="I498" s="65"/>
      <c r="J498" s="65"/>
      <c r="K498" s="56"/>
      <c r="L498" s="56"/>
      <c r="M498" s="56"/>
      <c r="N498" s="56"/>
      <c r="O498" s="12"/>
    </row>
    <row r="499" spans="1:15" s="9" customFormat="1" x14ac:dyDescent="0.25">
      <c r="A499" s="20"/>
      <c r="B499" s="26"/>
      <c r="C499" s="55"/>
      <c r="D499" s="55"/>
      <c r="E499" s="65"/>
      <c r="F499" s="65"/>
      <c r="G499" s="65"/>
      <c r="H499" s="65"/>
      <c r="I499" s="65"/>
      <c r="J499" s="65"/>
      <c r="K499" s="56"/>
      <c r="L499" s="56"/>
      <c r="M499" s="56"/>
      <c r="N499" s="56"/>
      <c r="O499" s="12"/>
    </row>
    <row r="500" spans="1:15" s="9" customFormat="1" x14ac:dyDescent="0.25">
      <c r="A500" s="20"/>
      <c r="B500" s="26"/>
      <c r="C500" s="55"/>
      <c r="D500" s="55"/>
      <c r="E500" s="65"/>
      <c r="F500" s="65"/>
      <c r="G500" s="65"/>
      <c r="H500" s="65"/>
      <c r="I500" s="65"/>
      <c r="J500" s="65"/>
      <c r="K500" s="56"/>
      <c r="L500" s="56"/>
      <c r="M500" s="56"/>
      <c r="N500" s="56"/>
      <c r="O500" s="12"/>
    </row>
    <row r="501" spans="1:15" s="9" customFormat="1" x14ac:dyDescent="0.25">
      <c r="A501" s="20"/>
      <c r="B501" s="26"/>
      <c r="C501" s="55"/>
      <c r="D501" s="55"/>
      <c r="E501" s="65"/>
      <c r="F501" s="65"/>
      <c r="G501" s="65"/>
      <c r="H501" s="65"/>
      <c r="I501" s="65"/>
      <c r="J501" s="65"/>
      <c r="K501" s="56"/>
      <c r="L501" s="56"/>
      <c r="M501" s="56"/>
      <c r="N501" s="56"/>
      <c r="O501" s="12"/>
    </row>
    <row r="502" spans="1:15" s="9" customFormat="1" x14ac:dyDescent="0.25">
      <c r="A502" s="20"/>
      <c r="B502" s="26"/>
      <c r="C502" s="55"/>
      <c r="D502" s="55"/>
      <c r="E502" s="65"/>
      <c r="F502" s="65"/>
      <c r="G502" s="65"/>
      <c r="H502" s="65"/>
      <c r="I502" s="65"/>
      <c r="J502" s="65"/>
      <c r="K502" s="56"/>
      <c r="L502" s="56"/>
      <c r="M502" s="56"/>
      <c r="N502" s="56"/>
      <c r="O502" s="12"/>
    </row>
    <row r="503" spans="1:15" s="9" customFormat="1" x14ac:dyDescent="0.25">
      <c r="A503" s="20"/>
      <c r="B503" s="26"/>
      <c r="C503" s="55"/>
      <c r="D503" s="55"/>
      <c r="E503" s="65"/>
      <c r="F503" s="65"/>
      <c r="G503" s="65"/>
      <c r="H503" s="65"/>
      <c r="I503" s="65"/>
      <c r="J503" s="65"/>
      <c r="K503" s="56"/>
      <c r="L503" s="56"/>
      <c r="M503" s="56"/>
      <c r="N503" s="56"/>
      <c r="O503" s="12"/>
    </row>
    <row r="504" spans="1:15" s="9" customFormat="1" x14ac:dyDescent="0.25">
      <c r="A504" s="20"/>
      <c r="B504" s="26"/>
      <c r="C504" s="55"/>
      <c r="D504" s="55"/>
      <c r="E504" s="65"/>
      <c r="F504" s="65"/>
      <c r="G504" s="65"/>
      <c r="H504" s="65"/>
      <c r="I504" s="65"/>
      <c r="J504" s="65"/>
      <c r="K504" s="56"/>
      <c r="L504" s="56"/>
      <c r="M504" s="56"/>
      <c r="N504" s="56"/>
      <c r="O504" s="12"/>
    </row>
    <row r="505" spans="1:15" s="9" customFormat="1" x14ac:dyDescent="0.25">
      <c r="A505" s="20"/>
      <c r="B505" s="26"/>
      <c r="C505" s="55"/>
      <c r="D505" s="55"/>
      <c r="E505" s="65"/>
      <c r="F505" s="65"/>
      <c r="G505" s="65"/>
      <c r="H505" s="65"/>
      <c r="I505" s="65"/>
      <c r="J505" s="65"/>
      <c r="K505" s="56"/>
      <c r="L505" s="56"/>
      <c r="M505" s="56"/>
      <c r="N505" s="56"/>
      <c r="O505" s="12"/>
    </row>
    <row r="506" spans="1:15" s="9" customFormat="1" x14ac:dyDescent="0.25">
      <c r="A506" s="20"/>
      <c r="B506" s="26"/>
      <c r="C506" s="55"/>
      <c r="D506" s="55"/>
      <c r="E506" s="65"/>
      <c r="F506" s="65"/>
      <c r="G506" s="65"/>
      <c r="H506" s="65"/>
      <c r="I506" s="65"/>
      <c r="J506" s="65"/>
      <c r="K506" s="56"/>
      <c r="L506" s="56"/>
      <c r="M506" s="56"/>
      <c r="N506" s="56"/>
      <c r="O506" s="12"/>
    </row>
    <row r="507" spans="1:15" s="9" customFormat="1" x14ac:dyDescent="0.25">
      <c r="A507" s="20"/>
      <c r="B507" s="26"/>
      <c r="C507" s="55"/>
      <c r="D507" s="55"/>
      <c r="E507" s="65"/>
      <c r="F507" s="65"/>
      <c r="G507" s="65"/>
      <c r="H507" s="65"/>
      <c r="I507" s="65"/>
      <c r="J507" s="65"/>
      <c r="K507" s="56"/>
      <c r="L507" s="56"/>
      <c r="M507" s="56"/>
      <c r="N507" s="56"/>
      <c r="O507" s="12"/>
    </row>
    <row r="508" spans="1:15" s="9" customFormat="1" x14ac:dyDescent="0.25">
      <c r="A508" s="20"/>
      <c r="B508" s="26"/>
      <c r="C508" s="55"/>
      <c r="D508" s="55"/>
      <c r="E508" s="65"/>
      <c r="F508" s="65"/>
      <c r="G508" s="65"/>
      <c r="H508" s="65"/>
      <c r="I508" s="65"/>
      <c r="J508" s="65"/>
      <c r="K508" s="56"/>
      <c r="L508" s="56"/>
      <c r="M508" s="56"/>
      <c r="N508" s="56"/>
      <c r="O508" s="12"/>
    </row>
    <row r="509" spans="1:15" s="9" customFormat="1" x14ac:dyDescent="0.25">
      <c r="A509" s="20"/>
      <c r="B509" s="26"/>
      <c r="C509" s="55"/>
      <c r="D509" s="55"/>
      <c r="E509" s="65"/>
      <c r="F509" s="65"/>
      <c r="G509" s="65"/>
      <c r="H509" s="65"/>
      <c r="I509" s="65"/>
      <c r="J509" s="65"/>
      <c r="K509" s="56"/>
      <c r="L509" s="56"/>
      <c r="M509" s="56"/>
      <c r="N509" s="56"/>
      <c r="O509" s="12"/>
    </row>
    <row r="510" spans="1:15" s="9" customFormat="1" x14ac:dyDescent="0.25">
      <c r="A510" s="20"/>
      <c r="B510" s="26"/>
      <c r="C510" s="55"/>
      <c r="D510" s="55"/>
      <c r="E510" s="65"/>
      <c r="F510" s="65"/>
      <c r="G510" s="65"/>
      <c r="H510" s="65"/>
      <c r="I510" s="65"/>
      <c r="J510" s="65"/>
      <c r="K510" s="56"/>
      <c r="L510" s="56"/>
      <c r="M510" s="56"/>
      <c r="N510" s="56"/>
      <c r="O510" s="12"/>
    </row>
    <row r="511" spans="1:15" s="9" customFormat="1" x14ac:dyDescent="0.25">
      <c r="A511" s="20"/>
      <c r="B511" s="26"/>
      <c r="C511" s="55"/>
      <c r="D511" s="55"/>
      <c r="E511" s="65"/>
      <c r="F511" s="65"/>
      <c r="G511" s="65"/>
      <c r="H511" s="65"/>
      <c r="I511" s="65"/>
      <c r="J511" s="65"/>
      <c r="K511" s="56"/>
      <c r="L511" s="56"/>
      <c r="M511" s="56"/>
      <c r="N511" s="56"/>
      <c r="O511" s="12"/>
    </row>
    <row r="512" spans="1:15" s="9" customFormat="1" x14ac:dyDescent="0.25">
      <c r="A512" s="20"/>
      <c r="B512" s="26"/>
      <c r="C512" s="55"/>
      <c r="D512" s="55"/>
      <c r="E512" s="65"/>
      <c r="F512" s="65"/>
      <c r="G512" s="65"/>
      <c r="H512" s="65"/>
      <c r="I512" s="65"/>
      <c r="J512" s="65"/>
      <c r="K512" s="56"/>
      <c r="L512" s="56"/>
      <c r="M512" s="56"/>
      <c r="N512" s="56"/>
      <c r="O512" s="12"/>
    </row>
    <row r="513" spans="1:15" s="9" customFormat="1" x14ac:dyDescent="0.25">
      <c r="A513" s="20"/>
      <c r="B513" s="26"/>
      <c r="C513" s="55"/>
      <c r="D513" s="55"/>
      <c r="E513" s="65"/>
      <c r="F513" s="65"/>
      <c r="G513" s="65"/>
      <c r="H513" s="65"/>
      <c r="I513" s="65"/>
      <c r="J513" s="65"/>
      <c r="K513" s="56"/>
      <c r="L513" s="56"/>
      <c r="M513" s="56"/>
      <c r="N513" s="56"/>
      <c r="O513" s="12"/>
    </row>
    <row r="514" spans="1:15" s="9" customFormat="1" x14ac:dyDescent="0.25">
      <c r="A514" s="20"/>
      <c r="B514" s="26"/>
      <c r="C514" s="55"/>
      <c r="D514" s="55"/>
      <c r="E514" s="65"/>
      <c r="F514" s="65"/>
      <c r="G514" s="65"/>
      <c r="H514" s="65"/>
      <c r="I514" s="65"/>
      <c r="J514" s="65"/>
      <c r="K514" s="56"/>
      <c r="L514" s="56"/>
      <c r="M514" s="56"/>
      <c r="N514" s="56"/>
      <c r="O514" s="12"/>
    </row>
    <row r="515" spans="1:15" s="9" customFormat="1" x14ac:dyDescent="0.25">
      <c r="A515" s="20"/>
      <c r="B515" s="26"/>
      <c r="C515" s="55"/>
      <c r="D515" s="55"/>
      <c r="E515" s="65"/>
      <c r="F515" s="65"/>
      <c r="G515" s="65"/>
      <c r="H515" s="65"/>
      <c r="I515" s="65"/>
      <c r="J515" s="65"/>
      <c r="K515" s="56"/>
      <c r="L515" s="56"/>
      <c r="M515" s="56"/>
      <c r="N515" s="56"/>
      <c r="O515" s="12"/>
    </row>
    <row r="516" spans="1:15" s="9" customFormat="1" x14ac:dyDescent="0.25">
      <c r="A516" s="20"/>
      <c r="B516" s="26"/>
      <c r="C516" s="55"/>
      <c r="D516" s="55"/>
      <c r="E516" s="65"/>
      <c r="F516" s="65"/>
      <c r="G516" s="65"/>
      <c r="H516" s="65"/>
      <c r="I516" s="65"/>
      <c r="J516" s="65"/>
      <c r="K516" s="56"/>
      <c r="L516" s="56"/>
      <c r="M516" s="56"/>
      <c r="N516" s="56"/>
      <c r="O516" s="12"/>
    </row>
    <row r="517" spans="1:15" s="9" customFormat="1" x14ac:dyDescent="0.25">
      <c r="A517" s="20"/>
      <c r="B517" s="26"/>
      <c r="C517" s="55"/>
      <c r="D517" s="55"/>
      <c r="E517" s="65"/>
      <c r="F517" s="65"/>
      <c r="G517" s="65"/>
      <c r="H517" s="65"/>
      <c r="I517" s="65"/>
      <c r="J517" s="65"/>
      <c r="K517" s="56"/>
      <c r="L517" s="56"/>
      <c r="M517" s="56"/>
      <c r="N517" s="56"/>
      <c r="O517" s="12"/>
    </row>
    <row r="518" spans="1:15" s="9" customFormat="1" x14ac:dyDescent="0.25">
      <c r="A518" s="20"/>
      <c r="B518" s="26"/>
      <c r="C518" s="55"/>
      <c r="D518" s="55"/>
      <c r="E518" s="65"/>
      <c r="F518" s="65"/>
      <c r="G518" s="65"/>
      <c r="H518" s="65"/>
      <c r="I518" s="65"/>
      <c r="J518" s="65"/>
      <c r="K518" s="56"/>
      <c r="L518" s="56"/>
      <c r="M518" s="56"/>
      <c r="N518" s="56"/>
      <c r="O518" s="12"/>
    </row>
  </sheetData>
  <autoFilter ref="C5:N87"/>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2021-08-13T06:53:13Z</cp:lastPrinted>
  <dcterms:created xsi:type="dcterms:W3CDTF">2019-02-02T08:21:24Z</dcterms:created>
  <dcterms:modified xsi:type="dcterms:W3CDTF">2021-08-13T06:53:45Z</dcterms:modified>
</cp:coreProperties>
</file>