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Хомушку А.Б\Отдел гос.программ\Отчет развития здравоохранения\2020 год\за 4 мес. 2020\"/>
    </mc:Choice>
  </mc:AlternateContent>
  <bookViews>
    <workbookView xWindow="0" yWindow="0" windowWidth="19200" windowHeight="10995"/>
  </bookViews>
  <sheets>
    <sheet name="2020" sheetId="11" r:id="rId1"/>
  </sheets>
  <definedNames>
    <definedName name="_xlnm._FilterDatabase" localSheetId="0" hidden="1">'2020'!$C$5:$N$75</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6" i="11" l="1"/>
  <c r="G7" i="11" l="1"/>
  <c r="K7" i="11"/>
  <c r="L7" i="11"/>
  <c r="M7" i="11"/>
  <c r="N7" i="11"/>
  <c r="I34" i="11"/>
  <c r="H34" i="11"/>
  <c r="C24" i="11"/>
  <c r="C49" i="11"/>
  <c r="D47" i="11"/>
  <c r="E47" i="11"/>
  <c r="F47" i="11"/>
  <c r="G47" i="11"/>
  <c r="H47" i="11"/>
  <c r="I47" i="11"/>
  <c r="J47" i="11"/>
  <c r="K47" i="11"/>
  <c r="L47" i="11"/>
  <c r="M47" i="11"/>
  <c r="N47" i="11"/>
  <c r="C47" i="11"/>
  <c r="C8" i="11"/>
  <c r="D75" i="11" l="1"/>
  <c r="C75" i="11"/>
  <c r="D74" i="11"/>
  <c r="C74" i="11"/>
  <c r="N73" i="11"/>
  <c r="M73" i="11"/>
  <c r="L73" i="11"/>
  <c r="K73" i="11"/>
  <c r="J73" i="11"/>
  <c r="I73" i="11"/>
  <c r="H73" i="11"/>
  <c r="G73" i="11"/>
  <c r="F73" i="11"/>
  <c r="E73" i="11"/>
  <c r="D73" i="11"/>
  <c r="C73" i="11"/>
  <c r="D72" i="11"/>
  <c r="C72" i="11"/>
  <c r="N71" i="11"/>
  <c r="M71" i="11"/>
  <c r="L71" i="11"/>
  <c r="K71" i="11"/>
  <c r="J71" i="11"/>
  <c r="I71" i="11"/>
  <c r="I70" i="11" s="1"/>
  <c r="H71" i="11"/>
  <c r="C71" i="11" s="1"/>
  <c r="C70" i="11" s="1"/>
  <c r="G71" i="11"/>
  <c r="F71" i="11"/>
  <c r="E71" i="11"/>
  <c r="D71" i="11"/>
  <c r="N70" i="11"/>
  <c r="M70" i="11"/>
  <c r="L70" i="11"/>
  <c r="K70" i="11"/>
  <c r="J70" i="11"/>
  <c r="H70" i="11"/>
  <c r="G70" i="11"/>
  <c r="F70" i="11"/>
  <c r="E70" i="11"/>
  <c r="D70" i="11"/>
  <c r="D69" i="11"/>
  <c r="C69" i="11"/>
  <c r="N68" i="11"/>
  <c r="M68" i="11"/>
  <c r="L68" i="11"/>
  <c r="K68" i="11"/>
  <c r="J68" i="11"/>
  <c r="I68" i="11"/>
  <c r="H68" i="11"/>
  <c r="G68" i="11"/>
  <c r="F68" i="11"/>
  <c r="E68" i="11"/>
  <c r="D68" i="11"/>
  <c r="C68" i="11"/>
  <c r="D67" i="11"/>
  <c r="C67" i="11"/>
  <c r="N66" i="11"/>
  <c r="M66" i="11"/>
  <c r="L66" i="11"/>
  <c r="K66" i="11"/>
  <c r="J66" i="11"/>
  <c r="I66" i="11"/>
  <c r="H66" i="11"/>
  <c r="G66" i="11"/>
  <c r="F66" i="11"/>
  <c r="E66" i="11"/>
  <c r="D66" i="11"/>
  <c r="C66" i="11"/>
  <c r="D65" i="11"/>
  <c r="C65" i="11"/>
  <c r="D64" i="11"/>
  <c r="C64" i="11"/>
  <c r="D63" i="11"/>
  <c r="C63" i="11"/>
  <c r="D62" i="11"/>
  <c r="C62" i="11"/>
  <c r="D61" i="11"/>
  <c r="C61" i="11"/>
  <c r="N60" i="11"/>
  <c r="M60" i="11"/>
  <c r="L60" i="11"/>
  <c r="K60" i="11"/>
  <c r="J60" i="11"/>
  <c r="I60" i="11"/>
  <c r="H60" i="11"/>
  <c r="G60" i="11"/>
  <c r="F60" i="11"/>
  <c r="E60" i="11"/>
  <c r="D60" i="11"/>
  <c r="C60" i="11"/>
  <c r="D59" i="11"/>
  <c r="C59" i="11"/>
  <c r="D58" i="11"/>
  <c r="C58" i="11"/>
  <c r="N57" i="11"/>
  <c r="M57" i="11"/>
  <c r="L57" i="11"/>
  <c r="K57" i="11"/>
  <c r="J57" i="11"/>
  <c r="I57" i="11"/>
  <c r="H57" i="11"/>
  <c r="G57" i="11"/>
  <c r="F57" i="11"/>
  <c r="E57" i="11"/>
  <c r="D57" i="11"/>
  <c r="C57" i="11"/>
  <c r="C56" i="11"/>
  <c r="D55" i="11"/>
  <c r="C55" i="11"/>
  <c r="N54" i="11"/>
  <c r="M54" i="11"/>
  <c r="M76" i="11" s="1"/>
  <c r="L54" i="11"/>
  <c r="L76" i="11" s="1"/>
  <c r="K54" i="11"/>
  <c r="K76" i="11" s="1"/>
  <c r="J54" i="11"/>
  <c r="I54" i="11"/>
  <c r="I7" i="11" s="1"/>
  <c r="H54" i="11"/>
  <c r="H7" i="11" s="1"/>
  <c r="G54" i="11"/>
  <c r="G76" i="11" s="1"/>
  <c r="F54" i="11"/>
  <c r="E54" i="11"/>
  <c r="E7" i="11" s="1"/>
  <c r="D54" i="11"/>
  <c r="C54" i="11"/>
  <c r="D53" i="11"/>
  <c r="C53" i="11"/>
  <c r="N52" i="11"/>
  <c r="M52" i="11"/>
  <c r="L52" i="11"/>
  <c r="K52" i="11"/>
  <c r="J52" i="11"/>
  <c r="I52" i="11"/>
  <c r="H52" i="11"/>
  <c r="G52" i="11"/>
  <c r="F52" i="11"/>
  <c r="E52" i="11"/>
  <c r="D52" i="11"/>
  <c r="C52" i="11"/>
  <c r="D51" i="11"/>
  <c r="C51" i="11"/>
  <c r="N50" i="11"/>
  <c r="M50" i="11"/>
  <c r="L50" i="11"/>
  <c r="K50" i="11"/>
  <c r="J50" i="11"/>
  <c r="I50" i="11"/>
  <c r="H50" i="11"/>
  <c r="G50" i="11"/>
  <c r="F50" i="11"/>
  <c r="E50" i="11"/>
  <c r="D50" i="11"/>
  <c r="C50" i="11"/>
  <c r="C48" i="11"/>
  <c r="D46" i="11"/>
  <c r="C46" i="11"/>
  <c r="D45" i="11"/>
  <c r="C45" i="11"/>
  <c r="N44" i="11"/>
  <c r="M44" i="11"/>
  <c r="L44" i="11"/>
  <c r="K44" i="11"/>
  <c r="J44" i="11"/>
  <c r="J7" i="11" s="1"/>
  <c r="I44" i="11"/>
  <c r="H44" i="11"/>
  <c r="G44" i="11"/>
  <c r="F44" i="11"/>
  <c r="E44" i="11"/>
  <c r="D44" i="11"/>
  <c r="C44" i="11"/>
  <c r="D43" i="11"/>
  <c r="C43" i="11"/>
  <c r="C42" i="11"/>
  <c r="D41" i="11"/>
  <c r="C41" i="11"/>
  <c r="D40" i="11"/>
  <c r="C40" i="11"/>
  <c r="D39" i="11"/>
  <c r="C39" i="11"/>
  <c r="D38" i="11"/>
  <c r="C38" i="11"/>
  <c r="D37" i="11"/>
  <c r="C37" i="11"/>
  <c r="D36" i="11"/>
  <c r="C36" i="11"/>
  <c r="D35" i="11"/>
  <c r="C35" i="11"/>
  <c r="D34" i="11"/>
  <c r="C34" i="11"/>
  <c r="D33" i="11"/>
  <c r="C33" i="11"/>
  <c r="D32" i="11"/>
  <c r="C32" i="11"/>
  <c r="D31" i="11"/>
  <c r="C31" i="11"/>
  <c r="D30" i="11"/>
  <c r="C30" i="11"/>
  <c r="D29" i="11"/>
  <c r="C29" i="11"/>
  <c r="D28" i="11"/>
  <c r="C28" i="11"/>
  <c r="D27" i="11"/>
  <c r="C27" i="11"/>
  <c r="D26" i="11"/>
  <c r="C26" i="11"/>
  <c r="D25" i="11"/>
  <c r="C25" i="11"/>
  <c r="D24" i="11"/>
  <c r="D23" i="11"/>
  <c r="C23" i="11"/>
  <c r="D22" i="11"/>
  <c r="C22" i="11"/>
  <c r="D21" i="11"/>
  <c r="C21" i="11"/>
  <c r="D20" i="11"/>
  <c r="C20" i="11"/>
  <c r="D19" i="11"/>
  <c r="C19" i="11"/>
  <c r="D18" i="11"/>
  <c r="C18" i="11"/>
  <c r="D17" i="11"/>
  <c r="C17" i="11"/>
  <c r="D16" i="11"/>
  <c r="C16" i="11"/>
  <c r="D15" i="11"/>
  <c r="C15" i="11"/>
  <c r="D14" i="11"/>
  <c r="C14" i="11"/>
  <c r="D13" i="11"/>
  <c r="C13" i="11"/>
  <c r="D12" i="11"/>
  <c r="C12" i="11"/>
  <c r="D11" i="11"/>
  <c r="C11" i="11"/>
  <c r="D10" i="11"/>
  <c r="C10" i="11"/>
  <c r="D9" i="11"/>
  <c r="C9" i="11"/>
  <c r="F7" i="11" l="1"/>
  <c r="F76" i="11" s="1"/>
  <c r="D7" i="11"/>
  <c r="D76" i="11" s="1"/>
  <c r="J76" i="11"/>
  <c r="H76" i="11"/>
  <c r="E76" i="11"/>
  <c r="I76" i="11"/>
  <c r="C7" i="11"/>
  <c r="N76" i="11"/>
</calcChain>
</file>

<file path=xl/sharedStrings.xml><?xml version="1.0" encoding="utf-8"?>
<sst xmlns="http://schemas.openxmlformats.org/spreadsheetml/2006/main" count="218" uniqueCount="208">
  <si>
    <t>ИНФОРМАЦИЯ О ХОДЕ РЕАЛИЗАЦИИ ГОСУДАРСТВЕННОЙ ПРОГРАММЫ РЕСПУБЛИКИ ТЫВА</t>
  </si>
  <si>
    <t>№</t>
  </si>
  <si>
    <t>Наименование мероприятия (объекта)</t>
  </si>
  <si>
    <t>Объемы финансирования (тыс.руб.)</t>
  </si>
  <si>
    <t>Фактический результат выполнения мероприятий (в отчетном периоде и нарастающим итогом с начала года)</t>
  </si>
  <si>
    <t>всего</t>
  </si>
  <si>
    <t>Федеральный бюджет</t>
  </si>
  <si>
    <t>Республиканский бюджет</t>
  </si>
  <si>
    <t>местные бюджеты</t>
  </si>
  <si>
    <t>внебюджетные источники</t>
  </si>
  <si>
    <t>план</t>
  </si>
  <si>
    <t>факт</t>
  </si>
  <si>
    <t xml:space="preserve">предусмотрено программой </t>
  </si>
  <si>
    <t>предусмотрено уточненной бюджетной росписью на отчетный период</t>
  </si>
  <si>
    <t>исполнено (кассовые расходы)</t>
  </si>
  <si>
    <t>Подпрограмма 1 «Совершенствование оказания медицинской помощи, включая профилактику заболеваний и формирование здорового образа жизни»</t>
  </si>
  <si>
    <t xml:space="preserve">Проведение диспансеризации определенных групп взрослого населения Республики Тыва </t>
  </si>
  <si>
    <t>Проведение диспансеризации население Республики Тыва (для детей)</t>
  </si>
  <si>
    <t>Проведение осмотров в Центре здоровья (для взрослых)</t>
  </si>
  <si>
    <t>Проведение осмотров в Центре здоровья (для детей)</t>
  </si>
  <si>
    <t>Проведение профилактических медицинских осмотров (для взрослых)</t>
  </si>
  <si>
    <t>Проведение профилактических медицинских осмотров (для детей)</t>
  </si>
  <si>
    <t>Оказание неотложной медицинской помощи</t>
  </si>
  <si>
    <t>Оказание медицинской помощи в амбулаторно-поликлиническом звене (обращение)</t>
  </si>
  <si>
    <t>Развитие первичной медико-санитарной помощи</t>
  </si>
  <si>
    <t>Централизованные расходы на текущий ремонт и приобретение строительных материалов</t>
  </si>
  <si>
    <t>Централизованные расходы на приобретение медикаментов и медицинского оборудования</t>
  </si>
  <si>
    <t>Совершенствование медицинской эвакуации</t>
  </si>
  <si>
    <t>Оказание медицинской помощи в дневном стационаре</t>
  </si>
  <si>
    <t xml:space="preserve"> Оказание медицинской помощи в круглосуточном стационаре</t>
  </si>
  <si>
    <t>Оказание скорой медицинской помощи</t>
  </si>
  <si>
    <t>1.18</t>
  </si>
  <si>
    <t>Заготовка, переработка, хранение и обеспечение безопасности донорской крови и её компонентов (Станция переливания крови)</t>
  </si>
  <si>
    <t>Санаторно-оздоровительная помощь (Санаторий "Балгазын")</t>
  </si>
  <si>
    <t>Субсидии бюджетным учреждениям на финансовое обеспечение государственного задания на оказание государственных услуг (Дом ребенка)</t>
  </si>
  <si>
    <t>Обеспечение деятельности подведомственных учреждений</t>
  </si>
  <si>
    <t>Субсидии на высокотехнологичную медицинскую помощь, не включенной в базовую программу обязательного медицинского страхования</t>
  </si>
  <si>
    <t>Оказание высокотехнологичной медицинской помощи по профилю неонатология в ГБУЗ РТ "Перинатальный центр РТ"</t>
  </si>
  <si>
    <t>Оказание высокотехнологичной медицинской помощи по профилю акушерство и гинекология в ГБУЗ РТ "Перинатальный центр РТ"</t>
  </si>
  <si>
    <t>Обеспечение проведения процедуры ЭКО</t>
  </si>
  <si>
    <t>Реализация государственных функций в области социальной политики (обеспечение питанием беременных женщин, кормящих матерей и детей до 3-х лет)</t>
  </si>
  <si>
    <t>Субсидии на закупку оборудования и расходных материалов для неонатального и аудиологического скрининга</t>
  </si>
  <si>
    <t>Организация паллиативной медицинской помощи в условиях круглосуточного стационарного пребывания</t>
  </si>
  <si>
    <t>Развитие паллиативной медицинской помощи за счет средств резервного фонда Правительства Российской Федерации</t>
  </si>
  <si>
    <t>Субвенции на обеспечение лекарственными препаратами, медицинскими изделиями, а также специализированными продуктами лечебного питания для детей-инвалидов</t>
  </si>
  <si>
    <t>Обеспечения необходимыми лекарственными препаратами и изделиями медицинского назначения больных хроническими заболеваниями, детей до 3-х лет, беременных женщин, отдельных категорий граждан</t>
  </si>
  <si>
    <t>Обеспечение лекарственными препаратами за счет средств республиканского бюджета (централизованные расходы)</t>
  </si>
  <si>
    <t>2</t>
  </si>
  <si>
    <t>Подпрограмма 2 «Развитие медицинской реабилитации и санаторно-курортного лечения, в том числе детей»</t>
  </si>
  <si>
    <t>2.1</t>
  </si>
  <si>
    <t>Оказание реабилитационной медицинской помощи</t>
  </si>
  <si>
    <t>Оздоровление детей, находящихся на диспансерном наблюдении медицинских организациях в условиях санаторно-курортных учреждений</t>
  </si>
  <si>
    <t>3</t>
  </si>
  <si>
    <t>Подпрограмма 3 «Развитие кадровых ресурсов в здравоохранении»</t>
  </si>
  <si>
    <t>3.1</t>
  </si>
  <si>
    <t>Расходы на обеспечение деятельности (оказание услуг)</t>
  </si>
  <si>
    <t>3.2</t>
  </si>
  <si>
    <t>Стипендии студентам  Республиканского медицинского колледжа</t>
  </si>
  <si>
    <t>3.3</t>
  </si>
  <si>
    <t>Централизованные расходы на курсовые и сертификационные мероприятия</t>
  </si>
  <si>
    <t>3.4</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</si>
  <si>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</si>
  <si>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4</t>
  </si>
  <si>
    <t>Подпрограмма 4 «Медико-санитарное обеспечение отдельных категорий граждан»</t>
  </si>
  <si>
    <t>4.1</t>
  </si>
  <si>
    <t>Медицинское обеспечение спортивных сборных команд Республики Тыва</t>
  </si>
  <si>
    <t>5</t>
  </si>
  <si>
    <t>Подпрограмма 5 «Информационные технологии в здравоохранении»</t>
  </si>
  <si>
    <t>6</t>
  </si>
  <si>
    <t>Подпрограмма 6 «Организация обязательного медицинского страхования граждан Республики Тыва».</t>
  </si>
  <si>
    <t>6.1</t>
  </si>
  <si>
    <t>Медицинское страхование неработающего населения</t>
  </si>
  <si>
    <t>6.2</t>
  </si>
  <si>
    <t>Увеличение доли частных медицинских организаций в системе оказания медицинской помощи населению республики</t>
  </si>
  <si>
    <t>Субсидии на реализацию мероприятий по предупреждению и борьбе с социально значимыми инфекционными  заболеваниями</t>
  </si>
  <si>
    <t>Централизованные расходы на отправку больных на лечение за пределы республики</t>
  </si>
  <si>
    <t>1</t>
  </si>
  <si>
    <t>Реализация государственной информационной системы в сфере здравоохранения, соответствующая требованиям Минздрава России, подключенная к ЕГИСЗ</t>
  </si>
  <si>
    <t>1.1.</t>
  </si>
  <si>
    <t>Развитие среднего профессионального образования в сфере здравоохранения</t>
  </si>
  <si>
    <t>Подготовка кадров средних медицинских работников</t>
  </si>
  <si>
    <t>Создание и оснащение референс-центов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t>
  </si>
  <si>
    <t>Развитие материально-технической базы детских поликлиник и детских поликлинических отделений медицинских организаций</t>
  </si>
  <si>
    <t>Обеспечение своевременности оказания экстренной медицинской помощи с использованием санитарной авиации</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</si>
  <si>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</si>
  <si>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1.39.</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</si>
  <si>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</si>
  <si>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Переоснащение оборудованием региональных сосудистых центов и первичных сосудистых отделений</t>
  </si>
  <si>
    <t>Иные межбюджетные трансферты на реализацию отдельных полномочий в области лекарственного обеспечения</t>
  </si>
  <si>
    <t>2.2</t>
  </si>
  <si>
    <t>3.5</t>
  </si>
  <si>
    <t>Создание и замена фельдшерских, фельдшерско-акушерских пунктов и врачебных амбулаторий для населенных пунктов с численность населения от 100 до 2000 человек</t>
  </si>
  <si>
    <t>утверждено на 2020 год законом Республики Тыва о республиканском бюджете</t>
  </si>
  <si>
    <t xml:space="preserve">Мероприятия Цифрового контур на 2020 г.
1. Расширение вычислительных мощностей регионального Центра обработки данных Министерства здравоохранения РТ 
2. Создание дополнительных автоматизированных рабочих мест для медицинских работников (компьютерное оборудование)
3. Замена устаревших автоматизированных рабочих мест для медицинских работников (компьютерное оборудование)
4. Закупка периферийного оборудования (принтеры, МФУ, прочее)
5. Обследование, проектирование, создание ЛВС/СКС
6. Подключение к региональной защищенной сети передачи данных дополнительных АРМ медицинских работников
7. Ежегодное обеспечение врачей сертификатами усиленными квалифицированными электронными подписями
8. Создание Удостоверяющего центра на базе ГБУЗ «МИАЦ РТ»
9. Мероприятия по обеспечению информационной безопасности при эксплуатации государственной информационной системы в сфере здравоохранения, медицинских информационных систем государственных и муниципальных медицинских организаций
10. Модернизация медицинских информационных систем медицинских организаций для обеспечения исполнения мероприятий и показателей результата паспорта федерального проекта, обеспечивающая в том числе ведение расписания приема врачей, электронных медицинских карт, автоматическую выгрузку счетов (реестров счетов) в ТФОМС, создание и хранение электронных медицинских документов, включая СЭМД, а также информационное взаимодействие с подсистемами ЕГИСЗ в целях оказания медицинской помощи и электронных услуг (сервисов) для граждан, и с другими отраслевыми информационными системами (в том числе ФСС, ФБ МСЭ)
11. Развитие (создание и внедрение) централизованной системы "Управление скорой и неотложной медицинской помощью (включая управление Санавиацией)", к которой подключены станции и подстанции, обеспечивающих оказание скорой медицинской помощи
12. Развитие (создание и внедрение) централизованной системы "Управление льготным лекарственным обеспечением", к которой подключены медицинские организации и их структурные подразделения
13. Развитие (создание и внедрение) централизованной системы "Управление льготным лекарственным обеспечением", к которой подключены аптечные организации, участвующих в реализации программ льготного лекарственного обеспечения
14. Развитие (создание и внедрение) централизованной подсистемы "Управление потоками пациентов" 
15. Развитие (создание и внедрение) централизованной подсистемы "Телемедицинские консультации" 
16. Развитие (создание и внедрение) централизованной системы "Лабораторные исследования"  к которой подключены клинико-диагностических лабораторий медицинских организацией республики
17. Развитие (создание и внедрение) централизованной системы "Центральный архив медицинских изображений" 
18. Развитие (создание и внедрение) централизованной подсистемы "Организации оказания медицинской помощи по профилям "Акушерство и гинекология" и "Неонатология (мониторинг беременных)" 
19. Развитие (создание и внедрение) централизованной подсистемы "Организации оказания профилактической медицинской помощи (диспансеризация, диспансерное наблюдение, профилактические осмотры)" 
20. Развитие (создание и внедрение) централизованной подсистемы "Организации оказания медицинской помощи больным с онкологическими заболеваниями" 
21. Развитие (создание и внедрение) централизованной подсистемы "Организации оказания медицинской помощи больным с сердечно-сосудистыми заболеваниями" 
22. Развитие (создание и внедрение) централизованной подсистемы "Интегрированная электронная медицинская карта".
</t>
  </si>
  <si>
    <t>1.</t>
  </si>
  <si>
    <t>1.2.</t>
  </si>
  <si>
    <t>1.3.</t>
  </si>
  <si>
    <t>1.4.</t>
  </si>
  <si>
    <t>1.5.</t>
  </si>
  <si>
    <t>1.6.</t>
  </si>
  <si>
    <t>1.7.</t>
  </si>
  <si>
    <t>1.8.</t>
  </si>
  <si>
    <t>1.9.</t>
  </si>
  <si>
    <t>1.10.</t>
  </si>
  <si>
    <t>1.11.</t>
  </si>
  <si>
    <t>1.12.</t>
  </si>
  <si>
    <t>1.13.</t>
  </si>
  <si>
    <t>1.14.</t>
  </si>
  <si>
    <t>Высокотехнологичная медицинская помощь</t>
  </si>
  <si>
    <t>1.17.</t>
  </si>
  <si>
    <t>1.19.</t>
  </si>
  <si>
    <t>1.20.</t>
  </si>
  <si>
    <t>1.21.</t>
  </si>
  <si>
    <t>1.22.</t>
  </si>
  <si>
    <t>1.23.</t>
  </si>
  <si>
    <t>1.24.</t>
  </si>
  <si>
    <t>1.25.</t>
  </si>
  <si>
    <t>1.27.</t>
  </si>
  <si>
    <t>1.26.</t>
  </si>
  <si>
    <t>1.28.</t>
  </si>
  <si>
    <t>1.29.</t>
  </si>
  <si>
    <t>1.30.</t>
  </si>
  <si>
    <t>1.31.</t>
  </si>
  <si>
    <t>1.32.</t>
  </si>
  <si>
    <t>1.33.</t>
  </si>
  <si>
    <t>1.34.</t>
  </si>
  <si>
    <t>1.34.1.</t>
  </si>
  <si>
    <t>1.34.2.</t>
  </si>
  <si>
    <t>1.35.</t>
  </si>
  <si>
    <t>1.35.1.</t>
  </si>
  <si>
    <t>1.36.</t>
  </si>
  <si>
    <t>1.36.1.</t>
  </si>
  <si>
    <t>1.37.</t>
  </si>
  <si>
    <t>1.37.1.</t>
  </si>
  <si>
    <t>1.38.</t>
  </si>
  <si>
    <t>1.38.1.</t>
  </si>
  <si>
    <t xml:space="preserve">Строительство объекта «Межрайонная больница в г. Чадан Дзун-Хемчикского района» </t>
  </si>
  <si>
    <t>3.6.</t>
  </si>
  <si>
    <t>Региональный проект 2 "Обеспечение медицинских организаций системы здравоохранения Республики Тыва квалифицированными кадрами"</t>
  </si>
  <si>
    <t>Региональный проект 1 "Создание единого цифрового контура в здравоохранении Республики Тыва на основе единой государственной информационной системы здравоохранения (ЕГИСЗ РТ)"</t>
  </si>
  <si>
    <t>Региональный проект 6 "Борьба с сердечно-сосудистыми заболеваниями"</t>
  </si>
  <si>
    <t>Региональный проект 3 "Борьба с онкологическими заболеваниями"</t>
  </si>
  <si>
    <t xml:space="preserve">Региональный проект 4 "Программа развития детского здравоохранения Республики Тыва, включая создание современной инфраструктуры оказания медицинской помощи детям"
</t>
  </si>
  <si>
    <t>Региональный проект 8 "Разработка и реализация программы системной поддержки и повышения качества жизни граждан старшего поколения" ("Старшее поколение")"</t>
  </si>
  <si>
    <t>Всего Программе</t>
  </si>
  <si>
    <t>Произведена оплата по 2 договорам, заключенные в 2019 году за поставленную продукцию (молоко) на сумму 74 704,00 руб.</t>
  </si>
  <si>
    <t xml:space="preserve">Для подачи бюджетной заявки на финансирование строительства объекта в соответствии с п.17 Правил формирования и реализации Федеральной адресной инвестиционной программы, утвержденных Постановлением Правительства Российской Федерации от 13 сентября 2013 г. № 716, необходимо наличие проектно-сметной документации.
Для разработки проектно-сметной документации объекта был заключен государственный контракт между заказчиком ГКУ Республики Тыва «Госстройзаказ» и проектной организацией АО «ГИПРОЗДРАВ» от 30 января 2018 г. № 2-18.
Заказчиком ГКУ РТ «Госстройзаказ» от 25.10.2019 г. № РМ-02-3501 в проектную организацию АО «ГИПРОЗДРАВ» направлено решение об одностороннем отказе от исполнителя госконтракта  (от 31.01.2018 г. № 2-18). Решение направлено с заказным письмом от 23.01.2020 г., а также было размещено на официальном сайте единой информационной системы в сфере закупок.
17 февраля 2020 г. № А69-346/20 проектной организацией АО «ГИПРОЗДРАВ» подано исковое заявление к заказчику ГКУ РТ «Госстройзаказ» к производству, подготовке дела к судебному разбирательству, назначении предварительного судебного заседания о признании незаконным и отменить в полном объеме решение от 23.01.2020 г. (исх. № РМ-02-182) ГКУ РТ «Госстройзаказ» об одностороннем отказе от исполнения госконтракта от 31.01.2018 г. № 2-18 (исковое заявление подрядной организации прилагается).
Также сообщаем, что объект «Межрайонная больница в г. Чадан Дзун-Хемчикского района» исключен из перечня объектов Индивидуальной программы ускоренного социально-экономического развития Республики Тыва до 2025 года.
Минздравом РТ реализация мероприятия по строительству объекта «Межрайонная больница в г. Чадан Дзун-Хемчикского района» планируется предусмотреть в рамках программы модернизации первичного звена здравоохранения в соответствии с Постановлением Правительства Российской Федерации от 9 октября 2019 г. № 1304 «Об утверждении принципов модернизации первичного звена здравоохранения Российской Федерации и Правил проведения экспертизы проектов региональных программ модернизации первичного звена здравоохранения, осуществления мониторинга и контроля за реализацией региональных программ модернизации первичного звена здравоохранения».
</t>
  </si>
  <si>
    <t>3.1.</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</si>
  <si>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яентября 1998 года № 157-ФЗ "Об иммунопрофилактике инфекционных болезней"</t>
  </si>
  <si>
    <t>1.15.</t>
  </si>
  <si>
    <t>1.16</t>
  </si>
  <si>
    <t>в 2020 году запланировано оказание высокотехнологичная медицинская помощь 4 больным в ГБУЗ РТ "Республикснкая больница №1". Оказана выосокотехнологичная медицинская помощь 2 больным по профилю сердечно-сосудистая хирургия на сумму 901 900,02 руб.</t>
  </si>
  <si>
    <t xml:space="preserve">На 2020 год запланировано строительство 26 ФАПов в 11 кожуунах республики. На сегодняшний день, всеми 11 муниципальными образованиями приняты постановления об утверждении месторасположения земельного участка под строительство ФАП. Справки о присвоении адресов, справки о наличии полигона твердых коммунальных отходов с указанием расстояния по 26 населенным пунктам представлены всеми 11 муниципальными районами. Также заключены договоры на бурение скважины воды и представлены технические условия подключения к электрическим сетям все 26 ФАПов. 
Аукционная документация полностью была представлена в Минзакуп РТ 01.04.2020 для размещения  на площадки электронных торгов по определению подрядных организаций. Контролирующим органом Минфином РТ проведены контрольные мероприятия на соответствие плана – графика и утверждены. В связи с выявленными замечаниями, аукционные документации доработаны и будут представлены 08.04.2020. 
Сроки исполнения Проведения конкурсных мероприятий на определение подрядных организаций на строительства 26 ФАПов по типовому проекту с привязкой к местности согласно Плану мероприятий, утвержденного Распоряжением Республики Тыва №61-р от 26.02.2020 г. обозначены в апреле 2020 года. Таким образом, Проведения конкурсных мероприятий на определение подрядных организаций и Заключение государственного контракта с подрядными организациями на строительство идет согласно Плану.
</t>
  </si>
  <si>
    <t>Издан совместный приказ Миздрава РТ и Минтруда РТ"Об утверждении плана профилактических прививок против пневмококковой инфекции граждан старшего поколения из групп риска проживающих в организациях социального обеспечения Республики Тыва на 2020-2022 годы". Заключен 1 договор на поставку вакцины Превенар с ООО "Сибмединфо" на сумму 43 838,3400 руб. Поставлено и произведена оплата 100 %.</t>
  </si>
  <si>
    <t>Издан приказ Минздрава РТ от 06.03.2020 г. № 221пр/20 "Об утверждении об утверждении плана-графика закупок товаров, работ, услуг в рамках Национального проекта "Здравоохранения" для нужд Министерство здравоохранения Республики Тыва", где запланировано закупка 16 наименований медицинского оборудования для медицинских органи заций, оказывающих медицинскую помощь больным с онкологическими заболеваниями.</t>
  </si>
  <si>
    <t>Издан приказ Минздрава РТ от 06.03.2020 г. № 221пр/20 "Об утверждении об утверждении плана-графика закупок товаров, работ, услуг в рамках Национального проекта "Здравоохранения" для нужд Министерство здравоохранения Республики Тыва", где запланировано закупка 3 наименований медицинского оборудования для оснащения оборудованием региональных сосудистых центров и первичных сосудистых отделений.</t>
  </si>
  <si>
    <t xml:space="preserve">
На это год запланировано предоставление единовременных компенсационных выплат 15 врачам.
</t>
  </si>
  <si>
    <t>Произведена оплата по кредиторской задолженности за договора, заключенные в 2019 году на проведение технического обслуживания зданий центральных кожуунных больниц и на приобретение строительных материалов на общую сумму 1 430 260,62 руб.</t>
  </si>
  <si>
    <t xml:space="preserve">Учебно-тренировочное мероприятие по вольной борьбе сборных команд РТ на подготовку всероссийского турнира на призы Академии борьбы им. «Д.Г. Миндиашвили» в г. Красноярск январь 2020 года.Спортзал «ХЕРЕЛ».
     Учебно-тренировочное мероприятие по вольной борьбе сборных команд РТ на подготовку международного турнира «Гран-При Иван Ярыгин» в г. Красноярск январь 2020 года. Спорт зал «ХЕРЕЛ».
    Учебно-тренировочное мероприятие по вольной борьбе сборных команд РТ на подготовку первенстве Сибирского Федерального Округа по вольной борьбе в г. Красноярск февраль 2020 год. Спортзал «ХЕРЕЛ».  
</t>
  </si>
  <si>
    <t xml:space="preserve">На развитие симуляционных площадок для закупки манекенов и оборудований для  нужды Республиканского медицинского колледжа предусмотрено 6 000,0 тыс. руб.  </t>
  </si>
  <si>
    <t>издан приказ МЗ РТ от 31.12.2019 г. № 1458 "Об утверждении перечня медицинских изделий и медицинских организаций, участвующих в региональной проекте "Развитие детского здравоохранения, включая создание современной инфраструктуры оказания медицинской помощи детям" на 2020 год</t>
  </si>
  <si>
    <t xml:space="preserve">На 2020 год запланированы следующие курсовые и сертификационные мероприятия: "Организация здравоохранения и общественное здоровье", "Симуляционное обучение в Центре повышения квалификации", "Детство", "Болезни системы кровообращения", "Онкология", "Санавиация", "Ортодонтия", "Урология". Прошли обучение тематическое усовершенствование по "Онкологии" 3 врачей на сумму 103 560,00 руб. </t>
  </si>
  <si>
    <t>Проведена диспансеризация определенных групп взрослого населения на сумму 27649,8 тыс.рублей, в том числе: ГБУЗ РТ "Городская поликлиника" - 3884,5 тыс. руб. (1178 случая); ГБУЗ РТ "Республиканская больница № 1" - 3602,0 тыс. руб. (1111 случая); ГБУЗ РТ "Бай-Тайгинская ЦКБ" - 2484,3 тыс. руб. (762 случая); ГБУЗ РТ "Барун-Хемчикский ММЦ" - 3225,2 тыс. руб. (933 случаев); ГБУЗ РТ "Дзун-Хемчикский ММЦ" - 1958,6 тыс. руб. (571 случаев); ГБУЗ РТ "Каа-Хемская ЦКБ" - 0 тыс. руб. (0 случаев); ГБУЗ РТ "Кызылская ЦКБ" - 3283,2 тыс. руб. (962 случаев); ГБУЗ РТ "Монгун-Тайгинская ЦКБ" - 142,6 тыс. руб. (50 случаев); ГБУЗ РТ "Овюрская ЦКБ" - 543,4 тыс. руб. (145 случаев); ГБУЗ РТ "Пий-Хемская ЦКБ" - 76,1 тыс. руб. (27 случаев); ГБУЗ РТ "Сут-Хольская ЦКБ" - 1049,2 тыс. руб. (328 случаев); ГБУЗ РТ "Тандинская ЦКБ" - 1017,7 тыс. руб. (357 случев); ГБУЗ РТ "Тере-Хольская ЦКБ" - 66,6 тыс. руб. (22 случаев); ГБУЗ РТ "Тес-Хемская ЦКБ" - 1880,4 тыс. руб. (576 случаев); ГБУЗ РТ "Тоджинская ЦКБ" - 584,2 тыс. руб. (192 случаев); ГБУЗ РТ "Улуг-Хемский ММЦ" - 1155,6 тыс. руб. (370 случаев); ГБУЗ РТ "Чаа-Хольская ЦКБ" - 0 тыс. руб. (0 случаев); ГБУЗ РТ "Чеди-Хольская ЦКБ" - 1901,6 тыс. руб. (566 случаев); ГБУЗ РТ Эрзинская ЦКБ" -  794,5 тыс. руб.  (254 случаев).</t>
  </si>
  <si>
    <t>Диспансеризация детей   проведена на сумму 1822,9 тыс.рублей, втом числе: ГБУЗ РТ "Республиканская детская больница" - 1362,3 тыс. руб. (135 случая); ГБУЗ РТ "Бай-Тайгинская ЦКБ" - 0 тыс. руб. (0 случая); ГБУЗ РТ "Барун-Хемчикский ММЦ" - 0 тыс.руб., (0 случая),ГБУЗ РТ "Дзун-Хемчикский ММЦ" - 0 тыс. руб. (0 случая); ГБУЗ РТ "Каа-Хемская ЦКБ" - 0 тыс. руб. (0 случая); ГБУЗ РТ "Кызылская ЦКБ" - 0 тыс. руб. (0 случая); ГБУЗ РТ "Монгун-Тайгинская ЦКБ" - 0 тыс. руб. (0 случая); ГБУЗ РТ "Овюрская ЦКБ" - 0 тыс. руб. (0 случая); ГБУЗ РТ "Пий-Хемская ЦКБ" - 0 тыс. руб. (0 случая); ГБУЗ РТ "Сут-Хольская ЦКБ" - 0  тыс. руб. (0 случая); ГБУЗ РТ "Тандинская ЦКБ" - 350,6 тыс. руб. (35 случая); ГБУЗ РТ "Тес-Хемская ЦКБ" - 0 тыс. руб. (0 случая);ГБУЗ РТ "Тоджинская ЦКБ" - 109,9 тыс. руб. (11 случая); ГБУЗ РТ "Тере-Хольская ЦКБ" - 0 тыс. руб. (0 случая); ГБУЗ РТ "Улуг-Хемский ММЦ" - 0 тыс. руб. (0 случая);ГБУЗ РТ"Чаа-Хольская ЦКБ" - 0 тыс.рублей (0 случая), ГБУЗ РТ "Чеди-Хольская ЦКБ" - 0 тыс. руб. (0 случая); ГБУЗ РТ Эрзинская ЦКБ" - 0 тыс. руб. (0 случая).</t>
  </si>
  <si>
    <t>За отчетный период проведено в ГБУЗ РТ "Республиканском центре медицинской профилактики"  осмотров на сумму 3126,5 тыс. руб. (1308 посещений) или 23,7 % исполнения от годового план.</t>
  </si>
  <si>
    <t>Профилактические осмотры  для взрослых проведена  на сумму 6840,4 тыс.рублей (3078 случая) или 22,3 % исполнения от годового плана.</t>
  </si>
  <si>
    <t>Профилактические осмотры  для детей проведены на сумму 38262,6 тыс.рублей (13162 случая) или 17,5 % исполнения от годового плана.</t>
  </si>
  <si>
    <r>
      <t>По неотложной медицинской помощи за отчетный период  выполнено на сумму 45106,2  тыс. руб. (40927 случаев) выполнение от годового плана</t>
    </r>
    <r>
      <rPr>
        <sz val="8"/>
        <color rgb="FFFF0000"/>
        <rFont val="Times New Roman"/>
        <family val="1"/>
        <charset val="204"/>
      </rPr>
      <t xml:space="preserve"> </t>
    </r>
    <r>
      <rPr>
        <sz val="8"/>
        <rFont val="Times New Roman"/>
        <family val="1"/>
        <charset val="204"/>
      </rPr>
      <t>24,0</t>
    </r>
    <r>
      <rPr>
        <sz val="8"/>
        <color rgb="FFFF0000"/>
        <rFont val="Times New Roman"/>
        <family val="1"/>
        <charset val="204"/>
      </rPr>
      <t xml:space="preserve"> </t>
    </r>
    <r>
      <rPr>
        <sz val="8"/>
        <rFont val="Times New Roman"/>
        <family val="1"/>
        <charset val="204"/>
      </rPr>
      <t>% том числе: ГБУЗ РТ "Бай-Тайгинская ЦКБ" - 1914,3 тыс. руб. (1840 случаев); ГБУЗ РТ "Барун-Хемчикский ММЦ" - 3938,0 тыс. руб. (3679 случая); ГБУЗ РТ "Дзун-Хемчикский ММЦ" - 2601,5 тыс. руб. (2251 случая); ГБУЗ РТ "Каа-Хемская ЦКБ" - 1314,5 тыс. руб. (1977 случая); ГБУЗ РТ "Кызылская ЦКБ" - 4667,3 тыс. руб. (3259 случая); ГБУЗ РТ "Монгун-Тайгинская ЦКБ" - 972,4 тыс. руб. (873 случая); ГБУЗ РТ "Овюрская ЦКБ" - 1003,0 тыс. руб. (920 случая); ГБУЗ РТ "Пий-Хемская ЦКБ" - 2162,5 тыс. руб. (1593 случая); ГБУЗ РТ "Сут-Хольская ЦКБ" - 1389,4 тыс. руб. (1280 случая); ГБУЗ РТ "Тандинская ЦКБ" - 1867,0 тыс. руб. (1659 случая); ГБУЗ РТ "Тере-Хольская ЦКБ" - 630,6 тыс. руб. (522 случая); ГБУЗ РТ "Тес-Хемская ЦКБ" - 1252,5 тыс. руб. (1257 случая); ГБУЗ РТ "Тоджинская ЦКБ" - 1108,7 тыс. руб. (1030 случая); ГБУЗ РТ "Улуг-Хемский ММЦ" - 3470,8 тыс. руб. (3080 случая); ГБУЗ РТ "Чаа-Хольская ЦКБ" - 1132,7 тыс. руб. (1416 случая); ГБУЗ РТ "Чеди-Хольская ЦКБ" - 1196,4 тыс. руб. (1018 случая); ГБУЗ РТ Эрзинская ЦКБ" - 1362,1 тыс. руб. (1239 случая), ГБУЗ РТ "Городская поликлиника" - 4237,5 тыс. руб. (4713 случая); ГБУЗ РТ "Республиканская больница № 1" - 2148,3 тыс. руб. (2309 случая); ГБУЗ РТ "Республиканская больница № 2" - 58,8 тыс. руб. (63 случай); .ГБУЗ РТ "Республиканская детская больница" - 6548,6 тыс. руб. (4833 случая); ООО "Семейный доктор" - 129,1 тыс.руб. (116 случая).</t>
    </r>
  </si>
  <si>
    <r>
      <t>Обращение по заболеваниям выполнено за отчетный период на сумму - 299160,8  тыс. руб., (123641 случая) выполнение от годового плана составляет - 21,7</t>
    </r>
    <r>
      <rPr>
        <sz val="8"/>
        <color rgb="FFFF0000"/>
        <rFont val="Times New Roman"/>
        <family val="1"/>
        <charset val="204"/>
      </rPr>
      <t xml:space="preserve"> </t>
    </r>
    <r>
      <rPr>
        <sz val="8"/>
        <rFont val="Times New Roman"/>
        <family val="1"/>
        <charset val="204"/>
      </rPr>
      <t>%., в том числе: ГБУЗ РТ "Бай-Тайгинская ЦКБ" - 11090,4 тыс. руб. (4647 случая); ГБУЗ РТ "Барун-Хемчиская ММЦ" - 25763,7 тыс.руб. (9627 случая), ГБУЗ РТ "Дзун-Хемчикский ММЦ" - 17539,1 тыс. руб. (6714 случая); ГБУЗ РТ "Каа-Хемская ЦКБ" - 12475,6 тыс. руб. (5693 случая); ГБУЗ РТ "Кызылская ЦКБ" - 18960,6 тыс. руб. (8022 случая); ГБУЗ РТ "Монгун-Тайгинская ЦКБ" - 6830,2 тыс. руб. (2810 случаев); ГБУЗ РТ "Овюрская ЦКБ" - 9259,5 тыс. руб. (3728 случая); ГБУЗ РТ "Пий-Хемская ЦКБ" - 12235,4 тыс. руб. (3584 случая); ГБУЗ РТ "Сут-Хольская ЦКБ" - 4723,1 тыс. руб. (1907 случая); ГБУЗ РТ "Тандинская ЦКБ" - 11112,1 тыс. руб. (4653 случая); ГБУЗ РТ "Тес-Хемская ЦКБ" - 10865,8 тыс.руб. (4465 случая), ГБУЗ РТ "Тере-Хольская ЦКБ" - 2531,3 тыс.руб. (850 случая), ГБУЗ РТ "Тоджинская ЦКБ" - 8536,5 тыс. руб. (3464 случая); РТ "Улуг-Хемский ММЦ" - 23083,2 тыс. руб. (8967 случая);  ГБУЗ РТ "Чаа-Хольская ЦКБ" - 7372,9 тыс.руб. (2991 случая), ГБУЗ РТ "Чеди-Хольская ЦКБ" - 7503,8 тыс. руб. (2973 случая); ГБУЗ РТ "Эрзинская ЦКБ" - 12503,7 тыс. руб. (4895 случая), ГБУЗ РТ "Республиканская больница №1" - 12757,6 тыс.руб. (7855 случая), ГБУЗ РТ "Республиканская больница № 2" - 5985,4 тыс.руб. (2302 случая), ГБУЗ РТ "Республиканский онкологический дитспансер" - 4909,7 тыс.руб. (1882 случая), ГБУЗ РТ "Республиканский кожно-венерологический диспансер" - 5093,9 тыс.руб. (1976 случая), ГБУЗ РТ "Республиканская детская больница" - 20419,7 тыс.руб. (7481 случая), ГБУЗ РТ "Перинатальный центр" - 8631,9 тыс.руб. (2607 случая), ГБУЗ РТ "Инфекционная больница" - 1042,8 тыс.руб. (408 случая), ГБУЗ РТ "Городская поликлиника" - 20665,2 тыс.руб. (9735 случая), ГБУЗ РТ "Стоматологическая поликлиника" - 11798,3 тыс.руб. (7172 случая), ФКУЗ "МСЧ МВД России по РТ" - 194,2 тыс.руб. (93 случая), ГБУЗ РТ "Республиканский центр Медицинской профилактике" - 1728,0 тыс.руб. (639 случая), ГБУЗ РТ "Республиканский центр восстановительной медицины и реабилитации для детей" - 996,4 тыс.руб. (483 случая), ИП "Олчей" - 103,3 тыс.рублей (62 случая), ИП Монгуш Р.К. - 121,4 тыс.руб. (46 случая), ИП Саражакова Л.А. - 147,5 тыс.руб. (90 случая), ГАУЗ РТ СП "Серебрянка" -  1137,4 тыс.руб. (425 случая), ООО "Байдо" - 432,5 тыс.руб. (141 случаев), МЧУ ДПО "Нефросовет" - 147,6 тыс.руб. (75 случая), ООО "Санталь 17" - 218,4 тыс.руб. (58 случая), ООО "Вита-Дент" - 36,0 тыс.руб. (21 случая), ООО Медицинский центр "Гиппократ" - 206,8 (100 случай).</t>
    </r>
  </si>
  <si>
    <r>
      <t>Профилактические посещение за отчетный период выполнено на сумму 76540,7</t>
    </r>
    <r>
      <rPr>
        <sz val="8"/>
        <color rgb="FFFF0000"/>
        <rFont val="Times New Roman"/>
        <family val="1"/>
        <charset val="204"/>
      </rPr>
      <t xml:space="preserve"> </t>
    </r>
    <r>
      <rPr>
        <sz val="8"/>
        <rFont val="Times New Roman"/>
        <family val="1"/>
        <charset val="204"/>
      </rPr>
      <t>тыс. рублей (224624 посещений) или 22,3 % исполнения от годового плана, том числе: ГБУЗ РТ "Бай-Тайгинская ЦКБ" - 1052,2 тыс. руб. (4965 посещений); ГБУЗ РТ "Барун-Хемчикский ММЦ" - 1799,9 тыс. руб. (11199 посещений); ГБУЗ РТ "Дзун-Хемчикский ММЦ" - 1085,4 тыс. руб. (5112 посещений); ГБУЗ РТ "Каа-Хемская ЦКБ" - 724,1 тыс. руб. (4495 посещений); ГБУЗ РТ "Кызылская ЦКБ" - 2040,8 тыс. руб. (12542 посещений); ГБУЗ РТ "Монгун-Тайгинская ЦКБ" - 517,4 тыс. руб. (3077 посещений); ГБУЗ РТ "Овюрская ЦКБ" - 446,3 тыс. руб. (2363 посещений); ГБУЗ РТ "Пий-Хемская ЦКБ" - 2379,5 тыс. руб. (9595 посщений); ГБУЗ РТ "Сут-Хольская ЦКБ" - 712,2 тыс. руб. (4203 посещений); ГБУЗ РТ "Тандинская ЦКБ" - 1112,1 тыс. руб. (5915 посещений); ГБУЗ РТ "Тере-Хольская ЦКБ" - 12,4 тыс. руб. (63 посещений); ГБУЗ РТ "Тес-Хемская ЦКБ" - 729,2  тыс. руб. (2980 посещений); ГБУЗ РТ "Тоджинская ЦКБ" - 390,8 тыс. руб. (1547 посещений); ГБУЗ РТ "Улуг-Хемский ММЦ" - 2308,4 тыс. руб. (11833 посещений); ГБУЗ РТ "Чаа-Хольская ЦКБ" - 386,2 тыс. руб. (1812 посещений); ГБУЗ РТ "Чеди-Хольская ЦКБ" - 594,4 тыс. руб. (3404 посещений) ,ГБУЗ РТ Эрзинская ЦКБ" - 753,8 тыс. руб. (3885 посещений), ГБУЗ РТ "Республиканская больница № 1" - 3955,1 тыс.руб. (23530 посещений),  ГБУЗ РТ "Республиканская больница № 2" - 155,9 тыс.руб. (889 посещений), ГБУЗ РТ "Республиканский онкологический диспансер" - 146,1 тыс.руб. (1236 посещений), ГБУЗ РТ "Республиканский кожно-венерологический диспансер" - 225,5 тыс.руб. (1304 посещений), ГБУЗ РТ "Республиканская детская больница" - 2875,6 тыс.руб. (17401 посещений), ГБУЗ РТ "Перинатальный центр" - 1378,9 тыс.руб. (11762 посещений), ГБУЗ РТ "Инфекционная больница" - 135,8 тыс.руб. (626 посещений), ГБУЗ РТ "Городская поликлиника" - 2726,8 тыс. руб. (12817 посещений); ГБУЗ РТ "Стоматологическая поликлиника - 7808,2 тыс. руб. (49506 посещений); .ФКУЗ "МСЧ МВД России по РТ" - 46,9 тыс.руб. (302 посещений), ГБУЗ РТ "Республиканский центр медицинской профилактике" - 1103,6 тыс.руб. (3026 посещений), ГБУЗ РТ "Республиканский центр восстановительной медицины" - 2462,8 тыс.руб. (7515 посещений), ИП Саражакова Л.А. - 46,4 тыс.руб. (270 посещений), ГАУЗ РТ СП "Серебрянка" - 145,2 тыс.руб. (516 посещений), ООО "Байдо" - 7980,5 тыс.руб. (22 посещений), МЧУ ДПО "Нефросовет" - 36224,8 тыс.руб. (4725 посещений), ООО "Санталь 17" - 18,6 тыс.руб. (30 посещений), ООО "Гиппократ" - 31,5 тыс.руб. (60 посещений).</t>
    </r>
  </si>
  <si>
    <t>По медицинской эвакуации (по наземному эвакуации) обслужено на сумму 2369,4 тыс. руб., (122 вызова) или 21,5 %  исполнения от годового плана, из них: ГБУЗ РТ "Барун-Хечикский ММЦ" - 113,2 тыс.рублей (4 случая), ГБУЗ РТ Республиканская детская больница" - 495,1 тыс.рублей (22 вызовов), ГБУЗ РТ "Перинатальный центр" - 301,8 тыс.рублей (11 вызова), ГБУЗ РТ "Республиканский центр скорой медицинской помощи и медицины катастроф" - 1459,3 тыс.рублей (85 вызова).</t>
  </si>
  <si>
    <t>За отчетный период обслужено на сумму 110788,1 тыс. рублей, 27,4 %, в том числе: ГБУЗ РТ "Барун-Хемчикский межкожуунный медицинский центр" - 25062,2 тыс.руб. (1825 вызова), ГБУЗ РТ «Бай-Тайгинская ЦКБ» - 7684,4 тыс.рублей (673 вызова), ГБУЗ РТ «Дзун-Хемчикская межкожунный медицинский центр» - 6282,0 тыс.рублей (1250 вызова), ГБУЗ РТ «Каа-Хемская ЦКБ» - 9788,9 тыс.рублей (574 вызова), ГБУЗ РТ «Монгун-Тайгинская ЦКБ» - 5769,7 тыс.руб. (485 вызова), ГБУЗ РТ «Овюрская ЦКБ» - 3856,9 тыс.руб. (543 вызова), ГБУЗ РТ «Пий-Хемская ЦКБ» - 20403,0 тыс. руб. (742 вызова), ГБУЗ РТ «Сут-Хольская ЦКБ» - 9913,3 руб. (585 вызова), ГБУЗ РТ «Тандинская ЦКБ» - 3221,2 тыс.руб. (754 вызова) , ГБУЗ РТ «Тес-Хемская ЦКБ» - 3054,3 тыс.руб (512 вызова).,  ГБУЗ РТ "Тере-Хольская ЦКБ" - 1022,0 тыс.руб. (121 вызова), ГБУЗ РТ «Тоджинская ЦКБ» - 1451,3 тыс.руб. (231 вызова), ГБУЗ РТ «Улуг-Хемский межкожуунный медицинский центр» -  4826,1 тыс.руб. (843 вызова), ГБУЗ РТ «Чаа-Хольская ЦКБ» -  3821,0 тыс. руб. (395 вызова), ГБУЗ РТ «Чеди-Хольская ЦКБ» - 1335,2 тыс. руб.(465 вызова), ГБУЗ РТ «Эрзинская ЦКБ» - 7487,7 тыс. руб.(476 вызова), ГБУЗ РТ "Республиканский центр скорой медицинской помощи и медицины катастроф" - 45578,5 тыс.рублей (13367 вызова).</t>
  </si>
  <si>
    <r>
      <t>Оказано по высокотехнологической медицинской помощи по профилю "Неонатология" на сумму 10537,6 тыс. рублей (36 случая) на базе ГБУЗ РТ "Перинатальный центр", выполнение от годового плана 26,1</t>
    </r>
    <r>
      <rPr>
        <sz val="8"/>
        <color rgb="FFFF0000"/>
        <rFont val="Times New Roman"/>
        <family val="1"/>
        <charset val="204"/>
      </rPr>
      <t xml:space="preserve"> </t>
    </r>
    <r>
      <rPr>
        <sz val="8"/>
        <rFont val="Times New Roman"/>
        <family val="1"/>
        <charset val="204"/>
      </rPr>
      <t>%.</t>
    </r>
  </si>
  <si>
    <t>Оказано по высокотехнологической медицинской помощи по профилю "Акушерство и гинекология" на сумму 2971,9 тыс. рублей (15 случаев) на базе ГБУЗ РТ "Перинатальный центр", выполнение годового плана 28,8 %.</t>
  </si>
  <si>
    <t>Процедуры на экстракорпорального оплодотворения не проводились.</t>
  </si>
  <si>
    <t>Медицинская реабилитация за отчетный период выполнено на сумму 16923,0 тыс. рублей, в том числе ГБУЗ РТ "Барун-Хемчикская ММЦ" - 0 тыс.руб. (0 случая), ГБУЗ РТ "Республиканская больница № 1" - 7635,0 тыс.руб.(112 случая), ГАУЗ РТ СП "Серебрянка" - 9937,8 тыс.руб. (224 случая), ГБУЗ РТ "Республиканский центр восстановительной медицины и реабилитации для детей" - 11553,6 тыс.руб. (159 случая).</t>
  </si>
  <si>
    <r>
      <t>Частными медицинскими организациями оказана медицинская помощь на сумму 43154,1 тыс. рублей  или</t>
    </r>
    <r>
      <rPr>
        <sz val="8"/>
        <color rgb="FFFF0000"/>
        <rFont val="Times New Roman"/>
        <family val="1"/>
        <charset val="204"/>
      </rPr>
      <t xml:space="preserve"> </t>
    </r>
    <r>
      <rPr>
        <sz val="8"/>
        <rFont val="Times New Roman"/>
        <family val="1"/>
        <charset val="204"/>
      </rPr>
      <t xml:space="preserve">23,1 </t>
    </r>
    <r>
      <rPr>
        <sz val="8"/>
        <color theme="1"/>
        <rFont val="Times New Roman"/>
        <family val="1"/>
        <charset val="204"/>
      </rPr>
      <t xml:space="preserve">%, из них ИП "Олчей" - 103,3 тыс.руб. (52 случая), ИП Монгуш Р.К. - 121,4 тыс.руб. (46 случая), ИП Саражакова Л.А. - 193,9 тыс.руб.(102 случая), ООО "Байдо" - 440,4 тыс.руб.(143 случаев), МЧУ ДПО "Нефросовет" - 40610,4 тыс.руб. (281 случая), ООО "Семейный доктор" - 129,1 тыс.руб. (111 случаев), ООО "Санталь 17" - 1281,3 тыс.руб. (118 случая), ООО "Вита-Дент" - 36,0 тыс.руб. (16 случая), ООО "МЦ "Гиппократ" - 238,3 (199 случая) . </t>
    </r>
  </si>
  <si>
    <t>Оказано по высокотехнологической медицинской помощи на сумму 66859,6 тыс. рублей (338 случаев) на базе Республиканской больницы № 1, выполнение годового плана 49,1 %.</t>
  </si>
  <si>
    <r>
      <t>За отчетный период проведено в ГБУЗ РТ "Республиканский центр восстановительной медицины и реабилитации для детей" осмотров на сумму 2808,7 тыс. руб. (1840 посещений) или 27,8</t>
    </r>
    <r>
      <rPr>
        <sz val="8"/>
        <color rgb="FFFF0000"/>
        <rFont val="Times New Roman"/>
        <family val="1"/>
        <charset val="204"/>
      </rPr>
      <t xml:space="preserve"> </t>
    </r>
    <r>
      <rPr>
        <sz val="8"/>
        <color theme="1"/>
        <rFont val="Times New Roman"/>
        <family val="1"/>
        <charset val="204"/>
      </rPr>
      <t>% исполнения от годового плана.</t>
    </r>
  </si>
  <si>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</si>
  <si>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факт*</t>
  </si>
  <si>
    <t>* - данные за 1 квартал 2020 г.</t>
  </si>
  <si>
    <t>"Развитие здравоохранения на 2018-2025 годы" за 4 мес. 2020 г.</t>
  </si>
  <si>
    <t>Случаев поствакцинальных осложенний не выявлено.</t>
  </si>
  <si>
    <t>В течение отчетного периода на обеспечение мероприятия подготовка средних медицинских работников Медицинского колледжа профинансировано 351 004,00 рублей (заработная плата и начисления на выплаты по оплате труда)</t>
  </si>
  <si>
    <t xml:space="preserve">В течение отчетного периода на обеспечение деятельности Медицинского колледжа профинансировано 16 156 100,00 рублей (на коммунальные услуги, материальные запасы, заработная плата, налоги и др. статьи). </t>
  </si>
  <si>
    <t>ГБПОУ РТ "Республиканский медицинский колледж" отправил расчет потребности на выплату стипендии в сумме 1 187 964,00 руб. и сиротам на сумму 1 413 722,00 руб. Всего 2 601 686,00 руб.</t>
  </si>
  <si>
    <t>За отчетный период направлены средства в Территориальный фонд обязательного медицинского страхования по Республике Тыва на общую сумму 1 150 322 415,00 руб.</t>
  </si>
  <si>
    <t>За отчетный период направлены в санаторно-курортное лечение 727 детей, в том числе: санаторий "Белокуриха" - 81 чел., санаторий "Вулан" - 3 чел., санаторий "Шира" - 615 чел., санаторий "Васильевское" - 2 чел., санаторий "Кратово" - 4 чел., детский санаторий "Калуга-Бор" - 6 чел., санаторий "Горный воздух" - 2 чел., детский туберкулезный санаторий "Кирицы" - 10 чел., детский туберкулезный санаторий "Пионер" - 4 чел.  В связи с угрозой и распространения новой короновирусной инфекцией COVID-19 отменен 58 путевок. Направлены финансовые средства в ГБУЗ РТ "Противотуберкулезный диспансер" на сумму 96 233,40 руб.</t>
  </si>
  <si>
    <t>Заключено 12 гос.контракта  на  сумму 32 269,69791 тыс. руб и 1 договор на сумму 39,47630 тыс. руб. с 6 поставщиками. Поставлено на сумму 30 054,28121 тыс. руб. Оплачено на сумму 27 799,38821тыс. руб.</t>
  </si>
  <si>
    <t>Заключено 110 госконтрактов на общую сумму 139 179 248,55 руб.и 11 договора на сумму 1 588 300,45 руб. с 40 поставщиками. Поставлено медикаментов на сумму 139 961 263,30 руб. Произведена оплата на сумму 130 949 499,85 руб.</t>
  </si>
  <si>
    <t>На организационные мероприятия заключено 2 гос.контракта на услуги связи на общую сумму 50 000,00 руб., услуги интернете 1 договор на сумму 6 237, 23 руб. (оплата за 1 месяц). На услуги уполномоченного склада 1 гос.контракт с ГБУ РТ "Ресфармация" на сумму 29 985 211,63 руб. Заключено 13 ГК на поставку лекарственных препаратов на сумму 14 648 296,50 руб. с 8 поставщиками. Заключен 2 ГК на найм автотранспорта на сумму 44 808,05 руб. Поставлено и оказаны услуги на сумму 27 799 231,22 руб. Произведена оплата на сумму 24 813 013,45 руб.</t>
  </si>
  <si>
    <t>Заключен государственный контракт на оказание услуг уполномоченного склада с ГБУ "Ресфармация" на сумму 555 800,00 руб.  Произведена оплата на сумму 151 500 руб.</t>
  </si>
  <si>
    <t>Заключено 4 госконтрактов на сумму 14 052 309,26 руб. с 3 поставщиками на поставку диагностических средств, аллерген для выявления туберкулеза и регентов для определения ВИЧ-инфекции. Поставлено на сумму 5 407 341,48 руб. Оплачено - 5 398 057,70 руб.</t>
  </si>
  <si>
    <t>Всего заключено 107 госконтрактов на общую сумму 121 818 109,05руб. и 20 договоров на общую сумму 1 832 277,61 руб. с 42 поставщиками на поставку медикаментов льготным категориям граждан территориального регистра. Всего поставлено на сумму 116 423 309,53 руб. Оплачено на сумму 68 706 000,00 руб.</t>
  </si>
  <si>
    <t>В течение отчетного периода на содержание подведомственному учреждению Минздрава РТ ГБУЗ РТ "Дом ребенка" профинансирована на сумму 17 868 249,68 руб. (на коммунальные услуги, материальные запасы, заработная плата, налоги и др. статьи).</t>
  </si>
  <si>
    <t xml:space="preserve">В отчетном периоде на содержание подведомственному учреждению Минздрава РТ ГБУЗ РТ "Станция переливания крови"профинансирована 21 035 188,67 рублей (на коммунальные услуги, материальные запасы, заработная плата, налоги и др. статьи). </t>
  </si>
  <si>
    <t xml:space="preserve">В отчетном периоде на содержание подведомственному учреждению Минздрава РТ санаторий "Балгазын" профинансирована 25 972 302,74 рублей (на коммунальные услуги, материальные запасы, заработная плата, налоги и др. статьи). </t>
  </si>
  <si>
    <t xml:space="preserve">В отчетном периоде в медицинские организации направлены финансовые средства на общую сумму 6 050 904,11 руб. за счет средств республиканского бюджета для приобретения расходных материалов, в том числе: Противотуберкулезный диспансер - 4 106 156,11 руб., Рескожвендиспансер - 1 308 208,00 руб., Реснаркодиспансер - 456 540,00 руб., Респсихбольница - 180 000,00 руб.  За счет средств ОМС  оказана помощь на сумму 111004,5 тыс. рублей или 19,1% исполнения от годового плана.ГБУЗ РТ "Барун-Хемчикский межкожуунный медицинский центр" - 5305,3 тыс.руб. (296 случая), ГБУЗ РТ «Бай-Тайгинская ЦКБ» - 1506,1 тыс.рублей (90 случая), ГБУЗ РТ «Дзун-Хемчикская межкожунный медицинскитй центр» - 4995,7 тыс.рублей (256 случаев), ГБУЗ РТ «Каа-Хемская ЦКБ» - 1613,6 тыс.рублей (76 случаев), ГБУЗ РТ «Кызылская ЦКБ» - 3462,4 тыс.рублей (209 случая),ГБУЗ РТ «Монгун-Тайгинская ЦКБ» - 1532,2 тыс.руб. (84 случая), ГБУЗ РТ «Овюрская ЦКБ» - 1878,3 тыс.руб. (118 случая), ГБУЗ РТ «Пий-Хемская ЦКБ» - 1265,6 тыс. руб. (80 случая), ГБУЗ РТ «Сут-Хольская ЦКБ» - 406,9 руб. (23 случая), ГБУЗ РТ «Тандинская ЦКБ» - 3929,0 тыс.руб.(264 случая) , ГБУЗ РТ «Тес-Хемская ЦКБ» - 1599,3 тыс.руб (102 случая).,  ГБУЗ РТ "Тере-Хольская ЦКБ" - 555,3 тыс.руб. (18 случая), ГБУЗ РТ «Тоджинская ЦКБ» - 562,6 тыс.руб. (31 случая), ГБУЗ РТ «Улуг-Хемский межкожуунный медицинский центр» - 6427,0 тыс.руб. (302 случая), ГБУЗ РТ «Чаа-Хольская ЦКБ» - 848,4 тыс. руб.(51 случая), ГБУЗ РТ «Чеди-Хольская ЦКБ» - 995,2 тыс. руб.(67 случая), ГБУЗ РТ «Эрзинская ЦКБ» - 1843,1 тыс. руб.(114 случая), ГБУЗ РТ "Республиканская больница № 1" - 7658,7 тыс.рублей (435 случая),ГБУЗ РТ "Республиканская больница №2" - 1384,0 тыс.руб. (77 случая), ГБУЗ РТ "Республиканский онкологический диспансер" - 40,8 (233 случая), ГБУЗ РТ "Республиканский кожно-венерологический диспансер" - 4280,0 тыс.руб. (131 случая), ГБУЗ РТ Республиканская детская больница" - 5144,0 тыс.руб.(169 случая), ГБУЗ РТ "Перинатальный центр" - 4815,7 тыс.руб. (225 случая),ГБУЗ РТ "Инфекционная больница" - 2461,2 тыс.руб. (77 случая), ГБУЗ РТ "Городская поликлиника" - 33561,3 тыс.руб. (234 случая), МЧУ ДПО "Нефросовет" - 629,4 тыс.руб. (9 случая). </t>
  </si>
  <si>
    <t xml:space="preserve">В отчетном периоде на содержание подведомственных учреждений Минздрава РТ (прочие учреждения) направлены 138 020 948,34 руб., в том числе: ГБУЗ РТ «Бюро судебно-медицинской экспертизы» - 22 431 439,54 руб., ГБУЗ РТ «Республиканский Центр по профилактике и борьбе со СПИД и инфекционными заболеваниями»  - 17 253 417,68 руб.,  ГБУЗ РТ "Республиканская больница № 1" (Паталогоанатомическое бюро) - 500 000,00 руб., ГБУЗ РТ «Республиканский центр восстановительной медицины и реабилитации для детей» - 6 245 868,00 руб., ГБУЗ РТ «Республиканский центр медицинской профилактики» - 10 595 962,56 руб., ГБУ РТ «Ресфармация» - 19 039 455,73 руб., ГБУЗ «Медицинский информационно-аналитический центр Республики Тыва» - 21 232 060,00 руб., ГБУ РТ «Учреждение по административно-хозяйственному обеспечению учреждений здравоохранения Республики Тыва» - 20 605 247,92 руб., ГБУ «Научно-исследовательский институт медико-социальных проблем и управления Республики Тыва» - 4 682 811,30 руб., ГБУЗ РТ «Республиканский центр скорой медицинской помощи и медицины катастроф» - 6 742 768,94 руб., ГБУЗ РТ «Санаторий-профилакторий «Серебрянка» - 8 691 916,67 руб. </t>
  </si>
  <si>
    <t>В отчетном периоде на содержание подведомственных учреждений Минздрава РТ (стационаров) направлены 321 899 884,31 руб., в том числе: ГБУЗ РТ «Республиканская психиатрическая больница» - 78 128 800,00 руб.,  ГБУЗ РТ «Инфекционная больница» - 534 600,00 руб., ГБУЗ РТ «Республиканский кожно-венерологический диспансер» - 7 330 310,00 руб., ГБУЗ РТ «Противотуберкулезный диспансер» - 169 739 637,92 руб., ГБУЗ РТ «Барун-Хемчикский межкожуунный медицинский центр" - 6 107 620,00 руб., ГБУЗ РТ «Бай-Тайгинская ЦКБ» - 2 806 600,00 руб., ГБУЗ РТ «Дзун-Хемчикская ЦКБ» -7 325 005,05 руб., ГБУЗ РТ «Каа-Хемская ЦКБ» - 4 196 880,00 руб., ГБУЗ РТ «Кызылская ЦКБ» - 2 616 260,00 руб., ГБУЗ РТ «Монгун-Тайгинская ЦКБ» - 1 503 605,66 руб., ГБУЗ РТ «Овюрская ЦКБ» - 2 184 479,01 руб., ГБУЗ РТ «Пий-Хемская ЦКБ» - 5 193 519,84 руб., ГБУЗ РТ «Сут-Хольская ЦКБ» - 2 947 038,00 руб., ГБУЗ РТ «Тандинская ЦКБ» - 1 823 532,00 руб., ГБУЗ РТ «Тес-Хемская ЦКБ» - 3 066 960,00 руб.,  ГБУЗ РТ "Тере-Хольская ЦКБ" - 165 200,00 руб., ГБУЗ РТ «Тоджинская ЦКБ» - 4 343 093,00 руб., ГБУЗ РТ «Улуг-Хемский межкожуунный медицинский центр» -13 632 282,24 руб., ГБУЗ РТ "Чаа-Хольская ЦКБ" - 1 732 563,00 руб., ГБУЗ РТ «Чеди-Хольская ЦКБ» - 2 115 250,43 руб., ГБУЗ РТ «Эрзинская ЦКБ» -3 593 040,00 руб. За счет средств ОМС выполнено на сумму 647424,8 тыс. рублей или 21,8 % исполнения от годового плана, в том числе: ГБУЗ РТ "Барун-Хемчикский межкожуунный медицинский центр" - 45956,4 тыс.руб. (989 случая), ГБУЗ РТ «Бай-Тайгинская ЦКБ» - 6572,8 тыс.рублей (208 случая), ГБУЗ РТ «Дзун-Хемчикская межкожунный медицинскитй центр» - 14330,7 тыс.рублей (358 случая), ГБУЗ РТ «Каа-Хемская ЦКБ» - 7586,6 тыс.рублей (179 случая), ГБУЗ РТ «Кызылская ЦКБ» - 16816,6 тыс.рублей (533 случая),ГБУЗ РТ «Монгун-Тайгинская ЦКБ» - 9686,2 тыс.руб. (269 случая), ГБУЗ РТ «Овюрская ЦКБ» - 4277,8 тыс.руб. (138 случаев), ГБУЗ РТ «Пий-Хемская ЦКБ» - 11191,6 тыс. руб. (246 случаев), ГБУЗ РТ «Сут-Хольская ЦКБ» - 8607,4 тыс.руб. (176 случая), ГБУЗ РТ «Тандинская ЦКБ» - 9798,2 тыс.руб.(324 случая) , ГБУЗ РТ «Тес-Хемская ЦКБ» - 6032,6 тыс.руб (183 случая).,  ГБУЗ РТ "Тере-Хольская ЦКБ" - 5588,8 тыс.руб. (146 случая), ГБУЗ РТ «Тоджинская ЦКБ» - 4797,3 тыс.руб. (142 случая), ГБУЗ РТ «Улуг-Хемский межкожуунный медицинский центр» - 24742,0 тыс.руб. (509 случая), ГБУЗ РТ «Чаа-Хольская ЦКБ» - 5051,4 тыс. руб.(142 случая), ГБУЗ РТ «Чеди-Хольская ЦКБ» - 4297,4 тыс. руб.(138 случая), ГБУЗ РТ «Эрзинская ЦКБ» - 6356,7 тыс. руб.(238 случая), ГБУЗ РТ "Республиканская больница № 1" - 174198,4 тыс.рублей (3198 случая),ГБУЗ РТ "Республиканская больница №2" - 4861,8 тыс.руб. (140 случая), ГБУЗ РТ "Республиканский онкологический диспансер" - 76107,2 (470 случая), ГБУЗ РТ "Республиканский кожно-венерологический диспансер" - 5617,9 тыс.руб. (120 случая), ГБУЗ РТ Республиканская детская больница" - 49815,4 тыс.руб. (878 случая), ГБУЗ РТ "Перинатальный центр" - 121909,8 тыс.руб. (2255 случая), ГБУЗ РТ "Инфекционная больница" - 32566,1 тыс.руб. (1016 случая), ГБУЗ РТ "Республиканский центр восстановительной медицины и реабилитации для детей" - 6664,9 тыс.руб. (68 случая), ГАУЗ РТ СП "Серебрянка" - 5221,0 тыс.руб. (95 случая), МЧУ ДПО "Нефросовет" - 3608,5 тыс.руб. (48 случая).</t>
  </si>
  <si>
    <t>Заключен 1 договор с ГБУЗ РТ "Ресфармация" на сумму 192 382,60 руб. Заключен 6 ГК на сумму 807 609,60 руб. Поставлены наркотические препараты на сумму 861 120,00 руб. Произведена оплата на сумму 192 380,00 руб.</t>
  </si>
  <si>
    <t xml:space="preserve">Всего выполнено – 55 вылетов по целевой программе. Налет часов всего – 197,24 л/часов. Среднее время 1 вылета составило 3,6 л/часа;
Профинансировано 53 089 661,20 рублей. Всего медицинская помощь оказана 198 больным, в том числе 36 детям, из них 10 детям до 1 года., из них с применением авиации: медицинская помощь оказана 103 больным, в том числе 25 детям, из них 9 детям до 1 года. Всего выполнено операционных вмешательств 28 больным, в том числе 1 ребенку. Всего по показаниям эвакуировано и госпитализировано в республиканские МО и федеральные МО 152 больных, в том числе 34 детей, из них 10 детей до 1 года, из них с применением авиации: по показаниям эвакуировано и госпитализировано в республиканские и федеральные МО 101 больных, в том числе 25 детей, из них 9 детей до года.
</t>
  </si>
  <si>
    <t xml:space="preserve">Произведена оплата по 129 заявлениям (123 чел.) за произведенные расходы на лечение за пределы республики на сумму 2 211 445,12 рублей.   </t>
  </si>
  <si>
    <t xml:space="preserve">Всего за 4 мес. 2020 г. первично обследовано 2084 детей на адреногенитальный синдром, муковисцидоз, галактоземию, фенилкетонурию, врожденный гипотериоз. </t>
  </si>
  <si>
    <t>За отчетный период направлены финансовые средства в медицинские организации на общую сумму 10 932 800,00 руб., в том числе: Ресонкодиспансер - 5 899 248,00 руб., Улуг-Хемский ММЦ - 3 309 650,00 руб. и Республиканская детская больница - 1 723 902,00 руб.</t>
  </si>
  <si>
    <t>Заключен 12 гос.контрактов на сумму 10 498 245,14руб. с 5 поставщиками для профилактики осложнений сердечно-сосудистых заболеваний у пациентов высокого риска путем обеспечения лекарственными препаратами граждан, которые перенесли острое нарушение мозгового кровообращения, инфаркт миокарда и другие острые сердечно-сосудистые заболевания или операции на сосудах и которые получают медицинскую помощь в амбулаторных условиях. Поставлено 841 070,00 руб.</t>
  </si>
  <si>
    <t>На 2020 год запланировано приобретение медицинского оборудования на сумму 24 260,0 тыс. руб. Произведена оплата на сумму 5 230 000,00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</si>
</sst>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_-* #,##0.0\ _₽_-;\-* #,##0.0\ _₽_-;_-* &quot;-&quot;??\ _₽_-;_-@_-"/>
    <numFmt numFmtId="166" formatCode="_-* #,##0.0\ _₽_-;\-* #,##0.0\ _₽_-;_-* &quot;-&quot;?\ _₽_-;_-@_-"/>
  </numFmts>
  <fonts count="23" x14ac:knownFonts="1">
    <font>
      <sz val="11"/>
      <color theme="1"/>
      <name val="Calibri"/>
      <family val="2"/>
      <charset val="204"/>
      <scheme val="minor"/>
    </font>
    <font>
      <sz val="11"/>
      <color theme="1"/>
      <name val="Calibri"/>
      <family val="2"/>
      <charset val="204"/>
      <scheme val="minor"/>
    </font>
    <font>
      <sz val="8"/>
      <color theme="1"/>
      <name val="Times New Roman"/>
      <family val="1"/>
      <charset val="204"/>
    </font>
    <font>
      <sz val="12"/>
      <color theme="1"/>
      <name val="Times New Roman"/>
      <family val="1"/>
      <charset val="204"/>
    </font>
    <font>
      <b/>
      <sz val="8"/>
      <color theme="1"/>
      <name val="Times New Roman"/>
      <family val="1"/>
      <charset val="204"/>
    </font>
    <font>
      <sz val="6"/>
      <color theme="1"/>
      <name val="Times New Roman"/>
      <family val="1"/>
      <charset val="204"/>
    </font>
    <font>
      <sz val="6"/>
      <color theme="1"/>
      <name val="Calibri"/>
      <family val="2"/>
      <charset val="204"/>
      <scheme val="minor"/>
    </font>
    <font>
      <b/>
      <sz val="7"/>
      <color theme="1"/>
      <name val="Times New Roman"/>
      <family val="1"/>
      <charset val="204"/>
    </font>
    <font>
      <sz val="8"/>
      <color indexed="8"/>
      <name val="Times New Roman"/>
      <family val="1"/>
      <charset val="204"/>
    </font>
    <font>
      <sz val="7"/>
      <color theme="1"/>
      <name val="Times New Roman"/>
      <family val="1"/>
      <charset val="204"/>
    </font>
    <font>
      <sz val="7"/>
      <name val="Times New Roman"/>
      <family val="1"/>
      <charset val="204"/>
    </font>
    <font>
      <i/>
      <sz val="7"/>
      <color theme="1"/>
      <name val="Times New Roman"/>
      <family val="1"/>
      <charset val="204"/>
    </font>
    <font>
      <i/>
      <sz val="7"/>
      <name val="Times New Roman"/>
      <family val="1"/>
      <charset val="204"/>
    </font>
    <font>
      <b/>
      <sz val="8"/>
      <color indexed="8"/>
      <name val="Times New Roman"/>
      <family val="1"/>
      <charset val="204"/>
    </font>
    <font>
      <sz val="8"/>
      <name val="Times New Roman"/>
      <family val="1"/>
      <charset val="204"/>
    </font>
    <font>
      <b/>
      <sz val="8"/>
      <name val="Times New Roman"/>
      <family val="1"/>
      <charset val="204"/>
    </font>
    <font>
      <sz val="11"/>
      <color theme="1"/>
      <name val="Times New Roman"/>
      <family val="1"/>
      <charset val="204"/>
    </font>
    <font>
      <b/>
      <sz val="10"/>
      <color theme="1"/>
      <name val="Times New Roman"/>
      <family val="1"/>
      <charset val="204"/>
    </font>
    <font>
      <sz val="10"/>
      <color theme="1"/>
      <name val="Times New Roman"/>
      <family val="1"/>
      <charset val="204"/>
    </font>
    <font>
      <b/>
      <sz val="6"/>
      <color theme="1"/>
      <name val="Calibri"/>
      <family val="2"/>
      <charset val="204"/>
      <scheme val="minor"/>
    </font>
    <font>
      <i/>
      <sz val="8"/>
      <name val="Times New Roman"/>
      <family val="1"/>
      <charset val="204"/>
    </font>
    <font>
      <b/>
      <sz val="6"/>
      <color theme="1"/>
      <name val="Times New Roman"/>
      <family val="1"/>
      <charset val="204"/>
    </font>
    <font>
      <sz val="8"/>
      <color rgb="FFFF0000"/>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7" tint="0.39997558519241921"/>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05">
    <xf numFmtId="0" fontId="0" fillId="0" borderId="0" xfId="0"/>
    <xf numFmtId="49" fontId="2" fillId="0" borderId="0" xfId="0" applyNumberFormat="1" applyFont="1" applyAlignment="1">
      <alignment horizontal="center" vertical="center"/>
    </xf>
    <xf numFmtId="0" fontId="3" fillId="0" borderId="0" xfId="0" applyFont="1"/>
    <xf numFmtId="4" fontId="4" fillId="0" borderId="3" xfId="0" applyNumberFormat="1" applyFont="1" applyBorder="1" applyAlignment="1">
      <alignment horizontal="center" vertical="top" wrapText="1"/>
    </xf>
    <xf numFmtId="4" fontId="4" fillId="0" borderId="2" xfId="0" applyNumberFormat="1" applyFont="1" applyBorder="1" applyAlignment="1">
      <alignment horizontal="center" vertical="top" wrapText="1"/>
    </xf>
    <xf numFmtId="4" fontId="2" fillId="0" borderId="2" xfId="0" applyNumberFormat="1" applyFont="1" applyBorder="1" applyAlignment="1">
      <alignment horizontal="center" vertical="top" wrapText="1"/>
    </xf>
    <xf numFmtId="4" fontId="2" fillId="2" borderId="2"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49" fontId="5" fillId="0" borderId="2" xfId="0" applyNumberFormat="1" applyFont="1" applyBorder="1" applyAlignment="1">
      <alignment horizontal="center" vertical="center"/>
    </xf>
    <xf numFmtId="0" fontId="5" fillId="0" borderId="2" xfId="0" applyNumberFormat="1" applyFont="1" applyBorder="1" applyAlignment="1">
      <alignment horizontal="center"/>
    </xf>
    <xf numFmtId="0" fontId="5" fillId="0" borderId="3" xfId="0" applyNumberFormat="1" applyFont="1" applyBorder="1" applyAlignment="1">
      <alignment horizontal="center"/>
    </xf>
    <xf numFmtId="0" fontId="5" fillId="2" borderId="2" xfId="0" applyNumberFormat="1" applyFont="1" applyFill="1" applyBorder="1" applyAlignment="1">
      <alignment horizontal="center"/>
    </xf>
    <xf numFmtId="0" fontId="5" fillId="0" borderId="2" xfId="0" applyNumberFormat="1" applyFont="1" applyFill="1" applyBorder="1" applyAlignment="1">
      <alignment horizontal="center"/>
    </xf>
    <xf numFmtId="0" fontId="6" fillId="0" borderId="0" xfId="0" applyFont="1"/>
    <xf numFmtId="49" fontId="4" fillId="3" borderId="2" xfId="0" applyNumberFormat="1" applyFont="1" applyFill="1" applyBorder="1" applyAlignment="1">
      <alignment horizontal="center" vertical="center"/>
    </xf>
    <xf numFmtId="164" fontId="7" fillId="3" borderId="2"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0" fontId="8" fillId="0" borderId="2" xfId="0" applyFont="1" applyFill="1" applyBorder="1" applyAlignment="1">
      <alignment horizontal="left" vertical="center" wrapText="1"/>
    </xf>
    <xf numFmtId="164" fontId="9" fillId="0" borderId="2" xfId="0" applyNumberFormat="1" applyFont="1" applyFill="1" applyBorder="1" applyAlignment="1">
      <alignment horizontal="center" vertical="center"/>
    </xf>
    <xf numFmtId="164" fontId="10" fillId="0" borderId="2" xfId="1" applyNumberFormat="1" applyFont="1" applyFill="1" applyBorder="1" applyAlignment="1">
      <alignment horizontal="center" vertical="center" wrapText="1"/>
    </xf>
    <xf numFmtId="164" fontId="10" fillId="0" borderId="2" xfId="0" applyNumberFormat="1" applyFont="1" applyFill="1" applyBorder="1" applyAlignment="1">
      <alignment horizontal="center" vertical="center"/>
    </xf>
    <xf numFmtId="0" fontId="8" fillId="0" borderId="2" xfId="0" applyFont="1" applyBorder="1" applyAlignment="1">
      <alignment horizontal="left" vertical="center" wrapText="1"/>
    </xf>
    <xf numFmtId="0" fontId="8" fillId="0" borderId="7" xfId="0" applyFont="1" applyFill="1" applyBorder="1" applyAlignment="1">
      <alignment horizontal="left" vertical="top" wrapText="1"/>
    </xf>
    <xf numFmtId="0" fontId="8" fillId="0" borderId="2" xfId="0" applyNumberFormat="1" applyFont="1" applyFill="1" applyBorder="1" applyAlignment="1">
      <alignment horizontal="left" vertical="top" wrapText="1" shrinkToFit="1"/>
    </xf>
    <xf numFmtId="4" fontId="9" fillId="0" borderId="2" xfId="0" applyNumberFormat="1" applyFont="1" applyFill="1" applyBorder="1" applyAlignment="1">
      <alignment horizontal="center" vertical="center"/>
    </xf>
    <xf numFmtId="4" fontId="11" fillId="0" borderId="2" xfId="0" applyNumberFormat="1" applyFont="1" applyFill="1" applyBorder="1" applyAlignment="1">
      <alignment horizontal="center" vertical="center"/>
    </xf>
    <xf numFmtId="0" fontId="8" fillId="0"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13" fillId="3" borderId="2" xfId="0" applyFont="1" applyFill="1" applyBorder="1" applyAlignment="1">
      <alignment horizontal="left" vertical="top" wrapText="1"/>
    </xf>
    <xf numFmtId="0" fontId="14" fillId="0" borderId="2" xfId="0" applyNumberFormat="1" applyFont="1" applyFill="1" applyBorder="1" applyAlignment="1">
      <alignment horizontal="left" vertical="top" wrapText="1"/>
    </xf>
    <xf numFmtId="0" fontId="15" fillId="3" borderId="2" xfId="0" applyNumberFormat="1" applyFont="1" applyFill="1" applyBorder="1" applyAlignment="1">
      <alignment horizontal="left" vertical="top" wrapText="1"/>
    </xf>
    <xf numFmtId="49" fontId="2" fillId="3" borderId="2" xfId="0" applyNumberFormat="1" applyFont="1" applyFill="1" applyBorder="1" applyAlignment="1">
      <alignment horizontal="center" vertical="center"/>
    </xf>
    <xf numFmtId="4" fontId="16" fillId="0" borderId="0" xfId="0" applyNumberFormat="1" applyFont="1" applyFill="1"/>
    <xf numFmtId="4" fontId="16" fillId="2" borderId="0" xfId="0" applyNumberFormat="1" applyFont="1" applyFill="1"/>
    <xf numFmtId="4" fontId="17" fillId="0" borderId="0" xfId="0" applyNumberFormat="1" applyFont="1"/>
    <xf numFmtId="4" fontId="18" fillId="0" borderId="0" xfId="0" applyNumberFormat="1" applyFont="1"/>
    <xf numFmtId="4" fontId="16" fillId="0" borderId="0" xfId="0" applyNumberFormat="1" applyFont="1"/>
    <xf numFmtId="0" fontId="16" fillId="0" borderId="0" xfId="0" applyFont="1" applyBorder="1"/>
    <xf numFmtId="4" fontId="16" fillId="4" borderId="0" xfId="0" applyNumberFormat="1" applyFont="1" applyFill="1"/>
    <xf numFmtId="164" fontId="12" fillId="0" borderId="2" xfId="0" applyNumberFormat="1" applyFont="1" applyFill="1" applyBorder="1" applyAlignment="1">
      <alignment horizontal="center" vertical="center" wrapText="1"/>
    </xf>
    <xf numFmtId="164" fontId="11" fillId="0" borderId="2" xfId="0" applyNumberFormat="1" applyFont="1" applyFill="1" applyBorder="1" applyAlignment="1">
      <alignment horizontal="center" vertical="center"/>
    </xf>
    <xf numFmtId="0" fontId="2" fillId="0" borderId="2" xfId="0" applyNumberFormat="1" applyFont="1" applyBorder="1" applyAlignment="1">
      <alignment horizontal="left" wrapText="1"/>
    </xf>
    <xf numFmtId="0" fontId="19" fillId="0" borderId="0" xfId="0" applyFont="1"/>
    <xf numFmtId="0" fontId="2" fillId="0" borderId="2" xfId="0" applyNumberFormat="1" applyFont="1" applyFill="1" applyBorder="1" applyAlignment="1">
      <alignment horizontal="left" vertical="center" wrapText="1"/>
    </xf>
    <xf numFmtId="0" fontId="2" fillId="0" borderId="2" xfId="0" applyNumberFormat="1" applyFont="1" applyBorder="1" applyAlignment="1">
      <alignment horizontal="left" vertical="center" wrapText="1"/>
    </xf>
    <xf numFmtId="0" fontId="2" fillId="0" borderId="2" xfId="0" applyNumberFormat="1" applyFont="1" applyFill="1" applyBorder="1" applyAlignment="1">
      <alignment horizontal="center"/>
    </xf>
    <xf numFmtId="4" fontId="14" fillId="0" borderId="2" xfId="0" applyNumberFormat="1" applyFont="1" applyFill="1" applyBorder="1" applyAlignment="1">
      <alignment horizontal="left" vertical="center" wrapText="1"/>
    </xf>
    <xf numFmtId="4" fontId="15" fillId="3" borderId="2" xfId="0" applyNumberFormat="1" applyFont="1" applyFill="1" applyBorder="1" applyAlignment="1">
      <alignment horizontal="left" vertical="center" wrapText="1"/>
    </xf>
    <xf numFmtId="4" fontId="4" fillId="3" borderId="2" xfId="0" applyNumberFormat="1" applyFont="1" applyFill="1" applyBorder="1" applyAlignment="1">
      <alignment horizontal="left" vertical="center" wrapText="1"/>
    </xf>
    <xf numFmtId="4" fontId="2" fillId="3" borderId="2" xfId="0" applyNumberFormat="1" applyFont="1" applyFill="1" applyBorder="1" applyAlignment="1">
      <alignment horizontal="center" vertical="center"/>
    </xf>
    <xf numFmtId="4" fontId="2" fillId="0" borderId="0" xfId="0" applyNumberFormat="1" applyFont="1" applyFill="1" applyAlignment="1">
      <alignment horizontal="center"/>
    </xf>
    <xf numFmtId="165" fontId="9" fillId="0" borderId="2" xfId="1" applyNumberFormat="1" applyFont="1" applyFill="1" applyBorder="1" applyAlignment="1">
      <alignment horizontal="center" vertical="center"/>
    </xf>
    <xf numFmtId="165" fontId="2" fillId="0" borderId="2" xfId="1" applyNumberFormat="1" applyFont="1" applyBorder="1" applyAlignment="1">
      <alignment horizontal="center" vertical="center"/>
    </xf>
    <xf numFmtId="165" fontId="2" fillId="2" borderId="2" xfId="1" applyNumberFormat="1" applyFont="1" applyFill="1" applyBorder="1" applyAlignment="1">
      <alignment horizontal="center" vertical="center"/>
    </xf>
    <xf numFmtId="165" fontId="2" fillId="0" borderId="2" xfId="1" applyNumberFormat="1" applyFont="1" applyFill="1" applyBorder="1" applyAlignment="1">
      <alignment horizontal="center" vertical="center"/>
    </xf>
    <xf numFmtId="4" fontId="2" fillId="0" borderId="2" xfId="0" applyNumberFormat="1" applyFont="1" applyFill="1" applyBorder="1" applyAlignment="1">
      <alignment horizontal="left" vertical="center" wrapText="1"/>
    </xf>
    <xf numFmtId="49" fontId="2" fillId="0" borderId="2" xfId="0" applyNumberFormat="1" applyFont="1" applyBorder="1" applyAlignment="1">
      <alignment horizontal="center" vertical="center"/>
    </xf>
    <xf numFmtId="49" fontId="21" fillId="5" borderId="2" xfId="0" applyNumberFormat="1" applyFont="1" applyFill="1" applyBorder="1" applyAlignment="1">
      <alignment horizontal="center" vertical="center"/>
    </xf>
    <xf numFmtId="0" fontId="4" fillId="5" borderId="2" xfId="0" applyNumberFormat="1" applyFont="1" applyFill="1" applyBorder="1" applyAlignment="1">
      <alignment horizontal="center" wrapText="1"/>
    </xf>
    <xf numFmtId="0" fontId="4" fillId="5" borderId="2" xfId="0" applyNumberFormat="1" applyFont="1" applyFill="1" applyBorder="1" applyAlignment="1">
      <alignment horizontal="center"/>
    </xf>
    <xf numFmtId="49" fontId="2" fillId="6" borderId="2" xfId="0" applyNumberFormat="1" applyFont="1" applyFill="1" applyBorder="1" applyAlignment="1">
      <alignment horizontal="center" vertical="center"/>
    </xf>
    <xf numFmtId="0" fontId="2" fillId="6" borderId="2" xfId="0" applyNumberFormat="1" applyFont="1" applyFill="1" applyBorder="1" applyAlignment="1">
      <alignment horizontal="left" wrapText="1"/>
    </xf>
    <xf numFmtId="165" fontId="2" fillId="6" borderId="3" xfId="1" applyNumberFormat="1" applyFont="1" applyFill="1" applyBorder="1" applyAlignment="1">
      <alignment horizontal="center" vertical="center"/>
    </xf>
    <xf numFmtId="0" fontId="2" fillId="6" borderId="2" xfId="0" applyNumberFormat="1" applyFont="1" applyFill="1" applyBorder="1" applyAlignment="1">
      <alignment horizontal="center" vertical="center"/>
    </xf>
    <xf numFmtId="0" fontId="6" fillId="6" borderId="0" xfId="0" applyFont="1" applyFill="1"/>
    <xf numFmtId="49" fontId="2" fillId="0" borderId="8" xfId="0" applyNumberFormat="1" applyFont="1" applyBorder="1" applyAlignment="1">
      <alignment horizontal="center" vertical="center"/>
    </xf>
    <xf numFmtId="165" fontId="9" fillId="6" borderId="2" xfId="1" applyNumberFormat="1" applyFont="1" applyFill="1" applyBorder="1" applyAlignment="1">
      <alignment horizontal="center" vertical="center"/>
    </xf>
    <xf numFmtId="165" fontId="2" fillId="6" borderId="2" xfId="1" applyNumberFormat="1" applyFont="1" applyFill="1" applyBorder="1" applyAlignment="1">
      <alignment horizontal="center" vertical="center"/>
    </xf>
    <xf numFmtId="0" fontId="2" fillId="0" borderId="7" xfId="0" applyNumberFormat="1" applyFont="1" applyBorder="1" applyAlignment="1">
      <alignment horizontal="left" vertical="center" wrapText="1"/>
    </xf>
    <xf numFmtId="49" fontId="4" fillId="5" borderId="2" xfId="0" applyNumberFormat="1" applyFont="1" applyFill="1" applyBorder="1" applyAlignment="1">
      <alignment horizontal="center" vertical="center"/>
    </xf>
    <xf numFmtId="0" fontId="13" fillId="5" borderId="2" xfId="0" applyFont="1" applyFill="1" applyBorder="1" applyAlignment="1">
      <alignment horizontal="left" vertical="top" wrapText="1"/>
    </xf>
    <xf numFmtId="164" fontId="7" fillId="5" borderId="2" xfId="0" applyNumberFormat="1" applyFont="1" applyFill="1" applyBorder="1" applyAlignment="1">
      <alignment horizontal="center" vertical="center"/>
    </xf>
    <xf numFmtId="4" fontId="15" fillId="5" borderId="2" xfId="0" applyNumberFormat="1" applyFont="1" applyFill="1" applyBorder="1" applyAlignment="1">
      <alignment horizontal="left" vertical="center" wrapText="1"/>
    </xf>
    <xf numFmtId="49" fontId="2" fillId="7" borderId="2" xfId="0" applyNumberFormat="1" applyFont="1" applyFill="1" applyBorder="1" applyAlignment="1">
      <alignment horizontal="center" vertical="center"/>
    </xf>
    <xf numFmtId="0" fontId="2" fillId="7" borderId="2" xfId="0" applyNumberFormat="1" applyFont="1" applyFill="1" applyBorder="1" applyAlignment="1">
      <alignment horizontal="left" wrapText="1"/>
    </xf>
    <xf numFmtId="165" fontId="9" fillId="7" borderId="2" xfId="1" applyNumberFormat="1" applyFont="1" applyFill="1" applyBorder="1" applyAlignment="1">
      <alignment horizontal="center" vertical="center"/>
    </xf>
    <xf numFmtId="0" fontId="2" fillId="7" borderId="2" xfId="0" applyNumberFormat="1" applyFont="1" applyFill="1" applyBorder="1" applyAlignment="1">
      <alignment horizontal="center" vertical="center"/>
    </xf>
    <xf numFmtId="165" fontId="2" fillId="7" borderId="2" xfId="1" applyNumberFormat="1" applyFont="1" applyFill="1" applyBorder="1" applyAlignment="1">
      <alignment horizontal="center" vertical="center"/>
    </xf>
    <xf numFmtId="0" fontId="2" fillId="7" borderId="2" xfId="0" applyNumberFormat="1" applyFont="1" applyFill="1" applyBorder="1" applyAlignment="1">
      <alignment horizontal="center"/>
    </xf>
    <xf numFmtId="166" fontId="4" fillId="5" borderId="2" xfId="0" applyNumberFormat="1" applyFont="1" applyFill="1" applyBorder="1" applyAlignment="1">
      <alignment horizontal="center"/>
    </xf>
    <xf numFmtId="0" fontId="16" fillId="0" borderId="2" xfId="0" applyFont="1" applyBorder="1"/>
    <xf numFmtId="4" fontId="17" fillId="0" borderId="2" xfId="0" applyNumberFormat="1" applyFont="1" applyBorder="1"/>
    <xf numFmtId="4" fontId="2" fillId="0" borderId="2" xfId="0" applyNumberFormat="1" applyFont="1" applyFill="1" applyBorder="1" applyAlignment="1">
      <alignment horizontal="center"/>
    </xf>
    <xf numFmtId="49" fontId="2" fillId="0" borderId="0" xfId="0" applyNumberFormat="1" applyFont="1" applyAlignment="1">
      <alignment horizontal="left" vertical="center"/>
    </xf>
    <xf numFmtId="49" fontId="2" fillId="0" borderId="2" xfId="0" applyNumberFormat="1" applyFont="1" applyBorder="1" applyAlignment="1">
      <alignment horizontal="center" vertical="center"/>
    </xf>
    <xf numFmtId="0" fontId="19" fillId="0" borderId="0" xfId="0" applyFont="1" applyFill="1"/>
    <xf numFmtId="0" fontId="2" fillId="0" borderId="2" xfId="0" applyNumberFormat="1" applyFont="1" applyFill="1" applyBorder="1" applyAlignment="1">
      <alignment horizontal="left" wrapText="1"/>
    </xf>
    <xf numFmtId="166" fontId="2" fillId="0" borderId="2" xfId="0" applyNumberFormat="1" applyFont="1" applyFill="1" applyBorder="1" applyAlignment="1">
      <alignment horizontal="center" vertical="center"/>
    </xf>
    <xf numFmtId="165" fontId="2" fillId="0" borderId="3" xfId="1" applyNumberFormat="1" applyFont="1" applyBorder="1" applyAlignment="1">
      <alignment horizontal="center" vertical="center"/>
    </xf>
    <xf numFmtId="165" fontId="2" fillId="2" borderId="3" xfId="1" applyNumberFormat="1" applyFont="1" applyFill="1" applyBorder="1" applyAlignment="1">
      <alignment horizontal="center" vertical="center"/>
    </xf>
    <xf numFmtId="165" fontId="2" fillId="0" borderId="3" xfId="1" applyNumberFormat="1" applyFont="1" applyFill="1" applyBorder="1" applyAlignment="1">
      <alignment horizontal="center" vertical="center"/>
    </xf>
    <xf numFmtId="4" fontId="20" fillId="0" borderId="2" xfId="0" applyNumberFormat="1" applyFont="1" applyFill="1" applyBorder="1" applyAlignment="1">
      <alignment horizontal="left" vertical="center" wrapText="1"/>
    </xf>
    <xf numFmtId="4" fontId="2" fillId="0" borderId="2" xfId="0" applyNumberFormat="1"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49" fontId="2" fillId="0" borderId="2" xfId="0" applyNumberFormat="1" applyFont="1" applyBorder="1" applyAlignment="1">
      <alignment horizontal="center" vertical="center"/>
    </xf>
    <xf numFmtId="0" fontId="2" fillId="0" borderId="2" xfId="0" applyFont="1" applyBorder="1" applyAlignment="1">
      <alignment horizontal="center" vertical="center" wrapText="1"/>
    </xf>
    <xf numFmtId="4" fontId="2" fillId="0" borderId="3" xfId="0" applyNumberFormat="1" applyFont="1" applyBorder="1" applyAlignment="1">
      <alignment horizontal="center"/>
    </xf>
    <xf numFmtId="4" fontId="2" fillId="0" borderId="2" xfId="0" applyNumberFormat="1" applyFont="1" applyBorder="1" applyAlignment="1">
      <alignment horizontal="center"/>
    </xf>
    <xf numFmtId="4" fontId="2" fillId="0" borderId="4" xfId="0" applyNumberFormat="1" applyFont="1" applyFill="1" applyBorder="1" applyAlignment="1">
      <alignment horizontal="center" vertical="center" wrapText="1"/>
    </xf>
    <xf numFmtId="4" fontId="2" fillId="0" borderId="5"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8"/>
  <sheetViews>
    <sheetView tabSelected="1" zoomScaleNormal="100" workbookViewId="0">
      <pane ySplit="6" topLeftCell="A37" activePane="bottomLeft" state="frozen"/>
      <selection pane="bottomLeft" activeCell="O34" sqref="O34"/>
    </sheetView>
  </sheetViews>
  <sheetFormatPr defaultRowHeight="15" x14ac:dyDescent="0.25"/>
  <cols>
    <col min="1" max="1" width="6.42578125" style="1" customWidth="1"/>
    <col min="2" max="2" width="19.140625" style="37" customWidth="1"/>
    <col min="3" max="3" width="12.42578125" style="34" bestFit="1" customWidth="1"/>
    <col min="4" max="4" width="12.5703125" style="34" bestFit="1" customWidth="1"/>
    <col min="5" max="5" width="11.7109375" style="35" bestFit="1" customWidth="1"/>
    <col min="6" max="6" width="12.5703125" style="35" bestFit="1" customWidth="1"/>
    <col min="7" max="8" width="11.5703125" style="35" bestFit="1" customWidth="1"/>
    <col min="9" max="9" width="11.7109375" style="36" bestFit="1" customWidth="1"/>
    <col min="10" max="10" width="11.7109375" style="38" bestFit="1" customWidth="1"/>
    <col min="11" max="12" width="5.85546875" style="36" bestFit="1" customWidth="1"/>
    <col min="13" max="13" width="12" style="32" bestFit="1" customWidth="1"/>
    <col min="14" max="14" width="11.5703125" style="32" bestFit="1" customWidth="1"/>
    <col min="15" max="15" width="41.85546875" style="50" customWidth="1"/>
  </cols>
  <sheetData>
    <row r="1" spans="1:15" s="2" customFormat="1" ht="15.75" x14ac:dyDescent="0.25">
      <c r="A1" s="1"/>
      <c r="B1" s="93" t="s">
        <v>0</v>
      </c>
      <c r="C1" s="93"/>
      <c r="D1" s="93"/>
      <c r="E1" s="93"/>
      <c r="F1" s="93"/>
      <c r="G1" s="93"/>
      <c r="H1" s="93"/>
      <c r="I1" s="93"/>
      <c r="J1" s="93"/>
      <c r="K1" s="93"/>
      <c r="L1" s="93"/>
      <c r="M1" s="93"/>
      <c r="N1" s="93"/>
      <c r="O1" s="93"/>
    </row>
    <row r="2" spans="1:15" s="2" customFormat="1" ht="15.75" x14ac:dyDescent="0.25">
      <c r="A2" s="1"/>
      <c r="B2" s="94" t="s">
        <v>182</v>
      </c>
      <c r="C2" s="94"/>
      <c r="D2" s="94"/>
      <c r="E2" s="94"/>
      <c r="F2" s="94"/>
      <c r="G2" s="94"/>
      <c r="H2" s="94"/>
      <c r="I2" s="94"/>
      <c r="J2" s="94"/>
      <c r="K2" s="94"/>
      <c r="L2" s="94"/>
      <c r="M2" s="94"/>
      <c r="N2" s="94"/>
      <c r="O2" s="94"/>
    </row>
    <row r="3" spans="1:15" x14ac:dyDescent="0.25">
      <c r="A3" s="95" t="s">
        <v>1</v>
      </c>
      <c r="B3" s="96" t="s">
        <v>2</v>
      </c>
      <c r="C3" s="97" t="s">
        <v>3</v>
      </c>
      <c r="D3" s="98"/>
      <c r="E3" s="98"/>
      <c r="F3" s="98"/>
      <c r="G3" s="98"/>
      <c r="H3" s="98"/>
      <c r="I3" s="98"/>
      <c r="J3" s="98"/>
      <c r="K3" s="98"/>
      <c r="L3" s="98"/>
      <c r="M3" s="98"/>
      <c r="N3" s="98"/>
      <c r="O3" s="99" t="s">
        <v>4</v>
      </c>
    </row>
    <row r="4" spans="1:15" ht="26.25" customHeight="1" x14ac:dyDescent="0.25">
      <c r="A4" s="95"/>
      <c r="B4" s="96"/>
      <c r="C4" s="102" t="s">
        <v>5</v>
      </c>
      <c r="D4" s="103"/>
      <c r="E4" s="104" t="s">
        <v>6</v>
      </c>
      <c r="F4" s="104"/>
      <c r="G4" s="104" t="s">
        <v>7</v>
      </c>
      <c r="H4" s="104"/>
      <c r="I4" s="104"/>
      <c r="J4" s="104"/>
      <c r="K4" s="104" t="s">
        <v>8</v>
      </c>
      <c r="L4" s="104"/>
      <c r="M4" s="92" t="s">
        <v>9</v>
      </c>
      <c r="N4" s="92"/>
      <c r="O4" s="100"/>
    </row>
    <row r="5" spans="1:15" ht="78.75" x14ac:dyDescent="0.25">
      <c r="A5" s="95"/>
      <c r="B5" s="96"/>
      <c r="C5" s="3" t="s">
        <v>10</v>
      </c>
      <c r="D5" s="4" t="s">
        <v>11</v>
      </c>
      <c r="E5" s="5" t="s">
        <v>10</v>
      </c>
      <c r="F5" s="5" t="s">
        <v>11</v>
      </c>
      <c r="G5" s="5" t="s">
        <v>12</v>
      </c>
      <c r="H5" s="5" t="s">
        <v>92</v>
      </c>
      <c r="I5" s="5" t="s">
        <v>13</v>
      </c>
      <c r="J5" s="6" t="s">
        <v>14</v>
      </c>
      <c r="K5" s="5" t="s">
        <v>10</v>
      </c>
      <c r="L5" s="5" t="s">
        <v>11</v>
      </c>
      <c r="M5" s="7" t="s">
        <v>10</v>
      </c>
      <c r="N5" s="7" t="s">
        <v>180</v>
      </c>
      <c r="O5" s="101"/>
    </row>
    <row r="6" spans="1:15" s="13" customFormat="1" ht="12.75" customHeight="1" x14ac:dyDescent="0.2">
      <c r="A6" s="8">
        <v>1</v>
      </c>
      <c r="B6" s="9">
        <v>2</v>
      </c>
      <c r="C6" s="10">
        <v>3</v>
      </c>
      <c r="D6" s="9">
        <v>4</v>
      </c>
      <c r="E6" s="9">
        <v>5</v>
      </c>
      <c r="F6" s="9">
        <v>6</v>
      </c>
      <c r="G6" s="9">
        <v>7</v>
      </c>
      <c r="H6" s="9">
        <v>8</v>
      </c>
      <c r="I6" s="9">
        <v>9</v>
      </c>
      <c r="J6" s="11">
        <v>10</v>
      </c>
      <c r="K6" s="9">
        <v>11</v>
      </c>
      <c r="L6" s="9">
        <v>12</v>
      </c>
      <c r="M6" s="12">
        <v>13</v>
      </c>
      <c r="N6" s="12">
        <v>14</v>
      </c>
      <c r="O6" s="45">
        <v>15</v>
      </c>
    </row>
    <row r="7" spans="1:15" s="42" customFormat="1" ht="94.5" x14ac:dyDescent="0.15">
      <c r="A7" s="57" t="s">
        <v>94</v>
      </c>
      <c r="B7" s="58" t="s">
        <v>15</v>
      </c>
      <c r="C7" s="79">
        <f>C9+C10+C11+C12+C13+C14+C15+C16+C17+C18+C19+C20+C21+C22+C23+C24+C25+C26+C29+C30+C31+C32+C33+C34+C35+C36+C37+C38+C39+C40+C41+C42+C43+C44+C47+C50+C52+C54+C56</f>
        <v>9236941.4870000016</v>
      </c>
      <c r="D7" s="79">
        <f>D8+D9+D10+D11+D12+D13+D14+D15+D16+D17+D18+D19+D20+D21+D22+D23+D24+D25+D26+D29+D30+D31+D32+D33+D34+D35+D36+D37+D38+D39+D40+D41+D42+D43+D44+D47+D50+D52+D54+D56</f>
        <v>2315585.2372359997</v>
      </c>
      <c r="E7" s="79">
        <f>E8+E9+E10+E11+E12+E13+E14+E15+E16+E17+E18+E19+E20+E21+E22+E23+E24+E25+E26+E29+E30+E31+E32+E33+E34+E35+E36+E37+E38+E39+E40+E41+E42+E43+E44+E47+E50+E52+E54+E56</f>
        <v>759418.6</v>
      </c>
      <c r="F7" s="79">
        <f t="shared" ref="F7:N7" si="0">F8+F9+F10+F11+F12+F13+F14+F15+F16+F17+F18+F19+F20+F21+F22+F23+F24+F25+F26+F29+F30+F31+F32+F33+F34+F35+F36+F37+F38+F39+F40+F41+F42+F43+F44+F47+F50+F52+F54+F56</f>
        <v>214230.34056999997</v>
      </c>
      <c r="G7" s="79">
        <f t="shared" si="0"/>
        <v>1301501.3</v>
      </c>
      <c r="H7" s="79">
        <f>H8+H9+H10+H11+H12+H13+H14+H15+H16+H17+H18+H19+H20+H21+H22+H23+H24+H25+H26+H27+H28+H29+H30+H32+H31+H33+H34+H35+H36+H37+H38+H39+H40+H41+H42+H43+H44+H47+H50+H52+H54</f>
        <v>1777299.0870000001</v>
      </c>
      <c r="I7" s="79">
        <f t="shared" ref="I7:J7" si="1">I8+I9+I10+I11+I12+I13+I14+I15+I16+I17+I18+I19+I20+I21+I22+I23+I24+I25+I26+I27+I28+I29+I30+I32+I31+I33+I34+I35+I36+I37+I38+I39+I40+I41+I42+I43+I44+I47+I50+I52+I54</f>
        <v>1777299.0870000001</v>
      </c>
      <c r="J7" s="79">
        <f t="shared" si="1"/>
        <v>648441.58807599987</v>
      </c>
      <c r="K7" s="79">
        <f t="shared" si="0"/>
        <v>0</v>
      </c>
      <c r="L7" s="79">
        <f t="shared" si="0"/>
        <v>0</v>
      </c>
      <c r="M7" s="79">
        <f t="shared" si="0"/>
        <v>6746365.0999999996</v>
      </c>
      <c r="N7" s="79">
        <f t="shared" si="0"/>
        <v>1500072.3</v>
      </c>
      <c r="O7" s="59"/>
    </row>
    <row r="8" spans="1:15" s="85" customFormat="1" ht="168.75" x14ac:dyDescent="0.2">
      <c r="A8" s="16" t="s">
        <v>78</v>
      </c>
      <c r="B8" s="86" t="s">
        <v>148</v>
      </c>
      <c r="C8" s="18">
        <f t="shared" ref="C8:C22" si="2">E8+H8+K8+M8</f>
        <v>26.9</v>
      </c>
      <c r="D8" s="87">
        <v>0</v>
      </c>
      <c r="E8" s="87">
        <v>26.9</v>
      </c>
      <c r="F8" s="87">
        <v>0</v>
      </c>
      <c r="G8" s="87">
        <v>0</v>
      </c>
      <c r="H8" s="87">
        <v>0</v>
      </c>
      <c r="I8" s="87">
        <v>0</v>
      </c>
      <c r="J8" s="87">
        <v>0</v>
      </c>
      <c r="K8" s="87">
        <v>0</v>
      </c>
      <c r="L8" s="87">
        <v>0</v>
      </c>
      <c r="M8" s="87">
        <v>0</v>
      </c>
      <c r="N8" s="87">
        <v>0</v>
      </c>
      <c r="O8" s="43" t="s">
        <v>183</v>
      </c>
    </row>
    <row r="9" spans="1:15" s="13" customFormat="1" ht="281.25" x14ac:dyDescent="0.15">
      <c r="A9" s="16" t="s">
        <v>95</v>
      </c>
      <c r="B9" s="17" t="s">
        <v>16</v>
      </c>
      <c r="C9" s="18">
        <f t="shared" si="2"/>
        <v>100295.5</v>
      </c>
      <c r="D9" s="18">
        <f t="shared" ref="D9:D22" si="3">F9+J9+L9+N9</f>
        <v>27649.8</v>
      </c>
      <c r="E9" s="18">
        <v>0</v>
      </c>
      <c r="F9" s="18">
        <v>0</v>
      </c>
      <c r="G9" s="18">
        <v>0</v>
      </c>
      <c r="H9" s="18">
        <v>0</v>
      </c>
      <c r="I9" s="18">
        <v>0</v>
      </c>
      <c r="J9" s="18">
        <v>0</v>
      </c>
      <c r="K9" s="18">
        <v>0</v>
      </c>
      <c r="L9" s="18">
        <v>0</v>
      </c>
      <c r="M9" s="19">
        <v>100295.5</v>
      </c>
      <c r="N9" s="20">
        <v>27649.8</v>
      </c>
      <c r="O9" s="46" t="s">
        <v>162</v>
      </c>
    </row>
    <row r="10" spans="1:15" s="13" customFormat="1" ht="236.25" x14ac:dyDescent="0.15">
      <c r="A10" s="16" t="s">
        <v>96</v>
      </c>
      <c r="B10" s="17" t="s">
        <v>17</v>
      </c>
      <c r="C10" s="18">
        <f t="shared" si="2"/>
        <v>39012.1</v>
      </c>
      <c r="D10" s="18">
        <f t="shared" si="3"/>
        <v>1822.9</v>
      </c>
      <c r="E10" s="18">
        <v>0</v>
      </c>
      <c r="F10" s="18">
        <v>0</v>
      </c>
      <c r="G10" s="18">
        <v>0</v>
      </c>
      <c r="H10" s="18">
        <v>0</v>
      </c>
      <c r="I10" s="18">
        <v>0</v>
      </c>
      <c r="J10" s="18">
        <v>0</v>
      </c>
      <c r="K10" s="18">
        <v>0</v>
      </c>
      <c r="L10" s="18">
        <v>0</v>
      </c>
      <c r="M10" s="19">
        <v>39012.1</v>
      </c>
      <c r="N10" s="18">
        <v>1822.9</v>
      </c>
      <c r="O10" s="46" t="s">
        <v>163</v>
      </c>
    </row>
    <row r="11" spans="1:15" s="13" customFormat="1" ht="45" x14ac:dyDescent="0.15">
      <c r="A11" s="16" t="s">
        <v>97</v>
      </c>
      <c r="B11" s="17" t="s">
        <v>18</v>
      </c>
      <c r="C11" s="18">
        <f t="shared" si="2"/>
        <v>13421.9</v>
      </c>
      <c r="D11" s="18">
        <f t="shared" si="3"/>
        <v>3126.5</v>
      </c>
      <c r="E11" s="18">
        <v>0</v>
      </c>
      <c r="F11" s="18">
        <v>0</v>
      </c>
      <c r="G11" s="18">
        <v>0</v>
      </c>
      <c r="H11" s="18">
        <v>0</v>
      </c>
      <c r="I11" s="18">
        <v>0</v>
      </c>
      <c r="J11" s="18">
        <v>0</v>
      </c>
      <c r="K11" s="18">
        <v>0</v>
      </c>
      <c r="L11" s="18">
        <v>0</v>
      </c>
      <c r="M11" s="19">
        <v>13421.9</v>
      </c>
      <c r="N11" s="20">
        <v>3126.5</v>
      </c>
      <c r="O11" s="46" t="s">
        <v>164</v>
      </c>
    </row>
    <row r="12" spans="1:15" s="13" customFormat="1" ht="56.25" x14ac:dyDescent="0.15">
      <c r="A12" s="16" t="s">
        <v>98</v>
      </c>
      <c r="B12" s="17" t="s">
        <v>19</v>
      </c>
      <c r="C12" s="18">
        <f t="shared" si="2"/>
        <v>10595.8</v>
      </c>
      <c r="D12" s="18">
        <f t="shared" si="3"/>
        <v>2808.7</v>
      </c>
      <c r="E12" s="18">
        <v>0</v>
      </c>
      <c r="F12" s="18">
        <v>0</v>
      </c>
      <c r="G12" s="18">
        <v>0</v>
      </c>
      <c r="H12" s="18">
        <v>0</v>
      </c>
      <c r="I12" s="18">
        <v>0</v>
      </c>
      <c r="J12" s="18">
        <v>0</v>
      </c>
      <c r="K12" s="18">
        <v>0</v>
      </c>
      <c r="L12" s="18">
        <v>0</v>
      </c>
      <c r="M12" s="19">
        <v>10595.8</v>
      </c>
      <c r="N12" s="18">
        <v>2808.7</v>
      </c>
      <c r="O12" s="55" t="s">
        <v>178</v>
      </c>
    </row>
    <row r="13" spans="1:15" s="13" customFormat="1" ht="45" x14ac:dyDescent="0.15">
      <c r="A13" s="16" t="s">
        <v>99</v>
      </c>
      <c r="B13" s="17" t="s">
        <v>20</v>
      </c>
      <c r="C13" s="18">
        <f t="shared" si="2"/>
        <v>105631.4</v>
      </c>
      <c r="D13" s="18">
        <f t="shared" si="3"/>
        <v>6840.4</v>
      </c>
      <c r="E13" s="18">
        <v>0</v>
      </c>
      <c r="F13" s="18">
        <v>0</v>
      </c>
      <c r="G13" s="18">
        <v>0</v>
      </c>
      <c r="H13" s="18">
        <v>0</v>
      </c>
      <c r="I13" s="18">
        <v>0</v>
      </c>
      <c r="J13" s="18">
        <v>0</v>
      </c>
      <c r="K13" s="18">
        <v>0</v>
      </c>
      <c r="L13" s="18">
        <v>0</v>
      </c>
      <c r="M13" s="19">
        <v>105631.4</v>
      </c>
      <c r="N13" s="20">
        <v>6840.4</v>
      </c>
      <c r="O13" s="46" t="s">
        <v>165</v>
      </c>
    </row>
    <row r="14" spans="1:15" s="13" customFormat="1" ht="45" x14ac:dyDescent="0.15">
      <c r="A14" s="16" t="s">
        <v>100</v>
      </c>
      <c r="B14" s="21" t="s">
        <v>21</v>
      </c>
      <c r="C14" s="18">
        <f t="shared" si="2"/>
        <v>224252.79999999999</v>
      </c>
      <c r="D14" s="18">
        <f t="shared" si="3"/>
        <v>38262.6</v>
      </c>
      <c r="E14" s="18">
        <v>0</v>
      </c>
      <c r="F14" s="18">
        <v>0</v>
      </c>
      <c r="G14" s="18">
        <v>0</v>
      </c>
      <c r="H14" s="18">
        <v>0</v>
      </c>
      <c r="I14" s="18">
        <v>0</v>
      </c>
      <c r="J14" s="18">
        <v>0</v>
      </c>
      <c r="K14" s="18">
        <v>0</v>
      </c>
      <c r="L14" s="18">
        <v>0</v>
      </c>
      <c r="M14" s="19">
        <v>224252.79999999999</v>
      </c>
      <c r="N14" s="18">
        <v>38262.6</v>
      </c>
      <c r="O14" s="46" t="s">
        <v>166</v>
      </c>
    </row>
    <row r="15" spans="1:15" s="13" customFormat="1" ht="348.75" x14ac:dyDescent="0.15">
      <c r="A15" s="16" t="s">
        <v>101</v>
      </c>
      <c r="B15" s="22" t="s">
        <v>22</v>
      </c>
      <c r="C15" s="18">
        <f t="shared" si="2"/>
        <v>182653.2</v>
      </c>
      <c r="D15" s="18">
        <f t="shared" si="3"/>
        <v>45106.2</v>
      </c>
      <c r="E15" s="18">
        <v>0</v>
      </c>
      <c r="F15" s="18">
        <v>0</v>
      </c>
      <c r="G15" s="18">
        <v>0</v>
      </c>
      <c r="H15" s="18">
        <v>0</v>
      </c>
      <c r="I15" s="18">
        <v>0</v>
      </c>
      <c r="J15" s="18">
        <v>0</v>
      </c>
      <c r="K15" s="18">
        <v>0</v>
      </c>
      <c r="L15" s="18">
        <v>0</v>
      </c>
      <c r="M15" s="19">
        <v>182653.2</v>
      </c>
      <c r="N15" s="18">
        <v>45106.2</v>
      </c>
      <c r="O15" s="46" t="s">
        <v>167</v>
      </c>
    </row>
    <row r="16" spans="1:15" s="13" customFormat="1" ht="409.5" x14ac:dyDescent="0.15">
      <c r="A16" s="16" t="s">
        <v>102</v>
      </c>
      <c r="B16" s="22" t="s">
        <v>23</v>
      </c>
      <c r="C16" s="18">
        <f t="shared" si="2"/>
        <v>1324012.3</v>
      </c>
      <c r="D16" s="18">
        <f t="shared" si="3"/>
        <v>299160.8</v>
      </c>
      <c r="E16" s="18">
        <v>0</v>
      </c>
      <c r="F16" s="18">
        <v>0</v>
      </c>
      <c r="G16" s="18">
        <v>0</v>
      </c>
      <c r="H16" s="18">
        <v>0</v>
      </c>
      <c r="I16" s="18">
        <v>0</v>
      </c>
      <c r="J16" s="18">
        <v>0</v>
      </c>
      <c r="K16" s="18">
        <v>0</v>
      </c>
      <c r="L16" s="18">
        <v>0</v>
      </c>
      <c r="M16" s="19">
        <v>1324012.3</v>
      </c>
      <c r="N16" s="18">
        <v>299160.8</v>
      </c>
      <c r="O16" s="46" t="s">
        <v>168</v>
      </c>
    </row>
    <row r="17" spans="1:15" s="13" customFormat="1" ht="409.5" x14ac:dyDescent="0.15">
      <c r="A17" s="16" t="s">
        <v>103</v>
      </c>
      <c r="B17" s="22" t="s">
        <v>24</v>
      </c>
      <c r="C17" s="18">
        <f t="shared" si="2"/>
        <v>302380.79999999999</v>
      </c>
      <c r="D17" s="18">
        <f t="shared" si="3"/>
        <v>76540.7</v>
      </c>
      <c r="E17" s="18">
        <v>0</v>
      </c>
      <c r="F17" s="18">
        <v>0</v>
      </c>
      <c r="G17" s="18">
        <v>0</v>
      </c>
      <c r="H17" s="18">
        <v>0</v>
      </c>
      <c r="I17" s="18">
        <v>0</v>
      </c>
      <c r="J17" s="18">
        <v>0</v>
      </c>
      <c r="K17" s="18">
        <v>0</v>
      </c>
      <c r="L17" s="18">
        <v>0</v>
      </c>
      <c r="M17" s="19">
        <v>302380.79999999999</v>
      </c>
      <c r="N17" s="20">
        <v>76540.7</v>
      </c>
      <c r="O17" s="46" t="s">
        <v>169</v>
      </c>
    </row>
    <row r="18" spans="1:15" s="13" customFormat="1" ht="101.25" x14ac:dyDescent="0.15">
      <c r="A18" s="16" t="s">
        <v>104</v>
      </c>
      <c r="B18" s="23" t="s">
        <v>27</v>
      </c>
      <c r="C18" s="18">
        <f t="shared" si="2"/>
        <v>13680.8</v>
      </c>
      <c r="D18" s="18">
        <f t="shared" si="3"/>
        <v>2369.4</v>
      </c>
      <c r="E18" s="18">
        <v>0</v>
      </c>
      <c r="F18" s="18">
        <v>0</v>
      </c>
      <c r="G18" s="18">
        <v>0</v>
      </c>
      <c r="H18" s="18">
        <v>0</v>
      </c>
      <c r="I18" s="18">
        <v>0</v>
      </c>
      <c r="J18" s="18">
        <v>0</v>
      </c>
      <c r="K18" s="18">
        <v>0</v>
      </c>
      <c r="L18" s="18">
        <v>0</v>
      </c>
      <c r="M18" s="18">
        <v>13680.8</v>
      </c>
      <c r="N18" s="18">
        <v>2369.4</v>
      </c>
      <c r="O18" s="46" t="s">
        <v>170</v>
      </c>
    </row>
    <row r="19" spans="1:15" s="13" customFormat="1" ht="281.25" x14ac:dyDescent="0.15">
      <c r="A19" s="16" t="s">
        <v>105</v>
      </c>
      <c r="B19" s="23" t="s">
        <v>30</v>
      </c>
      <c r="C19" s="18">
        <f t="shared" si="2"/>
        <v>369753.4</v>
      </c>
      <c r="D19" s="18">
        <f t="shared" si="3"/>
        <v>160557.79999999999</v>
      </c>
      <c r="E19" s="18">
        <v>0</v>
      </c>
      <c r="F19" s="18">
        <v>0</v>
      </c>
      <c r="G19" s="18">
        <v>0</v>
      </c>
      <c r="H19" s="18">
        <v>0</v>
      </c>
      <c r="I19" s="18">
        <v>0</v>
      </c>
      <c r="J19" s="18">
        <v>0</v>
      </c>
      <c r="K19" s="18">
        <v>0</v>
      </c>
      <c r="L19" s="18">
        <v>0</v>
      </c>
      <c r="M19" s="18">
        <v>369753.4</v>
      </c>
      <c r="N19" s="18">
        <v>160557.79999999999</v>
      </c>
      <c r="O19" s="46" t="s">
        <v>171</v>
      </c>
    </row>
    <row r="20" spans="1:15" s="13" customFormat="1" ht="78.75" x14ac:dyDescent="0.15">
      <c r="A20" s="16" t="s">
        <v>106</v>
      </c>
      <c r="B20" s="27" t="s">
        <v>37</v>
      </c>
      <c r="C20" s="18">
        <f t="shared" si="2"/>
        <v>39487.9</v>
      </c>
      <c r="D20" s="18">
        <f t="shared" si="3"/>
        <v>10537.6</v>
      </c>
      <c r="E20" s="18">
        <v>0</v>
      </c>
      <c r="F20" s="18">
        <v>0</v>
      </c>
      <c r="G20" s="18">
        <v>0</v>
      </c>
      <c r="H20" s="18">
        <v>0</v>
      </c>
      <c r="I20" s="18">
        <v>0</v>
      </c>
      <c r="J20" s="18">
        <v>0</v>
      </c>
      <c r="K20" s="18">
        <v>0</v>
      </c>
      <c r="L20" s="18">
        <v>0</v>
      </c>
      <c r="M20" s="18">
        <v>39487.9</v>
      </c>
      <c r="N20" s="20">
        <v>10537.6</v>
      </c>
      <c r="O20" s="46" t="s">
        <v>172</v>
      </c>
    </row>
    <row r="21" spans="1:15" s="13" customFormat="1" ht="78.75" x14ac:dyDescent="0.15">
      <c r="A21" s="16" t="s">
        <v>107</v>
      </c>
      <c r="B21" s="26" t="s">
        <v>38</v>
      </c>
      <c r="C21" s="18">
        <f t="shared" si="2"/>
        <v>5177.3999999999996</v>
      </c>
      <c r="D21" s="18">
        <f t="shared" si="3"/>
        <v>2971.9</v>
      </c>
      <c r="E21" s="18">
        <v>0</v>
      </c>
      <c r="F21" s="18">
        <v>0</v>
      </c>
      <c r="G21" s="18">
        <v>0</v>
      </c>
      <c r="H21" s="18">
        <v>0</v>
      </c>
      <c r="I21" s="18">
        <v>0</v>
      </c>
      <c r="J21" s="18">
        <v>0</v>
      </c>
      <c r="K21" s="18">
        <v>0</v>
      </c>
      <c r="L21" s="18">
        <v>0</v>
      </c>
      <c r="M21" s="18">
        <v>5177.3999999999996</v>
      </c>
      <c r="N21" s="20">
        <v>2971.9</v>
      </c>
      <c r="O21" s="46" t="s">
        <v>173</v>
      </c>
    </row>
    <row r="22" spans="1:15" s="13" customFormat="1" ht="22.5" x14ac:dyDescent="0.15">
      <c r="A22" s="16" t="s">
        <v>149</v>
      </c>
      <c r="B22" s="26" t="s">
        <v>39</v>
      </c>
      <c r="C22" s="18">
        <f t="shared" si="2"/>
        <v>27368.5</v>
      </c>
      <c r="D22" s="18">
        <f t="shared" si="3"/>
        <v>0</v>
      </c>
      <c r="E22" s="18">
        <v>0</v>
      </c>
      <c r="F22" s="18">
        <v>0</v>
      </c>
      <c r="G22" s="18">
        <v>0</v>
      </c>
      <c r="H22" s="18">
        <v>0</v>
      </c>
      <c r="I22" s="18">
        <v>0</v>
      </c>
      <c r="J22" s="18">
        <v>0</v>
      </c>
      <c r="K22" s="18">
        <v>0</v>
      </c>
      <c r="L22" s="18">
        <v>0</v>
      </c>
      <c r="M22" s="18">
        <v>27368.5</v>
      </c>
      <c r="N22" s="18">
        <v>0</v>
      </c>
      <c r="O22" s="46" t="s">
        <v>174</v>
      </c>
    </row>
    <row r="23" spans="1:15" s="13" customFormat="1" ht="45" x14ac:dyDescent="0.15">
      <c r="A23" s="16" t="s">
        <v>150</v>
      </c>
      <c r="B23" s="23" t="s">
        <v>108</v>
      </c>
      <c r="C23" s="18">
        <f>E23+H23+K23+M23</f>
        <v>121334.7</v>
      </c>
      <c r="D23" s="18">
        <f>F23+J23+L23+N23</f>
        <v>66859.600000000006</v>
      </c>
      <c r="E23" s="18">
        <v>0</v>
      </c>
      <c r="F23" s="18">
        <v>0</v>
      </c>
      <c r="G23" s="24">
        <v>0</v>
      </c>
      <c r="H23" s="24">
        <v>0</v>
      </c>
      <c r="I23" s="24">
        <v>0</v>
      </c>
      <c r="J23" s="25">
        <v>0</v>
      </c>
      <c r="K23" s="18">
        <v>0</v>
      </c>
      <c r="L23" s="18">
        <v>0</v>
      </c>
      <c r="M23" s="18">
        <v>121334.7</v>
      </c>
      <c r="N23" s="18">
        <v>66859.600000000006</v>
      </c>
      <c r="O23" s="55" t="s">
        <v>177</v>
      </c>
    </row>
    <row r="24" spans="1:15" s="13" customFormat="1" ht="90" x14ac:dyDescent="0.15">
      <c r="A24" s="16" t="s">
        <v>109</v>
      </c>
      <c r="B24" s="26" t="s">
        <v>40</v>
      </c>
      <c r="C24" s="18">
        <f>E24+H24+K24+M24</f>
        <v>13363.7</v>
      </c>
      <c r="D24" s="18">
        <f t="shared" ref="D24:D41" si="4">F24+J24+L24+N24</f>
        <v>74.703999999999994</v>
      </c>
      <c r="E24" s="18">
        <v>0</v>
      </c>
      <c r="F24" s="18">
        <v>0</v>
      </c>
      <c r="G24" s="39">
        <v>12301.2</v>
      </c>
      <c r="H24" s="39">
        <v>13363.7</v>
      </c>
      <c r="I24" s="39">
        <v>13363.7</v>
      </c>
      <c r="J24" s="39">
        <v>74.703999999999994</v>
      </c>
      <c r="K24" s="18">
        <v>0</v>
      </c>
      <c r="L24" s="18">
        <v>0</v>
      </c>
      <c r="M24" s="18">
        <v>0</v>
      </c>
      <c r="N24" s="18">
        <v>0</v>
      </c>
      <c r="O24" s="46" t="s">
        <v>145</v>
      </c>
    </row>
    <row r="25" spans="1:15" s="13" customFormat="1" ht="112.5" x14ac:dyDescent="0.15">
      <c r="A25" s="16" t="s">
        <v>31</v>
      </c>
      <c r="B25" s="26" t="s">
        <v>45</v>
      </c>
      <c r="C25" s="18">
        <f t="shared" ref="C25:C43" si="5">E25+H25+K25+M25</f>
        <v>145390.9</v>
      </c>
      <c r="D25" s="18">
        <f t="shared" si="4"/>
        <v>68706</v>
      </c>
      <c r="E25" s="18">
        <v>0</v>
      </c>
      <c r="F25" s="18">
        <v>0</v>
      </c>
      <c r="G25" s="40">
        <v>56714.6</v>
      </c>
      <c r="H25" s="40">
        <v>145390.9</v>
      </c>
      <c r="I25" s="40">
        <v>145390.9</v>
      </c>
      <c r="J25" s="40">
        <v>68706</v>
      </c>
      <c r="K25" s="18">
        <v>0</v>
      </c>
      <c r="L25" s="18">
        <v>0</v>
      </c>
      <c r="M25" s="18">
        <v>0</v>
      </c>
      <c r="N25" s="18">
        <v>0</v>
      </c>
      <c r="O25" s="55" t="s">
        <v>194</v>
      </c>
    </row>
    <row r="26" spans="1:15" s="13" customFormat="1" ht="409.5" x14ac:dyDescent="0.15">
      <c r="A26" s="16" t="s">
        <v>110</v>
      </c>
      <c r="B26" s="23" t="s">
        <v>28</v>
      </c>
      <c r="C26" s="18">
        <f t="shared" si="5"/>
        <v>673981.7</v>
      </c>
      <c r="D26" s="18">
        <f t="shared" si="4"/>
        <v>117055.40411</v>
      </c>
      <c r="E26" s="18">
        <v>0</v>
      </c>
      <c r="F26" s="18">
        <v>0</v>
      </c>
      <c r="G26" s="24">
        <v>14709.8</v>
      </c>
      <c r="H26" s="24">
        <v>16731.7</v>
      </c>
      <c r="I26" s="24">
        <v>16731.7</v>
      </c>
      <c r="J26" s="24">
        <v>6050.9041100000004</v>
      </c>
      <c r="K26" s="18">
        <v>0</v>
      </c>
      <c r="L26" s="18">
        <v>0</v>
      </c>
      <c r="M26" s="18">
        <v>657250</v>
      </c>
      <c r="N26" s="25">
        <v>111004.5</v>
      </c>
      <c r="O26" s="91" t="s">
        <v>198</v>
      </c>
    </row>
    <row r="27" spans="1:15" s="13" customFormat="1" ht="56.25" x14ac:dyDescent="0.15">
      <c r="A27" s="16" t="s">
        <v>111</v>
      </c>
      <c r="B27" s="26" t="s">
        <v>33</v>
      </c>
      <c r="C27" s="18">
        <f t="shared" si="5"/>
        <v>74680.5</v>
      </c>
      <c r="D27" s="18">
        <f t="shared" si="4"/>
        <v>25972.302739999999</v>
      </c>
      <c r="E27" s="18">
        <v>0</v>
      </c>
      <c r="F27" s="18">
        <v>0</v>
      </c>
      <c r="G27" s="24">
        <v>65326</v>
      </c>
      <c r="H27" s="24">
        <v>74680.5</v>
      </c>
      <c r="I27" s="24">
        <v>74680.5</v>
      </c>
      <c r="J27" s="25">
        <v>25972.302739999999</v>
      </c>
      <c r="K27" s="18">
        <v>0</v>
      </c>
      <c r="L27" s="18">
        <v>0</v>
      </c>
      <c r="M27" s="18">
        <v>0</v>
      </c>
      <c r="N27" s="18">
        <v>0</v>
      </c>
      <c r="O27" s="55" t="s">
        <v>197</v>
      </c>
    </row>
    <row r="28" spans="1:15" s="13" customFormat="1" ht="67.5" x14ac:dyDescent="0.15">
      <c r="A28" s="16" t="s">
        <v>31</v>
      </c>
      <c r="B28" s="26" t="s">
        <v>32</v>
      </c>
      <c r="C28" s="18">
        <f t="shared" si="5"/>
        <v>51433.9</v>
      </c>
      <c r="D28" s="18">
        <f t="shared" si="4"/>
        <v>21035.18867</v>
      </c>
      <c r="E28" s="18">
        <v>0</v>
      </c>
      <c r="F28" s="18">
        <v>0</v>
      </c>
      <c r="G28" s="24">
        <v>44593.599999999999</v>
      </c>
      <c r="H28" s="24">
        <v>51433.9</v>
      </c>
      <c r="I28" s="24">
        <v>51433.9</v>
      </c>
      <c r="J28" s="25">
        <v>21035.18867</v>
      </c>
      <c r="K28" s="18">
        <v>0</v>
      </c>
      <c r="L28" s="18">
        <v>0</v>
      </c>
      <c r="M28" s="18">
        <v>0</v>
      </c>
      <c r="N28" s="18">
        <v>0</v>
      </c>
      <c r="O28" s="55" t="s">
        <v>196</v>
      </c>
    </row>
    <row r="29" spans="1:15" s="13" customFormat="1" ht="78.75" x14ac:dyDescent="0.15">
      <c r="A29" s="16" t="s">
        <v>110</v>
      </c>
      <c r="B29" s="27" t="s">
        <v>34</v>
      </c>
      <c r="C29" s="18">
        <f t="shared" si="5"/>
        <v>50022.5</v>
      </c>
      <c r="D29" s="18">
        <f t="shared" si="4"/>
        <v>17868.249680000001</v>
      </c>
      <c r="E29" s="18">
        <v>0</v>
      </c>
      <c r="F29" s="18">
        <v>0</v>
      </c>
      <c r="G29" s="24">
        <v>35756.5</v>
      </c>
      <c r="H29" s="24">
        <v>50022.5</v>
      </c>
      <c r="I29" s="24">
        <v>50022.5</v>
      </c>
      <c r="J29" s="40">
        <v>17868.249680000001</v>
      </c>
      <c r="K29" s="18">
        <v>0</v>
      </c>
      <c r="L29" s="18">
        <v>0</v>
      </c>
      <c r="M29" s="18">
        <v>0</v>
      </c>
      <c r="N29" s="18">
        <v>0</v>
      </c>
      <c r="O29" s="55" t="s">
        <v>195</v>
      </c>
    </row>
    <row r="30" spans="1:15" s="13" customFormat="1" ht="281.25" x14ac:dyDescent="0.15">
      <c r="A30" s="16" t="s">
        <v>111</v>
      </c>
      <c r="B30" s="27" t="s">
        <v>35</v>
      </c>
      <c r="C30" s="18">
        <f t="shared" si="5"/>
        <v>397788.3</v>
      </c>
      <c r="D30" s="18">
        <f t="shared" si="4"/>
        <v>138020.94834</v>
      </c>
      <c r="E30" s="18">
        <v>0</v>
      </c>
      <c r="F30" s="18">
        <v>0</v>
      </c>
      <c r="G30" s="24">
        <v>331419.5</v>
      </c>
      <c r="H30" s="24">
        <v>397788.3</v>
      </c>
      <c r="I30" s="24">
        <v>397788.3</v>
      </c>
      <c r="J30" s="25">
        <v>138020.94834</v>
      </c>
      <c r="K30" s="18">
        <v>0</v>
      </c>
      <c r="L30" s="18">
        <v>0</v>
      </c>
      <c r="M30" s="18">
        <v>0</v>
      </c>
      <c r="N30" s="18">
        <v>0</v>
      </c>
      <c r="O30" s="55" t="s">
        <v>199</v>
      </c>
    </row>
    <row r="31" spans="1:15" s="13" customFormat="1" ht="409.5" x14ac:dyDescent="0.15">
      <c r="A31" s="16" t="s">
        <v>112</v>
      </c>
      <c r="B31" s="26" t="s">
        <v>29</v>
      </c>
      <c r="C31" s="18">
        <f t="shared" si="5"/>
        <v>4110089.7</v>
      </c>
      <c r="D31" s="18">
        <f t="shared" si="4"/>
        <v>966352.78434000001</v>
      </c>
      <c r="E31" s="18">
        <v>0</v>
      </c>
      <c r="F31" s="18">
        <v>0</v>
      </c>
      <c r="G31" s="24">
        <v>673819.1</v>
      </c>
      <c r="H31" s="24">
        <v>900033.1</v>
      </c>
      <c r="I31" s="24">
        <v>900033.1</v>
      </c>
      <c r="J31" s="40">
        <v>321899.88433999999</v>
      </c>
      <c r="K31" s="18">
        <v>0</v>
      </c>
      <c r="L31" s="18">
        <v>0</v>
      </c>
      <c r="M31" s="18">
        <v>3210056.6</v>
      </c>
      <c r="N31" s="18">
        <v>644452.9</v>
      </c>
      <c r="O31" s="46" t="s">
        <v>200</v>
      </c>
    </row>
    <row r="32" spans="1:15" s="13" customFormat="1" ht="78.75" x14ac:dyDescent="0.15">
      <c r="A32" s="16" t="s">
        <v>113</v>
      </c>
      <c r="B32" s="26" t="s">
        <v>42</v>
      </c>
      <c r="C32" s="18">
        <f t="shared" si="5"/>
        <v>31357.3</v>
      </c>
      <c r="D32" s="18">
        <f t="shared" si="4"/>
        <v>10932.8</v>
      </c>
      <c r="E32" s="18">
        <v>0</v>
      </c>
      <c r="F32" s="18">
        <v>0</v>
      </c>
      <c r="G32" s="18">
        <v>20808.099999999999</v>
      </c>
      <c r="H32" s="18">
        <v>31357.3</v>
      </c>
      <c r="I32" s="18">
        <v>31357.3</v>
      </c>
      <c r="J32" s="18">
        <v>10932.8</v>
      </c>
      <c r="K32" s="18">
        <v>0</v>
      </c>
      <c r="L32" s="18">
        <v>0</v>
      </c>
      <c r="M32" s="18">
        <v>0</v>
      </c>
      <c r="N32" s="18">
        <v>0</v>
      </c>
      <c r="O32" s="55" t="s">
        <v>205</v>
      </c>
    </row>
    <row r="33" spans="1:15" s="13" customFormat="1" ht="67.5" x14ac:dyDescent="0.15">
      <c r="A33" s="16" t="s">
        <v>114</v>
      </c>
      <c r="B33" s="26" t="s">
        <v>41</v>
      </c>
      <c r="C33" s="18">
        <f t="shared" si="5"/>
        <v>12485.2</v>
      </c>
      <c r="D33" s="18">
        <f t="shared" si="4"/>
        <v>0</v>
      </c>
      <c r="E33" s="18">
        <v>0</v>
      </c>
      <c r="F33" s="18">
        <v>0</v>
      </c>
      <c r="G33" s="39">
        <v>11141</v>
      </c>
      <c r="H33" s="39">
        <v>12485.2</v>
      </c>
      <c r="I33" s="39">
        <v>12485.2</v>
      </c>
      <c r="J33" s="40">
        <v>0</v>
      </c>
      <c r="K33" s="18">
        <v>0</v>
      </c>
      <c r="L33" s="18">
        <v>0</v>
      </c>
      <c r="M33" s="18">
        <v>0</v>
      </c>
      <c r="N33" s="18">
        <v>0</v>
      </c>
      <c r="O33" s="55" t="s">
        <v>204</v>
      </c>
    </row>
    <row r="34" spans="1:15" s="13" customFormat="1" ht="56.25" x14ac:dyDescent="0.15">
      <c r="A34" s="16" t="s">
        <v>115</v>
      </c>
      <c r="B34" s="23" t="s">
        <v>26</v>
      </c>
      <c r="C34" s="18">
        <f t="shared" si="5"/>
        <v>24270</v>
      </c>
      <c r="D34" s="18">
        <f t="shared" si="4"/>
        <v>5230</v>
      </c>
      <c r="E34" s="18">
        <v>0</v>
      </c>
      <c r="F34" s="18">
        <v>0</v>
      </c>
      <c r="G34" s="24">
        <v>6700.8</v>
      </c>
      <c r="H34" s="24">
        <f>24260+10</f>
        <v>24270</v>
      </c>
      <c r="I34" s="24">
        <f>24260+10</f>
        <v>24270</v>
      </c>
      <c r="J34" s="25">
        <v>5230</v>
      </c>
      <c r="K34" s="18">
        <v>0</v>
      </c>
      <c r="L34" s="18">
        <v>0</v>
      </c>
      <c r="M34" s="20">
        <v>0</v>
      </c>
      <c r="N34" s="18">
        <v>0</v>
      </c>
      <c r="O34" s="46" t="s">
        <v>207</v>
      </c>
    </row>
    <row r="35" spans="1:15" s="13" customFormat="1" ht="56.25" x14ac:dyDescent="0.15">
      <c r="A35" s="16" t="s">
        <v>116</v>
      </c>
      <c r="B35" s="23" t="s">
        <v>25</v>
      </c>
      <c r="C35" s="18">
        <f t="shared" si="5"/>
        <v>1650.6</v>
      </c>
      <c r="D35" s="18">
        <f t="shared" si="4"/>
        <v>1430.26062</v>
      </c>
      <c r="E35" s="18">
        <v>0</v>
      </c>
      <c r="F35" s="18">
        <v>0</v>
      </c>
      <c r="G35" s="18">
        <v>1519.5</v>
      </c>
      <c r="H35" s="18">
        <v>1650.6</v>
      </c>
      <c r="I35" s="18">
        <v>1650.6</v>
      </c>
      <c r="J35" s="18">
        <v>1430.26062</v>
      </c>
      <c r="K35" s="18">
        <v>0</v>
      </c>
      <c r="L35" s="18">
        <v>0</v>
      </c>
      <c r="M35" s="20">
        <v>0</v>
      </c>
      <c r="N35" s="18">
        <v>0</v>
      </c>
      <c r="O35" s="46" t="s">
        <v>157</v>
      </c>
    </row>
    <row r="36" spans="1:15" s="13" customFormat="1" ht="45" x14ac:dyDescent="0.15">
      <c r="A36" s="16" t="s">
        <v>118</v>
      </c>
      <c r="B36" s="23" t="s">
        <v>75</v>
      </c>
      <c r="C36" s="18">
        <f t="shared" si="5"/>
        <v>4500</v>
      </c>
      <c r="D36" s="18">
        <f t="shared" si="4"/>
        <v>2211.4451199999999</v>
      </c>
      <c r="E36" s="18">
        <v>0</v>
      </c>
      <c r="F36" s="18">
        <v>0</v>
      </c>
      <c r="G36" s="24">
        <v>4142.3999999999996</v>
      </c>
      <c r="H36" s="24">
        <v>4500</v>
      </c>
      <c r="I36" s="24">
        <v>4500</v>
      </c>
      <c r="J36" s="25">
        <v>2211.4451199999999</v>
      </c>
      <c r="K36" s="18">
        <v>0</v>
      </c>
      <c r="L36" s="18">
        <v>0</v>
      </c>
      <c r="M36" s="18">
        <v>0</v>
      </c>
      <c r="N36" s="18">
        <v>0</v>
      </c>
      <c r="O36" s="55" t="s">
        <v>203</v>
      </c>
    </row>
    <row r="37" spans="1:15" s="13" customFormat="1" ht="90" x14ac:dyDescent="0.15">
      <c r="A37" s="16" t="s">
        <v>117</v>
      </c>
      <c r="B37" s="26" t="s">
        <v>46</v>
      </c>
      <c r="C37" s="18">
        <f t="shared" si="5"/>
        <v>39527.4</v>
      </c>
      <c r="D37" s="18">
        <f t="shared" si="4"/>
        <v>27799.388210000001</v>
      </c>
      <c r="E37" s="18">
        <v>0</v>
      </c>
      <c r="F37" s="18">
        <v>0</v>
      </c>
      <c r="G37" s="40">
        <v>30863.4</v>
      </c>
      <c r="H37" s="40">
        <v>39527.4</v>
      </c>
      <c r="I37" s="40">
        <v>39527.4</v>
      </c>
      <c r="J37" s="40">
        <v>27799.388210000001</v>
      </c>
      <c r="K37" s="18">
        <v>0</v>
      </c>
      <c r="L37" s="18">
        <v>0</v>
      </c>
      <c r="M37" s="18">
        <v>0</v>
      </c>
      <c r="N37" s="18">
        <v>0</v>
      </c>
      <c r="O37" s="55" t="s">
        <v>189</v>
      </c>
    </row>
    <row r="38" spans="1:15" s="13" customFormat="1" ht="112.5" x14ac:dyDescent="0.15">
      <c r="A38" s="16" t="s">
        <v>119</v>
      </c>
      <c r="B38" s="26" t="s">
        <v>44</v>
      </c>
      <c r="C38" s="18">
        <f t="shared" si="5"/>
        <v>141358.70000000001</v>
      </c>
      <c r="D38" s="18">
        <f t="shared" si="4"/>
        <v>130949.49984999999</v>
      </c>
      <c r="E38" s="25">
        <v>141358.70000000001</v>
      </c>
      <c r="F38" s="25">
        <v>130949.49984999999</v>
      </c>
      <c r="G38" s="18">
        <v>0</v>
      </c>
      <c r="H38" s="18">
        <v>0</v>
      </c>
      <c r="I38" s="18">
        <v>0</v>
      </c>
      <c r="J38" s="18">
        <v>0</v>
      </c>
      <c r="K38" s="18">
        <v>0</v>
      </c>
      <c r="L38" s="18">
        <v>0</v>
      </c>
      <c r="M38" s="18">
        <v>0</v>
      </c>
      <c r="N38" s="18">
        <v>0</v>
      </c>
      <c r="O38" s="55" t="s">
        <v>190</v>
      </c>
    </row>
    <row r="39" spans="1:15" s="13" customFormat="1" ht="123.75" x14ac:dyDescent="0.15">
      <c r="A39" s="16" t="s">
        <v>120</v>
      </c>
      <c r="B39" s="26" t="s">
        <v>88</v>
      </c>
      <c r="C39" s="18">
        <f t="shared" si="5"/>
        <v>46209.9</v>
      </c>
      <c r="D39" s="18">
        <f t="shared" si="4"/>
        <v>24813.013449999999</v>
      </c>
      <c r="E39" s="18">
        <v>46209.9</v>
      </c>
      <c r="F39" s="18">
        <v>24813.013449999999</v>
      </c>
      <c r="G39" s="18">
        <v>0</v>
      </c>
      <c r="H39" s="18">
        <v>0</v>
      </c>
      <c r="I39" s="18">
        <v>0</v>
      </c>
      <c r="J39" s="18">
        <v>0</v>
      </c>
      <c r="K39" s="18">
        <v>0</v>
      </c>
      <c r="L39" s="18">
        <v>0</v>
      </c>
      <c r="M39" s="18">
        <v>0</v>
      </c>
      <c r="N39" s="18">
        <v>0</v>
      </c>
      <c r="O39" s="55" t="s">
        <v>191</v>
      </c>
    </row>
    <row r="40" spans="1:15" s="13" customFormat="1" ht="56.25" x14ac:dyDescent="0.15">
      <c r="A40" s="16" t="s">
        <v>121</v>
      </c>
      <c r="B40" s="26" t="s">
        <v>43</v>
      </c>
      <c r="C40" s="18">
        <f t="shared" si="5"/>
        <v>8722.4000000000015</v>
      </c>
      <c r="D40" s="18">
        <f t="shared" si="4"/>
        <v>192.38259599999998</v>
      </c>
      <c r="E40" s="18">
        <v>8635.2000000000007</v>
      </c>
      <c r="F40" s="25">
        <v>190.45876999999999</v>
      </c>
      <c r="G40" s="18">
        <v>459.1</v>
      </c>
      <c r="H40" s="18">
        <v>87.2</v>
      </c>
      <c r="I40" s="18">
        <v>87.2</v>
      </c>
      <c r="J40" s="18">
        <v>1.923826</v>
      </c>
      <c r="K40" s="18">
        <v>0</v>
      </c>
      <c r="L40" s="18">
        <v>0</v>
      </c>
      <c r="M40" s="18">
        <v>0</v>
      </c>
      <c r="N40" s="18">
        <v>0</v>
      </c>
      <c r="O40" s="55" t="s">
        <v>201</v>
      </c>
    </row>
    <row r="41" spans="1:15" s="13" customFormat="1" ht="78.75" x14ac:dyDescent="0.15">
      <c r="A41" s="16" t="s">
        <v>122</v>
      </c>
      <c r="B41" s="26" t="s">
        <v>74</v>
      </c>
      <c r="C41" s="18">
        <f t="shared" si="5"/>
        <v>15007.4</v>
      </c>
      <c r="D41" s="18">
        <f t="shared" si="4"/>
        <v>5398.0576999999994</v>
      </c>
      <c r="E41" s="18">
        <v>14857.3</v>
      </c>
      <c r="F41" s="18">
        <v>5344.0776999999998</v>
      </c>
      <c r="G41" s="40">
        <v>754.5</v>
      </c>
      <c r="H41" s="40">
        <v>150.1</v>
      </c>
      <c r="I41" s="40">
        <v>150.1</v>
      </c>
      <c r="J41" s="40">
        <v>53.98</v>
      </c>
      <c r="K41" s="18">
        <v>0</v>
      </c>
      <c r="L41" s="18">
        <v>0</v>
      </c>
      <c r="M41" s="18">
        <v>0</v>
      </c>
      <c r="N41" s="18">
        <v>0</v>
      </c>
      <c r="O41" s="55" t="s">
        <v>193</v>
      </c>
    </row>
    <row r="42" spans="1:15" s="13" customFormat="1" ht="303.75" x14ac:dyDescent="0.15">
      <c r="A42" s="16" t="s">
        <v>123</v>
      </c>
      <c r="B42" s="26" t="s">
        <v>86</v>
      </c>
      <c r="C42" s="18">
        <f t="shared" si="5"/>
        <v>555.79999999999995</v>
      </c>
      <c r="D42" s="18"/>
      <c r="E42" s="18">
        <v>555.79999999999995</v>
      </c>
      <c r="F42" s="18">
        <v>151.5</v>
      </c>
      <c r="G42" s="40">
        <v>20.100000000000001</v>
      </c>
      <c r="H42" s="40"/>
      <c r="I42" s="40"/>
      <c r="J42" s="40"/>
      <c r="K42" s="18"/>
      <c r="L42" s="18"/>
      <c r="M42" s="18"/>
      <c r="N42" s="18"/>
      <c r="O42" s="55" t="s">
        <v>192</v>
      </c>
    </row>
    <row r="43" spans="1:15" s="13" customFormat="1" ht="90" x14ac:dyDescent="0.15">
      <c r="A43" s="16" t="s">
        <v>124</v>
      </c>
      <c r="B43" s="27" t="s">
        <v>36</v>
      </c>
      <c r="C43" s="18">
        <f t="shared" si="5"/>
        <v>1603.8</v>
      </c>
      <c r="D43" s="18">
        <f>F43+J43+L43+N43</f>
        <v>801.90001999999993</v>
      </c>
      <c r="E43" s="25">
        <v>358.8</v>
      </c>
      <c r="F43" s="25">
        <v>179.62559999999999</v>
      </c>
      <c r="G43" s="25">
        <v>753.8</v>
      </c>
      <c r="H43" s="25">
        <v>1245</v>
      </c>
      <c r="I43" s="25">
        <v>1245</v>
      </c>
      <c r="J43" s="25">
        <v>622.27441999999996</v>
      </c>
      <c r="K43" s="18">
        <v>0</v>
      </c>
      <c r="L43" s="18">
        <v>0</v>
      </c>
      <c r="M43" s="18">
        <v>0</v>
      </c>
      <c r="N43" s="18">
        <v>0</v>
      </c>
      <c r="O43" s="55" t="s">
        <v>151</v>
      </c>
    </row>
    <row r="44" spans="1:15" s="64" customFormat="1" ht="33.75" x14ac:dyDescent="0.2">
      <c r="A44" s="60" t="s">
        <v>125</v>
      </c>
      <c r="B44" s="61" t="s">
        <v>24</v>
      </c>
      <c r="C44" s="62">
        <f t="shared" ref="C44:N44" si="6">C45+C46</f>
        <v>305613.5</v>
      </c>
      <c r="D44" s="62">
        <f t="shared" si="6"/>
        <v>53089.661200000002</v>
      </c>
      <c r="E44" s="62">
        <f t="shared" si="6"/>
        <v>296332.79999999999</v>
      </c>
      <c r="F44" s="62">
        <f t="shared" si="6"/>
        <v>52558.765200000002</v>
      </c>
      <c r="G44" s="62">
        <f t="shared" si="6"/>
        <v>7780.7</v>
      </c>
      <c r="H44" s="62">
        <f t="shared" si="6"/>
        <v>9280.7000000000007</v>
      </c>
      <c r="I44" s="62">
        <f t="shared" si="6"/>
        <v>9280.7000000000007</v>
      </c>
      <c r="J44" s="62">
        <f t="shared" si="6"/>
        <v>530.89599999999996</v>
      </c>
      <c r="K44" s="62">
        <f t="shared" si="6"/>
        <v>0</v>
      </c>
      <c r="L44" s="62">
        <f t="shared" si="6"/>
        <v>0</v>
      </c>
      <c r="M44" s="62">
        <f t="shared" si="6"/>
        <v>0</v>
      </c>
      <c r="N44" s="62">
        <f t="shared" si="6"/>
        <v>0</v>
      </c>
      <c r="O44" s="63"/>
    </row>
    <row r="45" spans="1:15" s="13" customFormat="1" ht="337.5" x14ac:dyDescent="0.15">
      <c r="A45" s="56" t="s">
        <v>126</v>
      </c>
      <c r="B45" s="44" t="s">
        <v>91</v>
      </c>
      <c r="C45" s="51">
        <f>E45+H45+K45+M45</f>
        <v>155613.5</v>
      </c>
      <c r="D45" s="52">
        <f>F45+J45+L45+N45</f>
        <v>0</v>
      </c>
      <c r="E45" s="52">
        <v>147832.79999999999</v>
      </c>
      <c r="F45" s="52"/>
      <c r="G45" s="52">
        <v>7780.7</v>
      </c>
      <c r="H45" s="54">
        <v>7780.7</v>
      </c>
      <c r="I45" s="54">
        <v>7780.7</v>
      </c>
      <c r="J45" s="53"/>
      <c r="K45" s="52"/>
      <c r="L45" s="52"/>
      <c r="M45" s="54"/>
      <c r="N45" s="54"/>
      <c r="O45" s="43" t="s">
        <v>152</v>
      </c>
    </row>
    <row r="46" spans="1:15" s="13" customFormat="1" ht="213.75" x14ac:dyDescent="0.15">
      <c r="A46" s="56" t="s">
        <v>127</v>
      </c>
      <c r="B46" s="44" t="s">
        <v>83</v>
      </c>
      <c r="C46" s="51">
        <f>E46+H46+K46+M46</f>
        <v>150000</v>
      </c>
      <c r="D46" s="52">
        <f>F46+J46+L46+N46</f>
        <v>53089.661200000002</v>
      </c>
      <c r="E46" s="52">
        <v>148500</v>
      </c>
      <c r="F46" s="52">
        <v>52558.765200000002</v>
      </c>
      <c r="G46" s="52"/>
      <c r="H46" s="54">
        <v>1500</v>
      </c>
      <c r="I46" s="54">
        <v>1500</v>
      </c>
      <c r="J46" s="53">
        <v>530.89599999999996</v>
      </c>
      <c r="K46" s="52"/>
      <c r="L46" s="52"/>
      <c r="M46" s="54"/>
      <c r="N46" s="54"/>
      <c r="O46" s="43" t="s">
        <v>202</v>
      </c>
    </row>
    <row r="47" spans="1:15" s="13" customFormat="1" ht="45" x14ac:dyDescent="0.2">
      <c r="A47" s="60" t="s">
        <v>128</v>
      </c>
      <c r="B47" s="61" t="s">
        <v>140</v>
      </c>
      <c r="C47" s="62">
        <f>C48+C49</f>
        <v>57805.749000000003</v>
      </c>
      <c r="D47" s="62">
        <f t="shared" ref="D47:N47" si="7">D48+D49</f>
        <v>0</v>
      </c>
      <c r="E47" s="62">
        <f t="shared" si="7"/>
        <v>57636.5</v>
      </c>
      <c r="F47" s="62">
        <f t="shared" si="7"/>
        <v>0</v>
      </c>
      <c r="G47" s="62">
        <f t="shared" si="7"/>
        <v>2073</v>
      </c>
      <c r="H47" s="62">
        <f t="shared" si="7"/>
        <v>169.249</v>
      </c>
      <c r="I47" s="62">
        <f t="shared" si="7"/>
        <v>169.249</v>
      </c>
      <c r="J47" s="62">
        <f t="shared" si="7"/>
        <v>0</v>
      </c>
      <c r="K47" s="62">
        <f t="shared" si="7"/>
        <v>0</v>
      </c>
      <c r="L47" s="62">
        <f t="shared" si="7"/>
        <v>0</v>
      </c>
      <c r="M47" s="62">
        <f t="shared" si="7"/>
        <v>0</v>
      </c>
      <c r="N47" s="62">
        <f t="shared" si="7"/>
        <v>0</v>
      </c>
      <c r="O47" s="63"/>
    </row>
    <row r="48" spans="1:15" s="13" customFormat="1" ht="101.25" x14ac:dyDescent="0.15">
      <c r="A48" s="56" t="s">
        <v>129</v>
      </c>
      <c r="B48" s="44" t="s">
        <v>87</v>
      </c>
      <c r="C48" s="51">
        <f>E48+H48+K48+M48</f>
        <v>40880.800000000003</v>
      </c>
      <c r="D48" s="52"/>
      <c r="E48" s="52">
        <v>40880.800000000003</v>
      </c>
      <c r="F48" s="52"/>
      <c r="G48" s="52">
        <v>2073</v>
      </c>
      <c r="H48" s="52">
        <v>0</v>
      </c>
      <c r="I48" s="52">
        <v>0</v>
      </c>
      <c r="J48" s="53"/>
      <c r="K48" s="52"/>
      <c r="L48" s="52"/>
      <c r="M48" s="54"/>
      <c r="N48" s="54"/>
      <c r="O48" s="43" t="s">
        <v>155</v>
      </c>
    </row>
    <row r="49" spans="1:15" s="13" customFormat="1" ht="135" x14ac:dyDescent="0.15">
      <c r="A49" s="84"/>
      <c r="B49" s="44" t="s">
        <v>179</v>
      </c>
      <c r="C49" s="51">
        <f>E49+H49+K49+M49</f>
        <v>16924.949000000001</v>
      </c>
      <c r="D49" s="88"/>
      <c r="E49" s="88">
        <v>16755.7</v>
      </c>
      <c r="F49" s="88"/>
      <c r="G49" s="88"/>
      <c r="H49" s="88">
        <v>169.249</v>
      </c>
      <c r="I49" s="88">
        <v>169.249</v>
      </c>
      <c r="J49" s="89"/>
      <c r="K49" s="88"/>
      <c r="L49" s="88"/>
      <c r="M49" s="90"/>
      <c r="N49" s="90"/>
      <c r="O49" s="43" t="s">
        <v>206</v>
      </c>
    </row>
    <row r="50" spans="1:15" s="13" customFormat="1" ht="45" x14ac:dyDescent="0.2">
      <c r="A50" s="60" t="s">
        <v>130</v>
      </c>
      <c r="B50" s="61" t="s">
        <v>141</v>
      </c>
      <c r="C50" s="62">
        <f>C51</f>
        <v>133908.9</v>
      </c>
      <c r="D50" s="62">
        <f t="shared" ref="D50:N50" si="8">D51</f>
        <v>0</v>
      </c>
      <c r="E50" s="62">
        <f t="shared" si="8"/>
        <v>133908.9</v>
      </c>
      <c r="F50" s="62">
        <f t="shared" si="8"/>
        <v>0</v>
      </c>
      <c r="G50" s="62">
        <f t="shared" si="8"/>
        <v>6779.8</v>
      </c>
      <c r="H50" s="62">
        <f t="shared" si="8"/>
        <v>0</v>
      </c>
      <c r="I50" s="62">
        <f t="shared" si="8"/>
        <v>0</v>
      </c>
      <c r="J50" s="62">
        <f t="shared" si="8"/>
        <v>0</v>
      </c>
      <c r="K50" s="62">
        <f t="shared" si="8"/>
        <v>0</v>
      </c>
      <c r="L50" s="62">
        <f t="shared" si="8"/>
        <v>0</v>
      </c>
      <c r="M50" s="62">
        <f t="shared" si="8"/>
        <v>0</v>
      </c>
      <c r="N50" s="62">
        <f t="shared" si="8"/>
        <v>0</v>
      </c>
      <c r="O50" s="63"/>
    </row>
    <row r="51" spans="1:15" s="13" customFormat="1" ht="168.75" x14ac:dyDescent="0.15">
      <c r="A51" s="56" t="s">
        <v>131</v>
      </c>
      <c r="B51" s="44" t="s">
        <v>81</v>
      </c>
      <c r="C51" s="51">
        <f>E51+H51+K51+M51</f>
        <v>133908.9</v>
      </c>
      <c r="D51" s="52">
        <f>F51+J51+L51+N51</f>
        <v>0</v>
      </c>
      <c r="E51" s="52">
        <v>133908.9</v>
      </c>
      <c r="F51" s="52"/>
      <c r="G51" s="52">
        <v>6779.8</v>
      </c>
      <c r="H51" s="52">
        <v>0</v>
      </c>
      <c r="I51" s="52">
        <v>0</v>
      </c>
      <c r="J51" s="53">
        <v>0</v>
      </c>
      <c r="K51" s="52"/>
      <c r="L51" s="52"/>
      <c r="M51" s="54"/>
      <c r="N51" s="54"/>
      <c r="O51" s="43" t="s">
        <v>154</v>
      </c>
    </row>
    <row r="52" spans="1:15" s="13" customFormat="1" ht="123.75" x14ac:dyDescent="0.2">
      <c r="A52" s="60" t="s">
        <v>132</v>
      </c>
      <c r="B52" s="61" t="s">
        <v>142</v>
      </c>
      <c r="C52" s="66">
        <f>E52+H52+K52+M52</f>
        <v>62625.700000000004</v>
      </c>
      <c r="D52" s="67">
        <f>D53</f>
        <v>0</v>
      </c>
      <c r="E52" s="67">
        <f t="shared" ref="E52:N52" si="9">E53</f>
        <v>59494.400000000001</v>
      </c>
      <c r="F52" s="67">
        <f t="shared" si="9"/>
        <v>0</v>
      </c>
      <c r="G52" s="67">
        <f t="shared" si="9"/>
        <v>2980</v>
      </c>
      <c r="H52" s="67">
        <f t="shared" si="9"/>
        <v>3131.3</v>
      </c>
      <c r="I52" s="67">
        <f t="shared" si="9"/>
        <v>3131.3</v>
      </c>
      <c r="J52" s="67">
        <f t="shared" si="9"/>
        <v>0</v>
      </c>
      <c r="K52" s="67">
        <f t="shared" si="9"/>
        <v>0</v>
      </c>
      <c r="L52" s="67">
        <f t="shared" si="9"/>
        <v>0</v>
      </c>
      <c r="M52" s="67">
        <f t="shared" si="9"/>
        <v>0</v>
      </c>
      <c r="N52" s="67">
        <f t="shared" si="9"/>
        <v>0</v>
      </c>
      <c r="O52" s="63"/>
    </row>
    <row r="53" spans="1:15" s="13" customFormat="1" ht="67.5" x14ac:dyDescent="0.15">
      <c r="A53" s="56" t="s">
        <v>133</v>
      </c>
      <c r="B53" s="44" t="s">
        <v>82</v>
      </c>
      <c r="C53" s="51">
        <f>E53+H53+K53+M53</f>
        <v>62625.700000000004</v>
      </c>
      <c r="D53" s="52">
        <f>F53+J53+L53+N53</f>
        <v>0</v>
      </c>
      <c r="E53" s="52">
        <v>59494.400000000001</v>
      </c>
      <c r="F53" s="52"/>
      <c r="G53" s="52">
        <v>2980</v>
      </c>
      <c r="H53" s="54">
        <v>3131.3</v>
      </c>
      <c r="I53" s="54">
        <v>3131.3</v>
      </c>
      <c r="J53" s="54"/>
      <c r="K53" s="54"/>
      <c r="L53" s="54"/>
      <c r="M53" s="54"/>
      <c r="N53" s="54"/>
      <c r="O53" s="43" t="s">
        <v>160</v>
      </c>
    </row>
    <row r="54" spans="1:15" s="13" customFormat="1" ht="78.75" x14ac:dyDescent="0.2">
      <c r="A54" s="60" t="s">
        <v>134</v>
      </c>
      <c r="B54" s="61" t="s">
        <v>143</v>
      </c>
      <c r="C54" s="62">
        <f>C55</f>
        <v>43.838000000000001</v>
      </c>
      <c r="D54" s="62">
        <f t="shared" ref="D54:N54" si="10">D55</f>
        <v>43.838000000000001</v>
      </c>
      <c r="E54" s="62">
        <f t="shared" si="10"/>
        <v>43.4</v>
      </c>
      <c r="F54" s="62">
        <f t="shared" si="10"/>
        <v>43.4</v>
      </c>
      <c r="G54" s="62">
        <f t="shared" si="10"/>
        <v>4.4000000000000004</v>
      </c>
      <c r="H54" s="62">
        <f t="shared" si="10"/>
        <v>0.438</v>
      </c>
      <c r="I54" s="62">
        <f t="shared" si="10"/>
        <v>0.438</v>
      </c>
      <c r="J54" s="62">
        <f t="shared" si="10"/>
        <v>0.438</v>
      </c>
      <c r="K54" s="62">
        <f t="shared" si="10"/>
        <v>0</v>
      </c>
      <c r="L54" s="62">
        <f t="shared" si="10"/>
        <v>0</v>
      </c>
      <c r="M54" s="62">
        <f t="shared" si="10"/>
        <v>0</v>
      </c>
      <c r="N54" s="62">
        <f t="shared" si="10"/>
        <v>0</v>
      </c>
      <c r="O54" s="63"/>
    </row>
    <row r="55" spans="1:15" s="13" customFormat="1" ht="101.25" x14ac:dyDescent="0.15">
      <c r="A55" s="56" t="s">
        <v>135</v>
      </c>
      <c r="B55" s="44" t="s">
        <v>84</v>
      </c>
      <c r="C55" s="51">
        <f>E55+H55+K55+M55</f>
        <v>43.838000000000001</v>
      </c>
      <c r="D55" s="52">
        <f>F55+J55</f>
        <v>43.838000000000001</v>
      </c>
      <c r="E55" s="52">
        <v>43.4</v>
      </c>
      <c r="F55" s="52">
        <v>43.4</v>
      </c>
      <c r="G55" s="52">
        <v>4.4000000000000004</v>
      </c>
      <c r="H55" s="54">
        <v>0.438</v>
      </c>
      <c r="I55" s="54">
        <v>0.438</v>
      </c>
      <c r="J55" s="53">
        <v>0.438</v>
      </c>
      <c r="K55" s="52"/>
      <c r="L55" s="52"/>
      <c r="M55" s="54"/>
      <c r="N55" s="54"/>
      <c r="O55" s="43" t="s">
        <v>153</v>
      </c>
    </row>
    <row r="56" spans="1:15" s="13" customFormat="1" ht="409.5" hidden="1" x14ac:dyDescent="0.15">
      <c r="A56" s="65" t="s">
        <v>85</v>
      </c>
      <c r="B56" s="68" t="s">
        <v>136</v>
      </c>
      <c r="C56" s="51">
        <f>E56+G56+K56+M56</f>
        <v>80000</v>
      </c>
      <c r="D56" s="52"/>
      <c r="E56" s="52">
        <v>0</v>
      </c>
      <c r="F56" s="52"/>
      <c r="G56" s="52">
        <v>80000</v>
      </c>
      <c r="H56" s="52">
        <v>0</v>
      </c>
      <c r="I56" s="52">
        <v>0</v>
      </c>
      <c r="J56" s="53"/>
      <c r="K56" s="52"/>
      <c r="L56" s="52"/>
      <c r="M56" s="54"/>
      <c r="N56" s="54"/>
      <c r="O56" s="43" t="s">
        <v>146</v>
      </c>
    </row>
    <row r="57" spans="1:15" s="13" customFormat="1" ht="63" x14ac:dyDescent="0.15">
      <c r="A57" s="69" t="s">
        <v>47</v>
      </c>
      <c r="B57" s="70" t="s">
        <v>48</v>
      </c>
      <c r="C57" s="71">
        <f>C58+C59</f>
        <v>117015.8</v>
      </c>
      <c r="D57" s="71">
        <f t="shared" ref="D57:N57" si="11">D58+D59</f>
        <v>24001.633400000002</v>
      </c>
      <c r="E57" s="71">
        <f t="shared" si="11"/>
        <v>0</v>
      </c>
      <c r="F57" s="71">
        <f t="shared" si="11"/>
        <v>0</v>
      </c>
      <c r="G57" s="71">
        <f t="shared" si="11"/>
        <v>19456.599999999999</v>
      </c>
      <c r="H57" s="71">
        <f t="shared" si="11"/>
        <v>21136</v>
      </c>
      <c r="I57" s="71">
        <f t="shared" si="11"/>
        <v>21136</v>
      </c>
      <c r="J57" s="71">
        <f t="shared" si="11"/>
        <v>96.233400000000003</v>
      </c>
      <c r="K57" s="71">
        <f t="shared" si="11"/>
        <v>0</v>
      </c>
      <c r="L57" s="71">
        <f t="shared" si="11"/>
        <v>0</v>
      </c>
      <c r="M57" s="71">
        <f t="shared" si="11"/>
        <v>95879.8</v>
      </c>
      <c r="N57" s="71">
        <f t="shared" si="11"/>
        <v>23905.4</v>
      </c>
      <c r="O57" s="72"/>
    </row>
    <row r="58" spans="1:15" s="13" customFormat="1" ht="90" x14ac:dyDescent="0.15">
      <c r="A58" s="16" t="s">
        <v>49</v>
      </c>
      <c r="B58" s="26" t="s">
        <v>50</v>
      </c>
      <c r="C58" s="18">
        <f>E58+H58+K58+M58</f>
        <v>95879.8</v>
      </c>
      <c r="D58" s="18">
        <f>F58+J58+L58+N58</f>
        <v>23905.4</v>
      </c>
      <c r="E58" s="18">
        <v>0</v>
      </c>
      <c r="F58" s="18">
        <v>0</v>
      </c>
      <c r="G58" s="18">
        <v>0</v>
      </c>
      <c r="H58" s="18">
        <v>0</v>
      </c>
      <c r="I58" s="18">
        <v>0</v>
      </c>
      <c r="J58" s="18">
        <v>0</v>
      </c>
      <c r="K58" s="18">
        <v>0</v>
      </c>
      <c r="L58" s="18">
        <v>0</v>
      </c>
      <c r="M58" s="18">
        <v>95879.8</v>
      </c>
      <c r="N58" s="20">
        <v>23905.4</v>
      </c>
      <c r="O58" s="46" t="s">
        <v>175</v>
      </c>
    </row>
    <row r="59" spans="1:15" s="13" customFormat="1" ht="139.5" customHeight="1" x14ac:dyDescent="0.15">
      <c r="A59" s="16" t="s">
        <v>89</v>
      </c>
      <c r="B59" s="26" t="s">
        <v>51</v>
      </c>
      <c r="C59" s="18">
        <f>E59+H59+K59+M59</f>
        <v>21136</v>
      </c>
      <c r="D59" s="18">
        <f>F59+J59+L59+N59</f>
        <v>96.233400000000003</v>
      </c>
      <c r="E59" s="18">
        <v>0</v>
      </c>
      <c r="F59" s="18">
        <v>0</v>
      </c>
      <c r="G59" s="18">
        <v>19456.599999999999</v>
      </c>
      <c r="H59" s="18">
        <v>21136</v>
      </c>
      <c r="I59" s="18">
        <v>21136</v>
      </c>
      <c r="J59" s="18">
        <v>96.233400000000003</v>
      </c>
      <c r="K59" s="18">
        <v>0</v>
      </c>
      <c r="L59" s="18">
        <v>0</v>
      </c>
      <c r="M59" s="18">
        <v>0</v>
      </c>
      <c r="N59" s="18">
        <v>0</v>
      </c>
      <c r="O59" s="55" t="s">
        <v>188</v>
      </c>
    </row>
    <row r="60" spans="1:15" s="13" customFormat="1" ht="42" x14ac:dyDescent="0.15">
      <c r="A60" s="14" t="s">
        <v>52</v>
      </c>
      <c r="B60" s="28" t="s">
        <v>53</v>
      </c>
      <c r="C60" s="15">
        <f>C61+C62+C63+C64+C65+C66</f>
        <v>90673</v>
      </c>
      <c r="D60" s="15">
        <f t="shared" ref="D60:N60" si="12">D61+D62+D63+D64+D65+D66</f>
        <v>19108.79</v>
      </c>
      <c r="E60" s="15">
        <f t="shared" si="12"/>
        <v>29700</v>
      </c>
      <c r="F60" s="15">
        <f t="shared" si="12"/>
        <v>0</v>
      </c>
      <c r="G60" s="15">
        <f t="shared" si="12"/>
        <v>52742.400000000001</v>
      </c>
      <c r="H60" s="15">
        <f t="shared" si="12"/>
        <v>60973</v>
      </c>
      <c r="I60" s="15">
        <f t="shared" si="12"/>
        <v>60973</v>
      </c>
      <c r="J60" s="15">
        <f t="shared" si="12"/>
        <v>19108.79</v>
      </c>
      <c r="K60" s="15">
        <f t="shared" si="12"/>
        <v>0</v>
      </c>
      <c r="L60" s="15">
        <f t="shared" si="12"/>
        <v>0</v>
      </c>
      <c r="M60" s="15">
        <f t="shared" si="12"/>
        <v>0</v>
      </c>
      <c r="N60" s="15">
        <f t="shared" si="12"/>
        <v>0</v>
      </c>
      <c r="O60" s="48"/>
    </row>
    <row r="61" spans="1:15" s="13" customFormat="1" ht="56.25" x14ac:dyDescent="0.15">
      <c r="A61" s="16" t="s">
        <v>54</v>
      </c>
      <c r="B61" s="26" t="s">
        <v>55</v>
      </c>
      <c r="C61" s="18">
        <f>E61+H61+K61+M61</f>
        <v>48468</v>
      </c>
      <c r="D61" s="18">
        <f>F61+J61+L61+N61</f>
        <v>16156.1</v>
      </c>
      <c r="E61" s="18">
        <v>0</v>
      </c>
      <c r="F61" s="18">
        <v>0</v>
      </c>
      <c r="G61" s="25">
        <v>0</v>
      </c>
      <c r="H61" s="25">
        <v>48468</v>
      </c>
      <c r="I61" s="25">
        <v>48468</v>
      </c>
      <c r="J61" s="25">
        <v>16156.1</v>
      </c>
      <c r="K61" s="18">
        <v>0</v>
      </c>
      <c r="L61" s="18">
        <v>0</v>
      </c>
      <c r="M61" s="18">
        <v>0</v>
      </c>
      <c r="N61" s="18">
        <v>0</v>
      </c>
      <c r="O61" s="46" t="s">
        <v>185</v>
      </c>
    </row>
    <row r="62" spans="1:15" s="13" customFormat="1" ht="45" x14ac:dyDescent="0.15">
      <c r="A62" s="16" t="s">
        <v>56</v>
      </c>
      <c r="B62" s="23" t="s">
        <v>57</v>
      </c>
      <c r="C62" s="18">
        <f>E62+H62+K62+M62</f>
        <v>3652</v>
      </c>
      <c r="D62" s="18">
        <f>F62+J62+L62+N62</f>
        <v>2601.6860000000001</v>
      </c>
      <c r="E62" s="18">
        <v>0</v>
      </c>
      <c r="F62" s="18">
        <v>0</v>
      </c>
      <c r="G62" s="25">
        <v>0</v>
      </c>
      <c r="H62" s="25">
        <v>3652</v>
      </c>
      <c r="I62" s="25">
        <v>3652</v>
      </c>
      <c r="J62" s="25">
        <v>2601.6860000000001</v>
      </c>
      <c r="K62" s="18">
        <v>0</v>
      </c>
      <c r="L62" s="18">
        <v>0</v>
      </c>
      <c r="M62" s="18">
        <v>0</v>
      </c>
      <c r="N62" s="18">
        <v>0</v>
      </c>
      <c r="O62" s="55" t="s">
        <v>186</v>
      </c>
    </row>
    <row r="63" spans="1:15" s="13" customFormat="1" ht="56.25" x14ac:dyDescent="0.15">
      <c r="A63" s="16" t="s">
        <v>58</v>
      </c>
      <c r="B63" s="23" t="s">
        <v>80</v>
      </c>
      <c r="C63" s="18">
        <f>E63+H63+K63+M63</f>
        <v>1053</v>
      </c>
      <c r="D63" s="18">
        <f>F63+J63+L63+N63</f>
        <v>351.00400000000002</v>
      </c>
      <c r="E63" s="18">
        <v>0</v>
      </c>
      <c r="F63" s="18">
        <v>0</v>
      </c>
      <c r="G63" s="25">
        <v>0</v>
      </c>
      <c r="H63" s="25">
        <v>1053</v>
      </c>
      <c r="I63" s="25">
        <v>1053</v>
      </c>
      <c r="J63" s="25">
        <v>351.00400000000002</v>
      </c>
      <c r="K63" s="18">
        <v>0</v>
      </c>
      <c r="L63" s="18">
        <v>0</v>
      </c>
      <c r="M63" s="18">
        <v>0</v>
      </c>
      <c r="N63" s="18">
        <v>0</v>
      </c>
      <c r="O63" s="55" t="s">
        <v>184</v>
      </c>
    </row>
    <row r="64" spans="1:15" s="13" customFormat="1" ht="101.25" x14ac:dyDescent="0.15">
      <c r="A64" s="16" t="s">
        <v>60</v>
      </c>
      <c r="B64" s="26" t="s">
        <v>59</v>
      </c>
      <c r="C64" s="18">
        <f>E64+H64+K64+M64</f>
        <v>1500</v>
      </c>
      <c r="D64" s="18">
        <f>F64+J64+L64+N64</f>
        <v>0</v>
      </c>
      <c r="E64" s="18">
        <v>0</v>
      </c>
      <c r="F64" s="18">
        <v>0</v>
      </c>
      <c r="G64" s="25">
        <v>1380.8</v>
      </c>
      <c r="H64" s="25">
        <v>1500</v>
      </c>
      <c r="I64" s="25">
        <v>1500</v>
      </c>
      <c r="J64" s="25">
        <v>0</v>
      </c>
      <c r="K64" s="18">
        <v>0</v>
      </c>
      <c r="L64" s="18">
        <v>0</v>
      </c>
      <c r="M64" s="18">
        <v>0</v>
      </c>
      <c r="N64" s="18">
        <v>0</v>
      </c>
      <c r="O64" s="55" t="s">
        <v>161</v>
      </c>
    </row>
    <row r="65" spans="1:15" s="13" customFormat="1" ht="101.25" x14ac:dyDescent="0.15">
      <c r="A65" s="16" t="s">
        <v>90</v>
      </c>
      <c r="B65" s="29" t="s">
        <v>61</v>
      </c>
      <c r="C65" s="18">
        <f>E65+H65+K65+M65</f>
        <v>30000</v>
      </c>
      <c r="D65" s="18">
        <f>F65+J65+L65+N65</f>
        <v>0</v>
      </c>
      <c r="E65" s="25">
        <v>29700</v>
      </c>
      <c r="F65" s="25">
        <v>0</v>
      </c>
      <c r="G65" s="25">
        <v>0</v>
      </c>
      <c r="H65" s="25">
        <v>300</v>
      </c>
      <c r="I65" s="25">
        <v>300</v>
      </c>
      <c r="J65" s="25">
        <v>0</v>
      </c>
      <c r="K65" s="18">
        <v>0</v>
      </c>
      <c r="L65" s="18">
        <v>0</v>
      </c>
      <c r="M65" s="18">
        <v>0</v>
      </c>
      <c r="N65" s="18">
        <v>0</v>
      </c>
      <c r="O65" s="55" t="s">
        <v>156</v>
      </c>
    </row>
    <row r="66" spans="1:15" s="13" customFormat="1" ht="90" x14ac:dyDescent="0.2">
      <c r="A66" s="73" t="s">
        <v>137</v>
      </c>
      <c r="B66" s="74" t="s">
        <v>138</v>
      </c>
      <c r="C66" s="75">
        <f>C67</f>
        <v>6000</v>
      </c>
      <c r="D66" s="75">
        <f t="shared" ref="D66:N66" si="13">D67</f>
        <v>0</v>
      </c>
      <c r="E66" s="75">
        <f t="shared" si="13"/>
        <v>0</v>
      </c>
      <c r="F66" s="75">
        <f t="shared" si="13"/>
        <v>0</v>
      </c>
      <c r="G66" s="75">
        <f t="shared" si="13"/>
        <v>51361.599999999999</v>
      </c>
      <c r="H66" s="75">
        <f t="shared" si="13"/>
        <v>6000</v>
      </c>
      <c r="I66" s="75">
        <f t="shared" si="13"/>
        <v>6000</v>
      </c>
      <c r="J66" s="75">
        <f t="shared" si="13"/>
        <v>0</v>
      </c>
      <c r="K66" s="75">
        <f t="shared" si="13"/>
        <v>0</v>
      </c>
      <c r="L66" s="75">
        <f t="shared" si="13"/>
        <v>0</v>
      </c>
      <c r="M66" s="75">
        <f t="shared" si="13"/>
        <v>0</v>
      </c>
      <c r="N66" s="75">
        <f t="shared" si="13"/>
        <v>0</v>
      </c>
      <c r="O66" s="76"/>
    </row>
    <row r="67" spans="1:15" s="13" customFormat="1" ht="45" x14ac:dyDescent="0.2">
      <c r="A67" s="56" t="s">
        <v>147</v>
      </c>
      <c r="B67" s="41" t="s">
        <v>79</v>
      </c>
      <c r="C67" s="51">
        <f>E67+H67+K67+M67</f>
        <v>6000</v>
      </c>
      <c r="D67" s="52">
        <f>F67+J67+L67+N67</f>
        <v>0</v>
      </c>
      <c r="E67" s="52"/>
      <c r="F67" s="52"/>
      <c r="G67" s="52">
        <v>51361.599999999999</v>
      </c>
      <c r="H67" s="54">
        <v>6000</v>
      </c>
      <c r="I67" s="54">
        <v>6000</v>
      </c>
      <c r="J67" s="54"/>
      <c r="K67" s="54"/>
      <c r="L67" s="54"/>
      <c r="M67" s="54"/>
      <c r="N67" s="54"/>
      <c r="O67" s="43" t="s">
        <v>159</v>
      </c>
    </row>
    <row r="68" spans="1:15" s="13" customFormat="1" ht="52.5" x14ac:dyDescent="0.15">
      <c r="A68" s="14" t="s">
        <v>62</v>
      </c>
      <c r="B68" s="30" t="s">
        <v>63</v>
      </c>
      <c r="C68" s="15">
        <f>C69</f>
        <v>0</v>
      </c>
      <c r="D68" s="15">
        <f t="shared" ref="D68:N68" si="14">D69</f>
        <v>0</v>
      </c>
      <c r="E68" s="15">
        <f t="shared" si="14"/>
        <v>0</v>
      </c>
      <c r="F68" s="15">
        <f t="shared" si="14"/>
        <v>0</v>
      </c>
      <c r="G68" s="15">
        <f t="shared" si="14"/>
        <v>0</v>
      </c>
      <c r="H68" s="15">
        <f t="shared" si="14"/>
        <v>0</v>
      </c>
      <c r="I68" s="15">
        <f t="shared" si="14"/>
        <v>0</v>
      </c>
      <c r="J68" s="15">
        <f t="shared" si="14"/>
        <v>0</v>
      </c>
      <c r="K68" s="15">
        <f t="shared" si="14"/>
        <v>0</v>
      </c>
      <c r="L68" s="15">
        <f t="shared" si="14"/>
        <v>0</v>
      </c>
      <c r="M68" s="15">
        <f t="shared" si="14"/>
        <v>0</v>
      </c>
      <c r="N68" s="15">
        <f t="shared" si="14"/>
        <v>0</v>
      </c>
      <c r="O68" s="48"/>
    </row>
    <row r="69" spans="1:15" s="13" customFormat="1" ht="157.5" x14ac:dyDescent="0.15">
      <c r="A69" s="16" t="s">
        <v>64</v>
      </c>
      <c r="B69" s="29" t="s">
        <v>65</v>
      </c>
      <c r="C69" s="18">
        <f>E69+H69+K69+M69</f>
        <v>0</v>
      </c>
      <c r="D69" s="18">
        <f>F69+J69+L69+N69</f>
        <v>0</v>
      </c>
      <c r="E69" s="18">
        <v>0</v>
      </c>
      <c r="F69" s="18">
        <v>0</v>
      </c>
      <c r="G69" s="18">
        <v>0</v>
      </c>
      <c r="H69" s="18">
        <v>0</v>
      </c>
      <c r="I69" s="18">
        <v>0</v>
      </c>
      <c r="J69" s="18">
        <v>0</v>
      </c>
      <c r="K69" s="18">
        <v>0</v>
      </c>
      <c r="L69" s="18">
        <v>0</v>
      </c>
      <c r="M69" s="18">
        <v>0</v>
      </c>
      <c r="N69" s="18">
        <v>0</v>
      </c>
      <c r="O69" s="46" t="s">
        <v>158</v>
      </c>
    </row>
    <row r="70" spans="1:15" s="13" customFormat="1" ht="42" x14ac:dyDescent="0.15">
      <c r="A70" s="14" t="s">
        <v>66</v>
      </c>
      <c r="B70" s="30" t="s">
        <v>67</v>
      </c>
      <c r="C70" s="15">
        <f>C71</f>
        <v>285589.90000000002</v>
      </c>
      <c r="D70" s="15">
        <f t="shared" ref="D70:N70" si="15">D71</f>
        <v>0</v>
      </c>
      <c r="E70" s="15">
        <f t="shared" si="15"/>
        <v>282734</v>
      </c>
      <c r="F70" s="15">
        <f t="shared" si="15"/>
        <v>0</v>
      </c>
      <c r="G70" s="15">
        <f t="shared" si="15"/>
        <v>14880.7</v>
      </c>
      <c r="H70" s="15">
        <f t="shared" si="15"/>
        <v>2855.9</v>
      </c>
      <c r="I70" s="15">
        <f t="shared" si="15"/>
        <v>2855.9</v>
      </c>
      <c r="J70" s="15">
        <f t="shared" si="15"/>
        <v>0</v>
      </c>
      <c r="K70" s="15">
        <f t="shared" si="15"/>
        <v>0</v>
      </c>
      <c r="L70" s="15">
        <f t="shared" si="15"/>
        <v>0</v>
      </c>
      <c r="M70" s="15">
        <f t="shared" si="15"/>
        <v>0</v>
      </c>
      <c r="N70" s="15">
        <f t="shared" si="15"/>
        <v>0</v>
      </c>
      <c r="O70" s="47"/>
    </row>
    <row r="71" spans="1:15" s="13" customFormat="1" ht="112.5" x14ac:dyDescent="0.2">
      <c r="A71" s="73" t="s">
        <v>76</v>
      </c>
      <c r="B71" s="74" t="s">
        <v>139</v>
      </c>
      <c r="C71" s="75">
        <f>E71+H71+K71+M71</f>
        <v>285589.90000000002</v>
      </c>
      <c r="D71" s="77">
        <f>D72</f>
        <v>0</v>
      </c>
      <c r="E71" s="77">
        <f t="shared" ref="E71:N71" si="16">E72</f>
        <v>282734</v>
      </c>
      <c r="F71" s="77">
        <f t="shared" si="16"/>
        <v>0</v>
      </c>
      <c r="G71" s="77">
        <f t="shared" si="16"/>
        <v>14880.7</v>
      </c>
      <c r="H71" s="77">
        <f t="shared" si="16"/>
        <v>2855.9</v>
      </c>
      <c r="I71" s="77">
        <f t="shared" si="16"/>
        <v>2855.9</v>
      </c>
      <c r="J71" s="77">
        <f t="shared" si="16"/>
        <v>0</v>
      </c>
      <c r="K71" s="77">
        <f t="shared" si="16"/>
        <v>0</v>
      </c>
      <c r="L71" s="77">
        <f t="shared" si="16"/>
        <v>0</v>
      </c>
      <c r="M71" s="77">
        <f t="shared" si="16"/>
        <v>0</v>
      </c>
      <c r="N71" s="77">
        <f t="shared" si="16"/>
        <v>0</v>
      </c>
      <c r="O71" s="78"/>
    </row>
    <row r="72" spans="1:15" s="13" customFormat="1" ht="409.5" x14ac:dyDescent="0.2">
      <c r="A72" s="56" t="s">
        <v>78</v>
      </c>
      <c r="B72" s="41" t="s">
        <v>77</v>
      </c>
      <c r="C72" s="51">
        <f>E72+H72+K72+M72</f>
        <v>285589.90000000002</v>
      </c>
      <c r="D72" s="52">
        <f>F72+J72+L72+N72</f>
        <v>0</v>
      </c>
      <c r="E72" s="52">
        <v>282734</v>
      </c>
      <c r="F72" s="52"/>
      <c r="G72" s="52">
        <v>14880.7</v>
      </c>
      <c r="H72" s="54">
        <v>2855.9</v>
      </c>
      <c r="I72" s="54">
        <v>2855.9</v>
      </c>
      <c r="J72" s="53"/>
      <c r="K72" s="52"/>
      <c r="L72" s="52"/>
      <c r="M72" s="54"/>
      <c r="N72" s="54"/>
      <c r="O72" s="43" t="s">
        <v>93</v>
      </c>
    </row>
    <row r="73" spans="1:15" s="13" customFormat="1" ht="63" x14ac:dyDescent="0.15">
      <c r="A73" s="31" t="s">
        <v>68</v>
      </c>
      <c r="B73" s="28" t="s">
        <v>69</v>
      </c>
      <c r="C73" s="15">
        <f>C74</f>
        <v>2760773.8</v>
      </c>
      <c r="D73" s="15">
        <f t="shared" ref="D73:N73" si="17">D74</f>
        <v>1150322.415</v>
      </c>
      <c r="E73" s="15">
        <f t="shared" si="17"/>
        <v>0</v>
      </c>
      <c r="F73" s="15">
        <f t="shared" si="17"/>
        <v>0</v>
      </c>
      <c r="G73" s="15">
        <f t="shared" si="17"/>
        <v>2415028</v>
      </c>
      <c r="H73" s="15">
        <f t="shared" si="17"/>
        <v>2760773.8</v>
      </c>
      <c r="I73" s="15">
        <f t="shared" si="17"/>
        <v>2760773.8</v>
      </c>
      <c r="J73" s="15">
        <f t="shared" si="17"/>
        <v>1150322.415</v>
      </c>
      <c r="K73" s="15">
        <f t="shared" si="17"/>
        <v>0</v>
      </c>
      <c r="L73" s="15">
        <f t="shared" si="17"/>
        <v>0</v>
      </c>
      <c r="M73" s="15">
        <f t="shared" si="17"/>
        <v>0</v>
      </c>
      <c r="N73" s="15">
        <f t="shared" si="17"/>
        <v>0</v>
      </c>
      <c r="O73" s="49"/>
    </row>
    <row r="74" spans="1:15" s="13" customFormat="1" ht="45" x14ac:dyDescent="0.15">
      <c r="A74" s="16" t="s">
        <v>70</v>
      </c>
      <c r="B74" s="26" t="s">
        <v>71</v>
      </c>
      <c r="C74" s="18">
        <f>E74+H74+K74+M74</f>
        <v>2760773.8</v>
      </c>
      <c r="D74" s="18">
        <f>F74+J74+L74+N74</f>
        <v>1150322.415</v>
      </c>
      <c r="E74" s="18">
        <v>0</v>
      </c>
      <c r="F74" s="18">
        <v>0</v>
      </c>
      <c r="G74" s="18">
        <v>2415028</v>
      </c>
      <c r="H74" s="18">
        <v>2760773.8</v>
      </c>
      <c r="I74" s="18">
        <v>2760773.8</v>
      </c>
      <c r="J74" s="18">
        <v>1150322.415</v>
      </c>
      <c r="K74" s="18">
        <v>0</v>
      </c>
      <c r="L74" s="18">
        <v>0</v>
      </c>
      <c r="M74" s="18">
        <v>0</v>
      </c>
      <c r="N74" s="18">
        <v>0</v>
      </c>
      <c r="O74" s="55" t="s">
        <v>187</v>
      </c>
    </row>
    <row r="75" spans="1:15" s="13" customFormat="1" ht="123.75" x14ac:dyDescent="0.15">
      <c r="A75" s="16" t="s">
        <v>72</v>
      </c>
      <c r="B75" s="26" t="s">
        <v>73</v>
      </c>
      <c r="C75" s="18">
        <f>E75+H75+K75+M75</f>
        <v>221136</v>
      </c>
      <c r="D75" s="18">
        <f>F75+J75+L75+N75</f>
        <v>43154.1</v>
      </c>
      <c r="E75" s="18">
        <v>0</v>
      </c>
      <c r="F75" s="18">
        <v>0</v>
      </c>
      <c r="G75" s="18">
        <v>0</v>
      </c>
      <c r="H75" s="18">
        <v>0</v>
      </c>
      <c r="I75" s="18">
        <v>0</v>
      </c>
      <c r="J75" s="18">
        <v>0</v>
      </c>
      <c r="K75" s="18">
        <v>0</v>
      </c>
      <c r="L75" s="18">
        <v>0</v>
      </c>
      <c r="M75" s="18">
        <v>221136</v>
      </c>
      <c r="N75" s="18">
        <v>43154.1</v>
      </c>
      <c r="O75" s="55" t="s">
        <v>176</v>
      </c>
    </row>
    <row r="76" spans="1:15" s="36" customFormat="1" x14ac:dyDescent="0.25">
      <c r="A76" s="56"/>
      <c r="B76" s="80" t="s">
        <v>144</v>
      </c>
      <c r="C76" s="81">
        <f>E76+H76+M76</f>
        <v>12537135.287</v>
      </c>
      <c r="D76" s="81">
        <f t="shared" ref="D76:N76" si="18">D7+D57+D60+D68+D70+D73</f>
        <v>3509018.0756359999</v>
      </c>
      <c r="E76" s="81">
        <f t="shared" si="18"/>
        <v>1071852.6000000001</v>
      </c>
      <c r="F76" s="81">
        <f t="shared" si="18"/>
        <v>214230.34056999997</v>
      </c>
      <c r="G76" s="81">
        <f t="shared" si="18"/>
        <v>3803609</v>
      </c>
      <c r="H76" s="81">
        <f>H7+H57+H60+H68+H70+H73</f>
        <v>4623037.7869999995</v>
      </c>
      <c r="I76" s="81">
        <f t="shared" si="18"/>
        <v>4623037.7869999995</v>
      </c>
      <c r="J76" s="81">
        <f t="shared" si="18"/>
        <v>1817969.026476</v>
      </c>
      <c r="K76" s="81">
        <f t="shared" si="18"/>
        <v>0</v>
      </c>
      <c r="L76" s="81">
        <f t="shared" si="18"/>
        <v>0</v>
      </c>
      <c r="M76" s="81">
        <f t="shared" si="18"/>
        <v>6842244.8999999994</v>
      </c>
      <c r="N76" s="81">
        <f t="shared" si="18"/>
        <v>1523977.7</v>
      </c>
      <c r="O76" s="82"/>
    </row>
    <row r="77" spans="1:15" s="36" customFormat="1" x14ac:dyDescent="0.25">
      <c r="A77" s="1"/>
      <c r="B77" s="37"/>
      <c r="C77" s="34"/>
      <c r="D77" s="34"/>
      <c r="E77" s="35"/>
      <c r="F77" s="35"/>
      <c r="G77" s="35"/>
      <c r="H77" s="35"/>
      <c r="J77" s="33"/>
      <c r="M77" s="32"/>
      <c r="N77" s="32"/>
      <c r="O77" s="50"/>
    </row>
    <row r="78" spans="1:15" s="36" customFormat="1" x14ac:dyDescent="0.25">
      <c r="A78" s="83" t="s">
        <v>181</v>
      </c>
      <c r="B78" s="37"/>
      <c r="C78" s="34"/>
      <c r="D78" s="34"/>
      <c r="E78" s="35"/>
      <c r="F78" s="35"/>
      <c r="G78" s="35"/>
      <c r="H78" s="35"/>
      <c r="J78" s="33"/>
      <c r="M78" s="32"/>
      <c r="N78" s="32"/>
      <c r="O78" s="50"/>
    </row>
    <row r="79" spans="1:15" s="36" customFormat="1" x14ac:dyDescent="0.25">
      <c r="A79" s="1"/>
      <c r="B79" s="37"/>
      <c r="C79" s="34"/>
      <c r="D79" s="34"/>
      <c r="E79" s="35"/>
      <c r="F79" s="35"/>
      <c r="G79" s="35"/>
      <c r="H79" s="35"/>
      <c r="J79" s="33"/>
      <c r="M79" s="32"/>
      <c r="N79" s="32"/>
      <c r="O79" s="50"/>
    </row>
    <row r="80" spans="1:15" s="36" customFormat="1" x14ac:dyDescent="0.25">
      <c r="A80" s="1"/>
      <c r="B80" s="37"/>
      <c r="C80" s="34"/>
      <c r="D80" s="34"/>
      <c r="E80" s="35"/>
      <c r="F80" s="35"/>
      <c r="G80" s="35"/>
      <c r="H80" s="35"/>
      <c r="J80" s="33"/>
      <c r="M80" s="32"/>
      <c r="N80" s="32"/>
      <c r="O80" s="50"/>
    </row>
    <row r="81" spans="1:15" s="36" customFormat="1" x14ac:dyDescent="0.25">
      <c r="A81" s="1"/>
      <c r="B81" s="37"/>
      <c r="C81" s="34"/>
      <c r="D81" s="34"/>
      <c r="E81" s="35"/>
      <c r="F81" s="35"/>
      <c r="G81" s="35"/>
      <c r="H81" s="35"/>
      <c r="J81" s="33"/>
      <c r="M81" s="32"/>
      <c r="N81" s="32"/>
      <c r="O81" s="50"/>
    </row>
    <row r="82" spans="1:15" s="36" customFormat="1" x14ac:dyDescent="0.25">
      <c r="A82" s="1"/>
      <c r="B82" s="37"/>
      <c r="C82" s="34"/>
      <c r="D82" s="34"/>
      <c r="E82" s="35"/>
      <c r="F82" s="35"/>
      <c r="G82" s="35"/>
      <c r="H82" s="35"/>
      <c r="J82" s="33"/>
      <c r="M82" s="32"/>
      <c r="N82" s="32"/>
      <c r="O82" s="50"/>
    </row>
    <row r="83" spans="1:15" s="36" customFormat="1" x14ac:dyDescent="0.25">
      <c r="A83" s="1"/>
      <c r="B83" s="37"/>
      <c r="C83" s="34"/>
      <c r="D83" s="34"/>
      <c r="E83" s="35"/>
      <c r="F83" s="35"/>
      <c r="G83" s="35"/>
      <c r="H83" s="35"/>
      <c r="J83" s="33"/>
      <c r="M83" s="32"/>
      <c r="N83" s="32"/>
      <c r="O83" s="50"/>
    </row>
    <row r="84" spans="1:15" s="36" customFormat="1" x14ac:dyDescent="0.25">
      <c r="A84" s="1"/>
      <c r="B84" s="37"/>
      <c r="C84" s="34"/>
      <c r="D84" s="34"/>
      <c r="E84" s="35"/>
      <c r="F84" s="35"/>
      <c r="G84" s="35"/>
      <c r="H84" s="35"/>
      <c r="J84" s="33"/>
      <c r="M84" s="32"/>
      <c r="N84" s="32"/>
      <c r="O84" s="50"/>
    </row>
    <row r="85" spans="1:15" s="36" customFormat="1" x14ac:dyDescent="0.25">
      <c r="A85" s="1"/>
      <c r="B85" s="37"/>
      <c r="C85" s="34"/>
      <c r="D85" s="34"/>
      <c r="E85" s="35"/>
      <c r="F85" s="35"/>
      <c r="G85" s="35"/>
      <c r="H85" s="35"/>
      <c r="J85" s="33"/>
      <c r="M85" s="32"/>
      <c r="N85" s="32"/>
      <c r="O85" s="50"/>
    </row>
    <row r="86" spans="1:15" s="36" customFormat="1" x14ac:dyDescent="0.25">
      <c r="A86" s="1"/>
      <c r="B86" s="37"/>
      <c r="C86" s="34"/>
      <c r="D86" s="34"/>
      <c r="E86" s="35"/>
      <c r="F86" s="35"/>
      <c r="G86" s="35"/>
      <c r="H86" s="35"/>
      <c r="J86" s="33"/>
      <c r="M86" s="32"/>
      <c r="N86" s="32"/>
      <c r="O86" s="50"/>
    </row>
    <row r="87" spans="1:15" s="36" customFormat="1" x14ac:dyDescent="0.25">
      <c r="A87" s="1"/>
      <c r="B87" s="37"/>
      <c r="C87" s="34"/>
      <c r="D87" s="34"/>
      <c r="E87" s="35"/>
      <c r="F87" s="35"/>
      <c r="G87" s="35"/>
      <c r="H87" s="35"/>
      <c r="J87" s="33"/>
      <c r="M87" s="32"/>
      <c r="N87" s="32"/>
      <c r="O87" s="50"/>
    </row>
    <row r="88" spans="1:15" s="36" customFormat="1" x14ac:dyDescent="0.25">
      <c r="A88" s="1"/>
      <c r="B88" s="37"/>
      <c r="C88" s="34"/>
      <c r="D88" s="34"/>
      <c r="E88" s="35"/>
      <c r="F88" s="35"/>
      <c r="G88" s="35"/>
      <c r="H88" s="35"/>
      <c r="J88" s="33"/>
      <c r="M88" s="32"/>
      <c r="N88" s="32"/>
      <c r="O88" s="50"/>
    </row>
    <row r="89" spans="1:15" s="36" customFormat="1" x14ac:dyDescent="0.25">
      <c r="A89" s="1"/>
      <c r="B89" s="37"/>
      <c r="C89" s="34"/>
      <c r="D89" s="34"/>
      <c r="E89" s="35"/>
      <c r="F89" s="35"/>
      <c r="G89" s="35"/>
      <c r="H89" s="35"/>
      <c r="J89" s="33"/>
      <c r="M89" s="32"/>
      <c r="N89" s="32"/>
      <c r="O89" s="50"/>
    </row>
    <row r="90" spans="1:15" s="36" customFormat="1" x14ac:dyDescent="0.25">
      <c r="A90" s="1"/>
      <c r="B90" s="37"/>
      <c r="C90" s="34"/>
      <c r="D90" s="34"/>
      <c r="E90" s="35"/>
      <c r="F90" s="35"/>
      <c r="G90" s="35"/>
      <c r="H90" s="35"/>
      <c r="J90" s="33"/>
      <c r="M90" s="32"/>
      <c r="N90" s="32"/>
      <c r="O90" s="50"/>
    </row>
    <row r="91" spans="1:15" s="36" customFormat="1" x14ac:dyDescent="0.25">
      <c r="A91" s="1"/>
      <c r="B91" s="37"/>
      <c r="C91" s="34"/>
      <c r="D91" s="34"/>
      <c r="E91" s="35"/>
      <c r="F91" s="35"/>
      <c r="G91" s="35"/>
      <c r="H91" s="35"/>
      <c r="J91" s="33"/>
      <c r="M91" s="32"/>
      <c r="N91" s="32"/>
      <c r="O91" s="50"/>
    </row>
    <row r="92" spans="1:15" s="36" customFormat="1" x14ac:dyDescent="0.25">
      <c r="A92" s="1"/>
      <c r="B92" s="37"/>
      <c r="C92" s="34"/>
      <c r="D92" s="34"/>
      <c r="E92" s="35"/>
      <c r="F92" s="35"/>
      <c r="G92" s="35"/>
      <c r="H92" s="35"/>
      <c r="J92" s="33"/>
      <c r="M92" s="32"/>
      <c r="N92" s="32"/>
      <c r="O92" s="50"/>
    </row>
    <row r="93" spans="1:15" s="36" customFormat="1" x14ac:dyDescent="0.25">
      <c r="A93" s="1"/>
      <c r="B93" s="37"/>
      <c r="C93" s="34"/>
      <c r="D93" s="34"/>
      <c r="E93" s="35"/>
      <c r="F93" s="35"/>
      <c r="G93" s="35"/>
      <c r="H93" s="35"/>
      <c r="J93" s="33"/>
      <c r="M93" s="32"/>
      <c r="N93" s="32"/>
      <c r="O93" s="50"/>
    </row>
    <row r="94" spans="1:15" s="36" customFormat="1" x14ac:dyDescent="0.25">
      <c r="A94" s="1"/>
      <c r="B94" s="37"/>
      <c r="C94" s="34"/>
      <c r="D94" s="34"/>
      <c r="E94" s="35"/>
      <c r="F94" s="35"/>
      <c r="G94" s="35"/>
      <c r="H94" s="35"/>
      <c r="J94" s="33"/>
      <c r="M94" s="32"/>
      <c r="N94" s="32"/>
      <c r="O94" s="50"/>
    </row>
    <row r="95" spans="1:15" s="36" customFormat="1" x14ac:dyDescent="0.25">
      <c r="A95" s="1"/>
      <c r="B95" s="37"/>
      <c r="C95" s="34"/>
      <c r="D95" s="34"/>
      <c r="E95" s="35"/>
      <c r="F95" s="35"/>
      <c r="G95" s="35"/>
      <c r="H95" s="35"/>
      <c r="J95" s="33"/>
      <c r="M95" s="32"/>
      <c r="N95" s="32"/>
      <c r="O95" s="50"/>
    </row>
    <row r="96" spans="1:15" s="36" customFormat="1" x14ac:dyDescent="0.25">
      <c r="A96" s="1"/>
      <c r="B96" s="37"/>
      <c r="C96" s="34"/>
      <c r="D96" s="34"/>
      <c r="E96" s="35"/>
      <c r="F96" s="35"/>
      <c r="G96" s="35"/>
      <c r="H96" s="35"/>
      <c r="J96" s="33"/>
      <c r="M96" s="32"/>
      <c r="N96" s="32"/>
      <c r="O96" s="50"/>
    </row>
    <row r="97" spans="1:15" s="36" customFormat="1" x14ac:dyDescent="0.25">
      <c r="A97" s="1"/>
      <c r="B97" s="37"/>
      <c r="C97" s="34"/>
      <c r="D97" s="34"/>
      <c r="E97" s="35"/>
      <c r="F97" s="35"/>
      <c r="G97" s="35"/>
      <c r="H97" s="35"/>
      <c r="J97" s="33"/>
      <c r="M97" s="32"/>
      <c r="N97" s="32"/>
      <c r="O97" s="50"/>
    </row>
    <row r="98" spans="1:15" s="36" customFormat="1" x14ac:dyDescent="0.25">
      <c r="A98" s="1"/>
      <c r="B98" s="37"/>
      <c r="C98" s="34"/>
      <c r="D98" s="34"/>
      <c r="E98" s="35"/>
      <c r="F98" s="35"/>
      <c r="G98" s="35"/>
      <c r="H98" s="35"/>
      <c r="J98" s="33"/>
      <c r="M98" s="32"/>
      <c r="N98" s="32"/>
      <c r="O98" s="50"/>
    </row>
    <row r="99" spans="1:15" s="36" customFormat="1" x14ac:dyDescent="0.25">
      <c r="A99" s="1"/>
      <c r="B99" s="37"/>
      <c r="C99" s="34"/>
      <c r="D99" s="34"/>
      <c r="E99" s="35"/>
      <c r="F99" s="35"/>
      <c r="G99" s="35"/>
      <c r="H99" s="35"/>
      <c r="J99" s="33"/>
      <c r="M99" s="32"/>
      <c r="N99" s="32"/>
      <c r="O99" s="50"/>
    </row>
    <row r="100" spans="1:15" s="36" customFormat="1" x14ac:dyDescent="0.25">
      <c r="A100" s="1"/>
      <c r="B100" s="37"/>
      <c r="C100" s="34"/>
      <c r="D100" s="34"/>
      <c r="E100" s="35"/>
      <c r="F100" s="35"/>
      <c r="G100" s="35"/>
      <c r="H100" s="35"/>
      <c r="J100" s="33"/>
      <c r="M100" s="32"/>
      <c r="N100" s="32"/>
      <c r="O100" s="50"/>
    </row>
    <row r="101" spans="1:15" s="36" customFormat="1" x14ac:dyDescent="0.25">
      <c r="A101" s="1"/>
      <c r="B101" s="37"/>
      <c r="C101" s="34"/>
      <c r="D101" s="34"/>
      <c r="E101" s="35"/>
      <c r="F101" s="35"/>
      <c r="G101" s="35"/>
      <c r="H101" s="35"/>
      <c r="J101" s="33"/>
      <c r="M101" s="32"/>
      <c r="N101" s="32"/>
      <c r="O101" s="50"/>
    </row>
    <row r="102" spans="1:15" s="36" customFormat="1" x14ac:dyDescent="0.25">
      <c r="A102" s="1"/>
      <c r="B102" s="37"/>
      <c r="C102" s="34"/>
      <c r="D102" s="34"/>
      <c r="E102" s="35"/>
      <c r="F102" s="35"/>
      <c r="G102" s="35"/>
      <c r="H102" s="35"/>
      <c r="J102" s="33"/>
      <c r="M102" s="32"/>
      <c r="N102" s="32"/>
      <c r="O102" s="50"/>
    </row>
    <row r="103" spans="1:15" s="36" customFormat="1" x14ac:dyDescent="0.25">
      <c r="A103" s="1"/>
      <c r="B103" s="37"/>
      <c r="C103" s="34"/>
      <c r="D103" s="34"/>
      <c r="E103" s="35"/>
      <c r="F103" s="35"/>
      <c r="G103" s="35"/>
      <c r="H103" s="35"/>
      <c r="J103" s="33"/>
      <c r="M103" s="32"/>
      <c r="N103" s="32"/>
      <c r="O103" s="50"/>
    </row>
    <row r="104" spans="1:15" s="36" customFormat="1" x14ac:dyDescent="0.25">
      <c r="A104" s="1"/>
      <c r="B104" s="37"/>
      <c r="C104" s="34"/>
      <c r="D104" s="34"/>
      <c r="E104" s="35"/>
      <c r="F104" s="35"/>
      <c r="G104" s="35"/>
      <c r="H104" s="35"/>
      <c r="J104" s="33"/>
      <c r="M104" s="32"/>
      <c r="N104" s="32"/>
      <c r="O104" s="50"/>
    </row>
    <row r="105" spans="1:15" s="36" customFormat="1" x14ac:dyDescent="0.25">
      <c r="A105" s="1"/>
      <c r="B105" s="37"/>
      <c r="C105" s="34"/>
      <c r="D105" s="34"/>
      <c r="E105" s="35"/>
      <c r="F105" s="35"/>
      <c r="G105" s="35"/>
      <c r="H105" s="35"/>
      <c r="J105" s="33"/>
      <c r="M105" s="32"/>
      <c r="N105" s="32"/>
      <c r="O105" s="50"/>
    </row>
    <row r="106" spans="1:15" s="36" customFormat="1" x14ac:dyDescent="0.25">
      <c r="A106" s="1"/>
      <c r="B106" s="37"/>
      <c r="C106" s="34"/>
      <c r="D106" s="34"/>
      <c r="E106" s="35"/>
      <c r="F106" s="35"/>
      <c r="G106" s="35"/>
      <c r="H106" s="35"/>
      <c r="J106" s="33"/>
      <c r="M106" s="32"/>
      <c r="N106" s="32"/>
      <c r="O106" s="50"/>
    </row>
    <row r="107" spans="1:15" s="36" customFormat="1" x14ac:dyDescent="0.25">
      <c r="A107" s="1"/>
      <c r="B107" s="37"/>
      <c r="C107" s="34"/>
      <c r="D107" s="34"/>
      <c r="E107" s="35"/>
      <c r="F107" s="35"/>
      <c r="G107" s="35"/>
      <c r="H107" s="35"/>
      <c r="J107" s="33"/>
      <c r="M107" s="32"/>
      <c r="N107" s="32"/>
      <c r="O107" s="50"/>
    </row>
    <row r="108" spans="1:15" s="36" customFormat="1" x14ac:dyDescent="0.25">
      <c r="A108" s="1"/>
      <c r="B108" s="37"/>
      <c r="C108" s="34"/>
      <c r="D108" s="34"/>
      <c r="E108" s="35"/>
      <c r="F108" s="35"/>
      <c r="G108" s="35"/>
      <c r="H108" s="35"/>
      <c r="J108" s="33"/>
      <c r="M108" s="32"/>
      <c r="N108" s="32"/>
      <c r="O108" s="50"/>
    </row>
    <row r="109" spans="1:15" s="36" customFormat="1" x14ac:dyDescent="0.25">
      <c r="A109" s="1"/>
      <c r="B109" s="37"/>
      <c r="C109" s="34"/>
      <c r="D109" s="34"/>
      <c r="E109" s="35"/>
      <c r="F109" s="35"/>
      <c r="G109" s="35"/>
      <c r="H109" s="35"/>
      <c r="J109" s="33"/>
      <c r="M109" s="32"/>
      <c r="N109" s="32"/>
      <c r="O109" s="50"/>
    </row>
    <row r="110" spans="1:15" s="36" customFormat="1" x14ac:dyDescent="0.25">
      <c r="A110" s="1"/>
      <c r="B110" s="37"/>
      <c r="C110" s="34"/>
      <c r="D110" s="34"/>
      <c r="E110" s="35"/>
      <c r="F110" s="35"/>
      <c r="G110" s="35"/>
      <c r="H110" s="35"/>
      <c r="J110" s="33"/>
      <c r="M110" s="32"/>
      <c r="N110" s="32"/>
      <c r="O110" s="50"/>
    </row>
    <row r="111" spans="1:15" s="36" customFormat="1" x14ac:dyDescent="0.25">
      <c r="A111" s="1"/>
      <c r="B111" s="37"/>
      <c r="C111" s="34"/>
      <c r="D111" s="34"/>
      <c r="E111" s="35"/>
      <c r="F111" s="35"/>
      <c r="G111" s="35"/>
      <c r="H111" s="35"/>
      <c r="J111" s="33"/>
      <c r="M111" s="32"/>
      <c r="N111" s="32"/>
      <c r="O111" s="50"/>
    </row>
    <row r="112" spans="1:15" s="36" customFormat="1" x14ac:dyDescent="0.25">
      <c r="A112" s="1"/>
      <c r="B112" s="37"/>
      <c r="C112" s="34"/>
      <c r="D112" s="34"/>
      <c r="E112" s="35"/>
      <c r="F112" s="35"/>
      <c r="G112" s="35"/>
      <c r="H112" s="35"/>
      <c r="J112" s="33"/>
      <c r="M112" s="32"/>
      <c r="N112" s="32"/>
      <c r="O112" s="50"/>
    </row>
    <row r="113" spans="1:15" s="36" customFormat="1" x14ac:dyDescent="0.25">
      <c r="A113" s="1"/>
      <c r="B113" s="37"/>
      <c r="C113" s="34"/>
      <c r="D113" s="34"/>
      <c r="E113" s="35"/>
      <c r="F113" s="35"/>
      <c r="G113" s="35"/>
      <c r="H113" s="35"/>
      <c r="J113" s="33"/>
      <c r="M113" s="32"/>
      <c r="N113" s="32"/>
      <c r="O113" s="50"/>
    </row>
    <row r="114" spans="1:15" s="36" customFormat="1" x14ac:dyDescent="0.25">
      <c r="A114" s="1"/>
      <c r="B114" s="37"/>
      <c r="C114" s="34"/>
      <c r="D114" s="34"/>
      <c r="E114" s="35"/>
      <c r="F114" s="35"/>
      <c r="G114" s="35"/>
      <c r="H114" s="35"/>
      <c r="J114" s="33"/>
      <c r="M114" s="32"/>
      <c r="N114" s="32"/>
      <c r="O114" s="50"/>
    </row>
    <row r="115" spans="1:15" s="36" customFormat="1" x14ac:dyDescent="0.25">
      <c r="A115" s="1"/>
      <c r="B115" s="37"/>
      <c r="C115" s="34"/>
      <c r="D115" s="34"/>
      <c r="E115" s="35"/>
      <c r="F115" s="35"/>
      <c r="G115" s="35"/>
      <c r="H115" s="35"/>
      <c r="J115" s="33"/>
      <c r="M115" s="32"/>
      <c r="N115" s="32"/>
      <c r="O115" s="50"/>
    </row>
    <row r="116" spans="1:15" s="36" customFormat="1" x14ac:dyDescent="0.25">
      <c r="A116" s="1"/>
      <c r="B116" s="37"/>
      <c r="C116" s="34"/>
      <c r="D116" s="34"/>
      <c r="E116" s="35"/>
      <c r="F116" s="35"/>
      <c r="G116" s="35"/>
      <c r="H116" s="35"/>
      <c r="J116" s="33"/>
      <c r="M116" s="32"/>
      <c r="N116" s="32"/>
      <c r="O116" s="50"/>
    </row>
    <row r="117" spans="1:15" s="36" customFormat="1" x14ac:dyDescent="0.25">
      <c r="A117" s="1"/>
      <c r="B117" s="37"/>
      <c r="C117" s="34"/>
      <c r="D117" s="34"/>
      <c r="E117" s="35"/>
      <c r="F117" s="35"/>
      <c r="G117" s="35"/>
      <c r="H117" s="35"/>
      <c r="J117" s="33"/>
      <c r="M117" s="32"/>
      <c r="N117" s="32"/>
      <c r="O117" s="50"/>
    </row>
    <row r="118" spans="1:15" s="36" customFormat="1" x14ac:dyDescent="0.25">
      <c r="A118" s="1"/>
      <c r="B118" s="37"/>
      <c r="C118" s="34"/>
      <c r="D118" s="34"/>
      <c r="E118" s="35"/>
      <c r="F118" s="35"/>
      <c r="G118" s="35"/>
      <c r="H118" s="35"/>
      <c r="J118" s="33"/>
      <c r="M118" s="32"/>
      <c r="N118" s="32"/>
      <c r="O118" s="50"/>
    </row>
    <row r="119" spans="1:15" s="36" customFormat="1" x14ac:dyDescent="0.25">
      <c r="A119" s="1"/>
      <c r="B119" s="37"/>
      <c r="C119" s="34"/>
      <c r="D119" s="34"/>
      <c r="E119" s="35"/>
      <c r="F119" s="35"/>
      <c r="G119" s="35"/>
      <c r="H119" s="35"/>
      <c r="J119" s="33"/>
      <c r="M119" s="32"/>
      <c r="N119" s="32"/>
      <c r="O119" s="50"/>
    </row>
    <row r="120" spans="1:15" s="36" customFormat="1" x14ac:dyDescent="0.25">
      <c r="A120" s="1"/>
      <c r="B120" s="37"/>
      <c r="C120" s="34"/>
      <c r="D120" s="34"/>
      <c r="E120" s="35"/>
      <c r="F120" s="35"/>
      <c r="G120" s="35"/>
      <c r="H120" s="35"/>
      <c r="J120" s="33"/>
      <c r="M120" s="32"/>
      <c r="N120" s="32"/>
      <c r="O120" s="50"/>
    </row>
    <row r="121" spans="1:15" s="36" customFormat="1" x14ac:dyDescent="0.25">
      <c r="A121" s="1"/>
      <c r="B121" s="37"/>
      <c r="C121" s="34"/>
      <c r="D121" s="34"/>
      <c r="E121" s="35"/>
      <c r="F121" s="35"/>
      <c r="G121" s="35"/>
      <c r="H121" s="35"/>
      <c r="J121" s="33"/>
      <c r="M121" s="32"/>
      <c r="N121" s="32"/>
      <c r="O121" s="50"/>
    </row>
    <row r="122" spans="1:15" s="36" customFormat="1" x14ac:dyDescent="0.25">
      <c r="A122" s="1"/>
      <c r="B122" s="37"/>
      <c r="C122" s="34"/>
      <c r="D122" s="34"/>
      <c r="E122" s="35"/>
      <c r="F122" s="35"/>
      <c r="G122" s="35"/>
      <c r="H122" s="35"/>
      <c r="J122" s="33"/>
      <c r="M122" s="32"/>
      <c r="N122" s="32"/>
      <c r="O122" s="50"/>
    </row>
    <row r="123" spans="1:15" s="36" customFormat="1" x14ac:dyDescent="0.25">
      <c r="A123" s="1"/>
      <c r="B123" s="37"/>
      <c r="C123" s="34"/>
      <c r="D123" s="34"/>
      <c r="E123" s="35"/>
      <c r="F123" s="35"/>
      <c r="G123" s="35"/>
      <c r="H123" s="35"/>
      <c r="J123" s="33"/>
      <c r="M123" s="32"/>
      <c r="N123" s="32"/>
      <c r="O123" s="50"/>
    </row>
    <row r="124" spans="1:15" s="36" customFormat="1" x14ac:dyDescent="0.25">
      <c r="A124" s="1"/>
      <c r="B124" s="37"/>
      <c r="C124" s="34"/>
      <c r="D124" s="34"/>
      <c r="E124" s="35"/>
      <c r="F124" s="35"/>
      <c r="G124" s="35"/>
      <c r="H124" s="35"/>
      <c r="J124" s="33"/>
      <c r="M124" s="32"/>
      <c r="N124" s="32"/>
      <c r="O124" s="50"/>
    </row>
    <row r="125" spans="1:15" s="36" customFormat="1" x14ac:dyDescent="0.25">
      <c r="A125" s="1"/>
      <c r="B125" s="37"/>
      <c r="C125" s="34"/>
      <c r="D125" s="34"/>
      <c r="E125" s="35"/>
      <c r="F125" s="35"/>
      <c r="G125" s="35"/>
      <c r="H125" s="35"/>
      <c r="J125" s="33"/>
      <c r="M125" s="32"/>
      <c r="N125" s="32"/>
      <c r="O125" s="50"/>
    </row>
    <row r="126" spans="1:15" s="36" customFormat="1" x14ac:dyDescent="0.25">
      <c r="A126" s="1"/>
      <c r="B126" s="37"/>
      <c r="C126" s="34"/>
      <c r="D126" s="34"/>
      <c r="E126" s="35"/>
      <c r="F126" s="35"/>
      <c r="G126" s="35"/>
      <c r="H126" s="35"/>
      <c r="J126" s="33"/>
      <c r="M126" s="32"/>
      <c r="N126" s="32"/>
      <c r="O126" s="50"/>
    </row>
    <row r="127" spans="1:15" s="36" customFormat="1" x14ac:dyDescent="0.25">
      <c r="A127" s="1"/>
      <c r="B127" s="37"/>
      <c r="C127" s="34"/>
      <c r="D127" s="34"/>
      <c r="E127" s="35"/>
      <c r="F127" s="35"/>
      <c r="G127" s="35"/>
      <c r="H127" s="35"/>
      <c r="J127" s="33"/>
      <c r="M127" s="32"/>
      <c r="N127" s="32"/>
      <c r="O127" s="50"/>
    </row>
    <row r="128" spans="1:15" s="36" customFormat="1" x14ac:dyDescent="0.25">
      <c r="A128" s="1"/>
      <c r="B128" s="37"/>
      <c r="C128" s="34"/>
      <c r="D128" s="34"/>
      <c r="E128" s="35"/>
      <c r="F128" s="35"/>
      <c r="G128" s="35"/>
      <c r="H128" s="35"/>
      <c r="J128" s="33"/>
      <c r="M128" s="32"/>
      <c r="N128" s="32"/>
      <c r="O128" s="50"/>
    </row>
    <row r="129" spans="1:15" s="36" customFormat="1" x14ac:dyDescent="0.25">
      <c r="A129" s="1"/>
      <c r="B129" s="37"/>
      <c r="C129" s="34"/>
      <c r="D129" s="34"/>
      <c r="E129" s="35"/>
      <c r="F129" s="35"/>
      <c r="G129" s="35"/>
      <c r="H129" s="35"/>
      <c r="J129" s="33"/>
      <c r="M129" s="32"/>
      <c r="N129" s="32"/>
      <c r="O129" s="50"/>
    </row>
    <row r="130" spans="1:15" s="36" customFormat="1" x14ac:dyDescent="0.25">
      <c r="A130" s="1"/>
      <c r="B130" s="37"/>
      <c r="C130" s="34"/>
      <c r="D130" s="34"/>
      <c r="E130" s="35"/>
      <c r="F130" s="35"/>
      <c r="G130" s="35"/>
      <c r="H130" s="35"/>
      <c r="J130" s="33"/>
      <c r="M130" s="32"/>
      <c r="N130" s="32"/>
      <c r="O130" s="50"/>
    </row>
    <row r="131" spans="1:15" s="36" customFormat="1" x14ac:dyDescent="0.25">
      <c r="A131" s="1"/>
      <c r="B131" s="37"/>
      <c r="C131" s="34"/>
      <c r="D131" s="34"/>
      <c r="E131" s="35"/>
      <c r="F131" s="35"/>
      <c r="G131" s="35"/>
      <c r="H131" s="35"/>
      <c r="J131" s="33"/>
      <c r="M131" s="32"/>
      <c r="N131" s="32"/>
      <c r="O131" s="50"/>
    </row>
    <row r="132" spans="1:15" s="36" customFormat="1" x14ac:dyDescent="0.25">
      <c r="A132" s="1"/>
      <c r="B132" s="37"/>
      <c r="C132" s="34"/>
      <c r="D132" s="34"/>
      <c r="E132" s="35"/>
      <c r="F132" s="35"/>
      <c r="G132" s="35"/>
      <c r="H132" s="35"/>
      <c r="J132" s="33"/>
      <c r="M132" s="32"/>
      <c r="N132" s="32"/>
      <c r="O132" s="50"/>
    </row>
    <row r="133" spans="1:15" s="36" customFormat="1" x14ac:dyDescent="0.25">
      <c r="A133" s="1"/>
      <c r="B133" s="37"/>
      <c r="C133" s="34"/>
      <c r="D133" s="34"/>
      <c r="E133" s="35"/>
      <c r="F133" s="35"/>
      <c r="G133" s="35"/>
      <c r="H133" s="35"/>
      <c r="J133" s="33"/>
      <c r="M133" s="32"/>
      <c r="N133" s="32"/>
      <c r="O133" s="50"/>
    </row>
    <row r="134" spans="1:15" s="36" customFormat="1" x14ac:dyDescent="0.25">
      <c r="A134" s="1"/>
      <c r="B134" s="37"/>
      <c r="C134" s="34"/>
      <c r="D134" s="34"/>
      <c r="E134" s="35"/>
      <c r="F134" s="35"/>
      <c r="G134" s="35"/>
      <c r="H134" s="35"/>
      <c r="J134" s="33"/>
      <c r="M134" s="32"/>
      <c r="N134" s="32"/>
      <c r="O134" s="50"/>
    </row>
    <row r="135" spans="1:15" s="36" customFormat="1" x14ac:dyDescent="0.25">
      <c r="A135" s="1"/>
      <c r="B135" s="37"/>
      <c r="C135" s="34"/>
      <c r="D135" s="34"/>
      <c r="E135" s="35"/>
      <c r="F135" s="35"/>
      <c r="G135" s="35"/>
      <c r="H135" s="35"/>
      <c r="J135" s="33"/>
      <c r="M135" s="32"/>
      <c r="N135" s="32"/>
      <c r="O135" s="50"/>
    </row>
    <row r="136" spans="1:15" s="36" customFormat="1" x14ac:dyDescent="0.25">
      <c r="A136" s="1"/>
      <c r="B136" s="37"/>
      <c r="C136" s="34"/>
      <c r="D136" s="34"/>
      <c r="E136" s="35"/>
      <c r="F136" s="35"/>
      <c r="G136" s="35"/>
      <c r="H136" s="35"/>
      <c r="J136" s="33"/>
      <c r="M136" s="32"/>
      <c r="N136" s="32"/>
      <c r="O136" s="50"/>
    </row>
    <row r="137" spans="1:15" s="36" customFormat="1" x14ac:dyDescent="0.25">
      <c r="A137" s="1"/>
      <c r="B137" s="37"/>
      <c r="C137" s="34"/>
      <c r="D137" s="34"/>
      <c r="E137" s="35"/>
      <c r="F137" s="35"/>
      <c r="G137" s="35"/>
      <c r="H137" s="35"/>
      <c r="J137" s="33"/>
      <c r="M137" s="32"/>
      <c r="N137" s="32"/>
      <c r="O137" s="50"/>
    </row>
    <row r="138" spans="1:15" s="36" customFormat="1" x14ac:dyDescent="0.25">
      <c r="A138" s="1"/>
      <c r="B138" s="37"/>
      <c r="C138" s="34"/>
      <c r="D138" s="34"/>
      <c r="E138" s="35"/>
      <c r="F138" s="35"/>
      <c r="G138" s="35"/>
      <c r="H138" s="35"/>
      <c r="J138" s="33"/>
      <c r="M138" s="32"/>
      <c r="N138" s="32"/>
      <c r="O138" s="50"/>
    </row>
    <row r="139" spans="1:15" s="36" customFormat="1" x14ac:dyDescent="0.25">
      <c r="A139" s="1"/>
      <c r="B139" s="37"/>
      <c r="C139" s="34"/>
      <c r="D139" s="34"/>
      <c r="E139" s="35"/>
      <c r="F139" s="35"/>
      <c r="G139" s="35"/>
      <c r="H139" s="35"/>
      <c r="J139" s="33"/>
      <c r="M139" s="32"/>
      <c r="N139" s="32"/>
      <c r="O139" s="50"/>
    </row>
    <row r="140" spans="1:15" s="36" customFormat="1" x14ac:dyDescent="0.25">
      <c r="A140" s="1"/>
      <c r="B140" s="37"/>
      <c r="C140" s="34"/>
      <c r="D140" s="34"/>
      <c r="E140" s="35"/>
      <c r="F140" s="35"/>
      <c r="G140" s="35"/>
      <c r="H140" s="35"/>
      <c r="J140" s="33"/>
      <c r="M140" s="32"/>
      <c r="N140" s="32"/>
      <c r="O140" s="50"/>
    </row>
    <row r="141" spans="1:15" s="36" customFormat="1" x14ac:dyDescent="0.25">
      <c r="A141" s="1"/>
      <c r="B141" s="37"/>
      <c r="C141" s="34"/>
      <c r="D141" s="34"/>
      <c r="E141" s="35"/>
      <c r="F141" s="35"/>
      <c r="G141" s="35"/>
      <c r="H141" s="35"/>
      <c r="J141" s="33"/>
      <c r="M141" s="32"/>
      <c r="N141" s="32"/>
      <c r="O141" s="50"/>
    </row>
    <row r="142" spans="1:15" s="36" customFormat="1" x14ac:dyDescent="0.25">
      <c r="A142" s="1"/>
      <c r="B142" s="37"/>
      <c r="C142" s="34"/>
      <c r="D142" s="34"/>
      <c r="E142" s="35"/>
      <c r="F142" s="35"/>
      <c r="G142" s="35"/>
      <c r="H142" s="35"/>
      <c r="J142" s="33"/>
      <c r="M142" s="32"/>
      <c r="N142" s="32"/>
      <c r="O142" s="50"/>
    </row>
    <row r="143" spans="1:15" s="36" customFormat="1" x14ac:dyDescent="0.25">
      <c r="A143" s="1"/>
      <c r="B143" s="37"/>
      <c r="C143" s="34"/>
      <c r="D143" s="34"/>
      <c r="E143" s="35"/>
      <c r="F143" s="35"/>
      <c r="G143" s="35"/>
      <c r="H143" s="35"/>
      <c r="J143" s="33"/>
      <c r="M143" s="32"/>
      <c r="N143" s="32"/>
      <c r="O143" s="50"/>
    </row>
    <row r="144" spans="1:15" s="36" customFormat="1" x14ac:dyDescent="0.25">
      <c r="A144" s="1"/>
      <c r="B144" s="37"/>
      <c r="C144" s="34"/>
      <c r="D144" s="34"/>
      <c r="E144" s="35"/>
      <c r="F144" s="35"/>
      <c r="G144" s="35"/>
      <c r="H144" s="35"/>
      <c r="J144" s="33"/>
      <c r="M144" s="32"/>
      <c r="N144" s="32"/>
      <c r="O144" s="50"/>
    </row>
    <row r="145" spans="1:15" s="36" customFormat="1" x14ac:dyDescent="0.25">
      <c r="A145" s="1"/>
      <c r="B145" s="37"/>
      <c r="C145" s="34"/>
      <c r="D145" s="34"/>
      <c r="E145" s="35"/>
      <c r="F145" s="35"/>
      <c r="G145" s="35"/>
      <c r="H145" s="35"/>
      <c r="J145" s="33"/>
      <c r="M145" s="32"/>
      <c r="N145" s="32"/>
      <c r="O145" s="50"/>
    </row>
    <row r="146" spans="1:15" s="36" customFormat="1" x14ac:dyDescent="0.25">
      <c r="A146" s="1"/>
      <c r="B146" s="37"/>
      <c r="C146" s="34"/>
      <c r="D146" s="34"/>
      <c r="E146" s="35"/>
      <c r="F146" s="35"/>
      <c r="G146" s="35"/>
      <c r="H146" s="35"/>
      <c r="J146" s="33"/>
      <c r="M146" s="32"/>
      <c r="N146" s="32"/>
      <c r="O146" s="50"/>
    </row>
    <row r="147" spans="1:15" s="36" customFormat="1" x14ac:dyDescent="0.25">
      <c r="A147" s="1"/>
      <c r="B147" s="37"/>
      <c r="C147" s="34"/>
      <c r="D147" s="34"/>
      <c r="E147" s="35"/>
      <c r="F147" s="35"/>
      <c r="G147" s="35"/>
      <c r="H147" s="35"/>
      <c r="J147" s="33"/>
      <c r="M147" s="32"/>
      <c r="N147" s="32"/>
      <c r="O147" s="50"/>
    </row>
    <row r="148" spans="1:15" s="36" customFormat="1" x14ac:dyDescent="0.25">
      <c r="A148" s="1"/>
      <c r="B148" s="37"/>
      <c r="C148" s="34"/>
      <c r="D148" s="34"/>
      <c r="E148" s="35"/>
      <c r="F148" s="35"/>
      <c r="G148" s="35"/>
      <c r="H148" s="35"/>
      <c r="J148" s="33"/>
      <c r="M148" s="32"/>
      <c r="N148" s="32"/>
      <c r="O148" s="50"/>
    </row>
    <row r="149" spans="1:15" s="36" customFormat="1" x14ac:dyDescent="0.25">
      <c r="A149" s="1"/>
      <c r="B149" s="37"/>
      <c r="C149" s="34"/>
      <c r="D149" s="34"/>
      <c r="E149" s="35"/>
      <c r="F149" s="35"/>
      <c r="G149" s="35"/>
      <c r="H149" s="35"/>
      <c r="J149" s="33"/>
      <c r="M149" s="32"/>
      <c r="N149" s="32"/>
      <c r="O149" s="50"/>
    </row>
    <row r="150" spans="1:15" s="36" customFormat="1" x14ac:dyDescent="0.25">
      <c r="A150" s="1"/>
      <c r="B150" s="37"/>
      <c r="C150" s="34"/>
      <c r="D150" s="34"/>
      <c r="E150" s="35"/>
      <c r="F150" s="35"/>
      <c r="G150" s="35"/>
      <c r="H150" s="35"/>
      <c r="J150" s="33"/>
      <c r="M150" s="32"/>
      <c r="N150" s="32"/>
      <c r="O150" s="50"/>
    </row>
    <row r="151" spans="1:15" s="36" customFormat="1" x14ac:dyDescent="0.25">
      <c r="A151" s="1"/>
      <c r="B151" s="37"/>
      <c r="C151" s="34"/>
      <c r="D151" s="34"/>
      <c r="E151" s="35"/>
      <c r="F151" s="35"/>
      <c r="G151" s="35"/>
      <c r="H151" s="35"/>
      <c r="J151" s="33"/>
      <c r="M151" s="32"/>
      <c r="N151" s="32"/>
      <c r="O151" s="50"/>
    </row>
    <row r="152" spans="1:15" s="36" customFormat="1" x14ac:dyDescent="0.25">
      <c r="A152" s="1"/>
      <c r="B152" s="37"/>
      <c r="C152" s="34"/>
      <c r="D152" s="34"/>
      <c r="E152" s="35"/>
      <c r="F152" s="35"/>
      <c r="G152" s="35"/>
      <c r="H152" s="35"/>
      <c r="J152" s="33"/>
      <c r="M152" s="32"/>
      <c r="N152" s="32"/>
      <c r="O152" s="50"/>
    </row>
    <row r="153" spans="1:15" s="36" customFormat="1" x14ac:dyDescent="0.25">
      <c r="A153" s="1"/>
      <c r="B153" s="37"/>
      <c r="C153" s="34"/>
      <c r="D153" s="34"/>
      <c r="E153" s="35"/>
      <c r="F153" s="35"/>
      <c r="G153" s="35"/>
      <c r="H153" s="35"/>
      <c r="J153" s="33"/>
      <c r="M153" s="32"/>
      <c r="N153" s="32"/>
      <c r="O153" s="50"/>
    </row>
    <row r="154" spans="1:15" s="36" customFormat="1" x14ac:dyDescent="0.25">
      <c r="A154" s="1"/>
      <c r="B154" s="37"/>
      <c r="C154" s="34"/>
      <c r="D154" s="34"/>
      <c r="E154" s="35"/>
      <c r="F154" s="35"/>
      <c r="G154" s="35"/>
      <c r="H154" s="35"/>
      <c r="J154" s="33"/>
      <c r="M154" s="32"/>
      <c r="N154" s="32"/>
      <c r="O154" s="50"/>
    </row>
    <row r="155" spans="1:15" s="36" customFormat="1" x14ac:dyDescent="0.25">
      <c r="A155" s="1"/>
      <c r="B155" s="37"/>
      <c r="C155" s="34"/>
      <c r="D155" s="34"/>
      <c r="E155" s="35"/>
      <c r="F155" s="35"/>
      <c r="G155" s="35"/>
      <c r="H155" s="35"/>
      <c r="J155" s="33"/>
      <c r="M155" s="32"/>
      <c r="N155" s="32"/>
      <c r="O155" s="50"/>
    </row>
    <row r="156" spans="1:15" s="36" customFormat="1" x14ac:dyDescent="0.25">
      <c r="A156" s="1"/>
      <c r="B156" s="37"/>
      <c r="C156" s="34"/>
      <c r="D156" s="34"/>
      <c r="E156" s="35"/>
      <c r="F156" s="35"/>
      <c r="G156" s="35"/>
      <c r="H156" s="35"/>
      <c r="J156" s="33"/>
      <c r="M156" s="32"/>
      <c r="N156" s="32"/>
      <c r="O156" s="50"/>
    </row>
    <row r="157" spans="1:15" s="36" customFormat="1" x14ac:dyDescent="0.25">
      <c r="A157" s="1"/>
      <c r="B157" s="37"/>
      <c r="C157" s="34"/>
      <c r="D157" s="34"/>
      <c r="E157" s="35"/>
      <c r="F157" s="35"/>
      <c r="G157" s="35"/>
      <c r="H157" s="35"/>
      <c r="J157" s="33"/>
      <c r="M157" s="32"/>
      <c r="N157" s="32"/>
      <c r="O157" s="50"/>
    </row>
    <row r="158" spans="1:15" s="36" customFormat="1" x14ac:dyDescent="0.25">
      <c r="A158" s="1"/>
      <c r="B158" s="37"/>
      <c r="C158" s="34"/>
      <c r="D158" s="34"/>
      <c r="E158" s="35"/>
      <c r="F158" s="35"/>
      <c r="G158" s="35"/>
      <c r="H158" s="35"/>
      <c r="J158" s="33"/>
      <c r="M158" s="32"/>
      <c r="N158" s="32"/>
      <c r="O158" s="50"/>
    </row>
    <row r="159" spans="1:15" s="36" customFormat="1" x14ac:dyDescent="0.25">
      <c r="A159" s="1"/>
      <c r="B159" s="37"/>
      <c r="C159" s="34"/>
      <c r="D159" s="34"/>
      <c r="E159" s="35"/>
      <c r="F159" s="35"/>
      <c r="G159" s="35"/>
      <c r="H159" s="35"/>
      <c r="J159" s="33"/>
      <c r="M159" s="32"/>
      <c r="N159" s="32"/>
      <c r="O159" s="50"/>
    </row>
    <row r="160" spans="1:15" s="36" customFormat="1" x14ac:dyDescent="0.25">
      <c r="A160" s="1"/>
      <c r="B160" s="37"/>
      <c r="C160" s="34"/>
      <c r="D160" s="34"/>
      <c r="E160" s="35"/>
      <c r="F160" s="35"/>
      <c r="G160" s="35"/>
      <c r="H160" s="35"/>
      <c r="J160" s="33"/>
      <c r="M160" s="32"/>
      <c r="N160" s="32"/>
      <c r="O160" s="50"/>
    </row>
    <row r="161" spans="1:15" s="36" customFormat="1" x14ac:dyDescent="0.25">
      <c r="A161" s="1"/>
      <c r="B161" s="37"/>
      <c r="C161" s="34"/>
      <c r="D161" s="34"/>
      <c r="E161" s="35"/>
      <c r="F161" s="35"/>
      <c r="G161" s="35"/>
      <c r="H161" s="35"/>
      <c r="J161" s="33"/>
      <c r="M161" s="32"/>
      <c r="N161" s="32"/>
      <c r="O161" s="50"/>
    </row>
    <row r="162" spans="1:15" s="36" customFormat="1" x14ac:dyDescent="0.25">
      <c r="A162" s="1"/>
      <c r="B162" s="37"/>
      <c r="C162" s="34"/>
      <c r="D162" s="34"/>
      <c r="E162" s="35"/>
      <c r="F162" s="35"/>
      <c r="G162" s="35"/>
      <c r="H162" s="35"/>
      <c r="J162" s="33"/>
      <c r="M162" s="32"/>
      <c r="N162" s="32"/>
      <c r="O162" s="50"/>
    </row>
    <row r="163" spans="1:15" s="36" customFormat="1" x14ac:dyDescent="0.25">
      <c r="A163" s="1"/>
      <c r="B163" s="37"/>
      <c r="C163" s="34"/>
      <c r="D163" s="34"/>
      <c r="E163" s="35"/>
      <c r="F163" s="35"/>
      <c r="G163" s="35"/>
      <c r="H163" s="35"/>
      <c r="J163" s="33"/>
      <c r="M163" s="32"/>
      <c r="N163" s="32"/>
      <c r="O163" s="50"/>
    </row>
    <row r="164" spans="1:15" s="36" customFormat="1" x14ac:dyDescent="0.25">
      <c r="A164" s="1"/>
      <c r="B164" s="37"/>
      <c r="C164" s="34"/>
      <c r="D164" s="34"/>
      <c r="E164" s="35"/>
      <c r="F164" s="35"/>
      <c r="G164" s="35"/>
      <c r="H164" s="35"/>
      <c r="J164" s="33"/>
      <c r="M164" s="32"/>
      <c r="N164" s="32"/>
      <c r="O164" s="50"/>
    </row>
    <row r="165" spans="1:15" s="36" customFormat="1" x14ac:dyDescent="0.25">
      <c r="A165" s="1"/>
      <c r="B165" s="37"/>
      <c r="C165" s="34"/>
      <c r="D165" s="34"/>
      <c r="E165" s="35"/>
      <c r="F165" s="35"/>
      <c r="G165" s="35"/>
      <c r="H165" s="35"/>
      <c r="J165" s="33"/>
      <c r="M165" s="32"/>
      <c r="N165" s="32"/>
      <c r="O165" s="50"/>
    </row>
    <row r="166" spans="1:15" s="36" customFormat="1" x14ac:dyDescent="0.25">
      <c r="A166" s="1"/>
      <c r="B166" s="37"/>
      <c r="C166" s="34"/>
      <c r="D166" s="34"/>
      <c r="E166" s="35"/>
      <c r="F166" s="35"/>
      <c r="G166" s="35"/>
      <c r="H166" s="35"/>
      <c r="J166" s="33"/>
      <c r="M166" s="32"/>
      <c r="N166" s="32"/>
      <c r="O166" s="50"/>
    </row>
    <row r="167" spans="1:15" s="36" customFormat="1" x14ac:dyDescent="0.25">
      <c r="A167" s="1"/>
      <c r="B167" s="37"/>
      <c r="C167" s="34"/>
      <c r="D167" s="34"/>
      <c r="E167" s="35"/>
      <c r="F167" s="35"/>
      <c r="G167" s="35"/>
      <c r="H167" s="35"/>
      <c r="J167" s="33"/>
      <c r="M167" s="32"/>
      <c r="N167" s="32"/>
      <c r="O167" s="50"/>
    </row>
    <row r="168" spans="1:15" s="36" customFormat="1" x14ac:dyDescent="0.25">
      <c r="A168" s="1"/>
      <c r="B168" s="37"/>
      <c r="C168" s="34"/>
      <c r="D168" s="34"/>
      <c r="E168" s="35"/>
      <c r="F168" s="35"/>
      <c r="G168" s="35"/>
      <c r="H168" s="35"/>
      <c r="J168" s="33"/>
      <c r="M168" s="32"/>
      <c r="N168" s="32"/>
      <c r="O168" s="50"/>
    </row>
    <row r="169" spans="1:15" s="36" customFormat="1" x14ac:dyDescent="0.25">
      <c r="A169" s="1"/>
      <c r="B169" s="37"/>
      <c r="C169" s="34"/>
      <c r="D169" s="34"/>
      <c r="E169" s="35"/>
      <c r="F169" s="35"/>
      <c r="G169" s="35"/>
      <c r="H169" s="35"/>
      <c r="J169" s="33"/>
      <c r="M169" s="32"/>
      <c r="N169" s="32"/>
      <c r="O169" s="50"/>
    </row>
    <row r="170" spans="1:15" s="36" customFormat="1" x14ac:dyDescent="0.25">
      <c r="A170" s="1"/>
      <c r="B170" s="37"/>
      <c r="C170" s="34"/>
      <c r="D170" s="34"/>
      <c r="E170" s="35"/>
      <c r="F170" s="35"/>
      <c r="G170" s="35"/>
      <c r="H170" s="35"/>
      <c r="J170" s="33"/>
      <c r="M170" s="32"/>
      <c r="N170" s="32"/>
      <c r="O170" s="50"/>
    </row>
    <row r="171" spans="1:15" s="36" customFormat="1" x14ac:dyDescent="0.25">
      <c r="A171" s="1"/>
      <c r="B171" s="37"/>
      <c r="C171" s="34"/>
      <c r="D171" s="34"/>
      <c r="E171" s="35"/>
      <c r="F171" s="35"/>
      <c r="G171" s="35"/>
      <c r="H171" s="35"/>
      <c r="J171" s="33"/>
      <c r="M171" s="32"/>
      <c r="N171" s="32"/>
      <c r="O171" s="50"/>
    </row>
    <row r="172" spans="1:15" s="36" customFormat="1" x14ac:dyDescent="0.25">
      <c r="A172" s="1"/>
      <c r="B172" s="37"/>
      <c r="C172" s="34"/>
      <c r="D172" s="34"/>
      <c r="E172" s="35"/>
      <c r="F172" s="35"/>
      <c r="G172" s="35"/>
      <c r="H172" s="35"/>
      <c r="J172" s="33"/>
      <c r="M172" s="32"/>
      <c r="N172" s="32"/>
      <c r="O172" s="50"/>
    </row>
    <row r="173" spans="1:15" s="36" customFormat="1" x14ac:dyDescent="0.25">
      <c r="A173" s="1"/>
      <c r="B173" s="37"/>
      <c r="C173" s="34"/>
      <c r="D173" s="34"/>
      <c r="E173" s="35"/>
      <c r="F173" s="35"/>
      <c r="G173" s="35"/>
      <c r="H173" s="35"/>
      <c r="J173" s="33"/>
      <c r="M173" s="32"/>
      <c r="N173" s="32"/>
      <c r="O173" s="50"/>
    </row>
    <row r="174" spans="1:15" s="36" customFormat="1" x14ac:dyDescent="0.25">
      <c r="A174" s="1"/>
      <c r="B174" s="37"/>
      <c r="C174" s="34"/>
      <c r="D174" s="34"/>
      <c r="E174" s="35"/>
      <c r="F174" s="35"/>
      <c r="G174" s="35"/>
      <c r="H174" s="35"/>
      <c r="J174" s="33"/>
      <c r="M174" s="32"/>
      <c r="N174" s="32"/>
      <c r="O174" s="50"/>
    </row>
    <row r="175" spans="1:15" s="36" customFormat="1" x14ac:dyDescent="0.25">
      <c r="A175" s="1"/>
      <c r="B175" s="37"/>
      <c r="C175" s="34"/>
      <c r="D175" s="34"/>
      <c r="E175" s="35"/>
      <c r="F175" s="35"/>
      <c r="G175" s="35"/>
      <c r="H175" s="35"/>
      <c r="J175" s="33"/>
      <c r="M175" s="32"/>
      <c r="N175" s="32"/>
      <c r="O175" s="50"/>
    </row>
    <row r="176" spans="1:15" s="36" customFormat="1" x14ac:dyDescent="0.25">
      <c r="A176" s="1"/>
      <c r="B176" s="37"/>
      <c r="C176" s="34"/>
      <c r="D176" s="34"/>
      <c r="E176" s="35"/>
      <c r="F176" s="35"/>
      <c r="G176" s="35"/>
      <c r="H176" s="35"/>
      <c r="J176" s="33"/>
      <c r="M176" s="32"/>
      <c r="N176" s="32"/>
      <c r="O176" s="50"/>
    </row>
    <row r="177" spans="1:15" s="36" customFormat="1" x14ac:dyDescent="0.25">
      <c r="A177" s="1"/>
      <c r="B177" s="37"/>
      <c r="C177" s="34"/>
      <c r="D177" s="34"/>
      <c r="E177" s="35"/>
      <c r="F177" s="35"/>
      <c r="G177" s="35"/>
      <c r="H177" s="35"/>
      <c r="J177" s="33"/>
      <c r="M177" s="32"/>
      <c r="N177" s="32"/>
      <c r="O177" s="50"/>
    </row>
    <row r="178" spans="1:15" s="36" customFormat="1" x14ac:dyDescent="0.25">
      <c r="A178" s="1"/>
      <c r="B178" s="37"/>
      <c r="C178" s="34"/>
      <c r="D178" s="34"/>
      <c r="E178" s="35"/>
      <c r="F178" s="35"/>
      <c r="G178" s="35"/>
      <c r="H178" s="35"/>
      <c r="J178" s="33"/>
      <c r="M178" s="32"/>
      <c r="N178" s="32"/>
      <c r="O178" s="50"/>
    </row>
    <row r="179" spans="1:15" s="36" customFormat="1" x14ac:dyDescent="0.25">
      <c r="A179" s="1"/>
      <c r="B179" s="37"/>
      <c r="C179" s="34"/>
      <c r="D179" s="34"/>
      <c r="E179" s="35"/>
      <c r="F179" s="35"/>
      <c r="G179" s="35"/>
      <c r="H179" s="35"/>
      <c r="J179" s="33"/>
      <c r="M179" s="32"/>
      <c r="N179" s="32"/>
      <c r="O179" s="50"/>
    </row>
    <row r="180" spans="1:15" s="36" customFormat="1" x14ac:dyDescent="0.25">
      <c r="A180" s="1"/>
      <c r="B180" s="37"/>
      <c r="C180" s="34"/>
      <c r="D180" s="34"/>
      <c r="E180" s="35"/>
      <c r="F180" s="35"/>
      <c r="G180" s="35"/>
      <c r="H180" s="35"/>
      <c r="J180" s="33"/>
      <c r="M180" s="32"/>
      <c r="N180" s="32"/>
      <c r="O180" s="50"/>
    </row>
    <row r="181" spans="1:15" s="36" customFormat="1" x14ac:dyDescent="0.25">
      <c r="A181" s="1"/>
      <c r="B181" s="37"/>
      <c r="C181" s="34"/>
      <c r="D181" s="34"/>
      <c r="E181" s="35"/>
      <c r="F181" s="35"/>
      <c r="G181" s="35"/>
      <c r="H181" s="35"/>
      <c r="J181" s="33"/>
      <c r="M181" s="32"/>
      <c r="N181" s="32"/>
      <c r="O181" s="50"/>
    </row>
    <row r="182" spans="1:15" s="36" customFormat="1" x14ac:dyDescent="0.25">
      <c r="A182" s="1"/>
      <c r="B182" s="37"/>
      <c r="C182" s="34"/>
      <c r="D182" s="34"/>
      <c r="E182" s="35"/>
      <c r="F182" s="35"/>
      <c r="G182" s="35"/>
      <c r="H182" s="35"/>
      <c r="J182" s="33"/>
      <c r="M182" s="32"/>
      <c r="N182" s="32"/>
      <c r="O182" s="50"/>
    </row>
    <row r="183" spans="1:15" s="36" customFormat="1" x14ac:dyDescent="0.25">
      <c r="A183" s="1"/>
      <c r="B183" s="37"/>
      <c r="C183" s="34"/>
      <c r="D183" s="34"/>
      <c r="E183" s="35"/>
      <c r="F183" s="35"/>
      <c r="G183" s="35"/>
      <c r="H183" s="35"/>
      <c r="J183" s="33"/>
      <c r="M183" s="32"/>
      <c r="N183" s="32"/>
      <c r="O183" s="50"/>
    </row>
    <row r="184" spans="1:15" s="36" customFormat="1" x14ac:dyDescent="0.25">
      <c r="A184" s="1"/>
      <c r="B184" s="37"/>
      <c r="C184" s="34"/>
      <c r="D184" s="34"/>
      <c r="E184" s="35"/>
      <c r="F184" s="35"/>
      <c r="G184" s="35"/>
      <c r="H184" s="35"/>
      <c r="J184" s="33"/>
      <c r="M184" s="32"/>
      <c r="N184" s="32"/>
      <c r="O184" s="50"/>
    </row>
    <row r="185" spans="1:15" s="36" customFormat="1" x14ac:dyDescent="0.25">
      <c r="A185" s="1"/>
      <c r="B185" s="37"/>
      <c r="C185" s="34"/>
      <c r="D185" s="34"/>
      <c r="E185" s="35"/>
      <c r="F185" s="35"/>
      <c r="G185" s="35"/>
      <c r="H185" s="35"/>
      <c r="J185" s="33"/>
      <c r="M185" s="32"/>
      <c r="N185" s="32"/>
      <c r="O185" s="50"/>
    </row>
    <row r="186" spans="1:15" s="36" customFormat="1" x14ac:dyDescent="0.25">
      <c r="A186" s="1"/>
      <c r="B186" s="37"/>
      <c r="C186" s="34"/>
      <c r="D186" s="34"/>
      <c r="E186" s="35"/>
      <c r="F186" s="35"/>
      <c r="G186" s="35"/>
      <c r="H186" s="35"/>
      <c r="J186" s="33"/>
      <c r="M186" s="32"/>
      <c r="N186" s="32"/>
      <c r="O186" s="50"/>
    </row>
    <row r="187" spans="1:15" s="36" customFormat="1" x14ac:dyDescent="0.25">
      <c r="A187" s="1"/>
      <c r="B187" s="37"/>
      <c r="C187" s="34"/>
      <c r="D187" s="34"/>
      <c r="E187" s="35"/>
      <c r="F187" s="35"/>
      <c r="G187" s="35"/>
      <c r="H187" s="35"/>
      <c r="J187" s="33"/>
      <c r="M187" s="32"/>
      <c r="N187" s="32"/>
      <c r="O187" s="50"/>
    </row>
    <row r="188" spans="1:15" s="36" customFormat="1" x14ac:dyDescent="0.25">
      <c r="A188" s="1"/>
      <c r="B188" s="37"/>
      <c r="C188" s="34"/>
      <c r="D188" s="34"/>
      <c r="E188" s="35"/>
      <c r="F188" s="35"/>
      <c r="G188" s="35"/>
      <c r="H188" s="35"/>
      <c r="J188" s="33"/>
      <c r="M188" s="32"/>
      <c r="N188" s="32"/>
      <c r="O188" s="50"/>
    </row>
    <row r="189" spans="1:15" s="36" customFormat="1" x14ac:dyDescent="0.25">
      <c r="A189" s="1"/>
      <c r="B189" s="37"/>
      <c r="C189" s="34"/>
      <c r="D189" s="34"/>
      <c r="E189" s="35"/>
      <c r="F189" s="35"/>
      <c r="G189" s="35"/>
      <c r="H189" s="35"/>
      <c r="J189" s="33"/>
      <c r="M189" s="32"/>
      <c r="N189" s="32"/>
      <c r="O189" s="50"/>
    </row>
    <row r="190" spans="1:15" s="36" customFormat="1" x14ac:dyDescent="0.25">
      <c r="A190" s="1"/>
      <c r="B190" s="37"/>
      <c r="C190" s="34"/>
      <c r="D190" s="34"/>
      <c r="E190" s="35"/>
      <c r="F190" s="35"/>
      <c r="G190" s="35"/>
      <c r="H190" s="35"/>
      <c r="J190" s="33"/>
      <c r="M190" s="32"/>
      <c r="N190" s="32"/>
      <c r="O190" s="50"/>
    </row>
    <row r="191" spans="1:15" s="36" customFormat="1" x14ac:dyDescent="0.25">
      <c r="A191" s="1"/>
      <c r="B191" s="37"/>
      <c r="C191" s="34"/>
      <c r="D191" s="34"/>
      <c r="E191" s="35"/>
      <c r="F191" s="35"/>
      <c r="G191" s="35"/>
      <c r="H191" s="35"/>
      <c r="J191" s="33"/>
      <c r="M191" s="32"/>
      <c r="N191" s="32"/>
      <c r="O191" s="50"/>
    </row>
    <row r="192" spans="1:15" s="36" customFormat="1" x14ac:dyDescent="0.25">
      <c r="A192" s="1"/>
      <c r="B192" s="37"/>
      <c r="C192" s="34"/>
      <c r="D192" s="34"/>
      <c r="E192" s="35"/>
      <c r="F192" s="35"/>
      <c r="G192" s="35"/>
      <c r="H192" s="35"/>
      <c r="J192" s="33"/>
      <c r="M192" s="32"/>
      <c r="N192" s="32"/>
      <c r="O192" s="50"/>
    </row>
    <row r="193" spans="1:15" s="36" customFormat="1" x14ac:dyDescent="0.25">
      <c r="A193" s="1"/>
      <c r="B193" s="37"/>
      <c r="C193" s="34"/>
      <c r="D193" s="34"/>
      <c r="E193" s="35"/>
      <c r="F193" s="35"/>
      <c r="G193" s="35"/>
      <c r="H193" s="35"/>
      <c r="J193" s="33"/>
      <c r="M193" s="32"/>
      <c r="N193" s="32"/>
      <c r="O193" s="50"/>
    </row>
    <row r="194" spans="1:15" s="36" customFormat="1" x14ac:dyDescent="0.25">
      <c r="A194" s="1"/>
      <c r="B194" s="37"/>
      <c r="C194" s="34"/>
      <c r="D194" s="34"/>
      <c r="E194" s="35"/>
      <c r="F194" s="35"/>
      <c r="G194" s="35"/>
      <c r="H194" s="35"/>
      <c r="J194" s="33"/>
      <c r="M194" s="32"/>
      <c r="N194" s="32"/>
      <c r="O194" s="50"/>
    </row>
    <row r="195" spans="1:15" s="36" customFormat="1" x14ac:dyDescent="0.25">
      <c r="A195" s="1"/>
      <c r="B195" s="37"/>
      <c r="C195" s="34"/>
      <c r="D195" s="34"/>
      <c r="E195" s="35"/>
      <c r="F195" s="35"/>
      <c r="G195" s="35"/>
      <c r="H195" s="35"/>
      <c r="J195" s="33"/>
      <c r="M195" s="32"/>
      <c r="N195" s="32"/>
      <c r="O195" s="50"/>
    </row>
    <row r="196" spans="1:15" s="36" customFormat="1" x14ac:dyDescent="0.25">
      <c r="A196" s="1"/>
      <c r="B196" s="37"/>
      <c r="C196" s="34"/>
      <c r="D196" s="34"/>
      <c r="E196" s="35"/>
      <c r="F196" s="35"/>
      <c r="G196" s="35"/>
      <c r="H196" s="35"/>
      <c r="J196" s="33"/>
      <c r="M196" s="32"/>
      <c r="N196" s="32"/>
      <c r="O196" s="50"/>
    </row>
    <row r="197" spans="1:15" s="36" customFormat="1" x14ac:dyDescent="0.25">
      <c r="A197" s="1"/>
      <c r="B197" s="37"/>
      <c r="C197" s="34"/>
      <c r="D197" s="34"/>
      <c r="E197" s="35"/>
      <c r="F197" s="35"/>
      <c r="G197" s="35"/>
      <c r="H197" s="35"/>
      <c r="J197" s="33"/>
      <c r="M197" s="32"/>
      <c r="N197" s="32"/>
      <c r="O197" s="50"/>
    </row>
    <row r="198" spans="1:15" s="36" customFormat="1" x14ac:dyDescent="0.25">
      <c r="A198" s="1"/>
      <c r="B198" s="37"/>
      <c r="C198" s="34"/>
      <c r="D198" s="34"/>
      <c r="E198" s="35"/>
      <c r="F198" s="35"/>
      <c r="G198" s="35"/>
      <c r="H198" s="35"/>
      <c r="J198" s="33"/>
      <c r="M198" s="32"/>
      <c r="N198" s="32"/>
      <c r="O198" s="50"/>
    </row>
    <row r="199" spans="1:15" s="36" customFormat="1" x14ac:dyDescent="0.25">
      <c r="A199" s="1"/>
      <c r="B199" s="37"/>
      <c r="C199" s="34"/>
      <c r="D199" s="34"/>
      <c r="E199" s="35"/>
      <c r="F199" s="35"/>
      <c r="G199" s="35"/>
      <c r="H199" s="35"/>
      <c r="J199" s="33"/>
      <c r="M199" s="32"/>
      <c r="N199" s="32"/>
      <c r="O199" s="50"/>
    </row>
    <row r="200" spans="1:15" s="36" customFormat="1" x14ac:dyDescent="0.25">
      <c r="A200" s="1"/>
      <c r="B200" s="37"/>
      <c r="C200" s="34"/>
      <c r="D200" s="34"/>
      <c r="E200" s="35"/>
      <c r="F200" s="35"/>
      <c r="G200" s="35"/>
      <c r="H200" s="35"/>
      <c r="J200" s="33"/>
      <c r="M200" s="32"/>
      <c r="N200" s="32"/>
      <c r="O200" s="50"/>
    </row>
    <row r="201" spans="1:15" s="36" customFormat="1" x14ac:dyDescent="0.25">
      <c r="A201" s="1"/>
      <c r="B201" s="37"/>
      <c r="C201" s="34"/>
      <c r="D201" s="34"/>
      <c r="E201" s="35"/>
      <c r="F201" s="35"/>
      <c r="G201" s="35"/>
      <c r="H201" s="35"/>
      <c r="J201" s="33"/>
      <c r="M201" s="32"/>
      <c r="N201" s="32"/>
      <c r="O201" s="50"/>
    </row>
    <row r="202" spans="1:15" s="36" customFormat="1" x14ac:dyDescent="0.25">
      <c r="A202" s="1"/>
      <c r="B202" s="37"/>
      <c r="C202" s="34"/>
      <c r="D202" s="34"/>
      <c r="E202" s="35"/>
      <c r="F202" s="35"/>
      <c r="G202" s="35"/>
      <c r="H202" s="35"/>
      <c r="J202" s="33"/>
      <c r="M202" s="32"/>
      <c r="N202" s="32"/>
      <c r="O202" s="50"/>
    </row>
    <row r="203" spans="1:15" s="36" customFormat="1" x14ac:dyDescent="0.25">
      <c r="A203" s="1"/>
      <c r="B203" s="37"/>
      <c r="C203" s="34"/>
      <c r="D203" s="34"/>
      <c r="E203" s="35"/>
      <c r="F203" s="35"/>
      <c r="G203" s="35"/>
      <c r="H203" s="35"/>
      <c r="J203" s="33"/>
      <c r="M203" s="32"/>
      <c r="N203" s="32"/>
      <c r="O203" s="50"/>
    </row>
    <row r="204" spans="1:15" s="36" customFormat="1" x14ac:dyDescent="0.25">
      <c r="A204" s="1"/>
      <c r="B204" s="37"/>
      <c r="C204" s="34"/>
      <c r="D204" s="34"/>
      <c r="E204" s="35"/>
      <c r="F204" s="35"/>
      <c r="G204" s="35"/>
      <c r="H204" s="35"/>
      <c r="J204" s="33"/>
      <c r="M204" s="32"/>
      <c r="N204" s="32"/>
      <c r="O204" s="50"/>
    </row>
    <row r="205" spans="1:15" s="36" customFormat="1" x14ac:dyDescent="0.25">
      <c r="A205" s="1"/>
      <c r="B205" s="37"/>
      <c r="C205" s="34"/>
      <c r="D205" s="34"/>
      <c r="E205" s="35"/>
      <c r="F205" s="35"/>
      <c r="G205" s="35"/>
      <c r="H205" s="35"/>
      <c r="J205" s="33"/>
      <c r="M205" s="32"/>
      <c r="N205" s="32"/>
      <c r="O205" s="50"/>
    </row>
    <row r="206" spans="1:15" s="36" customFormat="1" x14ac:dyDescent="0.25">
      <c r="A206" s="1"/>
      <c r="B206" s="37"/>
      <c r="C206" s="34"/>
      <c r="D206" s="34"/>
      <c r="E206" s="35"/>
      <c r="F206" s="35"/>
      <c r="G206" s="35"/>
      <c r="H206" s="35"/>
      <c r="J206" s="33"/>
      <c r="M206" s="32"/>
      <c r="N206" s="32"/>
      <c r="O206" s="50"/>
    </row>
    <row r="207" spans="1:15" s="36" customFormat="1" x14ac:dyDescent="0.25">
      <c r="A207" s="1"/>
      <c r="B207" s="37"/>
      <c r="C207" s="34"/>
      <c r="D207" s="34"/>
      <c r="E207" s="35"/>
      <c r="F207" s="35"/>
      <c r="G207" s="35"/>
      <c r="H207" s="35"/>
      <c r="J207" s="33"/>
      <c r="M207" s="32"/>
      <c r="N207" s="32"/>
      <c r="O207" s="50"/>
    </row>
    <row r="208" spans="1:15" s="36" customFormat="1" x14ac:dyDescent="0.25">
      <c r="A208" s="1"/>
      <c r="B208" s="37"/>
      <c r="C208" s="34"/>
      <c r="D208" s="34"/>
      <c r="E208" s="35"/>
      <c r="F208" s="35"/>
      <c r="G208" s="35"/>
      <c r="H208" s="35"/>
      <c r="J208" s="33"/>
      <c r="M208" s="32"/>
      <c r="N208" s="32"/>
      <c r="O208" s="50"/>
    </row>
    <row r="209" spans="1:15" s="36" customFormat="1" x14ac:dyDescent="0.25">
      <c r="A209" s="1"/>
      <c r="B209" s="37"/>
      <c r="C209" s="34"/>
      <c r="D209" s="34"/>
      <c r="E209" s="35"/>
      <c r="F209" s="35"/>
      <c r="G209" s="35"/>
      <c r="H209" s="35"/>
      <c r="J209" s="33"/>
      <c r="M209" s="32"/>
      <c r="N209" s="32"/>
      <c r="O209" s="50"/>
    </row>
    <row r="210" spans="1:15" s="36" customFormat="1" x14ac:dyDescent="0.25">
      <c r="A210" s="1"/>
      <c r="B210" s="37"/>
      <c r="C210" s="34"/>
      <c r="D210" s="34"/>
      <c r="E210" s="35"/>
      <c r="F210" s="35"/>
      <c r="G210" s="35"/>
      <c r="H210" s="35"/>
      <c r="J210" s="33"/>
      <c r="M210" s="32"/>
      <c r="N210" s="32"/>
      <c r="O210" s="50"/>
    </row>
    <row r="211" spans="1:15" s="36" customFormat="1" x14ac:dyDescent="0.25">
      <c r="A211" s="1"/>
      <c r="B211" s="37"/>
      <c r="C211" s="34"/>
      <c r="D211" s="34"/>
      <c r="E211" s="35"/>
      <c r="F211" s="35"/>
      <c r="G211" s="35"/>
      <c r="H211" s="35"/>
      <c r="J211" s="33"/>
      <c r="M211" s="32"/>
      <c r="N211" s="32"/>
      <c r="O211" s="50"/>
    </row>
    <row r="212" spans="1:15" s="36" customFormat="1" x14ac:dyDescent="0.25">
      <c r="A212" s="1"/>
      <c r="B212" s="37"/>
      <c r="C212" s="34"/>
      <c r="D212" s="34"/>
      <c r="E212" s="35"/>
      <c r="F212" s="35"/>
      <c r="G212" s="35"/>
      <c r="H212" s="35"/>
      <c r="J212" s="33"/>
      <c r="M212" s="32"/>
      <c r="N212" s="32"/>
      <c r="O212" s="50"/>
    </row>
    <row r="213" spans="1:15" s="36" customFormat="1" x14ac:dyDescent="0.25">
      <c r="A213" s="1"/>
      <c r="B213" s="37"/>
      <c r="C213" s="34"/>
      <c r="D213" s="34"/>
      <c r="E213" s="35"/>
      <c r="F213" s="35"/>
      <c r="G213" s="35"/>
      <c r="H213" s="35"/>
      <c r="J213" s="33"/>
      <c r="M213" s="32"/>
      <c r="N213" s="32"/>
      <c r="O213" s="50"/>
    </row>
    <row r="214" spans="1:15" s="36" customFormat="1" x14ac:dyDescent="0.25">
      <c r="A214" s="1"/>
      <c r="B214" s="37"/>
      <c r="C214" s="34"/>
      <c r="D214" s="34"/>
      <c r="E214" s="35"/>
      <c r="F214" s="35"/>
      <c r="G214" s="35"/>
      <c r="H214" s="35"/>
      <c r="J214" s="33"/>
      <c r="M214" s="32"/>
      <c r="N214" s="32"/>
      <c r="O214" s="50"/>
    </row>
    <row r="215" spans="1:15" s="36" customFormat="1" x14ac:dyDescent="0.25">
      <c r="A215" s="1"/>
      <c r="B215" s="37"/>
      <c r="C215" s="34"/>
      <c r="D215" s="34"/>
      <c r="E215" s="35"/>
      <c r="F215" s="35"/>
      <c r="G215" s="35"/>
      <c r="H215" s="35"/>
      <c r="J215" s="33"/>
      <c r="M215" s="32"/>
      <c r="N215" s="32"/>
      <c r="O215" s="50"/>
    </row>
    <row r="216" spans="1:15" s="36" customFormat="1" x14ac:dyDescent="0.25">
      <c r="A216" s="1"/>
      <c r="B216" s="37"/>
      <c r="C216" s="34"/>
      <c r="D216" s="34"/>
      <c r="E216" s="35"/>
      <c r="F216" s="35"/>
      <c r="G216" s="35"/>
      <c r="H216" s="35"/>
      <c r="J216" s="33"/>
      <c r="M216" s="32"/>
      <c r="N216" s="32"/>
      <c r="O216" s="50"/>
    </row>
    <row r="217" spans="1:15" s="36" customFormat="1" x14ac:dyDescent="0.25">
      <c r="A217" s="1"/>
      <c r="B217" s="37"/>
      <c r="C217" s="34"/>
      <c r="D217" s="34"/>
      <c r="E217" s="35"/>
      <c r="F217" s="35"/>
      <c r="G217" s="35"/>
      <c r="H217" s="35"/>
      <c r="J217" s="33"/>
      <c r="M217" s="32"/>
      <c r="N217" s="32"/>
      <c r="O217" s="50"/>
    </row>
    <row r="218" spans="1:15" s="36" customFormat="1" x14ac:dyDescent="0.25">
      <c r="A218" s="1"/>
      <c r="B218" s="37"/>
      <c r="C218" s="34"/>
      <c r="D218" s="34"/>
      <c r="E218" s="35"/>
      <c r="F218" s="35"/>
      <c r="G218" s="35"/>
      <c r="H218" s="35"/>
      <c r="J218" s="33"/>
      <c r="M218" s="32"/>
      <c r="N218" s="32"/>
      <c r="O218" s="50"/>
    </row>
    <row r="219" spans="1:15" s="36" customFormat="1" x14ac:dyDescent="0.25">
      <c r="A219" s="1"/>
      <c r="B219" s="37"/>
      <c r="C219" s="34"/>
      <c r="D219" s="34"/>
      <c r="E219" s="35"/>
      <c r="F219" s="35"/>
      <c r="G219" s="35"/>
      <c r="H219" s="35"/>
      <c r="J219" s="33"/>
      <c r="M219" s="32"/>
      <c r="N219" s="32"/>
      <c r="O219" s="50"/>
    </row>
    <row r="220" spans="1:15" s="36" customFormat="1" x14ac:dyDescent="0.25">
      <c r="A220" s="1"/>
      <c r="B220" s="37"/>
      <c r="C220" s="34"/>
      <c r="D220" s="34"/>
      <c r="E220" s="35"/>
      <c r="F220" s="35"/>
      <c r="G220" s="35"/>
      <c r="H220" s="35"/>
      <c r="J220" s="33"/>
      <c r="M220" s="32"/>
      <c r="N220" s="32"/>
      <c r="O220" s="50"/>
    </row>
    <row r="221" spans="1:15" s="36" customFormat="1" x14ac:dyDescent="0.25">
      <c r="A221" s="1"/>
      <c r="B221" s="37"/>
      <c r="C221" s="34"/>
      <c r="D221" s="34"/>
      <c r="E221" s="35"/>
      <c r="F221" s="35"/>
      <c r="G221" s="35"/>
      <c r="H221" s="35"/>
      <c r="J221" s="33"/>
      <c r="M221" s="32"/>
      <c r="N221" s="32"/>
      <c r="O221" s="50"/>
    </row>
    <row r="222" spans="1:15" s="36" customFormat="1" x14ac:dyDescent="0.25">
      <c r="A222" s="1"/>
      <c r="B222" s="37"/>
      <c r="C222" s="34"/>
      <c r="D222" s="34"/>
      <c r="E222" s="35"/>
      <c r="F222" s="35"/>
      <c r="G222" s="35"/>
      <c r="H222" s="35"/>
      <c r="J222" s="33"/>
      <c r="M222" s="32"/>
      <c r="N222" s="32"/>
      <c r="O222" s="50"/>
    </row>
    <row r="223" spans="1:15" s="36" customFormat="1" x14ac:dyDescent="0.25">
      <c r="A223" s="1"/>
      <c r="B223" s="37"/>
      <c r="C223" s="34"/>
      <c r="D223" s="34"/>
      <c r="E223" s="35"/>
      <c r="F223" s="35"/>
      <c r="G223" s="35"/>
      <c r="H223" s="35"/>
      <c r="J223" s="33"/>
      <c r="M223" s="32"/>
      <c r="N223" s="32"/>
      <c r="O223" s="50"/>
    </row>
    <row r="224" spans="1:15" s="36" customFormat="1" x14ac:dyDescent="0.25">
      <c r="A224" s="1"/>
      <c r="B224" s="37"/>
      <c r="C224" s="34"/>
      <c r="D224" s="34"/>
      <c r="E224" s="35"/>
      <c r="F224" s="35"/>
      <c r="G224" s="35"/>
      <c r="H224" s="35"/>
      <c r="J224" s="33"/>
      <c r="M224" s="32"/>
      <c r="N224" s="32"/>
      <c r="O224" s="50"/>
    </row>
    <row r="225" spans="1:15" s="36" customFormat="1" x14ac:dyDescent="0.25">
      <c r="A225" s="1"/>
      <c r="B225" s="37"/>
      <c r="C225" s="34"/>
      <c r="D225" s="34"/>
      <c r="E225" s="35"/>
      <c r="F225" s="35"/>
      <c r="G225" s="35"/>
      <c r="H225" s="35"/>
      <c r="J225" s="33"/>
      <c r="M225" s="32"/>
      <c r="N225" s="32"/>
      <c r="O225" s="50"/>
    </row>
    <row r="226" spans="1:15" s="36" customFormat="1" x14ac:dyDescent="0.25">
      <c r="A226" s="1"/>
      <c r="B226" s="37"/>
      <c r="C226" s="34"/>
      <c r="D226" s="34"/>
      <c r="E226" s="35"/>
      <c r="F226" s="35"/>
      <c r="G226" s="35"/>
      <c r="H226" s="35"/>
      <c r="J226" s="33"/>
      <c r="M226" s="32"/>
      <c r="N226" s="32"/>
      <c r="O226" s="50"/>
    </row>
    <row r="227" spans="1:15" s="36" customFormat="1" x14ac:dyDescent="0.25">
      <c r="A227" s="1"/>
      <c r="B227" s="37"/>
      <c r="C227" s="34"/>
      <c r="D227" s="34"/>
      <c r="E227" s="35"/>
      <c r="F227" s="35"/>
      <c r="G227" s="35"/>
      <c r="H227" s="35"/>
      <c r="J227" s="33"/>
      <c r="M227" s="32"/>
      <c r="N227" s="32"/>
      <c r="O227" s="50"/>
    </row>
    <row r="228" spans="1:15" s="36" customFormat="1" x14ac:dyDescent="0.25">
      <c r="A228" s="1"/>
      <c r="B228" s="37"/>
      <c r="C228" s="34"/>
      <c r="D228" s="34"/>
      <c r="E228" s="35"/>
      <c r="F228" s="35"/>
      <c r="G228" s="35"/>
      <c r="H228" s="35"/>
      <c r="J228" s="33"/>
      <c r="M228" s="32"/>
      <c r="N228" s="32"/>
      <c r="O228" s="50"/>
    </row>
    <row r="229" spans="1:15" s="36" customFormat="1" x14ac:dyDescent="0.25">
      <c r="A229" s="1"/>
      <c r="B229" s="37"/>
      <c r="C229" s="34"/>
      <c r="D229" s="34"/>
      <c r="E229" s="35"/>
      <c r="F229" s="35"/>
      <c r="G229" s="35"/>
      <c r="H229" s="35"/>
      <c r="J229" s="33"/>
      <c r="M229" s="32"/>
      <c r="N229" s="32"/>
      <c r="O229" s="50"/>
    </row>
    <row r="230" spans="1:15" s="36" customFormat="1" x14ac:dyDescent="0.25">
      <c r="A230" s="1"/>
      <c r="B230" s="37"/>
      <c r="C230" s="34"/>
      <c r="D230" s="34"/>
      <c r="E230" s="35"/>
      <c r="F230" s="35"/>
      <c r="G230" s="35"/>
      <c r="H230" s="35"/>
      <c r="J230" s="33"/>
      <c r="M230" s="32"/>
      <c r="N230" s="32"/>
      <c r="O230" s="50"/>
    </row>
    <row r="231" spans="1:15" s="36" customFormat="1" x14ac:dyDescent="0.25">
      <c r="A231" s="1"/>
      <c r="B231" s="37"/>
      <c r="C231" s="34"/>
      <c r="D231" s="34"/>
      <c r="E231" s="35"/>
      <c r="F231" s="35"/>
      <c r="G231" s="35"/>
      <c r="H231" s="35"/>
      <c r="J231" s="33"/>
      <c r="M231" s="32"/>
      <c r="N231" s="32"/>
      <c r="O231" s="50"/>
    </row>
    <row r="232" spans="1:15" s="36" customFormat="1" x14ac:dyDescent="0.25">
      <c r="A232" s="1"/>
      <c r="B232" s="37"/>
      <c r="C232" s="34"/>
      <c r="D232" s="34"/>
      <c r="E232" s="35"/>
      <c r="F232" s="35"/>
      <c r="G232" s="35"/>
      <c r="H232" s="35"/>
      <c r="J232" s="33"/>
      <c r="M232" s="32"/>
      <c r="N232" s="32"/>
      <c r="O232" s="50"/>
    </row>
    <row r="233" spans="1:15" s="36" customFormat="1" x14ac:dyDescent="0.25">
      <c r="A233" s="1"/>
      <c r="B233" s="37"/>
      <c r="C233" s="34"/>
      <c r="D233" s="34"/>
      <c r="E233" s="35"/>
      <c r="F233" s="35"/>
      <c r="G233" s="35"/>
      <c r="H233" s="35"/>
      <c r="J233" s="33"/>
      <c r="M233" s="32"/>
      <c r="N233" s="32"/>
      <c r="O233" s="50"/>
    </row>
    <row r="234" spans="1:15" s="36" customFormat="1" x14ac:dyDescent="0.25">
      <c r="A234" s="1"/>
      <c r="B234" s="37"/>
      <c r="C234" s="34"/>
      <c r="D234" s="34"/>
      <c r="E234" s="35"/>
      <c r="F234" s="35"/>
      <c r="G234" s="35"/>
      <c r="H234" s="35"/>
      <c r="J234" s="33"/>
      <c r="M234" s="32"/>
      <c r="N234" s="32"/>
      <c r="O234" s="50"/>
    </row>
    <row r="235" spans="1:15" s="36" customFormat="1" x14ac:dyDescent="0.25">
      <c r="A235" s="1"/>
      <c r="B235" s="37"/>
      <c r="C235" s="34"/>
      <c r="D235" s="34"/>
      <c r="E235" s="35"/>
      <c r="F235" s="35"/>
      <c r="G235" s="35"/>
      <c r="H235" s="35"/>
      <c r="J235" s="33"/>
      <c r="M235" s="32"/>
      <c r="N235" s="32"/>
      <c r="O235" s="50"/>
    </row>
    <row r="236" spans="1:15" s="36" customFormat="1" x14ac:dyDescent="0.25">
      <c r="A236" s="1"/>
      <c r="B236" s="37"/>
      <c r="C236" s="34"/>
      <c r="D236" s="34"/>
      <c r="E236" s="35"/>
      <c r="F236" s="35"/>
      <c r="G236" s="35"/>
      <c r="H236" s="35"/>
      <c r="J236" s="33"/>
      <c r="M236" s="32"/>
      <c r="N236" s="32"/>
      <c r="O236" s="50"/>
    </row>
    <row r="237" spans="1:15" s="36" customFormat="1" x14ac:dyDescent="0.25">
      <c r="A237" s="1"/>
      <c r="B237" s="37"/>
      <c r="C237" s="34"/>
      <c r="D237" s="34"/>
      <c r="E237" s="35"/>
      <c r="F237" s="35"/>
      <c r="G237" s="35"/>
      <c r="H237" s="35"/>
      <c r="J237" s="33"/>
      <c r="M237" s="32"/>
      <c r="N237" s="32"/>
      <c r="O237" s="50"/>
    </row>
    <row r="238" spans="1:15" s="36" customFormat="1" x14ac:dyDescent="0.25">
      <c r="A238" s="1"/>
      <c r="B238" s="37"/>
      <c r="C238" s="34"/>
      <c r="D238" s="34"/>
      <c r="E238" s="35"/>
      <c r="F238" s="35"/>
      <c r="G238" s="35"/>
      <c r="H238" s="35"/>
      <c r="J238" s="33"/>
      <c r="M238" s="32"/>
      <c r="N238" s="32"/>
      <c r="O238" s="50"/>
    </row>
    <row r="239" spans="1:15" s="36" customFormat="1" x14ac:dyDescent="0.25">
      <c r="A239" s="1"/>
      <c r="B239" s="37"/>
      <c r="C239" s="34"/>
      <c r="D239" s="34"/>
      <c r="E239" s="35"/>
      <c r="F239" s="35"/>
      <c r="G239" s="35"/>
      <c r="H239" s="35"/>
      <c r="J239" s="33"/>
      <c r="M239" s="32"/>
      <c r="N239" s="32"/>
      <c r="O239" s="50"/>
    </row>
    <row r="240" spans="1:15" s="36" customFormat="1" x14ac:dyDescent="0.25">
      <c r="A240" s="1"/>
      <c r="B240" s="37"/>
      <c r="C240" s="34"/>
      <c r="D240" s="34"/>
      <c r="E240" s="35"/>
      <c r="F240" s="35"/>
      <c r="G240" s="35"/>
      <c r="H240" s="35"/>
      <c r="J240" s="33"/>
      <c r="M240" s="32"/>
      <c r="N240" s="32"/>
      <c r="O240" s="50"/>
    </row>
    <row r="241" spans="1:15" s="36" customFormat="1" x14ac:dyDescent="0.25">
      <c r="A241" s="1"/>
      <c r="B241" s="37"/>
      <c r="C241" s="34"/>
      <c r="D241" s="34"/>
      <c r="E241" s="35"/>
      <c r="F241" s="35"/>
      <c r="G241" s="35"/>
      <c r="H241" s="35"/>
      <c r="J241" s="33"/>
      <c r="M241" s="32"/>
      <c r="N241" s="32"/>
      <c r="O241" s="50"/>
    </row>
    <row r="242" spans="1:15" s="36" customFormat="1" x14ac:dyDescent="0.25">
      <c r="A242" s="1"/>
      <c r="B242" s="37"/>
      <c r="C242" s="34"/>
      <c r="D242" s="34"/>
      <c r="E242" s="35"/>
      <c r="F242" s="35"/>
      <c r="G242" s="35"/>
      <c r="H242" s="35"/>
      <c r="J242" s="33"/>
      <c r="M242" s="32"/>
      <c r="N242" s="32"/>
      <c r="O242" s="50"/>
    </row>
    <row r="243" spans="1:15" s="36" customFormat="1" x14ac:dyDescent="0.25">
      <c r="A243" s="1"/>
      <c r="B243" s="37"/>
      <c r="C243" s="34"/>
      <c r="D243" s="34"/>
      <c r="E243" s="35"/>
      <c r="F243" s="35"/>
      <c r="G243" s="35"/>
      <c r="H243" s="35"/>
      <c r="J243" s="33"/>
      <c r="M243" s="32"/>
      <c r="N243" s="32"/>
      <c r="O243" s="50"/>
    </row>
    <row r="244" spans="1:15" s="36" customFormat="1" x14ac:dyDescent="0.25">
      <c r="A244" s="1"/>
      <c r="B244" s="37"/>
      <c r="C244" s="34"/>
      <c r="D244" s="34"/>
      <c r="E244" s="35"/>
      <c r="F244" s="35"/>
      <c r="G244" s="35"/>
      <c r="H244" s="35"/>
      <c r="J244" s="33"/>
      <c r="M244" s="32"/>
      <c r="N244" s="32"/>
      <c r="O244" s="50"/>
    </row>
    <row r="245" spans="1:15" s="36" customFormat="1" x14ac:dyDescent="0.25">
      <c r="A245" s="1"/>
      <c r="B245" s="37"/>
      <c r="C245" s="34"/>
      <c r="D245" s="34"/>
      <c r="E245" s="35"/>
      <c r="F245" s="35"/>
      <c r="G245" s="35"/>
      <c r="H245" s="35"/>
      <c r="J245" s="33"/>
      <c r="M245" s="32"/>
      <c r="N245" s="32"/>
      <c r="O245" s="50"/>
    </row>
    <row r="246" spans="1:15" s="36" customFormat="1" x14ac:dyDescent="0.25">
      <c r="A246" s="1"/>
      <c r="B246" s="37"/>
      <c r="C246" s="34"/>
      <c r="D246" s="34"/>
      <c r="E246" s="35"/>
      <c r="F246" s="35"/>
      <c r="G246" s="35"/>
      <c r="H246" s="35"/>
      <c r="J246" s="33"/>
      <c r="M246" s="32"/>
      <c r="N246" s="32"/>
      <c r="O246" s="50"/>
    </row>
    <row r="247" spans="1:15" s="36" customFormat="1" x14ac:dyDescent="0.25">
      <c r="A247" s="1"/>
      <c r="B247" s="37"/>
      <c r="C247" s="34"/>
      <c r="D247" s="34"/>
      <c r="E247" s="35"/>
      <c r="F247" s="35"/>
      <c r="G247" s="35"/>
      <c r="H247" s="35"/>
      <c r="J247" s="33"/>
      <c r="M247" s="32"/>
      <c r="N247" s="32"/>
      <c r="O247" s="50"/>
    </row>
    <row r="248" spans="1:15" s="36" customFormat="1" x14ac:dyDescent="0.25">
      <c r="A248" s="1"/>
      <c r="B248" s="37"/>
      <c r="C248" s="34"/>
      <c r="D248" s="34"/>
      <c r="E248" s="35"/>
      <c r="F248" s="35"/>
      <c r="G248" s="35"/>
      <c r="H248" s="35"/>
      <c r="J248" s="33"/>
      <c r="M248" s="32"/>
      <c r="N248" s="32"/>
      <c r="O248" s="50"/>
    </row>
    <row r="249" spans="1:15" s="36" customFormat="1" x14ac:dyDescent="0.25">
      <c r="A249" s="1"/>
      <c r="B249" s="37"/>
      <c r="C249" s="34"/>
      <c r="D249" s="34"/>
      <c r="E249" s="35"/>
      <c r="F249" s="35"/>
      <c r="G249" s="35"/>
      <c r="H249" s="35"/>
      <c r="J249" s="33"/>
      <c r="M249" s="32"/>
      <c r="N249" s="32"/>
      <c r="O249" s="50"/>
    </row>
    <row r="250" spans="1:15" s="36" customFormat="1" x14ac:dyDescent="0.25">
      <c r="A250" s="1"/>
      <c r="B250" s="37"/>
      <c r="C250" s="34"/>
      <c r="D250" s="34"/>
      <c r="E250" s="35"/>
      <c r="F250" s="35"/>
      <c r="G250" s="35"/>
      <c r="H250" s="35"/>
      <c r="J250" s="33"/>
      <c r="M250" s="32"/>
      <c r="N250" s="32"/>
      <c r="O250" s="50"/>
    </row>
    <row r="251" spans="1:15" s="36" customFormat="1" x14ac:dyDescent="0.25">
      <c r="A251" s="1"/>
      <c r="B251" s="37"/>
      <c r="C251" s="34"/>
      <c r="D251" s="34"/>
      <c r="E251" s="35"/>
      <c r="F251" s="35"/>
      <c r="G251" s="35"/>
      <c r="H251" s="35"/>
      <c r="J251" s="33"/>
      <c r="M251" s="32"/>
      <c r="N251" s="32"/>
      <c r="O251" s="50"/>
    </row>
    <row r="252" spans="1:15" s="36" customFormat="1" x14ac:dyDescent="0.25">
      <c r="A252" s="1"/>
      <c r="B252" s="37"/>
      <c r="C252" s="34"/>
      <c r="D252" s="34"/>
      <c r="E252" s="35"/>
      <c r="F252" s="35"/>
      <c r="G252" s="35"/>
      <c r="H252" s="35"/>
      <c r="J252" s="33"/>
      <c r="M252" s="32"/>
      <c r="N252" s="32"/>
      <c r="O252" s="50"/>
    </row>
    <row r="253" spans="1:15" s="36" customFormat="1" x14ac:dyDescent="0.25">
      <c r="A253" s="1"/>
      <c r="B253" s="37"/>
      <c r="C253" s="34"/>
      <c r="D253" s="34"/>
      <c r="E253" s="35"/>
      <c r="F253" s="35"/>
      <c r="G253" s="35"/>
      <c r="H253" s="35"/>
      <c r="J253" s="33"/>
      <c r="M253" s="32"/>
      <c r="N253" s="32"/>
      <c r="O253" s="50"/>
    </row>
    <row r="254" spans="1:15" s="36" customFormat="1" x14ac:dyDescent="0.25">
      <c r="A254" s="1"/>
      <c r="B254" s="37"/>
      <c r="C254" s="34"/>
      <c r="D254" s="34"/>
      <c r="E254" s="35"/>
      <c r="F254" s="35"/>
      <c r="G254" s="35"/>
      <c r="H254" s="35"/>
      <c r="J254" s="33"/>
      <c r="M254" s="32"/>
      <c r="N254" s="32"/>
      <c r="O254" s="50"/>
    </row>
    <row r="255" spans="1:15" s="36" customFormat="1" x14ac:dyDescent="0.25">
      <c r="A255" s="1"/>
      <c r="B255" s="37"/>
      <c r="C255" s="34"/>
      <c r="D255" s="34"/>
      <c r="E255" s="35"/>
      <c r="F255" s="35"/>
      <c r="G255" s="35"/>
      <c r="H255" s="35"/>
      <c r="J255" s="33"/>
      <c r="M255" s="32"/>
      <c r="N255" s="32"/>
      <c r="O255" s="50"/>
    </row>
    <row r="256" spans="1:15" s="36" customFormat="1" x14ac:dyDescent="0.25">
      <c r="A256" s="1"/>
      <c r="B256" s="37"/>
      <c r="C256" s="34"/>
      <c r="D256" s="34"/>
      <c r="E256" s="35"/>
      <c r="F256" s="35"/>
      <c r="G256" s="35"/>
      <c r="H256" s="35"/>
      <c r="J256" s="33"/>
      <c r="M256" s="32"/>
      <c r="N256" s="32"/>
      <c r="O256" s="50"/>
    </row>
    <row r="257" spans="1:15" s="36" customFormat="1" x14ac:dyDescent="0.25">
      <c r="A257" s="1"/>
      <c r="B257" s="37"/>
      <c r="C257" s="34"/>
      <c r="D257" s="34"/>
      <c r="E257" s="35"/>
      <c r="F257" s="35"/>
      <c r="G257" s="35"/>
      <c r="H257" s="35"/>
      <c r="J257" s="33"/>
      <c r="M257" s="32"/>
      <c r="N257" s="32"/>
      <c r="O257" s="50"/>
    </row>
    <row r="258" spans="1:15" s="36" customFormat="1" x14ac:dyDescent="0.25">
      <c r="A258" s="1"/>
      <c r="B258" s="37"/>
      <c r="C258" s="34"/>
      <c r="D258" s="34"/>
      <c r="E258" s="35"/>
      <c r="F258" s="35"/>
      <c r="G258" s="35"/>
      <c r="H258" s="35"/>
      <c r="J258" s="33"/>
      <c r="M258" s="32"/>
      <c r="N258" s="32"/>
      <c r="O258" s="50"/>
    </row>
    <row r="259" spans="1:15" s="36" customFormat="1" x14ac:dyDescent="0.25">
      <c r="A259" s="1"/>
      <c r="B259" s="37"/>
      <c r="C259" s="34"/>
      <c r="D259" s="34"/>
      <c r="E259" s="35"/>
      <c r="F259" s="35"/>
      <c r="G259" s="35"/>
      <c r="H259" s="35"/>
      <c r="J259" s="33"/>
      <c r="M259" s="32"/>
      <c r="N259" s="32"/>
      <c r="O259" s="50"/>
    </row>
    <row r="260" spans="1:15" s="36" customFormat="1" x14ac:dyDescent="0.25">
      <c r="A260" s="1"/>
      <c r="B260" s="37"/>
      <c r="C260" s="34"/>
      <c r="D260" s="34"/>
      <c r="E260" s="35"/>
      <c r="F260" s="35"/>
      <c r="G260" s="35"/>
      <c r="H260" s="35"/>
      <c r="J260" s="33"/>
      <c r="M260" s="32"/>
      <c r="N260" s="32"/>
      <c r="O260" s="50"/>
    </row>
    <row r="261" spans="1:15" s="36" customFormat="1" x14ac:dyDescent="0.25">
      <c r="A261" s="1"/>
      <c r="B261" s="37"/>
      <c r="C261" s="34"/>
      <c r="D261" s="34"/>
      <c r="E261" s="35"/>
      <c r="F261" s="35"/>
      <c r="G261" s="35"/>
      <c r="H261" s="35"/>
      <c r="J261" s="33"/>
      <c r="M261" s="32"/>
      <c r="N261" s="32"/>
      <c r="O261" s="50"/>
    </row>
    <row r="262" spans="1:15" s="36" customFormat="1" x14ac:dyDescent="0.25">
      <c r="A262" s="1"/>
      <c r="B262" s="37"/>
      <c r="C262" s="34"/>
      <c r="D262" s="34"/>
      <c r="E262" s="35"/>
      <c r="F262" s="35"/>
      <c r="G262" s="35"/>
      <c r="H262" s="35"/>
      <c r="J262" s="33"/>
      <c r="M262" s="32"/>
      <c r="N262" s="32"/>
      <c r="O262" s="50"/>
    </row>
    <row r="263" spans="1:15" s="36" customFormat="1" x14ac:dyDescent="0.25">
      <c r="A263" s="1"/>
      <c r="B263" s="37"/>
      <c r="C263" s="34"/>
      <c r="D263" s="34"/>
      <c r="E263" s="35"/>
      <c r="F263" s="35"/>
      <c r="G263" s="35"/>
      <c r="H263" s="35"/>
      <c r="J263" s="33"/>
      <c r="M263" s="32"/>
      <c r="N263" s="32"/>
      <c r="O263" s="50"/>
    </row>
    <row r="264" spans="1:15" s="36" customFormat="1" x14ac:dyDescent="0.25">
      <c r="A264" s="1"/>
      <c r="B264" s="37"/>
      <c r="C264" s="34"/>
      <c r="D264" s="34"/>
      <c r="E264" s="35"/>
      <c r="F264" s="35"/>
      <c r="G264" s="35"/>
      <c r="H264" s="35"/>
      <c r="J264" s="33"/>
      <c r="M264" s="32"/>
      <c r="N264" s="32"/>
      <c r="O264" s="50"/>
    </row>
    <row r="265" spans="1:15" s="36" customFormat="1" x14ac:dyDescent="0.25">
      <c r="A265" s="1"/>
      <c r="B265" s="37"/>
      <c r="C265" s="34"/>
      <c r="D265" s="34"/>
      <c r="E265" s="35"/>
      <c r="F265" s="35"/>
      <c r="G265" s="35"/>
      <c r="H265" s="35"/>
      <c r="J265" s="33"/>
      <c r="M265" s="32"/>
      <c r="N265" s="32"/>
      <c r="O265" s="50"/>
    </row>
    <row r="266" spans="1:15" s="36" customFormat="1" x14ac:dyDescent="0.25">
      <c r="A266" s="1"/>
      <c r="B266" s="37"/>
      <c r="C266" s="34"/>
      <c r="D266" s="34"/>
      <c r="E266" s="35"/>
      <c r="F266" s="35"/>
      <c r="G266" s="35"/>
      <c r="H266" s="35"/>
      <c r="J266" s="33"/>
      <c r="M266" s="32"/>
      <c r="N266" s="32"/>
      <c r="O266" s="50"/>
    </row>
    <row r="267" spans="1:15" s="36" customFormat="1" x14ac:dyDescent="0.25">
      <c r="A267" s="1"/>
      <c r="B267" s="37"/>
      <c r="C267" s="34"/>
      <c r="D267" s="34"/>
      <c r="E267" s="35"/>
      <c r="F267" s="35"/>
      <c r="G267" s="35"/>
      <c r="H267" s="35"/>
      <c r="J267" s="33"/>
      <c r="M267" s="32"/>
      <c r="N267" s="32"/>
      <c r="O267" s="50"/>
    </row>
    <row r="268" spans="1:15" s="36" customFormat="1" x14ac:dyDescent="0.25">
      <c r="A268" s="1"/>
      <c r="B268" s="37"/>
      <c r="C268" s="34"/>
      <c r="D268" s="34"/>
      <c r="E268" s="35"/>
      <c r="F268" s="35"/>
      <c r="G268" s="35"/>
      <c r="H268" s="35"/>
      <c r="J268" s="33"/>
      <c r="M268" s="32"/>
      <c r="N268" s="32"/>
      <c r="O268" s="50"/>
    </row>
    <row r="269" spans="1:15" s="36" customFormat="1" x14ac:dyDescent="0.25">
      <c r="A269" s="1"/>
      <c r="B269" s="37"/>
      <c r="C269" s="34"/>
      <c r="D269" s="34"/>
      <c r="E269" s="35"/>
      <c r="F269" s="35"/>
      <c r="G269" s="35"/>
      <c r="H269" s="35"/>
      <c r="J269" s="33"/>
      <c r="M269" s="32"/>
      <c r="N269" s="32"/>
      <c r="O269" s="50"/>
    </row>
    <row r="270" spans="1:15" s="36" customFormat="1" x14ac:dyDescent="0.25">
      <c r="A270" s="1"/>
      <c r="B270" s="37"/>
      <c r="C270" s="34"/>
      <c r="D270" s="34"/>
      <c r="E270" s="35"/>
      <c r="F270" s="35"/>
      <c r="G270" s="35"/>
      <c r="H270" s="35"/>
      <c r="J270" s="33"/>
      <c r="M270" s="32"/>
      <c r="N270" s="32"/>
      <c r="O270" s="50"/>
    </row>
    <row r="271" spans="1:15" s="36" customFormat="1" x14ac:dyDescent="0.25">
      <c r="A271" s="1"/>
      <c r="B271" s="37"/>
      <c r="C271" s="34"/>
      <c r="D271" s="34"/>
      <c r="E271" s="35"/>
      <c r="F271" s="35"/>
      <c r="G271" s="35"/>
      <c r="H271" s="35"/>
      <c r="J271" s="33"/>
      <c r="M271" s="32"/>
      <c r="N271" s="32"/>
      <c r="O271" s="50"/>
    </row>
    <row r="272" spans="1:15" s="36" customFormat="1" x14ac:dyDescent="0.25">
      <c r="A272" s="1"/>
      <c r="B272" s="37"/>
      <c r="C272" s="34"/>
      <c r="D272" s="34"/>
      <c r="E272" s="35"/>
      <c r="F272" s="35"/>
      <c r="G272" s="35"/>
      <c r="H272" s="35"/>
      <c r="J272" s="33"/>
      <c r="M272" s="32"/>
      <c r="N272" s="32"/>
      <c r="O272" s="50"/>
    </row>
    <row r="273" spans="1:15" s="36" customFormat="1" x14ac:dyDescent="0.25">
      <c r="A273" s="1"/>
      <c r="B273" s="37"/>
      <c r="C273" s="34"/>
      <c r="D273" s="34"/>
      <c r="E273" s="35"/>
      <c r="F273" s="35"/>
      <c r="G273" s="35"/>
      <c r="H273" s="35"/>
      <c r="J273" s="33"/>
      <c r="M273" s="32"/>
      <c r="N273" s="32"/>
      <c r="O273" s="50"/>
    </row>
    <row r="274" spans="1:15" s="36" customFormat="1" x14ac:dyDescent="0.25">
      <c r="A274" s="1"/>
      <c r="B274" s="37"/>
      <c r="C274" s="34"/>
      <c r="D274" s="34"/>
      <c r="E274" s="35"/>
      <c r="F274" s="35"/>
      <c r="G274" s="35"/>
      <c r="H274" s="35"/>
      <c r="J274" s="33"/>
      <c r="M274" s="32"/>
      <c r="N274" s="32"/>
      <c r="O274" s="50"/>
    </row>
    <row r="275" spans="1:15" s="36" customFormat="1" x14ac:dyDescent="0.25">
      <c r="A275" s="1"/>
      <c r="B275" s="37"/>
      <c r="C275" s="34"/>
      <c r="D275" s="34"/>
      <c r="E275" s="35"/>
      <c r="F275" s="35"/>
      <c r="G275" s="35"/>
      <c r="H275" s="35"/>
      <c r="J275" s="33"/>
      <c r="M275" s="32"/>
      <c r="N275" s="32"/>
      <c r="O275" s="50"/>
    </row>
    <row r="276" spans="1:15" s="36" customFormat="1" x14ac:dyDescent="0.25">
      <c r="A276" s="1"/>
      <c r="B276" s="37"/>
      <c r="C276" s="34"/>
      <c r="D276" s="34"/>
      <c r="E276" s="35"/>
      <c r="F276" s="35"/>
      <c r="G276" s="35"/>
      <c r="H276" s="35"/>
      <c r="J276" s="33"/>
      <c r="M276" s="32"/>
      <c r="N276" s="32"/>
      <c r="O276" s="50"/>
    </row>
    <row r="277" spans="1:15" s="36" customFormat="1" x14ac:dyDescent="0.25">
      <c r="A277" s="1"/>
      <c r="B277" s="37"/>
      <c r="C277" s="34"/>
      <c r="D277" s="34"/>
      <c r="E277" s="35"/>
      <c r="F277" s="35"/>
      <c r="G277" s="35"/>
      <c r="H277" s="35"/>
      <c r="J277" s="33"/>
      <c r="M277" s="32"/>
      <c r="N277" s="32"/>
      <c r="O277" s="50"/>
    </row>
    <row r="278" spans="1:15" s="36" customFormat="1" x14ac:dyDescent="0.25">
      <c r="A278" s="1"/>
      <c r="B278" s="37"/>
      <c r="C278" s="34"/>
      <c r="D278" s="34"/>
      <c r="E278" s="35"/>
      <c r="F278" s="35"/>
      <c r="G278" s="35"/>
      <c r="H278" s="35"/>
      <c r="J278" s="33"/>
      <c r="M278" s="32"/>
      <c r="N278" s="32"/>
      <c r="O278" s="50"/>
    </row>
    <row r="279" spans="1:15" s="36" customFormat="1" x14ac:dyDescent="0.25">
      <c r="A279" s="1"/>
      <c r="B279" s="37"/>
      <c r="C279" s="34"/>
      <c r="D279" s="34"/>
      <c r="E279" s="35"/>
      <c r="F279" s="35"/>
      <c r="G279" s="35"/>
      <c r="H279" s="35"/>
      <c r="J279" s="33"/>
      <c r="M279" s="32"/>
      <c r="N279" s="32"/>
      <c r="O279" s="50"/>
    </row>
    <row r="280" spans="1:15" s="36" customFormat="1" x14ac:dyDescent="0.25">
      <c r="A280" s="1"/>
      <c r="B280" s="37"/>
      <c r="C280" s="34"/>
      <c r="D280" s="34"/>
      <c r="E280" s="35"/>
      <c r="F280" s="35"/>
      <c r="G280" s="35"/>
      <c r="H280" s="35"/>
      <c r="J280" s="33"/>
      <c r="M280" s="32"/>
      <c r="N280" s="32"/>
      <c r="O280" s="50"/>
    </row>
    <row r="281" spans="1:15" s="36" customFormat="1" x14ac:dyDescent="0.25">
      <c r="A281" s="1"/>
      <c r="B281" s="37"/>
      <c r="C281" s="34"/>
      <c r="D281" s="34"/>
      <c r="E281" s="35"/>
      <c r="F281" s="35"/>
      <c r="G281" s="35"/>
      <c r="H281" s="35"/>
      <c r="J281" s="33"/>
      <c r="M281" s="32"/>
      <c r="N281" s="32"/>
      <c r="O281" s="50"/>
    </row>
    <row r="282" spans="1:15" s="36" customFormat="1" x14ac:dyDescent="0.25">
      <c r="A282" s="1"/>
      <c r="B282" s="37"/>
      <c r="C282" s="34"/>
      <c r="D282" s="34"/>
      <c r="E282" s="35"/>
      <c r="F282" s="35"/>
      <c r="G282" s="35"/>
      <c r="H282" s="35"/>
      <c r="J282" s="33"/>
      <c r="M282" s="32"/>
      <c r="N282" s="32"/>
      <c r="O282" s="50"/>
    </row>
    <row r="283" spans="1:15" s="36" customFormat="1" x14ac:dyDescent="0.25">
      <c r="A283" s="1"/>
      <c r="B283" s="37"/>
      <c r="C283" s="34"/>
      <c r="D283" s="34"/>
      <c r="E283" s="35"/>
      <c r="F283" s="35"/>
      <c r="G283" s="35"/>
      <c r="H283" s="35"/>
      <c r="J283" s="33"/>
      <c r="M283" s="32"/>
      <c r="N283" s="32"/>
      <c r="O283" s="50"/>
    </row>
    <row r="284" spans="1:15" s="36" customFormat="1" x14ac:dyDescent="0.25">
      <c r="A284" s="1"/>
      <c r="B284" s="37"/>
      <c r="C284" s="34"/>
      <c r="D284" s="34"/>
      <c r="E284" s="35"/>
      <c r="F284" s="35"/>
      <c r="G284" s="35"/>
      <c r="H284" s="35"/>
      <c r="J284" s="33"/>
      <c r="M284" s="32"/>
      <c r="N284" s="32"/>
      <c r="O284" s="50"/>
    </row>
    <row r="285" spans="1:15" s="36" customFormat="1" x14ac:dyDescent="0.25">
      <c r="A285" s="1"/>
      <c r="B285" s="37"/>
      <c r="C285" s="34"/>
      <c r="D285" s="34"/>
      <c r="E285" s="35"/>
      <c r="F285" s="35"/>
      <c r="G285" s="35"/>
      <c r="H285" s="35"/>
      <c r="J285" s="33"/>
      <c r="M285" s="32"/>
      <c r="N285" s="32"/>
      <c r="O285" s="50"/>
    </row>
    <row r="286" spans="1:15" s="36" customFormat="1" x14ac:dyDescent="0.25">
      <c r="A286" s="1"/>
      <c r="B286" s="37"/>
      <c r="C286" s="34"/>
      <c r="D286" s="34"/>
      <c r="E286" s="35"/>
      <c r="F286" s="35"/>
      <c r="G286" s="35"/>
      <c r="H286" s="35"/>
      <c r="J286" s="33"/>
      <c r="M286" s="32"/>
      <c r="N286" s="32"/>
      <c r="O286" s="50"/>
    </row>
    <row r="287" spans="1:15" s="36" customFormat="1" x14ac:dyDescent="0.25">
      <c r="A287" s="1"/>
      <c r="B287" s="37"/>
      <c r="C287" s="34"/>
      <c r="D287" s="34"/>
      <c r="E287" s="35"/>
      <c r="F287" s="35"/>
      <c r="G287" s="35"/>
      <c r="H287" s="35"/>
      <c r="J287" s="33"/>
      <c r="M287" s="32"/>
      <c r="N287" s="32"/>
      <c r="O287" s="50"/>
    </row>
    <row r="288" spans="1:15" s="36" customFormat="1" x14ac:dyDescent="0.25">
      <c r="A288" s="1"/>
      <c r="B288" s="37"/>
      <c r="C288" s="34"/>
      <c r="D288" s="34"/>
      <c r="E288" s="35"/>
      <c r="F288" s="35"/>
      <c r="G288" s="35"/>
      <c r="H288" s="35"/>
      <c r="J288" s="33"/>
      <c r="M288" s="32"/>
      <c r="N288" s="32"/>
      <c r="O288" s="50"/>
    </row>
    <row r="289" spans="1:15" s="36" customFormat="1" x14ac:dyDescent="0.25">
      <c r="A289" s="1"/>
      <c r="B289" s="37"/>
      <c r="C289" s="34"/>
      <c r="D289" s="34"/>
      <c r="E289" s="35"/>
      <c r="F289" s="35"/>
      <c r="G289" s="35"/>
      <c r="H289" s="35"/>
      <c r="J289" s="33"/>
      <c r="M289" s="32"/>
      <c r="N289" s="32"/>
      <c r="O289" s="50"/>
    </row>
    <row r="290" spans="1:15" s="36" customFormat="1" x14ac:dyDescent="0.25">
      <c r="A290" s="1"/>
      <c r="B290" s="37"/>
      <c r="C290" s="34"/>
      <c r="D290" s="34"/>
      <c r="E290" s="35"/>
      <c r="F290" s="35"/>
      <c r="G290" s="35"/>
      <c r="H290" s="35"/>
      <c r="J290" s="33"/>
      <c r="M290" s="32"/>
      <c r="N290" s="32"/>
      <c r="O290" s="50"/>
    </row>
    <row r="291" spans="1:15" s="36" customFormat="1" x14ac:dyDescent="0.25">
      <c r="A291" s="1"/>
      <c r="B291" s="37"/>
      <c r="C291" s="34"/>
      <c r="D291" s="34"/>
      <c r="E291" s="35"/>
      <c r="F291" s="35"/>
      <c r="G291" s="35"/>
      <c r="H291" s="35"/>
      <c r="J291" s="33"/>
      <c r="M291" s="32"/>
      <c r="N291" s="32"/>
      <c r="O291" s="50"/>
    </row>
    <row r="292" spans="1:15" s="36" customFormat="1" x14ac:dyDescent="0.25">
      <c r="A292" s="1"/>
      <c r="B292" s="37"/>
      <c r="C292" s="34"/>
      <c r="D292" s="34"/>
      <c r="E292" s="35"/>
      <c r="F292" s="35"/>
      <c r="G292" s="35"/>
      <c r="H292" s="35"/>
      <c r="J292" s="33"/>
      <c r="M292" s="32"/>
      <c r="N292" s="32"/>
      <c r="O292" s="50"/>
    </row>
    <row r="293" spans="1:15" s="36" customFormat="1" x14ac:dyDescent="0.25">
      <c r="A293" s="1"/>
      <c r="B293" s="37"/>
      <c r="C293" s="34"/>
      <c r="D293" s="34"/>
      <c r="E293" s="35"/>
      <c r="F293" s="35"/>
      <c r="G293" s="35"/>
      <c r="H293" s="35"/>
      <c r="J293" s="33"/>
      <c r="M293" s="32"/>
      <c r="N293" s="32"/>
      <c r="O293" s="50"/>
    </row>
    <row r="294" spans="1:15" s="36" customFormat="1" x14ac:dyDescent="0.25">
      <c r="A294" s="1"/>
      <c r="B294" s="37"/>
      <c r="C294" s="34"/>
      <c r="D294" s="34"/>
      <c r="E294" s="35"/>
      <c r="F294" s="35"/>
      <c r="G294" s="35"/>
      <c r="H294" s="35"/>
      <c r="J294" s="33"/>
      <c r="M294" s="32"/>
      <c r="N294" s="32"/>
      <c r="O294" s="50"/>
    </row>
    <row r="295" spans="1:15" s="36" customFormat="1" x14ac:dyDescent="0.25">
      <c r="A295" s="1"/>
      <c r="B295" s="37"/>
      <c r="C295" s="34"/>
      <c r="D295" s="34"/>
      <c r="E295" s="35"/>
      <c r="F295" s="35"/>
      <c r="G295" s="35"/>
      <c r="H295" s="35"/>
      <c r="J295" s="33"/>
      <c r="M295" s="32"/>
      <c r="N295" s="32"/>
      <c r="O295" s="50"/>
    </row>
    <row r="296" spans="1:15" s="36" customFormat="1" x14ac:dyDescent="0.25">
      <c r="A296" s="1"/>
      <c r="B296" s="37"/>
      <c r="C296" s="34"/>
      <c r="D296" s="34"/>
      <c r="E296" s="35"/>
      <c r="F296" s="35"/>
      <c r="G296" s="35"/>
      <c r="H296" s="35"/>
      <c r="J296" s="33"/>
      <c r="M296" s="32"/>
      <c r="N296" s="32"/>
      <c r="O296" s="50"/>
    </row>
    <row r="297" spans="1:15" s="36" customFormat="1" x14ac:dyDescent="0.25">
      <c r="A297" s="1"/>
      <c r="B297" s="37"/>
      <c r="C297" s="34"/>
      <c r="D297" s="34"/>
      <c r="E297" s="35"/>
      <c r="F297" s="35"/>
      <c r="G297" s="35"/>
      <c r="H297" s="35"/>
      <c r="J297" s="33"/>
      <c r="M297" s="32"/>
      <c r="N297" s="32"/>
      <c r="O297" s="50"/>
    </row>
    <row r="298" spans="1:15" s="36" customFormat="1" x14ac:dyDescent="0.25">
      <c r="A298" s="1"/>
      <c r="B298" s="37"/>
      <c r="C298" s="34"/>
      <c r="D298" s="34"/>
      <c r="E298" s="35"/>
      <c r="F298" s="35"/>
      <c r="G298" s="35"/>
      <c r="H298" s="35"/>
      <c r="J298" s="33"/>
      <c r="M298" s="32"/>
      <c r="N298" s="32"/>
      <c r="O298" s="50"/>
    </row>
    <row r="299" spans="1:15" s="36" customFormat="1" x14ac:dyDescent="0.25">
      <c r="A299" s="1"/>
      <c r="B299" s="37"/>
      <c r="C299" s="34"/>
      <c r="D299" s="34"/>
      <c r="E299" s="35"/>
      <c r="F299" s="35"/>
      <c r="G299" s="35"/>
      <c r="H299" s="35"/>
      <c r="J299" s="33"/>
      <c r="M299" s="32"/>
      <c r="N299" s="32"/>
      <c r="O299" s="50"/>
    </row>
    <row r="300" spans="1:15" s="36" customFormat="1" x14ac:dyDescent="0.25">
      <c r="A300" s="1"/>
      <c r="B300" s="37"/>
      <c r="C300" s="34"/>
      <c r="D300" s="34"/>
      <c r="E300" s="35"/>
      <c r="F300" s="35"/>
      <c r="G300" s="35"/>
      <c r="H300" s="35"/>
      <c r="J300" s="33"/>
      <c r="M300" s="32"/>
      <c r="N300" s="32"/>
      <c r="O300" s="50"/>
    </row>
    <row r="301" spans="1:15" s="36" customFormat="1" x14ac:dyDescent="0.25">
      <c r="A301" s="1"/>
      <c r="B301" s="37"/>
      <c r="C301" s="34"/>
      <c r="D301" s="34"/>
      <c r="E301" s="35"/>
      <c r="F301" s="35"/>
      <c r="G301" s="35"/>
      <c r="H301" s="35"/>
      <c r="J301" s="33"/>
      <c r="M301" s="32"/>
      <c r="N301" s="32"/>
      <c r="O301" s="50"/>
    </row>
    <row r="302" spans="1:15" s="36" customFormat="1" x14ac:dyDescent="0.25">
      <c r="A302" s="1"/>
      <c r="B302" s="37"/>
      <c r="C302" s="34"/>
      <c r="D302" s="34"/>
      <c r="E302" s="35"/>
      <c r="F302" s="35"/>
      <c r="G302" s="35"/>
      <c r="H302" s="35"/>
      <c r="J302" s="33"/>
      <c r="M302" s="32"/>
      <c r="N302" s="32"/>
      <c r="O302" s="50"/>
    </row>
    <row r="303" spans="1:15" s="36" customFormat="1" x14ac:dyDescent="0.25">
      <c r="A303" s="1"/>
      <c r="B303" s="37"/>
      <c r="C303" s="34"/>
      <c r="D303" s="34"/>
      <c r="E303" s="35"/>
      <c r="F303" s="35"/>
      <c r="G303" s="35"/>
      <c r="H303" s="35"/>
      <c r="J303" s="33"/>
      <c r="M303" s="32"/>
      <c r="N303" s="32"/>
      <c r="O303" s="50"/>
    </row>
    <row r="304" spans="1:15" s="36" customFormat="1" x14ac:dyDescent="0.25">
      <c r="A304" s="1"/>
      <c r="B304" s="37"/>
      <c r="C304" s="34"/>
      <c r="D304" s="34"/>
      <c r="E304" s="35"/>
      <c r="F304" s="35"/>
      <c r="G304" s="35"/>
      <c r="H304" s="35"/>
      <c r="J304" s="33"/>
      <c r="M304" s="32"/>
      <c r="N304" s="32"/>
      <c r="O304" s="50"/>
    </row>
    <row r="305" spans="1:15" s="36" customFormat="1" x14ac:dyDescent="0.25">
      <c r="A305" s="1"/>
      <c r="B305" s="37"/>
      <c r="C305" s="34"/>
      <c r="D305" s="34"/>
      <c r="E305" s="35"/>
      <c r="F305" s="35"/>
      <c r="G305" s="35"/>
      <c r="H305" s="35"/>
      <c r="J305" s="33"/>
      <c r="M305" s="32"/>
      <c r="N305" s="32"/>
      <c r="O305" s="50"/>
    </row>
    <row r="306" spans="1:15" s="36" customFormat="1" x14ac:dyDescent="0.25">
      <c r="A306" s="1"/>
      <c r="B306" s="37"/>
      <c r="C306" s="34"/>
      <c r="D306" s="34"/>
      <c r="E306" s="35"/>
      <c r="F306" s="35"/>
      <c r="G306" s="35"/>
      <c r="H306" s="35"/>
      <c r="J306" s="33"/>
      <c r="M306" s="32"/>
      <c r="N306" s="32"/>
      <c r="O306" s="50"/>
    </row>
    <row r="307" spans="1:15" s="36" customFormat="1" x14ac:dyDescent="0.25">
      <c r="A307" s="1"/>
      <c r="B307" s="37"/>
      <c r="C307" s="34"/>
      <c r="D307" s="34"/>
      <c r="E307" s="35"/>
      <c r="F307" s="35"/>
      <c r="G307" s="35"/>
      <c r="H307" s="35"/>
      <c r="J307" s="33"/>
      <c r="M307" s="32"/>
      <c r="N307" s="32"/>
      <c r="O307" s="50"/>
    </row>
    <row r="308" spans="1:15" s="36" customFormat="1" x14ac:dyDescent="0.25">
      <c r="A308" s="1"/>
      <c r="B308" s="37"/>
      <c r="C308" s="34"/>
      <c r="D308" s="34"/>
      <c r="E308" s="35"/>
      <c r="F308" s="35"/>
      <c r="G308" s="35"/>
      <c r="H308" s="35"/>
      <c r="J308" s="33"/>
      <c r="M308" s="32"/>
      <c r="N308" s="32"/>
      <c r="O308" s="50"/>
    </row>
    <row r="309" spans="1:15" s="36" customFormat="1" x14ac:dyDescent="0.25">
      <c r="A309" s="1"/>
      <c r="B309" s="37"/>
      <c r="C309" s="34"/>
      <c r="D309" s="34"/>
      <c r="E309" s="35"/>
      <c r="F309" s="35"/>
      <c r="G309" s="35"/>
      <c r="H309" s="35"/>
      <c r="J309" s="33"/>
      <c r="M309" s="32"/>
      <c r="N309" s="32"/>
      <c r="O309" s="50"/>
    </row>
    <row r="310" spans="1:15" s="36" customFormat="1" x14ac:dyDescent="0.25">
      <c r="A310" s="1"/>
      <c r="B310" s="37"/>
      <c r="C310" s="34"/>
      <c r="D310" s="34"/>
      <c r="E310" s="35"/>
      <c r="F310" s="35"/>
      <c r="G310" s="35"/>
      <c r="H310" s="35"/>
      <c r="J310" s="33"/>
      <c r="M310" s="32"/>
      <c r="N310" s="32"/>
      <c r="O310" s="50"/>
    </row>
    <row r="311" spans="1:15" s="36" customFormat="1" x14ac:dyDescent="0.25">
      <c r="A311" s="1"/>
      <c r="B311" s="37"/>
      <c r="C311" s="34"/>
      <c r="D311" s="34"/>
      <c r="E311" s="35"/>
      <c r="F311" s="35"/>
      <c r="G311" s="35"/>
      <c r="H311" s="35"/>
      <c r="J311" s="33"/>
      <c r="M311" s="32"/>
      <c r="N311" s="32"/>
      <c r="O311" s="50"/>
    </row>
    <row r="312" spans="1:15" s="36" customFormat="1" x14ac:dyDescent="0.25">
      <c r="A312" s="1"/>
      <c r="B312" s="37"/>
      <c r="C312" s="34"/>
      <c r="D312" s="34"/>
      <c r="E312" s="35"/>
      <c r="F312" s="35"/>
      <c r="G312" s="35"/>
      <c r="H312" s="35"/>
      <c r="J312" s="33"/>
      <c r="M312" s="32"/>
      <c r="N312" s="32"/>
      <c r="O312" s="50"/>
    </row>
    <row r="313" spans="1:15" s="36" customFormat="1" x14ac:dyDescent="0.25">
      <c r="A313" s="1"/>
      <c r="B313" s="37"/>
      <c r="C313" s="34"/>
      <c r="D313" s="34"/>
      <c r="E313" s="35"/>
      <c r="F313" s="35"/>
      <c r="G313" s="35"/>
      <c r="H313" s="35"/>
      <c r="J313" s="33"/>
      <c r="M313" s="32"/>
      <c r="N313" s="32"/>
      <c r="O313" s="50"/>
    </row>
    <row r="314" spans="1:15" s="36" customFormat="1" x14ac:dyDescent="0.25">
      <c r="A314" s="1"/>
      <c r="B314" s="37"/>
      <c r="C314" s="34"/>
      <c r="D314" s="34"/>
      <c r="E314" s="35"/>
      <c r="F314" s="35"/>
      <c r="G314" s="35"/>
      <c r="H314" s="35"/>
      <c r="J314" s="33"/>
      <c r="M314" s="32"/>
      <c r="N314" s="32"/>
      <c r="O314" s="50"/>
    </row>
    <row r="315" spans="1:15" s="36" customFormat="1" x14ac:dyDescent="0.25">
      <c r="A315" s="1"/>
      <c r="B315" s="37"/>
      <c r="C315" s="34"/>
      <c r="D315" s="34"/>
      <c r="E315" s="35"/>
      <c r="F315" s="35"/>
      <c r="G315" s="35"/>
      <c r="H315" s="35"/>
      <c r="J315" s="33"/>
      <c r="M315" s="32"/>
      <c r="N315" s="32"/>
      <c r="O315" s="50"/>
    </row>
    <row r="316" spans="1:15" s="36" customFormat="1" x14ac:dyDescent="0.25">
      <c r="A316" s="1"/>
      <c r="B316" s="37"/>
      <c r="C316" s="34"/>
      <c r="D316" s="34"/>
      <c r="E316" s="35"/>
      <c r="F316" s="35"/>
      <c r="G316" s="35"/>
      <c r="H316" s="35"/>
      <c r="J316" s="33"/>
      <c r="M316" s="32"/>
      <c r="N316" s="32"/>
      <c r="O316" s="50"/>
    </row>
    <row r="317" spans="1:15" s="36" customFormat="1" x14ac:dyDescent="0.25">
      <c r="A317" s="1"/>
      <c r="B317" s="37"/>
      <c r="C317" s="34"/>
      <c r="D317" s="34"/>
      <c r="E317" s="35"/>
      <c r="F317" s="35"/>
      <c r="G317" s="35"/>
      <c r="H317" s="35"/>
      <c r="J317" s="33"/>
      <c r="M317" s="32"/>
      <c r="N317" s="32"/>
      <c r="O317" s="50"/>
    </row>
    <row r="318" spans="1:15" s="36" customFormat="1" x14ac:dyDescent="0.25">
      <c r="A318" s="1"/>
      <c r="B318" s="37"/>
      <c r="C318" s="34"/>
      <c r="D318" s="34"/>
      <c r="E318" s="35"/>
      <c r="F318" s="35"/>
      <c r="G318" s="35"/>
      <c r="H318" s="35"/>
      <c r="J318" s="33"/>
      <c r="M318" s="32"/>
      <c r="N318" s="32"/>
      <c r="O318" s="50"/>
    </row>
    <row r="319" spans="1:15" s="36" customFormat="1" x14ac:dyDescent="0.25">
      <c r="A319" s="1"/>
      <c r="B319" s="37"/>
      <c r="C319" s="34"/>
      <c r="D319" s="34"/>
      <c r="E319" s="35"/>
      <c r="F319" s="35"/>
      <c r="G319" s="35"/>
      <c r="H319" s="35"/>
      <c r="J319" s="33"/>
      <c r="M319" s="32"/>
      <c r="N319" s="32"/>
      <c r="O319" s="50"/>
    </row>
    <row r="320" spans="1:15" s="36" customFormat="1" x14ac:dyDescent="0.25">
      <c r="A320" s="1"/>
      <c r="B320" s="37"/>
      <c r="C320" s="34"/>
      <c r="D320" s="34"/>
      <c r="E320" s="35"/>
      <c r="F320" s="35"/>
      <c r="G320" s="35"/>
      <c r="H320" s="35"/>
      <c r="J320" s="33"/>
      <c r="M320" s="32"/>
      <c r="N320" s="32"/>
      <c r="O320" s="50"/>
    </row>
    <row r="321" spans="1:15" s="36" customFormat="1" x14ac:dyDescent="0.25">
      <c r="A321" s="1"/>
      <c r="B321" s="37"/>
      <c r="C321" s="34"/>
      <c r="D321" s="34"/>
      <c r="E321" s="35"/>
      <c r="F321" s="35"/>
      <c r="G321" s="35"/>
      <c r="H321" s="35"/>
      <c r="J321" s="33"/>
      <c r="M321" s="32"/>
      <c r="N321" s="32"/>
      <c r="O321" s="50"/>
    </row>
    <row r="322" spans="1:15" s="36" customFormat="1" x14ac:dyDescent="0.25">
      <c r="A322" s="1"/>
      <c r="B322" s="37"/>
      <c r="C322" s="34"/>
      <c r="D322" s="34"/>
      <c r="E322" s="35"/>
      <c r="F322" s="35"/>
      <c r="G322" s="35"/>
      <c r="H322" s="35"/>
      <c r="J322" s="33"/>
      <c r="M322" s="32"/>
      <c r="N322" s="32"/>
      <c r="O322" s="50"/>
    </row>
    <row r="323" spans="1:15" s="36" customFormat="1" x14ac:dyDescent="0.25">
      <c r="A323" s="1"/>
      <c r="B323" s="37"/>
      <c r="C323" s="34"/>
      <c r="D323" s="34"/>
      <c r="E323" s="35"/>
      <c r="F323" s="35"/>
      <c r="G323" s="35"/>
      <c r="H323" s="35"/>
      <c r="J323" s="33"/>
      <c r="M323" s="32"/>
      <c r="N323" s="32"/>
      <c r="O323" s="50"/>
    </row>
    <row r="324" spans="1:15" s="36" customFormat="1" x14ac:dyDescent="0.25">
      <c r="A324" s="1"/>
      <c r="B324" s="37"/>
      <c r="C324" s="34"/>
      <c r="D324" s="34"/>
      <c r="E324" s="35"/>
      <c r="F324" s="35"/>
      <c r="G324" s="35"/>
      <c r="H324" s="35"/>
      <c r="J324" s="33"/>
      <c r="M324" s="32"/>
      <c r="N324" s="32"/>
      <c r="O324" s="50"/>
    </row>
    <row r="325" spans="1:15" s="36" customFormat="1" x14ac:dyDescent="0.25">
      <c r="A325" s="1"/>
      <c r="B325" s="37"/>
      <c r="C325" s="34"/>
      <c r="D325" s="34"/>
      <c r="E325" s="35"/>
      <c r="F325" s="35"/>
      <c r="G325" s="35"/>
      <c r="H325" s="35"/>
      <c r="J325" s="33"/>
      <c r="M325" s="32"/>
      <c r="N325" s="32"/>
      <c r="O325" s="50"/>
    </row>
    <row r="326" spans="1:15" s="36" customFormat="1" x14ac:dyDescent="0.25">
      <c r="A326" s="1"/>
      <c r="B326" s="37"/>
      <c r="C326" s="34"/>
      <c r="D326" s="34"/>
      <c r="E326" s="35"/>
      <c r="F326" s="35"/>
      <c r="G326" s="35"/>
      <c r="H326" s="35"/>
      <c r="J326" s="33"/>
      <c r="M326" s="32"/>
      <c r="N326" s="32"/>
      <c r="O326" s="50"/>
    </row>
    <row r="327" spans="1:15" s="36" customFormat="1" x14ac:dyDescent="0.25">
      <c r="A327" s="1"/>
      <c r="B327" s="37"/>
      <c r="C327" s="34"/>
      <c r="D327" s="34"/>
      <c r="E327" s="35"/>
      <c r="F327" s="35"/>
      <c r="G327" s="35"/>
      <c r="H327" s="35"/>
      <c r="J327" s="33"/>
      <c r="M327" s="32"/>
      <c r="N327" s="32"/>
      <c r="O327" s="50"/>
    </row>
    <row r="328" spans="1:15" s="36" customFormat="1" x14ac:dyDescent="0.25">
      <c r="A328" s="1"/>
      <c r="B328" s="37"/>
      <c r="C328" s="34"/>
      <c r="D328" s="34"/>
      <c r="E328" s="35"/>
      <c r="F328" s="35"/>
      <c r="G328" s="35"/>
      <c r="H328" s="35"/>
      <c r="J328" s="33"/>
      <c r="M328" s="32"/>
      <c r="N328" s="32"/>
      <c r="O328" s="50"/>
    </row>
    <row r="329" spans="1:15" s="36" customFormat="1" x14ac:dyDescent="0.25">
      <c r="A329" s="1"/>
      <c r="B329" s="37"/>
      <c r="C329" s="34"/>
      <c r="D329" s="34"/>
      <c r="E329" s="35"/>
      <c r="F329" s="35"/>
      <c r="G329" s="35"/>
      <c r="H329" s="35"/>
      <c r="J329" s="33"/>
      <c r="M329" s="32"/>
      <c r="N329" s="32"/>
      <c r="O329" s="50"/>
    </row>
    <row r="330" spans="1:15" s="36" customFormat="1" x14ac:dyDescent="0.25">
      <c r="A330" s="1"/>
      <c r="B330" s="37"/>
      <c r="C330" s="34"/>
      <c r="D330" s="34"/>
      <c r="E330" s="35"/>
      <c r="F330" s="35"/>
      <c r="G330" s="35"/>
      <c r="H330" s="35"/>
      <c r="J330" s="33"/>
      <c r="M330" s="32"/>
      <c r="N330" s="32"/>
      <c r="O330" s="50"/>
    </row>
    <row r="331" spans="1:15" s="36" customFormat="1" x14ac:dyDescent="0.25">
      <c r="A331" s="1"/>
      <c r="B331" s="37"/>
      <c r="C331" s="34"/>
      <c r="D331" s="34"/>
      <c r="E331" s="35"/>
      <c r="F331" s="35"/>
      <c r="G331" s="35"/>
      <c r="H331" s="35"/>
      <c r="J331" s="33"/>
      <c r="M331" s="32"/>
      <c r="N331" s="32"/>
      <c r="O331" s="50"/>
    </row>
    <row r="332" spans="1:15" s="36" customFormat="1" x14ac:dyDescent="0.25">
      <c r="A332" s="1"/>
      <c r="B332" s="37"/>
      <c r="C332" s="34"/>
      <c r="D332" s="34"/>
      <c r="E332" s="35"/>
      <c r="F332" s="35"/>
      <c r="G332" s="35"/>
      <c r="H332" s="35"/>
      <c r="J332" s="33"/>
      <c r="M332" s="32"/>
      <c r="N332" s="32"/>
      <c r="O332" s="50"/>
    </row>
    <row r="333" spans="1:15" s="36" customFormat="1" x14ac:dyDescent="0.25">
      <c r="A333" s="1"/>
      <c r="B333" s="37"/>
      <c r="C333" s="34"/>
      <c r="D333" s="34"/>
      <c r="E333" s="35"/>
      <c r="F333" s="35"/>
      <c r="G333" s="35"/>
      <c r="H333" s="35"/>
      <c r="J333" s="33"/>
      <c r="M333" s="32"/>
      <c r="N333" s="32"/>
      <c r="O333" s="50"/>
    </row>
    <row r="334" spans="1:15" s="36" customFormat="1" x14ac:dyDescent="0.25">
      <c r="A334" s="1"/>
      <c r="B334" s="37"/>
      <c r="C334" s="34"/>
      <c r="D334" s="34"/>
      <c r="E334" s="35"/>
      <c r="F334" s="35"/>
      <c r="G334" s="35"/>
      <c r="H334" s="35"/>
      <c r="J334" s="33"/>
      <c r="M334" s="32"/>
      <c r="N334" s="32"/>
      <c r="O334" s="50"/>
    </row>
    <row r="335" spans="1:15" s="36" customFormat="1" x14ac:dyDescent="0.25">
      <c r="A335" s="1"/>
      <c r="B335" s="37"/>
      <c r="C335" s="34"/>
      <c r="D335" s="34"/>
      <c r="E335" s="35"/>
      <c r="F335" s="35"/>
      <c r="G335" s="35"/>
      <c r="H335" s="35"/>
      <c r="J335" s="33"/>
      <c r="M335" s="32"/>
      <c r="N335" s="32"/>
      <c r="O335" s="50"/>
    </row>
    <row r="336" spans="1:15" s="36" customFormat="1" x14ac:dyDescent="0.25">
      <c r="A336" s="1"/>
      <c r="B336" s="37"/>
      <c r="C336" s="34"/>
      <c r="D336" s="34"/>
      <c r="E336" s="35"/>
      <c r="F336" s="35"/>
      <c r="G336" s="35"/>
      <c r="H336" s="35"/>
      <c r="J336" s="33"/>
      <c r="M336" s="32"/>
      <c r="N336" s="32"/>
      <c r="O336" s="50"/>
    </row>
    <row r="337" spans="1:15" s="36" customFormat="1" x14ac:dyDescent="0.25">
      <c r="A337" s="1"/>
      <c r="B337" s="37"/>
      <c r="C337" s="34"/>
      <c r="D337" s="34"/>
      <c r="E337" s="35"/>
      <c r="F337" s="35"/>
      <c r="G337" s="35"/>
      <c r="H337" s="35"/>
      <c r="J337" s="33"/>
      <c r="M337" s="32"/>
      <c r="N337" s="32"/>
      <c r="O337" s="50"/>
    </row>
    <row r="338" spans="1:15" s="36" customFormat="1" x14ac:dyDescent="0.25">
      <c r="A338" s="1"/>
      <c r="B338" s="37"/>
      <c r="C338" s="34"/>
      <c r="D338" s="34"/>
      <c r="E338" s="35"/>
      <c r="F338" s="35"/>
      <c r="G338" s="35"/>
      <c r="H338" s="35"/>
      <c r="J338" s="33"/>
      <c r="M338" s="32"/>
      <c r="N338" s="32"/>
      <c r="O338" s="50"/>
    </row>
    <row r="339" spans="1:15" s="36" customFormat="1" x14ac:dyDescent="0.25">
      <c r="A339" s="1"/>
      <c r="B339" s="37"/>
      <c r="C339" s="34"/>
      <c r="D339" s="34"/>
      <c r="E339" s="35"/>
      <c r="F339" s="35"/>
      <c r="G339" s="35"/>
      <c r="H339" s="35"/>
      <c r="J339" s="33"/>
      <c r="M339" s="32"/>
      <c r="N339" s="32"/>
      <c r="O339" s="50"/>
    </row>
    <row r="340" spans="1:15" s="36" customFormat="1" x14ac:dyDescent="0.25">
      <c r="A340" s="1"/>
      <c r="B340" s="37"/>
      <c r="C340" s="34"/>
      <c r="D340" s="34"/>
      <c r="E340" s="35"/>
      <c r="F340" s="35"/>
      <c r="G340" s="35"/>
      <c r="H340" s="35"/>
      <c r="J340" s="33"/>
      <c r="M340" s="32"/>
      <c r="N340" s="32"/>
      <c r="O340" s="50"/>
    </row>
    <row r="341" spans="1:15" s="36" customFormat="1" x14ac:dyDescent="0.25">
      <c r="A341" s="1"/>
      <c r="B341" s="37"/>
      <c r="C341" s="34"/>
      <c r="D341" s="34"/>
      <c r="E341" s="35"/>
      <c r="F341" s="35"/>
      <c r="G341" s="35"/>
      <c r="H341" s="35"/>
      <c r="J341" s="33"/>
      <c r="M341" s="32"/>
      <c r="N341" s="32"/>
      <c r="O341" s="50"/>
    </row>
    <row r="342" spans="1:15" s="36" customFormat="1" x14ac:dyDescent="0.25">
      <c r="A342" s="1"/>
      <c r="B342" s="37"/>
      <c r="C342" s="34"/>
      <c r="D342" s="34"/>
      <c r="E342" s="35"/>
      <c r="F342" s="35"/>
      <c r="G342" s="35"/>
      <c r="H342" s="35"/>
      <c r="J342" s="33"/>
      <c r="M342" s="32"/>
      <c r="N342" s="32"/>
      <c r="O342" s="50"/>
    </row>
    <row r="343" spans="1:15" s="36" customFormat="1" x14ac:dyDescent="0.25">
      <c r="A343" s="1"/>
      <c r="B343" s="37"/>
      <c r="C343" s="34"/>
      <c r="D343" s="34"/>
      <c r="E343" s="35"/>
      <c r="F343" s="35"/>
      <c r="G343" s="35"/>
      <c r="H343" s="35"/>
      <c r="J343" s="33"/>
      <c r="M343" s="32"/>
      <c r="N343" s="32"/>
      <c r="O343" s="50"/>
    </row>
    <row r="344" spans="1:15" s="36" customFormat="1" x14ac:dyDescent="0.25">
      <c r="A344" s="1"/>
      <c r="B344" s="37"/>
      <c r="C344" s="34"/>
      <c r="D344" s="34"/>
      <c r="E344" s="35"/>
      <c r="F344" s="35"/>
      <c r="G344" s="35"/>
      <c r="H344" s="35"/>
      <c r="J344" s="33"/>
      <c r="M344" s="32"/>
      <c r="N344" s="32"/>
      <c r="O344" s="50"/>
    </row>
    <row r="345" spans="1:15" s="36" customFormat="1" x14ac:dyDescent="0.25">
      <c r="A345" s="1"/>
      <c r="B345" s="37"/>
      <c r="C345" s="34"/>
      <c r="D345" s="34"/>
      <c r="E345" s="35"/>
      <c r="F345" s="35"/>
      <c r="G345" s="35"/>
      <c r="H345" s="35"/>
      <c r="J345" s="33"/>
      <c r="M345" s="32"/>
      <c r="N345" s="32"/>
      <c r="O345" s="50"/>
    </row>
    <row r="346" spans="1:15" s="36" customFormat="1" x14ac:dyDescent="0.25">
      <c r="A346" s="1"/>
      <c r="B346" s="37"/>
      <c r="C346" s="34"/>
      <c r="D346" s="34"/>
      <c r="E346" s="35"/>
      <c r="F346" s="35"/>
      <c r="G346" s="35"/>
      <c r="H346" s="35"/>
      <c r="J346" s="33"/>
      <c r="M346" s="32"/>
      <c r="N346" s="32"/>
      <c r="O346" s="50"/>
    </row>
    <row r="347" spans="1:15" s="36" customFormat="1" x14ac:dyDescent="0.25">
      <c r="A347" s="1"/>
      <c r="B347" s="37"/>
      <c r="C347" s="34"/>
      <c r="D347" s="34"/>
      <c r="E347" s="35"/>
      <c r="F347" s="35"/>
      <c r="G347" s="35"/>
      <c r="H347" s="35"/>
      <c r="J347" s="33"/>
      <c r="M347" s="32"/>
      <c r="N347" s="32"/>
      <c r="O347" s="50"/>
    </row>
    <row r="348" spans="1:15" s="36" customFormat="1" x14ac:dyDescent="0.25">
      <c r="A348" s="1"/>
      <c r="B348" s="37"/>
      <c r="C348" s="34"/>
      <c r="D348" s="34"/>
      <c r="E348" s="35"/>
      <c r="F348" s="35"/>
      <c r="G348" s="35"/>
      <c r="H348" s="35"/>
      <c r="J348" s="33"/>
      <c r="M348" s="32"/>
      <c r="N348" s="32"/>
      <c r="O348" s="50"/>
    </row>
    <row r="349" spans="1:15" s="36" customFormat="1" x14ac:dyDescent="0.25">
      <c r="A349" s="1"/>
      <c r="B349" s="37"/>
      <c r="C349" s="34"/>
      <c r="D349" s="34"/>
      <c r="E349" s="35"/>
      <c r="F349" s="35"/>
      <c r="G349" s="35"/>
      <c r="H349" s="35"/>
      <c r="J349" s="33"/>
      <c r="M349" s="32"/>
      <c r="N349" s="32"/>
      <c r="O349" s="50"/>
    </row>
    <row r="350" spans="1:15" s="36" customFormat="1" x14ac:dyDescent="0.25">
      <c r="A350" s="1"/>
      <c r="B350" s="37"/>
      <c r="C350" s="34"/>
      <c r="D350" s="34"/>
      <c r="E350" s="35"/>
      <c r="F350" s="35"/>
      <c r="G350" s="35"/>
      <c r="H350" s="35"/>
      <c r="J350" s="33"/>
      <c r="M350" s="32"/>
      <c r="N350" s="32"/>
      <c r="O350" s="50"/>
    </row>
    <row r="351" spans="1:15" s="36" customFormat="1" x14ac:dyDescent="0.25">
      <c r="A351" s="1"/>
      <c r="B351" s="37"/>
      <c r="C351" s="34"/>
      <c r="D351" s="34"/>
      <c r="E351" s="35"/>
      <c r="F351" s="35"/>
      <c r="G351" s="35"/>
      <c r="H351" s="35"/>
      <c r="J351" s="33"/>
      <c r="M351" s="32"/>
      <c r="N351" s="32"/>
      <c r="O351" s="50"/>
    </row>
    <row r="352" spans="1:15" s="36" customFormat="1" x14ac:dyDescent="0.25">
      <c r="A352" s="1"/>
      <c r="B352" s="37"/>
      <c r="C352" s="34"/>
      <c r="D352" s="34"/>
      <c r="E352" s="35"/>
      <c r="F352" s="35"/>
      <c r="G352" s="35"/>
      <c r="H352" s="35"/>
      <c r="J352" s="33"/>
      <c r="M352" s="32"/>
      <c r="N352" s="32"/>
      <c r="O352" s="50"/>
    </row>
    <row r="353" spans="1:15" s="36" customFormat="1" x14ac:dyDescent="0.25">
      <c r="A353" s="1"/>
      <c r="B353" s="37"/>
      <c r="C353" s="34"/>
      <c r="D353" s="34"/>
      <c r="E353" s="35"/>
      <c r="F353" s="35"/>
      <c r="G353" s="35"/>
      <c r="H353" s="35"/>
      <c r="J353" s="33"/>
      <c r="M353" s="32"/>
      <c r="N353" s="32"/>
      <c r="O353" s="50"/>
    </row>
    <row r="354" spans="1:15" s="36" customFormat="1" x14ac:dyDescent="0.25">
      <c r="A354" s="1"/>
      <c r="B354" s="37"/>
      <c r="C354" s="34"/>
      <c r="D354" s="34"/>
      <c r="E354" s="35"/>
      <c r="F354" s="35"/>
      <c r="G354" s="35"/>
      <c r="H354" s="35"/>
      <c r="J354" s="33"/>
      <c r="M354" s="32"/>
      <c r="N354" s="32"/>
      <c r="O354" s="50"/>
    </row>
    <row r="355" spans="1:15" s="36" customFormat="1" x14ac:dyDescent="0.25">
      <c r="A355" s="1"/>
      <c r="B355" s="37"/>
      <c r="C355" s="34"/>
      <c r="D355" s="34"/>
      <c r="E355" s="35"/>
      <c r="F355" s="35"/>
      <c r="G355" s="35"/>
      <c r="H355" s="35"/>
      <c r="J355" s="33"/>
      <c r="M355" s="32"/>
      <c r="N355" s="32"/>
      <c r="O355" s="50"/>
    </row>
    <row r="356" spans="1:15" s="36" customFormat="1" x14ac:dyDescent="0.25">
      <c r="A356" s="1"/>
      <c r="B356" s="37"/>
      <c r="C356" s="34"/>
      <c r="D356" s="34"/>
      <c r="E356" s="35"/>
      <c r="F356" s="35"/>
      <c r="G356" s="35"/>
      <c r="H356" s="35"/>
      <c r="J356" s="33"/>
      <c r="M356" s="32"/>
      <c r="N356" s="32"/>
      <c r="O356" s="50"/>
    </row>
    <row r="357" spans="1:15" s="36" customFormat="1" x14ac:dyDescent="0.25">
      <c r="A357" s="1"/>
      <c r="B357" s="37"/>
      <c r="C357" s="34"/>
      <c r="D357" s="34"/>
      <c r="E357" s="35"/>
      <c r="F357" s="35"/>
      <c r="G357" s="35"/>
      <c r="H357" s="35"/>
      <c r="J357" s="33"/>
      <c r="M357" s="32"/>
      <c r="N357" s="32"/>
      <c r="O357" s="50"/>
    </row>
    <row r="358" spans="1:15" s="36" customFormat="1" x14ac:dyDescent="0.25">
      <c r="A358" s="1"/>
      <c r="B358" s="37"/>
      <c r="C358" s="34"/>
      <c r="D358" s="34"/>
      <c r="E358" s="35"/>
      <c r="F358" s="35"/>
      <c r="G358" s="35"/>
      <c r="H358" s="35"/>
      <c r="J358" s="33"/>
      <c r="M358" s="32"/>
      <c r="N358" s="32"/>
      <c r="O358" s="50"/>
    </row>
    <row r="359" spans="1:15" s="36" customFormat="1" x14ac:dyDescent="0.25">
      <c r="A359" s="1"/>
      <c r="B359" s="37"/>
      <c r="C359" s="34"/>
      <c r="D359" s="34"/>
      <c r="E359" s="35"/>
      <c r="F359" s="35"/>
      <c r="G359" s="35"/>
      <c r="H359" s="35"/>
      <c r="J359" s="33"/>
      <c r="M359" s="32"/>
      <c r="N359" s="32"/>
      <c r="O359" s="50"/>
    </row>
    <row r="360" spans="1:15" s="36" customFormat="1" x14ac:dyDescent="0.25">
      <c r="A360" s="1"/>
      <c r="B360" s="37"/>
      <c r="C360" s="34"/>
      <c r="D360" s="34"/>
      <c r="E360" s="35"/>
      <c r="F360" s="35"/>
      <c r="G360" s="35"/>
      <c r="H360" s="35"/>
      <c r="J360" s="33"/>
      <c r="M360" s="32"/>
      <c r="N360" s="32"/>
      <c r="O360" s="50"/>
    </row>
    <row r="361" spans="1:15" s="36" customFormat="1" x14ac:dyDescent="0.25">
      <c r="A361" s="1"/>
      <c r="B361" s="37"/>
      <c r="C361" s="34"/>
      <c r="D361" s="34"/>
      <c r="E361" s="35"/>
      <c r="F361" s="35"/>
      <c r="G361" s="35"/>
      <c r="H361" s="35"/>
      <c r="J361" s="33"/>
      <c r="M361" s="32"/>
      <c r="N361" s="32"/>
      <c r="O361" s="50"/>
    </row>
    <row r="362" spans="1:15" s="36" customFormat="1" x14ac:dyDescent="0.25">
      <c r="A362" s="1"/>
      <c r="B362" s="37"/>
      <c r="C362" s="34"/>
      <c r="D362" s="34"/>
      <c r="E362" s="35"/>
      <c r="F362" s="35"/>
      <c r="G362" s="35"/>
      <c r="H362" s="35"/>
      <c r="J362" s="33"/>
      <c r="M362" s="32"/>
      <c r="N362" s="32"/>
      <c r="O362" s="50"/>
    </row>
    <row r="363" spans="1:15" s="36" customFormat="1" x14ac:dyDescent="0.25">
      <c r="A363" s="1"/>
      <c r="B363" s="37"/>
      <c r="C363" s="34"/>
      <c r="D363" s="34"/>
      <c r="E363" s="35"/>
      <c r="F363" s="35"/>
      <c r="G363" s="35"/>
      <c r="H363" s="35"/>
      <c r="J363" s="33"/>
      <c r="M363" s="32"/>
      <c r="N363" s="32"/>
      <c r="O363" s="50"/>
    </row>
    <row r="364" spans="1:15" s="36" customFormat="1" x14ac:dyDescent="0.25">
      <c r="A364" s="1"/>
      <c r="B364" s="37"/>
      <c r="C364" s="34"/>
      <c r="D364" s="34"/>
      <c r="E364" s="35"/>
      <c r="F364" s="35"/>
      <c r="G364" s="35"/>
      <c r="H364" s="35"/>
      <c r="J364" s="33"/>
      <c r="M364" s="32"/>
      <c r="N364" s="32"/>
      <c r="O364" s="50"/>
    </row>
    <row r="365" spans="1:15" s="36" customFormat="1" x14ac:dyDescent="0.25">
      <c r="A365" s="1"/>
      <c r="B365" s="37"/>
      <c r="C365" s="34"/>
      <c r="D365" s="34"/>
      <c r="E365" s="35"/>
      <c r="F365" s="35"/>
      <c r="G365" s="35"/>
      <c r="H365" s="35"/>
      <c r="J365" s="33"/>
      <c r="M365" s="32"/>
      <c r="N365" s="32"/>
      <c r="O365" s="50"/>
    </row>
    <row r="366" spans="1:15" s="36" customFormat="1" x14ac:dyDescent="0.25">
      <c r="A366" s="1"/>
      <c r="B366" s="37"/>
      <c r="C366" s="34"/>
      <c r="D366" s="34"/>
      <c r="E366" s="35"/>
      <c r="F366" s="35"/>
      <c r="G366" s="35"/>
      <c r="H366" s="35"/>
      <c r="J366" s="33"/>
      <c r="M366" s="32"/>
      <c r="N366" s="32"/>
      <c r="O366" s="50"/>
    </row>
    <row r="367" spans="1:15" s="36" customFormat="1" x14ac:dyDescent="0.25">
      <c r="A367" s="1"/>
      <c r="B367" s="37"/>
      <c r="C367" s="34"/>
      <c r="D367" s="34"/>
      <c r="E367" s="35"/>
      <c r="F367" s="35"/>
      <c r="G367" s="35"/>
      <c r="H367" s="35"/>
      <c r="J367" s="33"/>
      <c r="M367" s="32"/>
      <c r="N367" s="32"/>
      <c r="O367" s="50"/>
    </row>
    <row r="368" spans="1:15" s="36" customFormat="1" x14ac:dyDescent="0.25">
      <c r="A368" s="1"/>
      <c r="B368" s="37"/>
      <c r="C368" s="34"/>
      <c r="D368" s="34"/>
      <c r="E368" s="35"/>
      <c r="F368" s="35"/>
      <c r="G368" s="35"/>
      <c r="H368" s="35"/>
      <c r="J368" s="33"/>
      <c r="M368" s="32"/>
      <c r="N368" s="32"/>
      <c r="O368" s="50"/>
    </row>
    <row r="369" spans="1:15" s="36" customFormat="1" x14ac:dyDescent="0.25">
      <c r="A369" s="1"/>
      <c r="B369" s="37"/>
      <c r="C369" s="34"/>
      <c r="D369" s="34"/>
      <c r="E369" s="35"/>
      <c r="F369" s="35"/>
      <c r="G369" s="35"/>
      <c r="H369" s="35"/>
      <c r="J369" s="33"/>
      <c r="M369" s="32"/>
      <c r="N369" s="32"/>
      <c r="O369" s="50"/>
    </row>
    <row r="370" spans="1:15" s="36" customFormat="1" x14ac:dyDescent="0.25">
      <c r="A370" s="1"/>
      <c r="B370" s="37"/>
      <c r="C370" s="34"/>
      <c r="D370" s="34"/>
      <c r="E370" s="35"/>
      <c r="F370" s="35"/>
      <c r="G370" s="35"/>
      <c r="H370" s="35"/>
      <c r="J370" s="33"/>
      <c r="M370" s="32"/>
      <c r="N370" s="32"/>
      <c r="O370" s="50"/>
    </row>
    <row r="371" spans="1:15" s="36" customFormat="1" x14ac:dyDescent="0.25">
      <c r="A371" s="1"/>
      <c r="B371" s="37"/>
      <c r="C371" s="34"/>
      <c r="D371" s="34"/>
      <c r="E371" s="35"/>
      <c r="F371" s="35"/>
      <c r="G371" s="35"/>
      <c r="H371" s="35"/>
      <c r="J371" s="33"/>
      <c r="M371" s="32"/>
      <c r="N371" s="32"/>
      <c r="O371" s="50"/>
    </row>
    <row r="372" spans="1:15" s="36" customFormat="1" x14ac:dyDescent="0.25">
      <c r="A372" s="1"/>
      <c r="B372" s="37"/>
      <c r="C372" s="34"/>
      <c r="D372" s="34"/>
      <c r="E372" s="35"/>
      <c r="F372" s="35"/>
      <c r="G372" s="35"/>
      <c r="H372" s="35"/>
      <c r="J372" s="33"/>
      <c r="M372" s="32"/>
      <c r="N372" s="32"/>
      <c r="O372" s="50"/>
    </row>
    <row r="373" spans="1:15" s="36" customFormat="1" x14ac:dyDescent="0.25">
      <c r="A373" s="1"/>
      <c r="B373" s="37"/>
      <c r="C373" s="34"/>
      <c r="D373" s="34"/>
      <c r="E373" s="35"/>
      <c r="F373" s="35"/>
      <c r="G373" s="35"/>
      <c r="H373" s="35"/>
      <c r="J373" s="33"/>
      <c r="M373" s="32"/>
      <c r="N373" s="32"/>
      <c r="O373" s="50"/>
    </row>
    <row r="374" spans="1:15" s="36" customFormat="1" x14ac:dyDescent="0.25">
      <c r="A374" s="1"/>
      <c r="B374" s="37"/>
      <c r="C374" s="34"/>
      <c r="D374" s="34"/>
      <c r="E374" s="35"/>
      <c r="F374" s="35"/>
      <c r="G374" s="35"/>
      <c r="H374" s="35"/>
      <c r="J374" s="33"/>
      <c r="M374" s="32"/>
      <c r="N374" s="32"/>
      <c r="O374" s="50"/>
    </row>
    <row r="375" spans="1:15" s="36" customFormat="1" x14ac:dyDescent="0.25">
      <c r="A375" s="1"/>
      <c r="B375" s="37"/>
      <c r="C375" s="34"/>
      <c r="D375" s="34"/>
      <c r="E375" s="35"/>
      <c r="F375" s="35"/>
      <c r="G375" s="35"/>
      <c r="H375" s="35"/>
      <c r="J375" s="33"/>
      <c r="M375" s="32"/>
      <c r="N375" s="32"/>
      <c r="O375" s="50"/>
    </row>
    <row r="376" spans="1:15" s="36" customFormat="1" x14ac:dyDescent="0.25">
      <c r="A376" s="1"/>
      <c r="B376" s="37"/>
      <c r="C376" s="34"/>
      <c r="D376" s="34"/>
      <c r="E376" s="35"/>
      <c r="F376" s="35"/>
      <c r="G376" s="35"/>
      <c r="H376" s="35"/>
      <c r="J376" s="33"/>
      <c r="M376" s="32"/>
      <c r="N376" s="32"/>
      <c r="O376" s="50"/>
    </row>
    <row r="377" spans="1:15" s="36" customFormat="1" x14ac:dyDescent="0.25">
      <c r="A377" s="1"/>
      <c r="B377" s="37"/>
      <c r="C377" s="34"/>
      <c r="D377" s="34"/>
      <c r="E377" s="35"/>
      <c r="F377" s="35"/>
      <c r="G377" s="35"/>
      <c r="H377" s="35"/>
      <c r="J377" s="33"/>
      <c r="M377" s="32"/>
      <c r="N377" s="32"/>
      <c r="O377" s="50"/>
    </row>
    <row r="378" spans="1:15" s="36" customFormat="1" x14ac:dyDescent="0.25">
      <c r="A378" s="1"/>
      <c r="B378" s="37"/>
      <c r="C378" s="34"/>
      <c r="D378" s="34"/>
      <c r="E378" s="35"/>
      <c r="F378" s="35"/>
      <c r="G378" s="35"/>
      <c r="H378" s="35"/>
      <c r="J378" s="33"/>
      <c r="M378" s="32"/>
      <c r="N378" s="32"/>
      <c r="O378" s="50"/>
    </row>
    <row r="379" spans="1:15" s="36" customFormat="1" x14ac:dyDescent="0.25">
      <c r="A379" s="1"/>
      <c r="B379" s="37"/>
      <c r="C379" s="34"/>
      <c r="D379" s="34"/>
      <c r="E379" s="35"/>
      <c r="F379" s="35"/>
      <c r="G379" s="35"/>
      <c r="H379" s="35"/>
      <c r="J379" s="33"/>
      <c r="M379" s="32"/>
      <c r="N379" s="32"/>
      <c r="O379" s="50"/>
    </row>
    <row r="380" spans="1:15" s="36" customFormat="1" x14ac:dyDescent="0.25">
      <c r="A380" s="1"/>
      <c r="B380" s="37"/>
      <c r="C380" s="34"/>
      <c r="D380" s="34"/>
      <c r="E380" s="35"/>
      <c r="F380" s="35"/>
      <c r="G380" s="35"/>
      <c r="H380" s="35"/>
      <c r="J380" s="33"/>
      <c r="M380" s="32"/>
      <c r="N380" s="32"/>
      <c r="O380" s="50"/>
    </row>
    <row r="381" spans="1:15" s="36" customFormat="1" x14ac:dyDescent="0.25">
      <c r="A381" s="1"/>
      <c r="B381" s="37"/>
      <c r="C381" s="34"/>
      <c r="D381" s="34"/>
      <c r="E381" s="35"/>
      <c r="F381" s="35"/>
      <c r="G381" s="35"/>
      <c r="H381" s="35"/>
      <c r="J381" s="33"/>
      <c r="M381" s="32"/>
      <c r="N381" s="32"/>
      <c r="O381" s="50"/>
    </row>
    <row r="382" spans="1:15" s="36" customFormat="1" x14ac:dyDescent="0.25">
      <c r="A382" s="1"/>
      <c r="B382" s="37"/>
      <c r="C382" s="34"/>
      <c r="D382" s="34"/>
      <c r="E382" s="35"/>
      <c r="F382" s="35"/>
      <c r="G382" s="35"/>
      <c r="H382" s="35"/>
      <c r="J382" s="33"/>
      <c r="M382" s="32"/>
      <c r="N382" s="32"/>
      <c r="O382" s="50"/>
    </row>
    <row r="383" spans="1:15" s="36" customFormat="1" x14ac:dyDescent="0.25">
      <c r="A383" s="1"/>
      <c r="B383" s="37"/>
      <c r="C383" s="34"/>
      <c r="D383" s="34"/>
      <c r="E383" s="35"/>
      <c r="F383" s="35"/>
      <c r="G383" s="35"/>
      <c r="H383" s="35"/>
      <c r="J383" s="33"/>
      <c r="M383" s="32"/>
      <c r="N383" s="32"/>
      <c r="O383" s="50"/>
    </row>
    <row r="384" spans="1:15" s="36" customFormat="1" x14ac:dyDescent="0.25">
      <c r="A384" s="1"/>
      <c r="B384" s="37"/>
      <c r="C384" s="34"/>
      <c r="D384" s="34"/>
      <c r="E384" s="35"/>
      <c r="F384" s="35"/>
      <c r="G384" s="35"/>
      <c r="H384" s="35"/>
      <c r="J384" s="33"/>
      <c r="M384" s="32"/>
      <c r="N384" s="32"/>
      <c r="O384" s="50"/>
    </row>
    <row r="385" spans="1:15" s="36" customFormat="1" x14ac:dyDescent="0.25">
      <c r="A385" s="1"/>
      <c r="B385" s="37"/>
      <c r="C385" s="34"/>
      <c r="D385" s="34"/>
      <c r="E385" s="35"/>
      <c r="F385" s="35"/>
      <c r="G385" s="35"/>
      <c r="H385" s="35"/>
      <c r="J385" s="33"/>
      <c r="M385" s="32"/>
      <c r="N385" s="32"/>
      <c r="O385" s="50"/>
    </row>
    <row r="386" spans="1:15" s="36" customFormat="1" x14ac:dyDescent="0.25">
      <c r="A386" s="1"/>
      <c r="B386" s="37"/>
      <c r="C386" s="34"/>
      <c r="D386" s="34"/>
      <c r="E386" s="35"/>
      <c r="F386" s="35"/>
      <c r="G386" s="35"/>
      <c r="H386" s="35"/>
      <c r="J386" s="33"/>
      <c r="M386" s="32"/>
      <c r="N386" s="32"/>
      <c r="O386" s="50"/>
    </row>
    <row r="387" spans="1:15" s="36" customFormat="1" x14ac:dyDescent="0.25">
      <c r="A387" s="1"/>
      <c r="B387" s="37"/>
      <c r="C387" s="34"/>
      <c r="D387" s="34"/>
      <c r="E387" s="35"/>
      <c r="F387" s="35"/>
      <c r="G387" s="35"/>
      <c r="H387" s="35"/>
      <c r="J387" s="33"/>
      <c r="M387" s="32"/>
      <c r="N387" s="32"/>
      <c r="O387" s="50"/>
    </row>
    <row r="388" spans="1:15" s="36" customFormat="1" x14ac:dyDescent="0.25">
      <c r="A388" s="1"/>
      <c r="B388" s="37"/>
      <c r="C388" s="34"/>
      <c r="D388" s="34"/>
      <c r="E388" s="35"/>
      <c r="F388" s="35"/>
      <c r="G388" s="35"/>
      <c r="H388" s="35"/>
      <c r="J388" s="33"/>
      <c r="M388" s="32"/>
      <c r="N388" s="32"/>
      <c r="O388" s="50"/>
    </row>
    <row r="389" spans="1:15" s="36" customFormat="1" x14ac:dyDescent="0.25">
      <c r="A389" s="1"/>
      <c r="B389" s="37"/>
      <c r="C389" s="34"/>
      <c r="D389" s="34"/>
      <c r="E389" s="35"/>
      <c r="F389" s="35"/>
      <c r="G389" s="35"/>
      <c r="H389" s="35"/>
      <c r="J389" s="33"/>
      <c r="M389" s="32"/>
      <c r="N389" s="32"/>
      <c r="O389" s="50"/>
    </row>
    <row r="390" spans="1:15" s="36" customFormat="1" x14ac:dyDescent="0.25">
      <c r="A390" s="1"/>
      <c r="B390" s="37"/>
      <c r="C390" s="34"/>
      <c r="D390" s="34"/>
      <c r="E390" s="35"/>
      <c r="F390" s="35"/>
      <c r="G390" s="35"/>
      <c r="H390" s="35"/>
      <c r="J390" s="33"/>
      <c r="M390" s="32"/>
      <c r="N390" s="32"/>
      <c r="O390" s="50"/>
    </row>
    <row r="391" spans="1:15" s="36" customFormat="1" x14ac:dyDescent="0.25">
      <c r="A391" s="1"/>
      <c r="B391" s="37"/>
      <c r="C391" s="34"/>
      <c r="D391" s="34"/>
      <c r="E391" s="35"/>
      <c r="F391" s="35"/>
      <c r="G391" s="35"/>
      <c r="H391" s="35"/>
      <c r="J391" s="33"/>
      <c r="M391" s="32"/>
      <c r="N391" s="32"/>
      <c r="O391" s="50"/>
    </row>
    <row r="392" spans="1:15" s="36" customFormat="1" x14ac:dyDescent="0.25">
      <c r="A392" s="1"/>
      <c r="B392" s="37"/>
      <c r="C392" s="34"/>
      <c r="D392" s="34"/>
      <c r="E392" s="35"/>
      <c r="F392" s="35"/>
      <c r="G392" s="35"/>
      <c r="H392" s="35"/>
      <c r="J392" s="33"/>
      <c r="M392" s="32"/>
      <c r="N392" s="32"/>
      <c r="O392" s="50"/>
    </row>
    <row r="393" spans="1:15" s="36" customFormat="1" x14ac:dyDescent="0.25">
      <c r="A393" s="1"/>
      <c r="B393" s="37"/>
      <c r="C393" s="34"/>
      <c r="D393" s="34"/>
      <c r="E393" s="35"/>
      <c r="F393" s="35"/>
      <c r="G393" s="35"/>
      <c r="H393" s="35"/>
      <c r="J393" s="33"/>
      <c r="M393" s="32"/>
      <c r="N393" s="32"/>
      <c r="O393" s="50"/>
    </row>
    <row r="394" spans="1:15" s="36" customFormat="1" x14ac:dyDescent="0.25">
      <c r="A394" s="1"/>
      <c r="B394" s="37"/>
      <c r="C394" s="34"/>
      <c r="D394" s="34"/>
      <c r="E394" s="35"/>
      <c r="F394" s="35"/>
      <c r="G394" s="35"/>
      <c r="H394" s="35"/>
      <c r="J394" s="33"/>
      <c r="M394" s="32"/>
      <c r="N394" s="32"/>
      <c r="O394" s="50"/>
    </row>
    <row r="395" spans="1:15" s="36" customFormat="1" x14ac:dyDescent="0.25">
      <c r="A395" s="1"/>
      <c r="B395" s="37"/>
      <c r="C395" s="34"/>
      <c r="D395" s="34"/>
      <c r="E395" s="35"/>
      <c r="F395" s="35"/>
      <c r="G395" s="35"/>
      <c r="H395" s="35"/>
      <c r="J395" s="33"/>
      <c r="M395" s="32"/>
      <c r="N395" s="32"/>
      <c r="O395" s="50"/>
    </row>
    <row r="396" spans="1:15" s="36" customFormat="1" x14ac:dyDescent="0.25">
      <c r="A396" s="1"/>
      <c r="B396" s="37"/>
      <c r="C396" s="34"/>
      <c r="D396" s="34"/>
      <c r="E396" s="35"/>
      <c r="F396" s="35"/>
      <c r="G396" s="35"/>
      <c r="H396" s="35"/>
      <c r="J396" s="33"/>
      <c r="M396" s="32"/>
      <c r="N396" s="32"/>
      <c r="O396" s="50"/>
    </row>
    <row r="397" spans="1:15" s="36" customFormat="1" x14ac:dyDescent="0.25">
      <c r="A397" s="1"/>
      <c r="B397" s="37"/>
      <c r="C397" s="34"/>
      <c r="D397" s="34"/>
      <c r="E397" s="35"/>
      <c r="F397" s="35"/>
      <c r="G397" s="35"/>
      <c r="H397" s="35"/>
      <c r="J397" s="33"/>
      <c r="M397" s="32"/>
      <c r="N397" s="32"/>
      <c r="O397" s="50"/>
    </row>
    <row r="398" spans="1:15" s="36" customFormat="1" x14ac:dyDescent="0.25">
      <c r="A398" s="1"/>
      <c r="B398" s="37"/>
      <c r="C398" s="34"/>
      <c r="D398" s="34"/>
      <c r="E398" s="35"/>
      <c r="F398" s="35"/>
      <c r="G398" s="35"/>
      <c r="H398" s="35"/>
      <c r="J398" s="33"/>
      <c r="M398" s="32"/>
      <c r="N398" s="32"/>
      <c r="O398" s="50"/>
    </row>
    <row r="399" spans="1:15" s="36" customFormat="1" x14ac:dyDescent="0.25">
      <c r="A399" s="1"/>
      <c r="B399" s="37"/>
      <c r="C399" s="34"/>
      <c r="D399" s="34"/>
      <c r="E399" s="35"/>
      <c r="F399" s="35"/>
      <c r="G399" s="35"/>
      <c r="H399" s="35"/>
      <c r="J399" s="33"/>
      <c r="M399" s="32"/>
      <c r="N399" s="32"/>
      <c r="O399" s="50"/>
    </row>
    <row r="400" spans="1:15" s="36" customFormat="1" x14ac:dyDescent="0.25">
      <c r="A400" s="1"/>
      <c r="B400" s="37"/>
      <c r="C400" s="34"/>
      <c r="D400" s="34"/>
      <c r="E400" s="35"/>
      <c r="F400" s="35"/>
      <c r="G400" s="35"/>
      <c r="H400" s="35"/>
      <c r="J400" s="33"/>
      <c r="M400" s="32"/>
      <c r="N400" s="32"/>
      <c r="O400" s="50"/>
    </row>
    <row r="401" spans="1:15" s="36" customFormat="1" x14ac:dyDescent="0.25">
      <c r="A401" s="1"/>
      <c r="B401" s="37"/>
      <c r="C401" s="34"/>
      <c r="D401" s="34"/>
      <c r="E401" s="35"/>
      <c r="F401" s="35"/>
      <c r="G401" s="35"/>
      <c r="H401" s="35"/>
      <c r="J401" s="33"/>
      <c r="M401" s="32"/>
      <c r="N401" s="32"/>
      <c r="O401" s="50"/>
    </row>
    <row r="402" spans="1:15" s="36" customFormat="1" x14ac:dyDescent="0.25">
      <c r="A402" s="1"/>
      <c r="B402" s="37"/>
      <c r="C402" s="34"/>
      <c r="D402" s="34"/>
      <c r="E402" s="35"/>
      <c r="F402" s="35"/>
      <c r="G402" s="35"/>
      <c r="H402" s="35"/>
      <c r="J402" s="33"/>
      <c r="M402" s="32"/>
      <c r="N402" s="32"/>
      <c r="O402" s="50"/>
    </row>
    <row r="403" spans="1:15" s="36" customFormat="1" x14ac:dyDescent="0.25">
      <c r="A403" s="1"/>
      <c r="B403" s="37"/>
      <c r="C403" s="34"/>
      <c r="D403" s="34"/>
      <c r="E403" s="35"/>
      <c r="F403" s="35"/>
      <c r="G403" s="35"/>
      <c r="H403" s="35"/>
      <c r="J403" s="33"/>
      <c r="M403" s="32"/>
      <c r="N403" s="32"/>
      <c r="O403" s="50"/>
    </row>
    <row r="404" spans="1:15" s="36" customFormat="1" x14ac:dyDescent="0.25">
      <c r="A404" s="1"/>
      <c r="B404" s="37"/>
      <c r="C404" s="34"/>
      <c r="D404" s="34"/>
      <c r="E404" s="35"/>
      <c r="F404" s="35"/>
      <c r="G404" s="35"/>
      <c r="H404" s="35"/>
      <c r="J404" s="33"/>
      <c r="M404" s="32"/>
      <c r="N404" s="32"/>
      <c r="O404" s="50"/>
    </row>
    <row r="405" spans="1:15" s="36" customFormat="1" x14ac:dyDescent="0.25">
      <c r="A405" s="1"/>
      <c r="B405" s="37"/>
      <c r="C405" s="34"/>
      <c r="D405" s="34"/>
      <c r="E405" s="35"/>
      <c r="F405" s="35"/>
      <c r="G405" s="35"/>
      <c r="H405" s="35"/>
      <c r="J405" s="33"/>
      <c r="M405" s="32"/>
      <c r="N405" s="32"/>
      <c r="O405" s="50"/>
    </row>
    <row r="406" spans="1:15" s="36" customFormat="1" x14ac:dyDescent="0.25">
      <c r="A406" s="1"/>
      <c r="B406" s="37"/>
      <c r="C406" s="34"/>
      <c r="D406" s="34"/>
      <c r="E406" s="35"/>
      <c r="F406" s="35"/>
      <c r="G406" s="35"/>
      <c r="H406" s="35"/>
      <c r="J406" s="33"/>
      <c r="M406" s="32"/>
      <c r="N406" s="32"/>
      <c r="O406" s="50"/>
    </row>
    <row r="407" spans="1:15" s="36" customFormat="1" x14ac:dyDescent="0.25">
      <c r="A407" s="1"/>
      <c r="B407" s="37"/>
      <c r="C407" s="34"/>
      <c r="D407" s="34"/>
      <c r="E407" s="35"/>
      <c r="F407" s="35"/>
      <c r="G407" s="35"/>
      <c r="H407" s="35"/>
      <c r="J407" s="33"/>
      <c r="M407" s="32"/>
      <c r="N407" s="32"/>
      <c r="O407" s="50"/>
    </row>
    <row r="408" spans="1:15" s="36" customFormat="1" x14ac:dyDescent="0.25">
      <c r="A408" s="1"/>
      <c r="B408" s="37"/>
      <c r="C408" s="34"/>
      <c r="D408" s="34"/>
      <c r="E408" s="35"/>
      <c r="F408" s="35"/>
      <c r="G408" s="35"/>
      <c r="H408" s="35"/>
      <c r="J408" s="33"/>
      <c r="M408" s="32"/>
      <c r="N408" s="32"/>
      <c r="O408" s="50"/>
    </row>
    <row r="409" spans="1:15" s="36" customFormat="1" x14ac:dyDescent="0.25">
      <c r="A409" s="1"/>
      <c r="B409" s="37"/>
      <c r="C409" s="34"/>
      <c r="D409" s="34"/>
      <c r="E409" s="35"/>
      <c r="F409" s="35"/>
      <c r="G409" s="35"/>
      <c r="H409" s="35"/>
      <c r="J409" s="33"/>
      <c r="M409" s="32"/>
      <c r="N409" s="32"/>
      <c r="O409" s="50"/>
    </row>
    <row r="410" spans="1:15" s="36" customFormat="1" x14ac:dyDescent="0.25">
      <c r="A410" s="1"/>
      <c r="B410" s="37"/>
      <c r="C410" s="34"/>
      <c r="D410" s="34"/>
      <c r="E410" s="35"/>
      <c r="F410" s="35"/>
      <c r="G410" s="35"/>
      <c r="H410" s="35"/>
      <c r="J410" s="33"/>
      <c r="M410" s="32"/>
      <c r="N410" s="32"/>
      <c r="O410" s="50"/>
    </row>
    <row r="411" spans="1:15" s="36" customFormat="1" x14ac:dyDescent="0.25">
      <c r="A411" s="1"/>
      <c r="B411" s="37"/>
      <c r="C411" s="34"/>
      <c r="D411" s="34"/>
      <c r="E411" s="35"/>
      <c r="F411" s="35"/>
      <c r="G411" s="35"/>
      <c r="H411" s="35"/>
      <c r="J411" s="33"/>
      <c r="M411" s="32"/>
      <c r="N411" s="32"/>
      <c r="O411" s="50"/>
    </row>
    <row r="412" spans="1:15" s="36" customFormat="1" x14ac:dyDescent="0.25">
      <c r="A412" s="1"/>
      <c r="B412" s="37"/>
      <c r="C412" s="34"/>
      <c r="D412" s="34"/>
      <c r="E412" s="35"/>
      <c r="F412" s="35"/>
      <c r="G412" s="35"/>
      <c r="H412" s="35"/>
      <c r="J412" s="33"/>
      <c r="M412" s="32"/>
      <c r="N412" s="32"/>
      <c r="O412" s="50"/>
    </row>
    <row r="413" spans="1:15" s="36" customFormat="1" x14ac:dyDescent="0.25">
      <c r="A413" s="1"/>
      <c r="B413" s="37"/>
      <c r="C413" s="34"/>
      <c r="D413" s="34"/>
      <c r="E413" s="35"/>
      <c r="F413" s="35"/>
      <c r="G413" s="35"/>
      <c r="H413" s="35"/>
      <c r="J413" s="33"/>
      <c r="M413" s="32"/>
      <c r="N413" s="32"/>
      <c r="O413" s="50"/>
    </row>
    <row r="414" spans="1:15" s="36" customFormat="1" x14ac:dyDescent="0.25">
      <c r="A414" s="1"/>
      <c r="B414" s="37"/>
      <c r="C414" s="34"/>
      <c r="D414" s="34"/>
      <c r="E414" s="35"/>
      <c r="F414" s="35"/>
      <c r="G414" s="35"/>
      <c r="H414" s="35"/>
      <c r="J414" s="33"/>
      <c r="M414" s="32"/>
      <c r="N414" s="32"/>
      <c r="O414" s="50"/>
    </row>
    <row r="415" spans="1:15" s="36" customFormat="1" x14ac:dyDescent="0.25">
      <c r="A415" s="1"/>
      <c r="B415" s="37"/>
      <c r="C415" s="34"/>
      <c r="D415" s="34"/>
      <c r="E415" s="35"/>
      <c r="F415" s="35"/>
      <c r="G415" s="35"/>
      <c r="H415" s="35"/>
      <c r="J415" s="33"/>
      <c r="M415" s="32"/>
      <c r="N415" s="32"/>
      <c r="O415" s="50"/>
    </row>
    <row r="416" spans="1:15" s="36" customFormat="1" x14ac:dyDescent="0.25">
      <c r="A416" s="1"/>
      <c r="B416" s="37"/>
      <c r="C416" s="34"/>
      <c r="D416" s="34"/>
      <c r="E416" s="35"/>
      <c r="F416" s="35"/>
      <c r="G416" s="35"/>
      <c r="H416" s="35"/>
      <c r="J416" s="33"/>
      <c r="M416" s="32"/>
      <c r="N416" s="32"/>
      <c r="O416" s="50"/>
    </row>
    <row r="417" spans="1:15" s="36" customFormat="1" x14ac:dyDescent="0.25">
      <c r="A417" s="1"/>
      <c r="B417" s="37"/>
      <c r="C417" s="34"/>
      <c r="D417" s="34"/>
      <c r="E417" s="35"/>
      <c r="F417" s="35"/>
      <c r="G417" s="35"/>
      <c r="H417" s="35"/>
      <c r="J417" s="33"/>
      <c r="M417" s="32"/>
      <c r="N417" s="32"/>
      <c r="O417" s="50"/>
    </row>
    <row r="418" spans="1:15" s="36" customFormat="1" x14ac:dyDescent="0.25">
      <c r="A418" s="1"/>
      <c r="B418" s="37"/>
      <c r="C418" s="34"/>
      <c r="D418" s="34"/>
      <c r="E418" s="35"/>
      <c r="F418" s="35"/>
      <c r="G418" s="35"/>
      <c r="H418" s="35"/>
      <c r="J418" s="33"/>
      <c r="M418" s="32"/>
      <c r="N418" s="32"/>
      <c r="O418" s="50"/>
    </row>
    <row r="419" spans="1:15" s="36" customFormat="1" x14ac:dyDescent="0.25">
      <c r="A419" s="1"/>
      <c r="B419" s="37"/>
      <c r="C419" s="34"/>
      <c r="D419" s="34"/>
      <c r="E419" s="35"/>
      <c r="F419" s="35"/>
      <c r="G419" s="35"/>
      <c r="H419" s="35"/>
      <c r="J419" s="33"/>
      <c r="M419" s="32"/>
      <c r="N419" s="32"/>
      <c r="O419" s="50"/>
    </row>
    <row r="420" spans="1:15" s="36" customFormat="1" x14ac:dyDescent="0.25">
      <c r="A420" s="1"/>
      <c r="B420" s="37"/>
      <c r="C420" s="34"/>
      <c r="D420" s="34"/>
      <c r="E420" s="35"/>
      <c r="F420" s="35"/>
      <c r="G420" s="35"/>
      <c r="H420" s="35"/>
      <c r="J420" s="33"/>
      <c r="M420" s="32"/>
      <c r="N420" s="32"/>
      <c r="O420" s="50"/>
    </row>
    <row r="421" spans="1:15" s="36" customFormat="1" x14ac:dyDescent="0.25">
      <c r="A421" s="1"/>
      <c r="B421" s="37"/>
      <c r="C421" s="34"/>
      <c r="D421" s="34"/>
      <c r="E421" s="35"/>
      <c r="F421" s="35"/>
      <c r="G421" s="35"/>
      <c r="H421" s="35"/>
      <c r="J421" s="33"/>
      <c r="M421" s="32"/>
      <c r="N421" s="32"/>
      <c r="O421" s="50"/>
    </row>
    <row r="422" spans="1:15" s="36" customFormat="1" x14ac:dyDescent="0.25">
      <c r="A422" s="1"/>
      <c r="B422" s="37"/>
      <c r="C422" s="34"/>
      <c r="D422" s="34"/>
      <c r="E422" s="35"/>
      <c r="F422" s="35"/>
      <c r="G422" s="35"/>
      <c r="H422" s="35"/>
      <c r="J422" s="33"/>
      <c r="M422" s="32"/>
      <c r="N422" s="32"/>
      <c r="O422" s="50"/>
    </row>
    <row r="423" spans="1:15" s="36" customFormat="1" x14ac:dyDescent="0.25">
      <c r="A423" s="1"/>
      <c r="B423" s="37"/>
      <c r="C423" s="34"/>
      <c r="D423" s="34"/>
      <c r="E423" s="35"/>
      <c r="F423" s="35"/>
      <c r="G423" s="35"/>
      <c r="H423" s="35"/>
      <c r="J423" s="33"/>
      <c r="M423" s="32"/>
      <c r="N423" s="32"/>
      <c r="O423" s="50"/>
    </row>
    <row r="424" spans="1:15" s="36" customFormat="1" x14ac:dyDescent="0.25">
      <c r="A424" s="1"/>
      <c r="B424" s="37"/>
      <c r="C424" s="34"/>
      <c r="D424" s="34"/>
      <c r="E424" s="35"/>
      <c r="F424" s="35"/>
      <c r="G424" s="35"/>
      <c r="H424" s="35"/>
      <c r="J424" s="33"/>
      <c r="M424" s="32"/>
      <c r="N424" s="32"/>
      <c r="O424" s="50"/>
    </row>
    <row r="425" spans="1:15" s="36" customFormat="1" x14ac:dyDescent="0.25">
      <c r="A425" s="1"/>
      <c r="B425" s="37"/>
      <c r="C425" s="34"/>
      <c r="D425" s="34"/>
      <c r="E425" s="35"/>
      <c r="F425" s="35"/>
      <c r="G425" s="35"/>
      <c r="H425" s="35"/>
      <c r="J425" s="33"/>
      <c r="M425" s="32"/>
      <c r="N425" s="32"/>
      <c r="O425" s="50"/>
    </row>
    <row r="426" spans="1:15" s="36" customFormat="1" x14ac:dyDescent="0.25">
      <c r="A426" s="1"/>
      <c r="B426" s="37"/>
      <c r="C426" s="34"/>
      <c r="D426" s="34"/>
      <c r="E426" s="35"/>
      <c r="F426" s="35"/>
      <c r="G426" s="35"/>
      <c r="H426" s="35"/>
      <c r="J426" s="33"/>
      <c r="M426" s="32"/>
      <c r="N426" s="32"/>
      <c r="O426" s="50"/>
    </row>
    <row r="427" spans="1:15" s="36" customFormat="1" x14ac:dyDescent="0.25">
      <c r="A427" s="1"/>
      <c r="B427" s="37"/>
      <c r="C427" s="34"/>
      <c r="D427" s="34"/>
      <c r="E427" s="35"/>
      <c r="F427" s="35"/>
      <c r="G427" s="35"/>
      <c r="H427" s="35"/>
      <c r="J427" s="33"/>
      <c r="M427" s="32"/>
      <c r="N427" s="32"/>
      <c r="O427" s="50"/>
    </row>
    <row r="428" spans="1:15" s="36" customFormat="1" x14ac:dyDescent="0.25">
      <c r="A428" s="1"/>
      <c r="B428" s="37"/>
      <c r="C428" s="34"/>
      <c r="D428" s="34"/>
      <c r="E428" s="35"/>
      <c r="F428" s="35"/>
      <c r="G428" s="35"/>
      <c r="H428" s="35"/>
      <c r="J428" s="33"/>
      <c r="M428" s="32"/>
      <c r="N428" s="32"/>
      <c r="O428" s="50"/>
    </row>
    <row r="429" spans="1:15" s="36" customFormat="1" x14ac:dyDescent="0.25">
      <c r="A429" s="1"/>
      <c r="B429" s="37"/>
      <c r="C429" s="34"/>
      <c r="D429" s="34"/>
      <c r="E429" s="35"/>
      <c r="F429" s="35"/>
      <c r="G429" s="35"/>
      <c r="H429" s="35"/>
      <c r="J429" s="33"/>
      <c r="M429" s="32"/>
      <c r="N429" s="32"/>
      <c r="O429" s="50"/>
    </row>
    <row r="430" spans="1:15" s="36" customFormat="1" x14ac:dyDescent="0.25">
      <c r="A430" s="1"/>
      <c r="B430" s="37"/>
      <c r="C430" s="34"/>
      <c r="D430" s="34"/>
      <c r="E430" s="35"/>
      <c r="F430" s="35"/>
      <c r="G430" s="35"/>
      <c r="H430" s="35"/>
      <c r="J430" s="33"/>
      <c r="M430" s="32"/>
      <c r="N430" s="32"/>
      <c r="O430" s="50"/>
    </row>
    <row r="431" spans="1:15" s="36" customFormat="1" x14ac:dyDescent="0.25">
      <c r="A431" s="1"/>
      <c r="B431" s="37"/>
      <c r="C431" s="34"/>
      <c r="D431" s="34"/>
      <c r="E431" s="35"/>
      <c r="F431" s="35"/>
      <c r="G431" s="35"/>
      <c r="H431" s="35"/>
      <c r="J431" s="33"/>
      <c r="M431" s="32"/>
      <c r="N431" s="32"/>
      <c r="O431" s="50"/>
    </row>
    <row r="432" spans="1:15" s="36" customFormat="1" x14ac:dyDescent="0.25">
      <c r="A432" s="1"/>
      <c r="B432" s="37"/>
      <c r="C432" s="34"/>
      <c r="D432" s="34"/>
      <c r="E432" s="35"/>
      <c r="F432" s="35"/>
      <c r="G432" s="35"/>
      <c r="H432" s="35"/>
      <c r="J432" s="33"/>
      <c r="M432" s="32"/>
      <c r="N432" s="32"/>
      <c r="O432" s="50"/>
    </row>
    <row r="433" spans="1:15" s="36" customFormat="1" x14ac:dyDescent="0.25">
      <c r="A433" s="1"/>
      <c r="B433" s="37"/>
      <c r="C433" s="34"/>
      <c r="D433" s="34"/>
      <c r="E433" s="35"/>
      <c r="F433" s="35"/>
      <c r="G433" s="35"/>
      <c r="H433" s="35"/>
      <c r="J433" s="33"/>
      <c r="M433" s="32"/>
      <c r="N433" s="32"/>
      <c r="O433" s="50"/>
    </row>
    <row r="434" spans="1:15" s="36" customFormat="1" x14ac:dyDescent="0.25">
      <c r="A434" s="1"/>
      <c r="B434" s="37"/>
      <c r="C434" s="34"/>
      <c r="D434" s="34"/>
      <c r="E434" s="35"/>
      <c r="F434" s="35"/>
      <c r="G434" s="35"/>
      <c r="H434" s="35"/>
      <c r="J434" s="33"/>
      <c r="M434" s="32"/>
      <c r="N434" s="32"/>
      <c r="O434" s="50"/>
    </row>
    <row r="435" spans="1:15" s="36" customFormat="1" x14ac:dyDescent="0.25">
      <c r="A435" s="1"/>
      <c r="B435" s="37"/>
      <c r="C435" s="34"/>
      <c r="D435" s="34"/>
      <c r="E435" s="35"/>
      <c r="F435" s="35"/>
      <c r="G435" s="35"/>
      <c r="H435" s="35"/>
      <c r="J435" s="33"/>
      <c r="M435" s="32"/>
      <c r="N435" s="32"/>
      <c r="O435" s="50"/>
    </row>
    <row r="436" spans="1:15" s="36" customFormat="1" x14ac:dyDescent="0.25">
      <c r="A436" s="1"/>
      <c r="B436" s="37"/>
      <c r="C436" s="34"/>
      <c r="D436" s="34"/>
      <c r="E436" s="35"/>
      <c r="F436" s="35"/>
      <c r="G436" s="35"/>
      <c r="H436" s="35"/>
      <c r="J436" s="33"/>
      <c r="M436" s="32"/>
      <c r="N436" s="32"/>
      <c r="O436" s="50"/>
    </row>
    <row r="437" spans="1:15" s="36" customFormat="1" x14ac:dyDescent="0.25">
      <c r="A437" s="1"/>
      <c r="B437" s="37"/>
      <c r="C437" s="34"/>
      <c r="D437" s="34"/>
      <c r="E437" s="35"/>
      <c r="F437" s="35"/>
      <c r="G437" s="35"/>
      <c r="H437" s="35"/>
      <c r="J437" s="33"/>
      <c r="M437" s="32"/>
      <c r="N437" s="32"/>
      <c r="O437" s="50"/>
    </row>
    <row r="438" spans="1:15" s="36" customFormat="1" x14ac:dyDescent="0.25">
      <c r="A438" s="1"/>
      <c r="B438" s="37"/>
      <c r="C438" s="34"/>
      <c r="D438" s="34"/>
      <c r="E438" s="35"/>
      <c r="F438" s="35"/>
      <c r="G438" s="35"/>
      <c r="H438" s="35"/>
      <c r="J438" s="33"/>
      <c r="M438" s="32"/>
      <c r="N438" s="32"/>
      <c r="O438" s="50"/>
    </row>
    <row r="439" spans="1:15" s="36" customFormat="1" x14ac:dyDescent="0.25">
      <c r="A439" s="1"/>
      <c r="B439" s="37"/>
      <c r="C439" s="34"/>
      <c r="D439" s="34"/>
      <c r="E439" s="35"/>
      <c r="F439" s="35"/>
      <c r="G439" s="35"/>
      <c r="H439" s="35"/>
      <c r="J439" s="33"/>
      <c r="M439" s="32"/>
      <c r="N439" s="32"/>
      <c r="O439" s="50"/>
    </row>
    <row r="440" spans="1:15" s="36" customFormat="1" x14ac:dyDescent="0.25">
      <c r="A440" s="1"/>
      <c r="B440" s="37"/>
      <c r="C440" s="34"/>
      <c r="D440" s="34"/>
      <c r="E440" s="35"/>
      <c r="F440" s="35"/>
      <c r="G440" s="35"/>
      <c r="H440" s="35"/>
      <c r="J440" s="33"/>
      <c r="M440" s="32"/>
      <c r="N440" s="32"/>
      <c r="O440" s="50"/>
    </row>
    <row r="441" spans="1:15" s="36" customFormat="1" x14ac:dyDescent="0.25">
      <c r="A441" s="1"/>
      <c r="B441" s="37"/>
      <c r="C441" s="34"/>
      <c r="D441" s="34"/>
      <c r="E441" s="35"/>
      <c r="F441" s="35"/>
      <c r="G441" s="35"/>
      <c r="H441" s="35"/>
      <c r="J441" s="33"/>
      <c r="M441" s="32"/>
      <c r="N441" s="32"/>
      <c r="O441" s="50"/>
    </row>
    <row r="442" spans="1:15" s="36" customFormat="1" x14ac:dyDescent="0.25">
      <c r="A442" s="1"/>
      <c r="B442" s="37"/>
      <c r="C442" s="34"/>
      <c r="D442" s="34"/>
      <c r="E442" s="35"/>
      <c r="F442" s="35"/>
      <c r="G442" s="35"/>
      <c r="H442" s="35"/>
      <c r="J442" s="33"/>
      <c r="M442" s="32"/>
      <c r="N442" s="32"/>
      <c r="O442" s="50"/>
    </row>
    <row r="443" spans="1:15" s="36" customFormat="1" x14ac:dyDescent="0.25">
      <c r="A443" s="1"/>
      <c r="B443" s="37"/>
      <c r="C443" s="34"/>
      <c r="D443" s="34"/>
      <c r="E443" s="35"/>
      <c r="F443" s="35"/>
      <c r="G443" s="35"/>
      <c r="H443" s="35"/>
      <c r="J443" s="33"/>
      <c r="M443" s="32"/>
      <c r="N443" s="32"/>
      <c r="O443" s="50"/>
    </row>
    <row r="444" spans="1:15" s="36" customFormat="1" x14ac:dyDescent="0.25">
      <c r="A444" s="1"/>
      <c r="B444" s="37"/>
      <c r="C444" s="34"/>
      <c r="D444" s="34"/>
      <c r="E444" s="35"/>
      <c r="F444" s="35"/>
      <c r="G444" s="35"/>
      <c r="H444" s="35"/>
      <c r="J444" s="33"/>
      <c r="M444" s="32"/>
      <c r="N444" s="32"/>
      <c r="O444" s="50"/>
    </row>
    <row r="445" spans="1:15" s="36" customFormat="1" x14ac:dyDescent="0.25">
      <c r="A445" s="1"/>
      <c r="B445" s="37"/>
      <c r="C445" s="34"/>
      <c r="D445" s="34"/>
      <c r="E445" s="35"/>
      <c r="F445" s="35"/>
      <c r="G445" s="35"/>
      <c r="H445" s="35"/>
      <c r="J445" s="33"/>
      <c r="M445" s="32"/>
      <c r="N445" s="32"/>
      <c r="O445" s="50"/>
    </row>
    <row r="446" spans="1:15" s="36" customFormat="1" x14ac:dyDescent="0.25">
      <c r="A446" s="1"/>
      <c r="B446" s="37"/>
      <c r="C446" s="34"/>
      <c r="D446" s="34"/>
      <c r="E446" s="35"/>
      <c r="F446" s="35"/>
      <c r="G446" s="35"/>
      <c r="H446" s="35"/>
      <c r="J446" s="33"/>
      <c r="M446" s="32"/>
      <c r="N446" s="32"/>
      <c r="O446" s="50"/>
    </row>
    <row r="447" spans="1:15" s="36" customFormat="1" x14ac:dyDescent="0.25">
      <c r="A447" s="1"/>
      <c r="B447" s="37"/>
      <c r="C447" s="34"/>
      <c r="D447" s="34"/>
      <c r="E447" s="35"/>
      <c r="F447" s="35"/>
      <c r="G447" s="35"/>
      <c r="H447" s="35"/>
      <c r="J447" s="33"/>
      <c r="M447" s="32"/>
      <c r="N447" s="32"/>
      <c r="O447" s="50"/>
    </row>
    <row r="448" spans="1:15" s="36" customFormat="1" x14ac:dyDescent="0.25">
      <c r="A448" s="1"/>
      <c r="B448" s="37"/>
      <c r="C448" s="34"/>
      <c r="D448" s="34"/>
      <c r="E448" s="35"/>
      <c r="F448" s="35"/>
      <c r="G448" s="35"/>
      <c r="H448" s="35"/>
      <c r="J448" s="33"/>
      <c r="M448" s="32"/>
      <c r="N448" s="32"/>
      <c r="O448" s="50"/>
    </row>
    <row r="449" spans="1:15" s="36" customFormat="1" x14ac:dyDescent="0.25">
      <c r="A449" s="1"/>
      <c r="B449" s="37"/>
      <c r="C449" s="34"/>
      <c r="D449" s="34"/>
      <c r="E449" s="35"/>
      <c r="F449" s="35"/>
      <c r="G449" s="35"/>
      <c r="H449" s="35"/>
      <c r="J449" s="33"/>
      <c r="M449" s="32"/>
      <c r="N449" s="32"/>
      <c r="O449" s="50"/>
    </row>
    <row r="450" spans="1:15" s="36" customFormat="1" x14ac:dyDescent="0.25">
      <c r="A450" s="1"/>
      <c r="B450" s="37"/>
      <c r="C450" s="34"/>
      <c r="D450" s="34"/>
      <c r="E450" s="35"/>
      <c r="F450" s="35"/>
      <c r="G450" s="35"/>
      <c r="H450" s="35"/>
      <c r="J450" s="33"/>
      <c r="M450" s="32"/>
      <c r="N450" s="32"/>
      <c r="O450" s="50"/>
    </row>
    <row r="451" spans="1:15" s="36" customFormat="1" x14ac:dyDescent="0.25">
      <c r="A451" s="1"/>
      <c r="B451" s="37"/>
      <c r="C451" s="34"/>
      <c r="D451" s="34"/>
      <c r="E451" s="35"/>
      <c r="F451" s="35"/>
      <c r="G451" s="35"/>
      <c r="H451" s="35"/>
      <c r="J451" s="33"/>
      <c r="M451" s="32"/>
      <c r="N451" s="32"/>
      <c r="O451" s="50"/>
    </row>
    <row r="452" spans="1:15" s="36" customFormat="1" x14ac:dyDescent="0.25">
      <c r="A452" s="1"/>
      <c r="B452" s="37"/>
      <c r="C452" s="34"/>
      <c r="D452" s="34"/>
      <c r="E452" s="35"/>
      <c r="F452" s="35"/>
      <c r="G452" s="35"/>
      <c r="H452" s="35"/>
      <c r="J452" s="33"/>
      <c r="M452" s="32"/>
      <c r="N452" s="32"/>
      <c r="O452" s="50"/>
    </row>
    <row r="453" spans="1:15" s="36" customFormat="1" x14ac:dyDescent="0.25">
      <c r="A453" s="1"/>
      <c r="B453" s="37"/>
      <c r="C453" s="34"/>
      <c r="D453" s="34"/>
      <c r="E453" s="35"/>
      <c r="F453" s="35"/>
      <c r="G453" s="35"/>
      <c r="H453" s="35"/>
      <c r="J453" s="33"/>
      <c r="M453" s="32"/>
      <c r="N453" s="32"/>
      <c r="O453" s="50"/>
    </row>
    <row r="454" spans="1:15" s="36" customFormat="1" x14ac:dyDescent="0.25">
      <c r="A454" s="1"/>
      <c r="B454" s="37"/>
      <c r="C454" s="34"/>
      <c r="D454" s="34"/>
      <c r="E454" s="35"/>
      <c r="F454" s="35"/>
      <c r="G454" s="35"/>
      <c r="H454" s="35"/>
      <c r="J454" s="33"/>
      <c r="M454" s="32"/>
      <c r="N454" s="32"/>
      <c r="O454" s="50"/>
    </row>
    <row r="455" spans="1:15" s="36" customFormat="1" x14ac:dyDescent="0.25">
      <c r="A455" s="1"/>
      <c r="B455" s="37"/>
      <c r="C455" s="34"/>
      <c r="D455" s="34"/>
      <c r="E455" s="35"/>
      <c r="F455" s="35"/>
      <c r="G455" s="35"/>
      <c r="H455" s="35"/>
      <c r="J455" s="33"/>
      <c r="M455" s="32"/>
      <c r="N455" s="32"/>
      <c r="O455" s="50"/>
    </row>
    <row r="456" spans="1:15" s="36" customFormat="1" x14ac:dyDescent="0.25">
      <c r="A456" s="1"/>
      <c r="B456" s="37"/>
      <c r="C456" s="34"/>
      <c r="D456" s="34"/>
      <c r="E456" s="35"/>
      <c r="F456" s="35"/>
      <c r="G456" s="35"/>
      <c r="H456" s="35"/>
      <c r="J456" s="33"/>
      <c r="M456" s="32"/>
      <c r="N456" s="32"/>
      <c r="O456" s="50"/>
    </row>
    <row r="457" spans="1:15" s="36" customFormat="1" x14ac:dyDescent="0.25">
      <c r="A457" s="1"/>
      <c r="B457" s="37"/>
      <c r="C457" s="34"/>
      <c r="D457" s="34"/>
      <c r="E457" s="35"/>
      <c r="F457" s="35"/>
      <c r="G457" s="35"/>
      <c r="H457" s="35"/>
      <c r="J457" s="33"/>
      <c r="M457" s="32"/>
      <c r="N457" s="32"/>
      <c r="O457" s="50"/>
    </row>
    <row r="458" spans="1:15" s="36" customFormat="1" x14ac:dyDescent="0.25">
      <c r="A458" s="1"/>
      <c r="B458" s="37"/>
      <c r="C458" s="34"/>
      <c r="D458" s="34"/>
      <c r="E458" s="35"/>
      <c r="F458" s="35"/>
      <c r="G458" s="35"/>
      <c r="H458" s="35"/>
      <c r="J458" s="33"/>
      <c r="M458" s="32"/>
      <c r="N458" s="32"/>
      <c r="O458" s="50"/>
    </row>
    <row r="459" spans="1:15" s="36" customFormat="1" x14ac:dyDescent="0.25">
      <c r="A459" s="1"/>
      <c r="B459" s="37"/>
      <c r="C459" s="34"/>
      <c r="D459" s="34"/>
      <c r="E459" s="35"/>
      <c r="F459" s="35"/>
      <c r="G459" s="35"/>
      <c r="H459" s="35"/>
      <c r="J459" s="33"/>
      <c r="M459" s="32"/>
      <c r="N459" s="32"/>
      <c r="O459" s="50"/>
    </row>
    <row r="460" spans="1:15" s="36" customFormat="1" x14ac:dyDescent="0.25">
      <c r="A460" s="1"/>
      <c r="B460" s="37"/>
      <c r="C460" s="34"/>
      <c r="D460" s="34"/>
      <c r="E460" s="35"/>
      <c r="F460" s="35"/>
      <c r="G460" s="35"/>
      <c r="H460" s="35"/>
      <c r="J460" s="33"/>
      <c r="M460" s="32"/>
      <c r="N460" s="32"/>
      <c r="O460" s="50"/>
    </row>
    <row r="461" spans="1:15" s="36" customFormat="1" x14ac:dyDescent="0.25">
      <c r="A461" s="1"/>
      <c r="B461" s="37"/>
      <c r="C461" s="34"/>
      <c r="D461" s="34"/>
      <c r="E461" s="35"/>
      <c r="F461" s="35"/>
      <c r="G461" s="35"/>
      <c r="H461" s="35"/>
      <c r="J461" s="33"/>
      <c r="M461" s="32"/>
      <c r="N461" s="32"/>
      <c r="O461" s="50"/>
    </row>
    <row r="462" spans="1:15" s="36" customFormat="1" x14ac:dyDescent="0.25">
      <c r="A462" s="1"/>
      <c r="B462" s="37"/>
      <c r="C462" s="34"/>
      <c r="D462" s="34"/>
      <c r="E462" s="35"/>
      <c r="F462" s="35"/>
      <c r="G462" s="35"/>
      <c r="H462" s="35"/>
      <c r="J462" s="33"/>
      <c r="M462" s="32"/>
      <c r="N462" s="32"/>
      <c r="O462" s="50"/>
    </row>
    <row r="463" spans="1:15" s="36" customFormat="1" x14ac:dyDescent="0.25">
      <c r="A463" s="1"/>
      <c r="B463" s="37"/>
      <c r="C463" s="34"/>
      <c r="D463" s="34"/>
      <c r="E463" s="35"/>
      <c r="F463" s="35"/>
      <c r="G463" s="35"/>
      <c r="H463" s="35"/>
      <c r="J463" s="33"/>
      <c r="M463" s="32"/>
      <c r="N463" s="32"/>
      <c r="O463" s="50"/>
    </row>
    <row r="464" spans="1:15" s="36" customFormat="1" x14ac:dyDescent="0.25">
      <c r="A464" s="1"/>
      <c r="B464" s="37"/>
      <c r="C464" s="34"/>
      <c r="D464" s="34"/>
      <c r="E464" s="35"/>
      <c r="F464" s="35"/>
      <c r="G464" s="35"/>
      <c r="H464" s="35"/>
      <c r="J464" s="33"/>
      <c r="M464" s="32"/>
      <c r="N464" s="32"/>
      <c r="O464" s="50"/>
    </row>
    <row r="465" spans="1:15" s="36" customFormat="1" x14ac:dyDescent="0.25">
      <c r="A465" s="1"/>
      <c r="B465" s="37"/>
      <c r="C465" s="34"/>
      <c r="D465" s="34"/>
      <c r="E465" s="35"/>
      <c r="F465" s="35"/>
      <c r="G465" s="35"/>
      <c r="H465" s="35"/>
      <c r="J465" s="33"/>
      <c r="M465" s="32"/>
      <c r="N465" s="32"/>
      <c r="O465" s="50"/>
    </row>
    <row r="466" spans="1:15" s="36" customFormat="1" x14ac:dyDescent="0.25">
      <c r="A466" s="1"/>
      <c r="B466" s="37"/>
      <c r="C466" s="34"/>
      <c r="D466" s="34"/>
      <c r="E466" s="35"/>
      <c r="F466" s="35"/>
      <c r="G466" s="35"/>
      <c r="H466" s="35"/>
      <c r="J466" s="33"/>
      <c r="M466" s="32"/>
      <c r="N466" s="32"/>
      <c r="O466" s="50"/>
    </row>
    <row r="467" spans="1:15" s="36" customFormat="1" x14ac:dyDescent="0.25">
      <c r="A467" s="1"/>
      <c r="B467" s="37"/>
      <c r="C467" s="34"/>
      <c r="D467" s="34"/>
      <c r="E467" s="35"/>
      <c r="F467" s="35"/>
      <c r="G467" s="35"/>
      <c r="H467" s="35"/>
      <c r="J467" s="33"/>
      <c r="M467" s="32"/>
      <c r="N467" s="32"/>
      <c r="O467" s="50"/>
    </row>
    <row r="468" spans="1:15" s="36" customFormat="1" x14ac:dyDescent="0.25">
      <c r="A468" s="1"/>
      <c r="B468" s="37"/>
      <c r="C468" s="34"/>
      <c r="D468" s="34"/>
      <c r="E468" s="35"/>
      <c r="F468" s="35"/>
      <c r="G468" s="35"/>
      <c r="H468" s="35"/>
      <c r="J468" s="33"/>
      <c r="M468" s="32"/>
      <c r="N468" s="32"/>
      <c r="O468" s="50"/>
    </row>
    <row r="469" spans="1:15" s="36" customFormat="1" x14ac:dyDescent="0.25">
      <c r="A469" s="1"/>
      <c r="B469" s="37"/>
      <c r="C469" s="34"/>
      <c r="D469" s="34"/>
      <c r="E469" s="35"/>
      <c r="F469" s="35"/>
      <c r="G469" s="35"/>
      <c r="H469" s="35"/>
      <c r="J469" s="33"/>
      <c r="M469" s="32"/>
      <c r="N469" s="32"/>
      <c r="O469" s="50"/>
    </row>
    <row r="470" spans="1:15" s="36" customFormat="1" x14ac:dyDescent="0.25">
      <c r="A470" s="1"/>
      <c r="B470" s="37"/>
      <c r="C470" s="34"/>
      <c r="D470" s="34"/>
      <c r="E470" s="35"/>
      <c r="F470" s="35"/>
      <c r="G470" s="35"/>
      <c r="H470" s="35"/>
      <c r="J470" s="33"/>
      <c r="M470" s="32"/>
      <c r="N470" s="32"/>
      <c r="O470" s="50"/>
    </row>
    <row r="471" spans="1:15" s="36" customFormat="1" x14ac:dyDescent="0.25">
      <c r="A471" s="1"/>
      <c r="B471" s="37"/>
      <c r="C471" s="34"/>
      <c r="D471" s="34"/>
      <c r="E471" s="35"/>
      <c r="F471" s="35"/>
      <c r="G471" s="35"/>
      <c r="H471" s="35"/>
      <c r="J471" s="33"/>
      <c r="M471" s="32"/>
      <c r="N471" s="32"/>
      <c r="O471" s="50"/>
    </row>
    <row r="472" spans="1:15" s="36" customFormat="1" x14ac:dyDescent="0.25">
      <c r="A472" s="1"/>
      <c r="B472" s="37"/>
      <c r="C472" s="34"/>
      <c r="D472" s="34"/>
      <c r="E472" s="35"/>
      <c r="F472" s="35"/>
      <c r="G472" s="35"/>
      <c r="H472" s="35"/>
      <c r="J472" s="33"/>
      <c r="M472" s="32"/>
      <c r="N472" s="32"/>
      <c r="O472" s="50"/>
    </row>
    <row r="473" spans="1:15" s="36" customFormat="1" x14ac:dyDescent="0.25">
      <c r="A473" s="1"/>
      <c r="B473" s="37"/>
      <c r="C473" s="34"/>
      <c r="D473" s="34"/>
      <c r="E473" s="35"/>
      <c r="F473" s="35"/>
      <c r="G473" s="35"/>
      <c r="H473" s="35"/>
      <c r="J473" s="33"/>
      <c r="M473" s="32"/>
      <c r="N473" s="32"/>
      <c r="O473" s="50"/>
    </row>
    <row r="474" spans="1:15" s="36" customFormat="1" x14ac:dyDescent="0.25">
      <c r="A474" s="1"/>
      <c r="B474" s="37"/>
      <c r="C474" s="34"/>
      <c r="D474" s="34"/>
      <c r="E474" s="35"/>
      <c r="F474" s="35"/>
      <c r="G474" s="35"/>
      <c r="H474" s="35"/>
      <c r="J474" s="33"/>
      <c r="M474" s="32"/>
      <c r="N474" s="32"/>
      <c r="O474" s="50"/>
    </row>
    <row r="475" spans="1:15" s="36" customFormat="1" x14ac:dyDescent="0.25">
      <c r="A475" s="1"/>
      <c r="B475" s="37"/>
      <c r="C475" s="34"/>
      <c r="D475" s="34"/>
      <c r="E475" s="35"/>
      <c r="F475" s="35"/>
      <c r="G475" s="35"/>
      <c r="H475" s="35"/>
      <c r="J475" s="33"/>
      <c r="M475" s="32"/>
      <c r="N475" s="32"/>
      <c r="O475" s="50"/>
    </row>
    <row r="476" spans="1:15" s="36" customFormat="1" x14ac:dyDescent="0.25">
      <c r="A476" s="1"/>
      <c r="B476" s="37"/>
      <c r="C476" s="34"/>
      <c r="D476" s="34"/>
      <c r="E476" s="35"/>
      <c r="F476" s="35"/>
      <c r="G476" s="35"/>
      <c r="H476" s="35"/>
      <c r="J476" s="33"/>
      <c r="M476" s="32"/>
      <c r="N476" s="32"/>
      <c r="O476" s="50"/>
    </row>
    <row r="477" spans="1:15" s="36" customFormat="1" x14ac:dyDescent="0.25">
      <c r="A477" s="1"/>
      <c r="B477" s="37"/>
      <c r="C477" s="34"/>
      <c r="D477" s="34"/>
      <c r="E477" s="35"/>
      <c r="F477" s="35"/>
      <c r="G477" s="35"/>
      <c r="H477" s="35"/>
      <c r="J477" s="33"/>
      <c r="M477" s="32"/>
      <c r="N477" s="32"/>
      <c r="O477" s="50"/>
    </row>
    <row r="478" spans="1:15" s="36" customFormat="1" x14ac:dyDescent="0.25">
      <c r="A478" s="1"/>
      <c r="B478" s="37"/>
      <c r="C478" s="34"/>
      <c r="D478" s="34"/>
      <c r="E478" s="35"/>
      <c r="F478" s="35"/>
      <c r="G478" s="35"/>
      <c r="H478" s="35"/>
      <c r="J478" s="33"/>
      <c r="M478" s="32"/>
      <c r="N478" s="32"/>
      <c r="O478" s="50"/>
    </row>
    <row r="479" spans="1:15" s="36" customFormat="1" x14ac:dyDescent="0.25">
      <c r="A479" s="1"/>
      <c r="B479" s="37"/>
      <c r="C479" s="34"/>
      <c r="D479" s="34"/>
      <c r="E479" s="35"/>
      <c r="F479" s="35"/>
      <c r="G479" s="35"/>
      <c r="H479" s="35"/>
      <c r="J479" s="33"/>
      <c r="M479" s="32"/>
      <c r="N479" s="32"/>
      <c r="O479" s="50"/>
    </row>
    <row r="480" spans="1:15" s="36" customFormat="1" x14ac:dyDescent="0.25">
      <c r="A480" s="1"/>
      <c r="B480" s="37"/>
      <c r="C480" s="34"/>
      <c r="D480" s="34"/>
      <c r="E480" s="35"/>
      <c r="F480" s="35"/>
      <c r="G480" s="35"/>
      <c r="H480" s="35"/>
      <c r="J480" s="33"/>
      <c r="M480" s="32"/>
      <c r="N480" s="32"/>
      <c r="O480" s="50"/>
    </row>
    <row r="481" spans="1:15" s="36" customFormat="1" x14ac:dyDescent="0.25">
      <c r="A481" s="1"/>
      <c r="B481" s="37"/>
      <c r="C481" s="34"/>
      <c r="D481" s="34"/>
      <c r="E481" s="35"/>
      <c r="F481" s="35"/>
      <c r="G481" s="35"/>
      <c r="H481" s="35"/>
      <c r="J481" s="33"/>
      <c r="M481" s="32"/>
      <c r="N481" s="32"/>
      <c r="O481" s="50"/>
    </row>
    <row r="482" spans="1:15" s="36" customFormat="1" x14ac:dyDescent="0.25">
      <c r="A482" s="1"/>
      <c r="B482" s="37"/>
      <c r="C482" s="34"/>
      <c r="D482" s="34"/>
      <c r="E482" s="35"/>
      <c r="F482" s="35"/>
      <c r="G482" s="35"/>
      <c r="H482" s="35"/>
      <c r="J482" s="33"/>
      <c r="M482" s="32"/>
      <c r="N482" s="32"/>
      <c r="O482" s="50"/>
    </row>
    <row r="483" spans="1:15" s="36" customFormat="1" x14ac:dyDescent="0.25">
      <c r="A483" s="1"/>
      <c r="B483" s="37"/>
      <c r="C483" s="34"/>
      <c r="D483" s="34"/>
      <c r="E483" s="35"/>
      <c r="F483" s="35"/>
      <c r="G483" s="35"/>
      <c r="H483" s="35"/>
      <c r="J483" s="33"/>
      <c r="M483" s="32"/>
      <c r="N483" s="32"/>
      <c r="O483" s="50"/>
    </row>
    <row r="484" spans="1:15" s="36" customFormat="1" x14ac:dyDescent="0.25">
      <c r="A484" s="1"/>
      <c r="B484" s="37"/>
      <c r="C484" s="34"/>
      <c r="D484" s="34"/>
      <c r="E484" s="35"/>
      <c r="F484" s="35"/>
      <c r="G484" s="35"/>
      <c r="H484" s="35"/>
      <c r="J484" s="33"/>
      <c r="M484" s="32"/>
      <c r="N484" s="32"/>
      <c r="O484" s="50"/>
    </row>
    <row r="485" spans="1:15" s="36" customFormat="1" x14ac:dyDescent="0.25">
      <c r="A485" s="1"/>
      <c r="B485" s="37"/>
      <c r="C485" s="34"/>
      <c r="D485" s="34"/>
      <c r="E485" s="35"/>
      <c r="F485" s="35"/>
      <c r="G485" s="35"/>
      <c r="H485" s="35"/>
      <c r="J485" s="33"/>
      <c r="M485" s="32"/>
      <c r="N485" s="32"/>
      <c r="O485" s="50"/>
    </row>
    <row r="486" spans="1:15" s="36" customFormat="1" x14ac:dyDescent="0.25">
      <c r="A486" s="1"/>
      <c r="B486" s="37"/>
      <c r="C486" s="34"/>
      <c r="D486" s="34"/>
      <c r="E486" s="35"/>
      <c r="F486" s="35"/>
      <c r="G486" s="35"/>
      <c r="H486" s="35"/>
      <c r="J486" s="33"/>
      <c r="M486" s="32"/>
      <c r="N486" s="32"/>
      <c r="O486" s="50"/>
    </row>
    <row r="487" spans="1:15" s="36" customFormat="1" x14ac:dyDescent="0.25">
      <c r="A487" s="1"/>
      <c r="B487" s="37"/>
      <c r="C487" s="34"/>
      <c r="D487" s="34"/>
      <c r="E487" s="35"/>
      <c r="F487" s="35"/>
      <c r="G487" s="35"/>
      <c r="H487" s="35"/>
      <c r="J487" s="33"/>
      <c r="M487" s="32"/>
      <c r="N487" s="32"/>
      <c r="O487" s="50"/>
    </row>
    <row r="488" spans="1:15" s="36" customFormat="1" x14ac:dyDescent="0.25">
      <c r="A488" s="1"/>
      <c r="B488" s="37"/>
      <c r="C488" s="34"/>
      <c r="D488" s="34"/>
      <c r="E488" s="35"/>
      <c r="F488" s="35"/>
      <c r="G488" s="35"/>
      <c r="H488" s="35"/>
      <c r="J488" s="33"/>
      <c r="M488" s="32"/>
      <c r="N488" s="32"/>
      <c r="O488" s="50"/>
    </row>
    <row r="489" spans="1:15" s="36" customFormat="1" x14ac:dyDescent="0.25">
      <c r="A489" s="1"/>
      <c r="B489" s="37"/>
      <c r="C489" s="34"/>
      <c r="D489" s="34"/>
      <c r="E489" s="35"/>
      <c r="F489" s="35"/>
      <c r="G489" s="35"/>
      <c r="H489" s="35"/>
      <c r="J489" s="33"/>
      <c r="M489" s="32"/>
      <c r="N489" s="32"/>
      <c r="O489" s="50"/>
    </row>
    <row r="490" spans="1:15" s="36" customFormat="1" x14ac:dyDescent="0.25">
      <c r="A490" s="1"/>
      <c r="B490" s="37"/>
      <c r="C490" s="34"/>
      <c r="D490" s="34"/>
      <c r="E490" s="35"/>
      <c r="F490" s="35"/>
      <c r="G490" s="35"/>
      <c r="H490" s="35"/>
      <c r="J490" s="33"/>
      <c r="M490" s="32"/>
      <c r="N490" s="32"/>
      <c r="O490" s="50"/>
    </row>
    <row r="491" spans="1:15" s="36" customFormat="1" x14ac:dyDescent="0.25">
      <c r="A491" s="1"/>
      <c r="B491" s="37"/>
      <c r="C491" s="34"/>
      <c r="D491" s="34"/>
      <c r="E491" s="35"/>
      <c r="F491" s="35"/>
      <c r="G491" s="35"/>
      <c r="H491" s="35"/>
      <c r="J491" s="33"/>
      <c r="M491" s="32"/>
      <c r="N491" s="32"/>
      <c r="O491" s="50"/>
    </row>
    <row r="492" spans="1:15" s="36" customFormat="1" x14ac:dyDescent="0.25">
      <c r="A492" s="1"/>
      <c r="B492" s="37"/>
      <c r="C492" s="34"/>
      <c r="D492" s="34"/>
      <c r="E492" s="35"/>
      <c r="F492" s="35"/>
      <c r="G492" s="35"/>
      <c r="H492" s="35"/>
      <c r="J492" s="33"/>
      <c r="M492" s="32"/>
      <c r="N492" s="32"/>
      <c r="O492" s="50"/>
    </row>
    <row r="493" spans="1:15" s="36" customFormat="1" x14ac:dyDescent="0.25">
      <c r="A493" s="1"/>
      <c r="B493" s="37"/>
      <c r="C493" s="34"/>
      <c r="D493" s="34"/>
      <c r="E493" s="35"/>
      <c r="F493" s="35"/>
      <c r="G493" s="35"/>
      <c r="H493" s="35"/>
      <c r="J493" s="33"/>
      <c r="M493" s="32"/>
      <c r="N493" s="32"/>
      <c r="O493" s="50"/>
    </row>
    <row r="494" spans="1:15" s="36" customFormat="1" x14ac:dyDescent="0.25">
      <c r="A494" s="1"/>
      <c r="B494" s="37"/>
      <c r="C494" s="34"/>
      <c r="D494" s="34"/>
      <c r="E494" s="35"/>
      <c r="F494" s="35"/>
      <c r="G494" s="35"/>
      <c r="H494" s="35"/>
      <c r="J494" s="33"/>
      <c r="M494" s="32"/>
      <c r="N494" s="32"/>
      <c r="O494" s="50"/>
    </row>
    <row r="495" spans="1:15" s="36" customFormat="1" x14ac:dyDescent="0.25">
      <c r="A495" s="1"/>
      <c r="B495" s="37"/>
      <c r="C495" s="34"/>
      <c r="D495" s="34"/>
      <c r="E495" s="35"/>
      <c r="F495" s="35"/>
      <c r="G495" s="35"/>
      <c r="H495" s="35"/>
      <c r="J495" s="33"/>
      <c r="M495" s="32"/>
      <c r="N495" s="32"/>
      <c r="O495" s="50"/>
    </row>
    <row r="496" spans="1:15" s="36" customFormat="1" x14ac:dyDescent="0.25">
      <c r="A496" s="1"/>
      <c r="B496" s="37"/>
      <c r="C496" s="34"/>
      <c r="D496" s="34"/>
      <c r="E496" s="35"/>
      <c r="F496" s="35"/>
      <c r="G496" s="35"/>
      <c r="H496" s="35"/>
      <c r="J496" s="33"/>
      <c r="M496" s="32"/>
      <c r="N496" s="32"/>
      <c r="O496" s="50"/>
    </row>
    <row r="497" spans="1:15" s="36" customFormat="1" x14ac:dyDescent="0.25">
      <c r="A497" s="1"/>
      <c r="B497" s="37"/>
      <c r="C497" s="34"/>
      <c r="D497" s="34"/>
      <c r="E497" s="35"/>
      <c r="F497" s="35"/>
      <c r="G497" s="35"/>
      <c r="H497" s="35"/>
      <c r="J497" s="33"/>
      <c r="M497" s="32"/>
      <c r="N497" s="32"/>
      <c r="O497" s="50"/>
    </row>
    <row r="498" spans="1:15" s="36" customFormat="1" x14ac:dyDescent="0.25">
      <c r="A498" s="1"/>
      <c r="B498" s="37"/>
      <c r="C498" s="34"/>
      <c r="D498" s="34"/>
      <c r="E498" s="35"/>
      <c r="F498" s="35"/>
      <c r="G498" s="35"/>
      <c r="H498" s="35"/>
      <c r="J498" s="33"/>
      <c r="M498" s="32"/>
      <c r="N498" s="32"/>
      <c r="O498" s="50"/>
    </row>
    <row r="499" spans="1:15" s="36" customFormat="1" x14ac:dyDescent="0.25">
      <c r="A499" s="1"/>
      <c r="B499" s="37"/>
      <c r="C499" s="34"/>
      <c r="D499" s="34"/>
      <c r="E499" s="35"/>
      <c r="F499" s="35"/>
      <c r="G499" s="35"/>
      <c r="H499" s="35"/>
      <c r="J499" s="33"/>
      <c r="M499" s="32"/>
      <c r="N499" s="32"/>
      <c r="O499" s="50"/>
    </row>
    <row r="500" spans="1:15" s="36" customFormat="1" x14ac:dyDescent="0.25">
      <c r="A500" s="1"/>
      <c r="B500" s="37"/>
      <c r="C500" s="34"/>
      <c r="D500" s="34"/>
      <c r="E500" s="35"/>
      <c r="F500" s="35"/>
      <c r="G500" s="35"/>
      <c r="H500" s="35"/>
      <c r="J500" s="33"/>
      <c r="M500" s="32"/>
      <c r="N500" s="32"/>
      <c r="O500" s="50"/>
    </row>
    <row r="501" spans="1:15" s="36" customFormat="1" x14ac:dyDescent="0.25">
      <c r="A501" s="1"/>
      <c r="B501" s="37"/>
      <c r="C501" s="34"/>
      <c r="D501" s="34"/>
      <c r="E501" s="35"/>
      <c r="F501" s="35"/>
      <c r="G501" s="35"/>
      <c r="H501" s="35"/>
      <c r="J501" s="33"/>
      <c r="M501" s="32"/>
      <c r="N501" s="32"/>
      <c r="O501" s="50"/>
    </row>
    <row r="502" spans="1:15" s="36" customFormat="1" x14ac:dyDescent="0.25">
      <c r="A502" s="1"/>
      <c r="B502" s="37"/>
      <c r="C502" s="34"/>
      <c r="D502" s="34"/>
      <c r="E502" s="35"/>
      <c r="F502" s="35"/>
      <c r="G502" s="35"/>
      <c r="H502" s="35"/>
      <c r="J502" s="33"/>
      <c r="M502" s="32"/>
      <c r="N502" s="32"/>
      <c r="O502" s="50"/>
    </row>
    <row r="503" spans="1:15" s="36" customFormat="1" x14ac:dyDescent="0.25">
      <c r="A503" s="1"/>
      <c r="B503" s="37"/>
      <c r="C503" s="34"/>
      <c r="D503" s="34"/>
      <c r="E503" s="35"/>
      <c r="F503" s="35"/>
      <c r="G503" s="35"/>
      <c r="H503" s="35"/>
      <c r="J503" s="33"/>
      <c r="M503" s="32"/>
      <c r="N503" s="32"/>
      <c r="O503" s="50"/>
    </row>
    <row r="504" spans="1:15" s="36" customFormat="1" x14ac:dyDescent="0.25">
      <c r="A504" s="1"/>
      <c r="B504" s="37"/>
      <c r="C504" s="34"/>
      <c r="D504" s="34"/>
      <c r="E504" s="35"/>
      <c r="F504" s="35"/>
      <c r="G504" s="35"/>
      <c r="H504" s="35"/>
      <c r="J504" s="33"/>
      <c r="M504" s="32"/>
      <c r="N504" s="32"/>
      <c r="O504" s="50"/>
    </row>
    <row r="505" spans="1:15" s="36" customFormat="1" x14ac:dyDescent="0.25">
      <c r="A505" s="1"/>
      <c r="B505" s="37"/>
      <c r="C505" s="34"/>
      <c r="D505" s="34"/>
      <c r="E505" s="35"/>
      <c r="F505" s="35"/>
      <c r="G505" s="35"/>
      <c r="H505" s="35"/>
      <c r="J505" s="33"/>
      <c r="M505" s="32"/>
      <c r="N505" s="32"/>
      <c r="O505" s="50"/>
    </row>
    <row r="506" spans="1:15" s="36" customFormat="1" x14ac:dyDescent="0.25">
      <c r="A506" s="1"/>
      <c r="B506" s="37"/>
      <c r="C506" s="34"/>
      <c r="D506" s="34"/>
      <c r="E506" s="35"/>
      <c r="F506" s="35"/>
      <c r="G506" s="35"/>
      <c r="H506" s="35"/>
      <c r="J506" s="33"/>
      <c r="M506" s="32"/>
      <c r="N506" s="32"/>
      <c r="O506" s="50"/>
    </row>
    <row r="507" spans="1:15" s="36" customFormat="1" x14ac:dyDescent="0.25">
      <c r="A507" s="1"/>
      <c r="B507" s="37"/>
      <c r="C507" s="34"/>
      <c r="D507" s="34"/>
      <c r="E507" s="35"/>
      <c r="F507" s="35"/>
      <c r="G507" s="35"/>
      <c r="H507" s="35"/>
      <c r="J507" s="33"/>
      <c r="M507" s="32"/>
      <c r="N507" s="32"/>
      <c r="O507" s="50"/>
    </row>
    <row r="508" spans="1:15" s="36" customFormat="1" x14ac:dyDescent="0.25">
      <c r="A508" s="1"/>
      <c r="B508" s="37"/>
      <c r="C508" s="34"/>
      <c r="D508" s="34"/>
      <c r="E508" s="35"/>
      <c r="F508" s="35"/>
      <c r="G508" s="35"/>
      <c r="H508" s="35"/>
      <c r="J508" s="33"/>
      <c r="M508" s="32"/>
      <c r="N508" s="32"/>
      <c r="O508" s="50"/>
    </row>
  </sheetData>
  <autoFilter ref="C5:N75"/>
  <mergeCells count="11">
    <mergeCell ref="M4:N4"/>
    <mergeCell ref="B1:O1"/>
    <mergeCell ref="B2:O2"/>
    <mergeCell ref="A3:A5"/>
    <mergeCell ref="B3:B5"/>
    <mergeCell ref="C3:N3"/>
    <mergeCell ref="O3:O5"/>
    <mergeCell ref="C4:D4"/>
    <mergeCell ref="E4:F4"/>
    <mergeCell ref="G4:J4"/>
    <mergeCell ref="K4:L4"/>
  </mergeCells>
  <pageMargins left="0.31496062992125984" right="0.31496062992125984" top="0.35433070866141736" bottom="0.35433070866141736" header="0.31496062992125984" footer="0.31496062992125984"/>
  <pageSetup paperSize="9" scale="7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dc:creator>
  <cp:lastModifiedBy>АБ</cp:lastModifiedBy>
  <cp:lastPrinted>2020-04-06T05:10:13Z</cp:lastPrinted>
  <dcterms:created xsi:type="dcterms:W3CDTF">2019-02-02T08:21:24Z</dcterms:created>
  <dcterms:modified xsi:type="dcterms:W3CDTF">2020-05-08T11:16:22Z</dcterms:modified>
</cp:coreProperties>
</file>