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Хомушку А.Б\Отдел гос.программ\Отчет развития здравоохранения\2020 год\за 3 мес. 2020\"/>
    </mc:Choice>
  </mc:AlternateContent>
  <bookViews>
    <workbookView xWindow="0" yWindow="0" windowWidth="19200" windowHeight="10995"/>
  </bookViews>
  <sheets>
    <sheet name="2020" sheetId="11" r:id="rId1"/>
  </sheets>
  <definedNames>
    <definedName name="_xlnm._FilterDatabase" localSheetId="0" hidden="1">'2020'!$C$5:$N$75</definedName>
  </definedNames>
  <calcPr calcId="15251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6" i="11" l="1"/>
  <c r="G7" i="11" l="1"/>
  <c r="K7" i="11"/>
  <c r="L7" i="11"/>
  <c r="M7" i="11"/>
  <c r="N7" i="11"/>
  <c r="I34" i="11"/>
  <c r="H34" i="11"/>
  <c r="C24" i="11"/>
  <c r="C49" i="11"/>
  <c r="D47" i="11"/>
  <c r="E47" i="11"/>
  <c r="F47" i="11"/>
  <c r="G47" i="11"/>
  <c r="H47" i="11"/>
  <c r="I47" i="11"/>
  <c r="J47" i="11"/>
  <c r="K47" i="11"/>
  <c r="L47" i="11"/>
  <c r="M47" i="11"/>
  <c r="N47" i="11"/>
  <c r="C47" i="11"/>
  <c r="C8" i="11"/>
  <c r="D75" i="11" l="1"/>
  <c r="C75" i="11"/>
  <c r="D74" i="11"/>
  <c r="C74" i="11"/>
  <c r="N73" i="11"/>
  <c r="M73" i="11"/>
  <c r="L73" i="11"/>
  <c r="K73" i="11"/>
  <c r="J73" i="11"/>
  <c r="I73" i="11"/>
  <c r="H73" i="11"/>
  <c r="G73" i="11"/>
  <c r="F73" i="11"/>
  <c r="E73" i="11"/>
  <c r="D73" i="11"/>
  <c r="C73" i="11"/>
  <c r="D72" i="11"/>
  <c r="C72" i="11"/>
  <c r="N71" i="11"/>
  <c r="M71" i="11"/>
  <c r="L71" i="11"/>
  <c r="K71" i="11"/>
  <c r="J71" i="11"/>
  <c r="I71" i="11"/>
  <c r="I70" i="11" s="1"/>
  <c r="H71" i="11"/>
  <c r="C71" i="11" s="1"/>
  <c r="C70" i="11" s="1"/>
  <c r="G71" i="11"/>
  <c r="F71" i="11"/>
  <c r="E71" i="11"/>
  <c r="D71" i="11"/>
  <c r="N70" i="11"/>
  <c r="M70" i="11"/>
  <c r="L70" i="11"/>
  <c r="K70" i="11"/>
  <c r="J70" i="11"/>
  <c r="H70" i="11"/>
  <c r="G70" i="11"/>
  <c r="F70" i="11"/>
  <c r="E70" i="11"/>
  <c r="D70" i="11"/>
  <c r="D69" i="11"/>
  <c r="C69" i="11"/>
  <c r="N68" i="11"/>
  <c r="M68" i="11"/>
  <c r="L68" i="11"/>
  <c r="K68" i="11"/>
  <c r="J68" i="11"/>
  <c r="I68" i="11"/>
  <c r="H68" i="11"/>
  <c r="G68" i="11"/>
  <c r="F68" i="11"/>
  <c r="E68" i="11"/>
  <c r="D68" i="11"/>
  <c r="C68" i="11"/>
  <c r="D67" i="11"/>
  <c r="C67" i="11"/>
  <c r="N66" i="11"/>
  <c r="M66" i="11"/>
  <c r="L66" i="11"/>
  <c r="K66" i="11"/>
  <c r="J66" i="11"/>
  <c r="I66" i="11"/>
  <c r="H66" i="11"/>
  <c r="G66" i="11"/>
  <c r="F66" i="11"/>
  <c r="E66" i="11"/>
  <c r="D66" i="11"/>
  <c r="C66" i="11"/>
  <c r="D65" i="11"/>
  <c r="C65" i="11"/>
  <c r="D64" i="11"/>
  <c r="C64" i="11"/>
  <c r="D63" i="11"/>
  <c r="C63" i="11"/>
  <c r="D62" i="11"/>
  <c r="C62" i="11"/>
  <c r="D61" i="11"/>
  <c r="C61" i="11"/>
  <c r="N60" i="11"/>
  <c r="M60" i="11"/>
  <c r="L60" i="11"/>
  <c r="K60" i="11"/>
  <c r="J60" i="11"/>
  <c r="I60" i="11"/>
  <c r="H60" i="11"/>
  <c r="G60" i="11"/>
  <c r="F60" i="11"/>
  <c r="E60" i="11"/>
  <c r="D60" i="11"/>
  <c r="C60" i="11"/>
  <c r="D59" i="11"/>
  <c r="C59" i="11"/>
  <c r="D58" i="11"/>
  <c r="C58" i="11"/>
  <c r="N57" i="11"/>
  <c r="M57" i="11"/>
  <c r="L57" i="11"/>
  <c r="K57" i="11"/>
  <c r="J57" i="11"/>
  <c r="I57" i="11"/>
  <c r="H57" i="11"/>
  <c r="G57" i="11"/>
  <c r="F57" i="11"/>
  <c r="E57" i="11"/>
  <c r="D57" i="11"/>
  <c r="C57" i="11"/>
  <c r="C56" i="11"/>
  <c r="D55" i="11"/>
  <c r="C55" i="11"/>
  <c r="N54" i="11"/>
  <c r="M54" i="11"/>
  <c r="M76" i="11" s="1"/>
  <c r="L54" i="11"/>
  <c r="L76" i="11" s="1"/>
  <c r="K54" i="11"/>
  <c r="K76" i="11" s="1"/>
  <c r="J54" i="11"/>
  <c r="I54" i="11"/>
  <c r="I7" i="11" s="1"/>
  <c r="H54" i="11"/>
  <c r="H7" i="11" s="1"/>
  <c r="G54" i="11"/>
  <c r="G76" i="11" s="1"/>
  <c r="F54" i="11"/>
  <c r="E54" i="11"/>
  <c r="E7" i="11" s="1"/>
  <c r="D54" i="11"/>
  <c r="C54" i="11"/>
  <c r="D53" i="11"/>
  <c r="C53" i="11"/>
  <c r="N52" i="11"/>
  <c r="M52" i="11"/>
  <c r="L52" i="11"/>
  <c r="K52" i="11"/>
  <c r="J52" i="11"/>
  <c r="I52" i="11"/>
  <c r="H52" i="11"/>
  <c r="G52" i="11"/>
  <c r="F52" i="11"/>
  <c r="E52" i="11"/>
  <c r="D52" i="11"/>
  <c r="C52" i="11"/>
  <c r="D51" i="11"/>
  <c r="C51" i="11"/>
  <c r="N50" i="11"/>
  <c r="M50" i="11"/>
  <c r="L50" i="11"/>
  <c r="K50" i="11"/>
  <c r="J50" i="11"/>
  <c r="I50" i="11"/>
  <c r="H50" i="11"/>
  <c r="G50" i="11"/>
  <c r="F50" i="11"/>
  <c r="E50" i="11"/>
  <c r="D50" i="11"/>
  <c r="C50" i="11"/>
  <c r="C48" i="11"/>
  <c r="D46" i="11"/>
  <c r="C46" i="11"/>
  <c r="D45" i="11"/>
  <c r="C45" i="11"/>
  <c r="N44" i="11"/>
  <c r="M44" i="11"/>
  <c r="L44" i="11"/>
  <c r="K44" i="11"/>
  <c r="J44" i="11"/>
  <c r="J7" i="11" s="1"/>
  <c r="I44" i="11"/>
  <c r="H44" i="11"/>
  <c r="G44" i="11"/>
  <c r="F44" i="11"/>
  <c r="E44" i="11"/>
  <c r="D44" i="11"/>
  <c r="C44" i="11"/>
  <c r="D43" i="11"/>
  <c r="C43" i="11"/>
  <c r="C42" i="11"/>
  <c r="D41" i="11"/>
  <c r="C41" i="11"/>
  <c r="D40" i="11"/>
  <c r="C40" i="11"/>
  <c r="D39" i="11"/>
  <c r="C39" i="11"/>
  <c r="D38" i="11"/>
  <c r="C38" i="11"/>
  <c r="D37" i="11"/>
  <c r="C37" i="11"/>
  <c r="D36" i="11"/>
  <c r="C36" i="11"/>
  <c r="D35" i="11"/>
  <c r="C35" i="11"/>
  <c r="D34" i="11"/>
  <c r="C34" i="11"/>
  <c r="D33" i="11"/>
  <c r="C33" i="11"/>
  <c r="D32" i="11"/>
  <c r="C32" i="11"/>
  <c r="D31" i="11"/>
  <c r="C31" i="11"/>
  <c r="D30" i="11"/>
  <c r="C30" i="11"/>
  <c r="D29" i="11"/>
  <c r="C29" i="11"/>
  <c r="D28" i="11"/>
  <c r="C28" i="11"/>
  <c r="D27" i="11"/>
  <c r="C27" i="11"/>
  <c r="D26" i="11"/>
  <c r="C26" i="11"/>
  <c r="D25" i="11"/>
  <c r="C25" i="11"/>
  <c r="D24" i="11"/>
  <c r="D23" i="11"/>
  <c r="C23" i="11"/>
  <c r="D22" i="11"/>
  <c r="C22" i="11"/>
  <c r="D21" i="11"/>
  <c r="C21" i="11"/>
  <c r="D20" i="11"/>
  <c r="C20" i="11"/>
  <c r="D19" i="11"/>
  <c r="C19" i="11"/>
  <c r="D18" i="11"/>
  <c r="C18" i="11"/>
  <c r="D17" i="11"/>
  <c r="C17" i="11"/>
  <c r="D16" i="11"/>
  <c r="C16" i="11"/>
  <c r="D15" i="11"/>
  <c r="C15" i="11"/>
  <c r="D14" i="11"/>
  <c r="C14" i="11"/>
  <c r="D13" i="11"/>
  <c r="C13" i="11"/>
  <c r="D12" i="11"/>
  <c r="C12" i="11"/>
  <c r="D11" i="11"/>
  <c r="C11" i="11"/>
  <c r="D10" i="11"/>
  <c r="C10" i="11"/>
  <c r="D9" i="11"/>
  <c r="C9" i="11"/>
  <c r="F7" i="11" l="1"/>
  <c r="F76" i="11" s="1"/>
  <c r="D7" i="11"/>
  <c r="D76" i="11" s="1"/>
  <c r="J76" i="11"/>
  <c r="H76" i="11"/>
  <c r="E76" i="11"/>
  <c r="I76" i="11"/>
  <c r="C7" i="11"/>
  <c r="N76" i="11"/>
</calcChain>
</file>

<file path=xl/sharedStrings.xml><?xml version="1.0" encoding="utf-8"?>
<sst xmlns="http://schemas.openxmlformats.org/spreadsheetml/2006/main" count="217" uniqueCount="206">
  <si>
    <t>ИНФОРМАЦИЯ О ХОДЕ РЕАЛИЗАЦИИ ГОСУДАРСТВЕННОЙ ПРОГРАММЫ РЕСПУБЛИКИ ТЫВА</t>
  </si>
  <si>
    <t>№</t>
  </si>
  <si>
    <t>Наименование мероприятия (объекта)</t>
  </si>
  <si>
    <t>Объемы финансирования (тыс.руб.)</t>
  </si>
  <si>
    <t>Фактический результат выполнения мероприятий (в отчетном периоде и нарастающим итогом с начала года)</t>
  </si>
  <si>
    <t>всего</t>
  </si>
  <si>
    <t>Федеральный бюджет</t>
  </si>
  <si>
    <t>Республиканский бюджет</t>
  </si>
  <si>
    <t>местные бюджеты</t>
  </si>
  <si>
    <t>внебюджетные источники</t>
  </si>
  <si>
    <t>план</t>
  </si>
  <si>
    <t>факт</t>
  </si>
  <si>
    <t xml:space="preserve">предусмотрено программой </t>
  </si>
  <si>
    <t>предусмотрено уточненной бюджетной росписью на отчетный период</t>
  </si>
  <si>
    <t>исполнено (кассовые расходы)</t>
  </si>
  <si>
    <t>Подпрограмма 1 «Совершенствование оказания медицинской помощи, включая профилактику заболеваний и формирование здорового образа жизни»</t>
  </si>
  <si>
    <t xml:space="preserve">Проведение диспансеризации определенных групп взрослого населения Республики Тыва </t>
  </si>
  <si>
    <t>Проведение диспансеризации население Республики Тыва (для детей)</t>
  </si>
  <si>
    <t>Проведение осмотров в Центре здоровья (для взрослых)</t>
  </si>
  <si>
    <t>Проведение осмотров в Центре здоровья (для детей)</t>
  </si>
  <si>
    <t>Проведение профилактических медицинских осмотров (для взрослых)</t>
  </si>
  <si>
    <t>Проведение профилактических медицинских осмотров (для детей)</t>
  </si>
  <si>
    <t>Оказание неотложной медицинской помощи</t>
  </si>
  <si>
    <t>Оказание медицинской помощи в амбулаторно-поликлиническом звене (обращение)</t>
  </si>
  <si>
    <t>Развитие первичной медико-санитарной помощи</t>
  </si>
  <si>
    <t>Централизованные расходы на текущий ремонт и приобретение строительных материалов</t>
  </si>
  <si>
    <t>Централизованные расходы на приобретение медикаментов и медицинского оборудования</t>
  </si>
  <si>
    <t>Совершенствование медицинской эвакуации</t>
  </si>
  <si>
    <t>Оказание медицинской помощи в дневном стационаре</t>
  </si>
  <si>
    <t xml:space="preserve"> Оказание медицинской помощи в круглосуточном стационаре</t>
  </si>
  <si>
    <t>Оказание скорой медицинской помощи</t>
  </si>
  <si>
    <t>1.18</t>
  </si>
  <si>
    <t>Заготовка, переработка, хранение и обеспечение безопасности донорской крови и её компонентов (Станция переливания крови)</t>
  </si>
  <si>
    <t>Санаторно-оздоровительная помощь (Санаторий "Балгазын")</t>
  </si>
  <si>
    <t>Субсидии бюджетным учреждениям на финансовое обеспечение государственного задания на оказание государственных услуг (Дом ребенка)</t>
  </si>
  <si>
    <t>Обеспечение деятельности подведомственных учреждений</t>
  </si>
  <si>
    <t>Субсидии на высокотехнологичную медицинскую помощь, не включенной в базовую программу обязательного медицинского страхования</t>
  </si>
  <si>
    <t>Оказание высокотехнологичной медицинской помощи по профилю неонатология в ГБУЗ РТ "Перинатальный центр РТ"</t>
  </si>
  <si>
    <t>Оказание высокотехнологичной медицинской помощи по профилю акушерство и гинекология в ГБУЗ РТ "Перинатальный центр РТ"</t>
  </si>
  <si>
    <t>Обеспечение проведения процедуры ЭКО</t>
  </si>
  <si>
    <t>Реализация государственных функций в области социальной политики (обеспечение питанием беременных женщин, кормящих матерей и детей до 3-х лет)</t>
  </si>
  <si>
    <t>Субсидии на закупку оборудования и расходных материалов для неонатального и аудиологического скрининга</t>
  </si>
  <si>
    <t>Организация паллиативной медицинской помощи в условиях круглосуточного стационарного пребывания</t>
  </si>
  <si>
    <t>Развитие паллиативной медицинской помощи за счет средств резервного фонда Правительства Российской Федерации</t>
  </si>
  <si>
    <t>Субвенции на обеспечение лекарственными препаратами, медицинскими изделиями, а также специализированными продуктами лечебного питания для детей-инвалидов</t>
  </si>
  <si>
    <t>Обеспечения необходимыми лекарственными препаратами и изделиями медицинского назначения больных хроническими заболеваниями, детей до 3-х лет, беременных женщин, отдельных категорий граждан</t>
  </si>
  <si>
    <t>Обеспечение лекарственными препаратами за счет средств республиканского бюджета (централизованные расходы)</t>
  </si>
  <si>
    <t>2</t>
  </si>
  <si>
    <t>Подпрограмма 2 «Развитие медицинской реабилитации и санаторно-курортного лечения, в том числе детей»</t>
  </si>
  <si>
    <t>2.1</t>
  </si>
  <si>
    <t>Оказание реабилитационной медицинской помощи</t>
  </si>
  <si>
    <t>Оздоровление детей, находящихся на диспансерном наблюдении медицинских организациях в условиях санаторно-курортных учреждений</t>
  </si>
  <si>
    <t>3</t>
  </si>
  <si>
    <t>Подпрограмма 3 «Развитие кадровых ресурсов в здравоохранении»</t>
  </si>
  <si>
    <t>3.1</t>
  </si>
  <si>
    <t>Расходы на обеспечение деятельности (оказание услуг)</t>
  </si>
  <si>
    <t>3.2</t>
  </si>
  <si>
    <t>Стипендии студентам  Республиканского медицинского колледжа</t>
  </si>
  <si>
    <t>3.3</t>
  </si>
  <si>
    <t>Централизованные расходы на курсовые и сертификационные мероприятия</t>
  </si>
  <si>
    <t>3.4</t>
  </si>
  <si>
    <t>Межбюджетные трансферты, передаваемые бюджетам субъектов Российской Федерации на единовременные компенсационные выплаты медицинским работникам</t>
  </si>
  <si>
    <t>4</t>
  </si>
  <si>
    <t>Подпрограмма 4 «Медико-санитарное обеспечение отдельных категорий граждан»</t>
  </si>
  <si>
    <t>4.1</t>
  </si>
  <si>
    <t>Медицинское обеспечение спортивных сборных команд Республики Тыва</t>
  </si>
  <si>
    <t>5</t>
  </si>
  <si>
    <t>Подпрограмма 5 «Информационные технологии в здравоохранении»</t>
  </si>
  <si>
    <t>6</t>
  </si>
  <si>
    <t>Подпрограмма 6 «Организация обязательного медицинского страхования граждан Республики Тыва».</t>
  </si>
  <si>
    <t>6.1</t>
  </si>
  <si>
    <t>Медицинское страхование неработающего населения</t>
  </si>
  <si>
    <t>6.2</t>
  </si>
  <si>
    <t>Увеличение доли частных медицинских организаций в системе оказания медицинской помощи населению республики</t>
  </si>
  <si>
    <t>Субсидии на реализацию мероприятий по предупреждению и борьбе с социально значимыми инфекционными  заболеваниями</t>
  </si>
  <si>
    <t>Централизованные расходы на отправку больных на лечение за пределы республики</t>
  </si>
  <si>
    <t>1</t>
  </si>
  <si>
    <t>Реализация государственной информационной системы в сфере здравоохранения, соответствующая требованиям Минздрава России, подключенная к ЕГИСЗ</t>
  </si>
  <si>
    <t>1.1.</t>
  </si>
  <si>
    <t>Развитие среднего профессионального образования в сфере здравоохранения</t>
  </si>
  <si>
    <t>Подготовка кадров средних медицинских работников</t>
  </si>
  <si>
    <t>Создание и оснащение референс-центов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t>
  </si>
  <si>
    <t>Развитие материально-технической базы детских поликлиник и детских поликлинических отделений медицинских организаций</t>
  </si>
  <si>
    <t>Обеспечение своевременности оказания экстренной медицинской помощи с использованием санитарной авиации</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</si>
  <si>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</si>
  <si>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1.39.</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</si>
  <si>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</si>
  <si>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Переоснащение оборудованием региональных сосудистых центов и первичных сосудистых отделений</t>
  </si>
  <si>
    <t>Иные межбюджетные трансферты на реализацию отдельных полномочий в области лекарственного обеспечения</t>
  </si>
  <si>
    <t>2.2</t>
  </si>
  <si>
    <t>3.5</t>
  </si>
  <si>
    <t>Создание и замена фельдшерских, фельдшерско-акушерских пунктов и врачебных амбулаторий для населенных пунктов с численность населения от 100 до 2000 человек</t>
  </si>
  <si>
    <t>утверждено на 2020 год законом Республики Тыва о республиканском бюджете</t>
  </si>
  <si>
    <t xml:space="preserve">Мероприятия Цифрового контур на 2020 г.
1. Расширение вычислительных мощностей регионального Центра обработки данных Министерства здравоохранения РТ 
2. Создание дополнительных автоматизированных рабочих мест для медицинских работников (компьютерное оборудование)
3. Замена устаревших автоматизированных рабочих мест для медицинских работников (компьютерное оборудование)
4. Закупка периферийного оборудования (принтеры, МФУ, прочее)
5. Обследование, проектирование, создание ЛВС/СКС
6. Подключение к региональной защищенной сети передачи данных дополнительных АРМ медицинских работников
7. Ежегодное обеспечение врачей сертификатами усиленными квалифицированными электронными подписями
8. Создание Удостоверяющего центра на базе ГБУЗ «МИАЦ РТ»
9. Мероприятия по обеспечению информационной безопасности при эксплуатации государственной информационной системы в сфере здравоохранения, медицинских информационных систем государственных и муниципальных медицинских организаций
10. Модернизация медицинских информационных систем медицинских организаций для обеспечения исполнения мероприятий и показателей результата паспорта федерального проекта, обеспечивающая в том числе ведение расписания приема врачей, электронных медицинских карт, автоматическую выгрузку счетов (реестров счетов) в ТФОМС, создание и хранение электронных медицинских документов, включая СЭМД, а также информационное взаимодействие с подсистемами ЕГИСЗ в целях оказания медицинской помощи и электронных услуг (сервисов) для граждан, и с другими отраслевыми информационными системами (в том числе ФСС, ФБ МСЭ)
11. Развитие (создание и внедрение) централизованной системы "Управление скорой и неотложной медицинской помощью (включая управление Санавиацией)", к которой подключены станции и подстанции, обеспечивающих оказание скорой медицинской помощи
12. Развитие (создание и внедрение) централизованной системы "Управление льготным лекарственным обеспечением", к которой подключены медицинские организации и их структурные подразделения
13. Развитие (создание и внедрение) централизованной системы "Управление льготным лекарственным обеспечением", к которой подключены аптечные организации, участвующих в реализации программ льготного лекарственного обеспечения
14. Развитие (создание и внедрение) централизованной подсистемы "Управление потоками пациентов" 
15. Развитие (создание и внедрение) централизованной подсистемы "Телемедицинские консультации" 
16. Развитие (создание и внедрение) централизованной системы "Лабораторные исследования"  к которой подключены клинико-диагностических лабораторий медицинских организацией республики
17. Развитие (создание и внедрение) централизованной системы "Центральный архив медицинских изображений" 
18. Развитие (создание и внедрение) централизованной подсистемы "Организации оказания медицинской помощи по профилям "Акушерство и гинекология" и "Неонатология (мониторинг беременных)" 
19. Развитие (создание и внедрение) централизованной подсистемы "Организации оказания профилактической медицинской помощи (диспансеризация, диспансерное наблюдение, профилактические осмотры)" 
20. Развитие (создание и внедрение) централизованной подсистемы "Организации оказания медицинской помощи больным с онкологическими заболеваниями" 
21. Развитие (создание и внедрение) централизованной подсистемы "Организации оказания медицинской помощи больным с сердечно-сосудистыми заболеваниями" 
22. Развитие (создание и внедрение) централизованной подсистемы "Интегрированная электронная медицинская карта".
</t>
  </si>
  <si>
    <t>1.</t>
  </si>
  <si>
    <t>1.2.</t>
  </si>
  <si>
    <t>1.3.</t>
  </si>
  <si>
    <t>1.4.</t>
  </si>
  <si>
    <t>1.5.</t>
  </si>
  <si>
    <t>1.6.</t>
  </si>
  <si>
    <t>1.7.</t>
  </si>
  <si>
    <t>1.8.</t>
  </si>
  <si>
    <t>1.9.</t>
  </si>
  <si>
    <t>1.10.</t>
  </si>
  <si>
    <t>1.11.</t>
  </si>
  <si>
    <t>1.12.</t>
  </si>
  <si>
    <t>1.13.</t>
  </si>
  <si>
    <t>1.14.</t>
  </si>
  <si>
    <t>Высокотехнологичная медицинская помощь</t>
  </si>
  <si>
    <t>1.17.</t>
  </si>
  <si>
    <t>1.19.</t>
  </si>
  <si>
    <t>1.20.</t>
  </si>
  <si>
    <t>1.21.</t>
  </si>
  <si>
    <t>1.22.</t>
  </si>
  <si>
    <t>1.23.</t>
  </si>
  <si>
    <t>1.24.</t>
  </si>
  <si>
    <t>1.25.</t>
  </si>
  <si>
    <t>1.27.</t>
  </si>
  <si>
    <t>1.26.</t>
  </si>
  <si>
    <t>1.28.</t>
  </si>
  <si>
    <t>1.29.</t>
  </si>
  <si>
    <t>1.30.</t>
  </si>
  <si>
    <t>1.31.</t>
  </si>
  <si>
    <t>1.32.</t>
  </si>
  <si>
    <t>1.33.</t>
  </si>
  <si>
    <t>1.34.</t>
  </si>
  <si>
    <t>1.34.1.</t>
  </si>
  <si>
    <t>1.34.2.</t>
  </si>
  <si>
    <t>1.35.</t>
  </si>
  <si>
    <t>1.35.1.</t>
  </si>
  <si>
    <t>1.36.</t>
  </si>
  <si>
    <t>1.36.1.</t>
  </si>
  <si>
    <t>1.37.</t>
  </si>
  <si>
    <t>1.37.1.</t>
  </si>
  <si>
    <t>1.38.</t>
  </si>
  <si>
    <t>1.38.1.</t>
  </si>
  <si>
    <t xml:space="preserve">Строительство объекта «Межрайонная больница в г. Чадан Дзун-Хемчикского района» </t>
  </si>
  <si>
    <t>3.6.</t>
  </si>
  <si>
    <t>Региональный проект 2 "Обеспечение медицинских организаций системы здравоохранения Республики Тыва квалифицированными кадрами"</t>
  </si>
  <si>
    <t>Региональный проект 1 "Создание единого цифрового контура в здравоохранении Республики Тыва на основе единой государственной информационной системы здравоохранения (ЕГИСЗ РТ)"</t>
  </si>
  <si>
    <t>Региональный проект 6 "Борьба с сердечно-сосудистыми заболеваниями"</t>
  </si>
  <si>
    <t>Региональный проект 3 "Борьба с онкологическими заболеваниями"</t>
  </si>
  <si>
    <t xml:space="preserve">Региональный проект 4 "Программа развития детского здравоохранения Республики Тыва, включая создание современной инфраструктуры оказания медицинской помощи детям"
</t>
  </si>
  <si>
    <t>Региональный проект 8 "Разработка и реализация программы системной поддержки и повышения качества жизни граждан старшего поколения" ("Старшее поколение")"</t>
  </si>
  <si>
    <t>Всего Программе</t>
  </si>
  <si>
    <t>Произведена оплата по 2 договорам, заключенные в 2019 году за поставленную продукцию (молоко) на сумму 74 704,00 руб.</t>
  </si>
  <si>
    <t xml:space="preserve">Для подачи бюджетной заявки на финансирование строительства объекта в соответствии с п.17 Правил формирования и реализации Федеральной адресной инвестиционной программы, утвержденных Постановлением Правительства Российской Федерации от 13 сентября 2013 г. № 716, необходимо наличие проектно-сметной документации.
Для разработки проектно-сметной документации объекта был заключен государственный контракт между заказчиком ГКУ Республики Тыва «Госстройзаказ» и проектной организацией АО «ГИПРОЗДРАВ» от 30 января 2018 г. № 2-18.
Заказчиком ГКУ РТ «Госстройзаказ» от 25.10.2019 г. № РМ-02-3501 в проектную организацию АО «ГИПРОЗДРАВ» направлено решение об одностороннем отказе от исполнителя госконтракта  (от 31.01.2018 г. № 2-18). Решение направлено с заказным письмом от 23.01.2020 г., а также было размещено на официальном сайте единой информационной системы в сфере закупок.
17 февраля 2020 г. № А69-346/20 проектной организацией АО «ГИПРОЗДРАВ» подано исковое заявление к заказчику ГКУ РТ «Госстройзаказ» к производству, подготовке дела к судебному разбирательству, назначении предварительного судебного заседания о признании незаконным и отменить в полном объеме решение от 23.01.2020 г. (исх. № РМ-02-182) ГКУ РТ «Госстройзаказ» об одностороннем отказе от исполнения госконтракта от 31.01.2018 г. № 2-18 (исковое заявление подрядной организации прилагается).
Также сообщаем, что объект «Межрайонная больница в г. Чадан Дзун-Хемчикского района» исключен из перечня объектов Индивидуальной программы ускоренного социально-экономического развития Республики Тыва до 2025 года.
Минздравом РТ реализация мероприятия по строительству объекта «Межрайонная больница в г. Чадан Дзун-Хемчикского района» планируется предусмотреть в рамках программы модернизации первичного звена здравоохранения в соответствии с Постановлением Правительства Российской Федерации от 9 октября 2019 г. № 1304 «Об утверждении принципов модернизации первичного звена здравоохранения Российской Федерации и Правил проведения экспертизы проектов региональных программ модернизации первичного звена здравоохранения, осуществления мониторинга и контроля за реализацией региональных программ модернизации первичного звена здравоохранения».
</t>
  </si>
  <si>
    <t>На 2020 год запланировано приобретение медицинского оборудования на сумму 24 260,0 тыс. руб. В настоящее время  идет сбор заявок от медицинских организаций.</t>
  </si>
  <si>
    <t>3.1.</t>
  </si>
  <si>
    <t>"Развитие здравоохранения на 2018-2025 годы" за 1 квартал 2020 г.</t>
  </si>
  <si>
    <t>За отчетный период направлены средства в Территориальный фонд обязательного медицинского страхования по Республике Тыва на общую сумму 590 193 449,00 руб.</t>
  </si>
  <si>
    <t xml:space="preserve">В отчетном периоде на содержание подведомственному учреждению Минздрава РТ санаторий "Балгазын" профинансирована 17 799 214,74 рублей (на коммунальные услуги, материальные запасы, заработная плата, налоги и др. статьи). </t>
  </si>
  <si>
    <t xml:space="preserve">В отчетном периоде на содержание подведомственному учреждению Минздрава РТ ГБУЗ РТ "Станция переливания крови"профинансирована 12 939 735,67 рублей (на коммунальные услуги, материальные запасы, заработная плата, налоги и др. статьи). </t>
  </si>
  <si>
    <t>В течение отчетного периода на содержание подведомственному учреждению Минздрава РТ ГБУЗ РТ "Дом ребенка" профинансирована на сумму 13 903 201,35 руб.  (на коммунальные услуги, материальные запасы, заработная плата, налоги и др. статьи).</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</si>
  <si>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яентября 1998 года № 157-ФЗ "Об иммунопрофилактике инфекционных болезней"</t>
  </si>
  <si>
    <t>За 1 квартал 2020 г. случаев поствакцинальных осложенний не выявлено.</t>
  </si>
  <si>
    <t>1.15.</t>
  </si>
  <si>
    <t>1.16</t>
  </si>
  <si>
    <t>За 1 квартал 2020 г. направлены в санаторно-курортное лечение 727 детей, в том числе: санаторий "Белокуриха" - 81 чел., санаторий "Вулан" - 3 чел., санаторий "Шира" - 615 чел., санаторий "Васильевское" - 2 чел., санаторий "Кратово" - 4 чел., детский санаторий "Калуга-Бор" - 6 чел., санаторий "Горный воздух" - 2 чел., детский туберкулезный санаторий "Кирицы" - 10 чел., детский туберкулезный санаторий "Пионер" - 4 чел.  В связи с угрозой и распространения новой короновирусной инфекцией COVID-19 отменен 58 путевок.</t>
  </si>
  <si>
    <t>Всего заключено 107 госконтрактов на общую сумму 121 818 109,05руб. и договоров на общую сумму 1 558 921,25 руб. с 42 поставщиками на поставку медикаментов льготным категориям граждан территориального регистра. Всего поставлено на сумму 87 055 789,28 руб. Оплачено на сумму 37 193 184,69 руб.</t>
  </si>
  <si>
    <t xml:space="preserve">В отчетном периоде на содержание подведомственных учреждений Минздрава РТ (прочие учреждения) направлены 106 251 830,34 руб., в том числе: ГБУЗ РТ «Бюро судебно-медицинской экспертизы» - 16 690 469,54 руб., ГБУЗ РТ «Республиканский Центр по профилактике и борьбе со СПИД и инфекционными заболеваниями»  - 13 855 182,96 руб.,  ГБУЗ РТ "Республиканская больница № 1" (Паталогоанатомическое бюро), ГБУЗ РТ «Республиканский центр восстановительной медицины и реабилитации для детей» - 4 863 168,00 руб., ГБУЗ РТ «Республиканский центр медицинской профилактики» - 7 942 764,56 руб., ГБУ РТ «Ресфармация» - 15 534 555,73 руб., ГБУЗ «Медицинский информационно-аналитический центр Республики Тыва» - 16 668 960,00 руб., ГБУ РТ «Учреждение по административно-хозяйственному обеспечению учреждений здравоохранения Республики Тыва» - 14 106 832,64 руб., ГБУ «Научно-исследовательский институт медико-социальных проблем и управления Республики Тыва» - 3 495 011,30 руб., ГБУЗ РТ «Республиканский центр скорой медицинской помощи и медицины катастроф» - 6 483 768,94руб., ГБУЗ РТ «Санаторий-профилакторий «Серебрянка» - 6 192 116,67 руб. </t>
  </si>
  <si>
    <t>За отчетный период направлены финансовые средства в медицинские организации на общую сумму 8 444 650,00 руб., в том числе: Ресонкодиспансер - 4 664 248,00 руб., Улуг-Хемский ММЦ - 2 362 550,00 руб. и Республиканская детская больница - 1 417 852,00 руб.</t>
  </si>
  <si>
    <t xml:space="preserve">Всего за 3 мес. 2020 г. первично обследовано 1565 детей на адреногенитальный синдром, муковисцидоз, галактоземию, фенилкетонурию, врожденный гипотериоз. </t>
  </si>
  <si>
    <t xml:space="preserve">Произведена оплата по 110 заявлениям (104 чел.) за произведенные расходы на лечение за пределы республики на сумму 1 850 000,00 рублей.   </t>
  </si>
  <si>
    <t>Заключено 108 госконтрактов на общую сумму 138 196 810,55 руб.и 10 договоров на сумму 1 152 619,16 руб. с 40 поставщиками. Поставлено медикаментов на сумму 131 386 380,17 руб. Произведена оплата на сумму 123 033 628,59 руб.</t>
  </si>
  <si>
    <t>На организационные мероприятия заключено 2 гос.контракта на услуги связи на общую сумму 50 000,00 руб., услуги интернете 1 договор на сумму 6 237, 23 руб. (оплата за 1 месяц). На услуги уполномоченного склада 1 гос.контракт с ГБУ РТ "Ресфармация" на сумму 29 985 211,63 руб. Заключено 7 ГК на поставку лекарственных препаратов на сумму 11 327 864,52 руб. с 5 поставщиками. Один гсоконтракт на стадии заключения 414 310,00 руб. Заключен 1 ГК на найм автотранспорта на сумму 10 790,00 руб. Поставлено на сумму 18 287 858,31 руб. Произведена оплата на сумму 7 485 211,63 руб.</t>
  </si>
  <si>
    <t>Заключен государственный контракт на оказание услуг уполномоченного склада с ГБУ "Ресфармация" на сумму 555 800,00 руб.  Произведена оплата на сумму 101 000,00 руб.</t>
  </si>
  <si>
    <t>в 2020 году запланировано оказание высокотехнологичная медицинская помощь 4 больным в ГБУЗ РТ "Республикснкая больница №1". Оказана выосокотехнологичная медицинская помощь 2 больным по профилю сердечно-сосудистая хирургия на сумму 901 900,02 руб.</t>
  </si>
  <si>
    <t xml:space="preserve">На 2020 год запланировано строительство 26 ФАПов в 11 кожуунах республики. На сегодняшний день, всеми 11 муниципальными образованиями приняты постановления об утверждении месторасположения земельного участка под строительство ФАП. Справки о присвоении адресов, справки о наличии полигона твердых коммунальных отходов с указанием расстояния по 26 населенным пунктам представлены всеми 11 муниципальными районами. Также заключены договоры на бурение скважины воды и представлены технические условия подключения к электрическим сетям все 26 ФАПов. 
Аукционная документация полностью была представлена в Минзакуп РТ 01.04.2020 для размещения  на площадки электронных торгов по определению подрядных организаций. Контролирующим органом Минфином РТ проведены контрольные мероприятия на соответствие плана – графика и утверждены. В связи с выявленными замечаниями, аукционные документации доработаны и будут представлены 08.04.2020. 
Сроки исполнения Проведения конкурсных мероприятий на определение подрядных организаций на строительства 26 ФАПов по типовому проекту с привязкой к местности согласно Плану мероприятий, утвержденного Распоряжением Республики Тыва №61-р от 26.02.2020 г. обозначены в апреле 2020 года. Таким образом, Проведения конкурсных мероприятий на определение подрядных организаций и Заключение государственного контракта с подрядными организациями на строительство идет согласно Плану.
</t>
  </si>
  <si>
    <t xml:space="preserve">Всего выполнено – 37 вылетов по целевой программе. Налет часов всего – 139,23л/часов. Среднее время 1 вылета составило 3,76 л/часа;
Профинансировано 36 315 053,27 рублей. Всего медицинская помощь оказана 150 больным, в том числе 27 детям, из них 10 детям до 1 года., из них с применением авиации: медицинская помощь оказана 69 больным, в том числе 16 детям, из них 9 детям до 1 года. Всего выполнено операционных вмешательств 22 больным, в том числе 1 ребенку. Всего по показаниям эвакуировано и госпитализировано в республиканские МО и федеральные МО 113 больных, в том числе 25 детей, из них 10 детей до 1 года, из них с применением авиации: по показаниям эвакуировано и госпитализировано в республиканские и федеральные МО 68 больных, в том числе 16 детей, из них 6 детей до 9 года.
</t>
  </si>
  <si>
    <t>На стадии заключения гос.контракт на сумму 10 859 822,04 руб. для профилактики осложнений сердечно-сосудистых заболеваний у пациентов высокого риска путем обеспечения лекарственными препаратами граждан, которые перенесли острое нарушение мозгового кровообращения, инфаркт миокарда и другие острые сердечно-сосудистые заболевания или операции на сосудах и которые получают медицинскую помощь в амбулаторных условиях.</t>
  </si>
  <si>
    <t>Издан совместный приказ Миздрава РТ и Минтруда РТ"Об утверждении плана профилактических прививок против пневмококковой инфекции граждан старшего поколения из групп риска проживающих в организациях социального обеспечения Республики Тыва на 2020-2022 годы". Заключен 1 договор на поставку вакцины Превенар с ООО "Сибмединфо" на сумму 43 838,3400 руб. Поставлено и произведена оплата 100 %.</t>
  </si>
  <si>
    <t>Издан приказ Минздрава РТ от 06.03.2020 г. № 221пр/20 "Об утверждении об утверждении плана-графика закупок товаров, работ, услуг в рамках Национального проекта "Здравоохранения" для нужд Министерство здравоохранения Республики Тыва", где запланировано закупка 16 наименований медицинского оборудования для медицинских органи заций, оказывающих медицинскую помощь больным с онкологическими заболеваниями.</t>
  </si>
  <si>
    <t>Издан приказ Минздрава РТ от 06.03.2020 г. № 221пр/20 "Об утверждении об утверждении плана-графика закупок товаров, работ, услуг в рамках Национального проекта "Здравоохранения" для нужд Министерство здравоохранения Республики Тыва", где запланировано закупка 3 наименований медицинского оборудования для оснащения оборудованием региональных сосудистых центров и первичных сосудистых отделений.</t>
  </si>
  <si>
    <t xml:space="preserve">
На это год запланировано предоставление единовременных компенсационных выплат 15 врачам.
</t>
  </si>
  <si>
    <t xml:space="preserve">В течение отчетного периода на обеспечение деятельности Медицинского колледжа профинансировано 12 400 600,00 рублей (на коммунальные услуги, материальные запасы, заработная плата, налоги и др. статьи). </t>
  </si>
  <si>
    <t>Заключено 12 гос.контракта  на  сумму 32 269,69791 тыс. руб и 1 договор на сумму 39,47630 тыс. руб. с 6 поставщиками. Поставлено на сумму 27 799,38821 тыс. руб. Оплачено на сумму 22 676,97тыс. руб.</t>
  </si>
  <si>
    <t>Произведена оплата по кредиторской задолженности за договора, заключенные в 2019 году на проведение технического обслуживания зданий центральных кожуунных больниц и на приобретение строительных материалов на общую сумму 1 430 260,62 руб.</t>
  </si>
  <si>
    <t>Заключено 4 госконтрактов на сумму 14 052 309,26 руб. с 3 поставщиками на поставку диагностических средств, аллерген для выявления туберкулеза и регентов для определения ВИЧ-инфекции.</t>
  </si>
  <si>
    <t xml:space="preserve">Учебно-тренировочное мероприятие по вольной борьбе сборных команд РТ на подготовку всероссийского турнира на призы Академии борьбы им. «Д.Г. Миндиашвили» в г. Красноярск январь 2020 года.Спортзал «ХЕРЕЛ».
     Учебно-тренировочное мероприятие по вольной борьбе сборных команд РТ на подготовку международного турнира «Гран-При Иван Ярыгин» в г. Красноярск январь 2020 года. Спорт зал «ХЕРЕЛ».
    Учебно-тренировочное мероприятие по вольной борьбе сборных команд РТ на подготовку первенстве Сибирского Федерального Округа по вольной борьбе в г. Красноярск февраль 2020 год. Спортзал «ХЕРЕЛ».  
</t>
  </si>
  <si>
    <t xml:space="preserve">На развитие симуляционных площадок для закупки манекенов и оборудований для  нужды Республиканского медицинского колледжа предусмотрено 6 000,0 тыс. руб.  </t>
  </si>
  <si>
    <t>издан приказ МЗ РТ от 31.12.2019 г. № 1458 "Об утверждении перечня медицинских изделий и медицинских организаций, участвующих в региональной проекте "Развитие детского здравоохранения, включая создание современной инфраструктуры оказания медицинской помощи детям" на 2020 год</t>
  </si>
  <si>
    <t>В течение отчетного периода на обеспечение мероприятия подготовка средних медицинских работников Медицинского колледжа профинансировано 263 253,00 рублей (заработная плата и начисления на выплаты по оплате труда)</t>
  </si>
  <si>
    <t xml:space="preserve">На 2020 год запланированы следующие курсовые и сертификационные мероприятия: "Организация здравоохранения и общественное здоровье", "Симуляционное обучение в Центре повышения квалификации", "Детство", "Болезни системы кровообращения", "Онкология", "Санавиация", "Ортодонтия", "Урология". Прошли обучение тематическое усовершенствование по "Онкологии" 3 врачей на сумму 103 560,00 руб. </t>
  </si>
  <si>
    <t>ГБПОУ РТ "Республиканский медицинский колледж" отправил расчет потребности на выплату стипендии в сумме 888 048,00 руб. и сиротам на сумму 784 450,00 руб. Всего 1 672 498,0 руб.</t>
  </si>
  <si>
    <t>Проведена диспансеризация определенных групп взрослого населения на сумму 27649,8 тыс.рублей, в том числе: ГБУЗ РТ "Городская поликлиника" - 3884,5 тыс. руб. (1178 случая); ГБУЗ РТ "Республиканская больница № 1" - 3602,0 тыс. руб. (1111 случая); ГБУЗ РТ "Бай-Тайгинская ЦКБ" - 2484,3 тыс. руб. (762 случая); ГБУЗ РТ "Барун-Хемчикский ММЦ" - 3225,2 тыс. руб. (933 случаев); ГБУЗ РТ "Дзун-Хемчикский ММЦ" - 1958,6 тыс. руб. (571 случаев); ГБУЗ РТ "Каа-Хемская ЦКБ" - 0 тыс. руб. (0 случаев); ГБУЗ РТ "Кызылская ЦКБ" - 3283,2 тыс. руб. (962 случаев); ГБУЗ РТ "Монгун-Тайгинская ЦКБ" - 142,6 тыс. руб. (50 случаев); ГБУЗ РТ "Овюрская ЦКБ" - 543,4 тыс. руб. (145 случаев); ГБУЗ РТ "Пий-Хемская ЦКБ" - 76,1 тыс. руб. (27 случаев); ГБУЗ РТ "Сут-Хольская ЦКБ" - 1049,2 тыс. руб. (328 случаев); ГБУЗ РТ "Тандинская ЦКБ" - 1017,7 тыс. руб. (357 случев); ГБУЗ РТ "Тере-Хольская ЦКБ" - 66,6 тыс. руб. (22 случаев); ГБУЗ РТ "Тес-Хемская ЦКБ" - 1880,4 тыс. руб. (576 случаев); ГБУЗ РТ "Тоджинская ЦКБ" - 584,2 тыс. руб. (192 случаев); ГБУЗ РТ "Улуг-Хемский ММЦ" - 1155,6 тыс. руб. (370 случаев); ГБУЗ РТ "Чаа-Хольская ЦКБ" - 0 тыс. руб. (0 случаев); ГБУЗ РТ "Чеди-Хольская ЦКБ" - 1901,6 тыс. руб. (566 случаев); ГБУЗ РТ Эрзинская ЦКБ" -  794,5 тыс. руб.  (254 случаев).</t>
  </si>
  <si>
    <t>Диспансеризация детей   проведена на сумму 1822,9 тыс.рублей, втом числе: ГБУЗ РТ "Республиканская детская больница" - 1362,3 тыс. руб. (135 случая); ГБУЗ РТ "Бай-Тайгинская ЦКБ" - 0 тыс. руб. (0 случая); ГБУЗ РТ "Барун-Хемчикский ММЦ" - 0 тыс.руб., (0 случая),ГБУЗ РТ "Дзун-Хемчикский ММЦ" - 0 тыс. руб. (0 случая); ГБУЗ РТ "Каа-Хемская ЦКБ" - 0 тыс. руб. (0 случая); ГБУЗ РТ "Кызылская ЦКБ" - 0 тыс. руб. (0 случая); ГБУЗ РТ "Монгун-Тайгинская ЦКБ" - 0 тыс. руб. (0 случая); ГБУЗ РТ "Овюрская ЦКБ" - 0 тыс. руб. (0 случая); ГБУЗ РТ "Пий-Хемская ЦКБ" - 0 тыс. руб. (0 случая); ГБУЗ РТ "Сут-Хольская ЦКБ" - 0  тыс. руб. (0 случая); ГБУЗ РТ "Тандинская ЦКБ" - 350,6 тыс. руб. (35 случая); ГБУЗ РТ "Тес-Хемская ЦКБ" - 0 тыс. руб. (0 случая);ГБУЗ РТ "Тоджинская ЦКБ" - 109,9 тыс. руб. (11 случая); ГБУЗ РТ "Тере-Хольская ЦКБ" - 0 тыс. руб. (0 случая); ГБУЗ РТ "Улуг-Хемский ММЦ" - 0 тыс. руб. (0 случая);ГБУЗ РТ"Чаа-Хольская ЦКБ" - 0 тыс.рублей (0 случая), ГБУЗ РТ "Чеди-Хольская ЦКБ" - 0 тыс. руб. (0 случая); ГБУЗ РТ Эрзинская ЦКБ" - 0 тыс. руб. (0 случая).</t>
  </si>
  <si>
    <t>За отчетный период проведено в ГБУЗ РТ "Республиканском центре медицинской профилактики"  осмотров на сумму 3126,5 тыс. руб. (1308 посещений) или 23,7 % исполнения от годового план.</t>
  </si>
  <si>
    <t>Профилактические осмотры  для взрослых проведена  на сумму 6840,4 тыс.рублей (3078 случая) или 22,3 % исполнения от годового плана.</t>
  </si>
  <si>
    <t>Профилактические осмотры  для детей проведены на сумму 38262,6 тыс.рублей (13162 случая) или 17,5 % исполнения от годового плана.</t>
  </si>
  <si>
    <r>
      <t>По неотложной медицинской помощи за отчетный период  выполнено на сумму 45106,2  тыс. руб. (40927 случаев) выполнение от годового плана</t>
    </r>
    <r>
      <rPr>
        <sz val="8"/>
        <color rgb="FFFF0000"/>
        <rFont val="Times New Roman"/>
        <family val="1"/>
        <charset val="204"/>
      </rPr>
      <t xml:space="preserve"> </t>
    </r>
    <r>
      <rPr>
        <sz val="8"/>
        <rFont val="Times New Roman"/>
        <family val="1"/>
        <charset val="204"/>
      </rPr>
      <t>24,0</t>
    </r>
    <r>
      <rPr>
        <sz val="8"/>
        <color rgb="FFFF0000"/>
        <rFont val="Times New Roman"/>
        <family val="1"/>
        <charset val="204"/>
      </rPr>
      <t xml:space="preserve"> </t>
    </r>
    <r>
      <rPr>
        <sz val="8"/>
        <rFont val="Times New Roman"/>
        <family val="1"/>
        <charset val="204"/>
      </rPr>
      <t>% том числе: ГБУЗ РТ "Бай-Тайгинская ЦКБ" - 1914,3 тыс. руб. (1840 случаев); ГБУЗ РТ "Барун-Хемчикский ММЦ" - 3938,0 тыс. руб. (3679 случая); ГБУЗ РТ "Дзун-Хемчикский ММЦ" - 2601,5 тыс. руб. (2251 случая); ГБУЗ РТ "Каа-Хемская ЦКБ" - 1314,5 тыс. руб. (1977 случая); ГБУЗ РТ "Кызылская ЦКБ" - 4667,3 тыс. руб. (3259 случая); ГБУЗ РТ "Монгун-Тайгинская ЦКБ" - 972,4 тыс. руб. (873 случая); ГБУЗ РТ "Овюрская ЦКБ" - 1003,0 тыс. руб. (920 случая); ГБУЗ РТ "Пий-Хемская ЦКБ" - 2162,5 тыс. руб. (1593 случая); ГБУЗ РТ "Сут-Хольская ЦКБ" - 1389,4 тыс. руб. (1280 случая); ГБУЗ РТ "Тандинская ЦКБ" - 1867,0 тыс. руб. (1659 случая); ГБУЗ РТ "Тере-Хольская ЦКБ" - 630,6 тыс. руб. (522 случая); ГБУЗ РТ "Тес-Хемская ЦКБ" - 1252,5 тыс. руб. (1257 случая); ГБУЗ РТ "Тоджинская ЦКБ" - 1108,7 тыс. руб. (1030 случая); ГБУЗ РТ "Улуг-Хемский ММЦ" - 3470,8 тыс. руб. (3080 случая); ГБУЗ РТ "Чаа-Хольская ЦКБ" - 1132,7 тыс. руб. (1416 случая); ГБУЗ РТ "Чеди-Хольская ЦКБ" - 1196,4 тыс. руб. (1018 случая); ГБУЗ РТ Эрзинская ЦКБ" - 1362,1 тыс. руб. (1239 случая), ГБУЗ РТ "Городская поликлиника" - 4237,5 тыс. руб. (4713 случая); ГБУЗ РТ "Республиканская больница № 1" - 2148,3 тыс. руб. (2309 случая); ГБУЗ РТ "Республиканская больница № 2" - 58,8 тыс. руб. (63 случай); .ГБУЗ РТ "Республиканская детская больница" - 6548,6 тыс. руб. (4833 случая); ООО "Семейный доктор" - 129,1 тыс.руб. (116 случая).</t>
    </r>
  </si>
  <si>
    <r>
      <t>Обращение по заболеваниям выполнено за отчетный период на сумму - 299160,8  тыс. руб., (123641 случая) выполнение от годового плана составляет - 21,7</t>
    </r>
    <r>
      <rPr>
        <sz val="8"/>
        <color rgb="FFFF0000"/>
        <rFont val="Times New Roman"/>
        <family val="1"/>
        <charset val="204"/>
      </rPr>
      <t xml:space="preserve"> </t>
    </r>
    <r>
      <rPr>
        <sz val="8"/>
        <rFont val="Times New Roman"/>
        <family val="1"/>
        <charset val="204"/>
      </rPr>
      <t>%., в том числе: ГБУЗ РТ "Бай-Тайгинская ЦКБ" - 11090,4 тыс. руб. (4647 случая); ГБУЗ РТ "Барун-Хемчиская ММЦ" - 25763,7 тыс.руб. (9627 случая), ГБУЗ РТ "Дзун-Хемчикский ММЦ" - 17539,1 тыс. руб. (6714 случая); ГБУЗ РТ "Каа-Хемская ЦКБ" - 12475,6 тыс. руб. (5693 случая); ГБУЗ РТ "Кызылская ЦКБ" - 18960,6 тыс. руб. (8022 случая); ГБУЗ РТ "Монгун-Тайгинская ЦКБ" - 6830,2 тыс. руб. (2810 случаев); ГБУЗ РТ "Овюрская ЦКБ" - 9259,5 тыс. руб. (3728 случая); ГБУЗ РТ "Пий-Хемская ЦКБ" - 12235,4 тыс. руб. (3584 случая); ГБУЗ РТ "Сут-Хольская ЦКБ" - 4723,1 тыс. руб. (1907 случая); ГБУЗ РТ "Тандинская ЦКБ" - 11112,1 тыс. руб. (4653 случая); ГБУЗ РТ "Тес-Хемская ЦКБ" - 10865,8 тыс.руб. (4465 случая), ГБУЗ РТ "Тере-Хольская ЦКБ" - 2531,3 тыс.руб. (850 случая), ГБУЗ РТ "Тоджинская ЦКБ" - 8536,5 тыс. руб. (3464 случая); РТ "Улуг-Хемский ММЦ" - 23083,2 тыс. руб. (8967 случая);  ГБУЗ РТ "Чаа-Хольская ЦКБ" - 7372,9 тыс.руб. (2991 случая), ГБУЗ РТ "Чеди-Хольская ЦКБ" - 7503,8 тыс. руб. (2973 случая); ГБУЗ РТ "Эрзинская ЦКБ" - 12503,7 тыс. руб. (4895 случая), ГБУЗ РТ "Республиканская больница №1" - 12757,6 тыс.руб. (7855 случая), ГБУЗ РТ "Республиканская больница № 2" - 5985,4 тыс.руб. (2302 случая), ГБУЗ РТ "Республиканский онкологический дитспансер" - 4909,7 тыс.руб. (1882 случая), ГБУЗ РТ "Республиканский кожно-венерологический диспансер" - 5093,9 тыс.руб. (1976 случая), ГБУЗ РТ "Республиканская детская больница" - 20419,7 тыс.руб. (7481 случая), ГБУЗ РТ "Перинатальный центр" - 8631,9 тыс.руб. (2607 случая), ГБУЗ РТ "Инфекционная больница" - 1042,8 тыс.руб. (408 случая), ГБУЗ РТ "Городская поликлиника" - 20665,2 тыс.руб. (9735 случая), ГБУЗ РТ "Стоматологическая поликлиника" - 11798,3 тыс.руб. (7172 случая), ФКУЗ "МСЧ МВД России по РТ" - 194,2 тыс.руб. (93 случая), ГБУЗ РТ "Республиканский центр Медицинской профилактике" - 1728,0 тыс.руб. (639 случая), ГБУЗ РТ "Республиканский центр восстановительной медицины и реабилитации для детей" - 996,4 тыс.руб. (483 случая), ИП "Олчей" - 103,3 тыс.рублей (62 случая), ИП Монгуш Р.К. - 121,4 тыс.руб. (46 случая), ИП Саражакова Л.А. - 147,5 тыс.руб. (90 случая), ГАУЗ РТ СП "Серебрянка" -  1137,4 тыс.руб. (425 случая), ООО "Байдо" - 432,5 тыс.руб. (141 случаев), МЧУ ДПО "Нефросовет" - 147,6 тыс.руб. (75 случая), ООО "Санталь 17" - 218,4 тыс.руб. (58 случая), ООО "Вита-Дент" - 36,0 тыс.руб. (21 случая), ООО Медицинский центр "Гиппократ" - 206,8 (100 случай).</t>
    </r>
  </si>
  <si>
    <r>
      <t>Профилактические посещение за отчетный период выполнено на сумму 76540,7</t>
    </r>
    <r>
      <rPr>
        <sz val="8"/>
        <color rgb="FFFF0000"/>
        <rFont val="Times New Roman"/>
        <family val="1"/>
        <charset val="204"/>
      </rPr>
      <t xml:space="preserve"> </t>
    </r>
    <r>
      <rPr>
        <sz val="8"/>
        <rFont val="Times New Roman"/>
        <family val="1"/>
        <charset val="204"/>
      </rPr>
      <t>тыс. рублей (224624 посещений) или 22,3 % исполнения от годового плана, том числе: ГБУЗ РТ "Бай-Тайгинская ЦКБ" - 1052,2 тыс. руб. (4965 посещений); ГБУЗ РТ "Барун-Хемчикский ММЦ" - 1799,9 тыс. руб. (11199 посещений); ГБУЗ РТ "Дзун-Хемчикский ММЦ" - 1085,4 тыс. руб. (5112 посещений); ГБУЗ РТ "Каа-Хемская ЦКБ" - 724,1 тыс. руб. (4495 посещений); ГБУЗ РТ "Кызылская ЦКБ" - 2040,8 тыс. руб. (12542 посещений); ГБУЗ РТ "Монгун-Тайгинская ЦКБ" - 517,4 тыс. руб. (3077 посещений); ГБУЗ РТ "Овюрская ЦКБ" - 446,3 тыс. руб. (2363 посещений); ГБУЗ РТ "Пий-Хемская ЦКБ" - 2379,5 тыс. руб. (9595 посщений); ГБУЗ РТ "Сут-Хольская ЦКБ" - 712,2 тыс. руб. (4203 посещений); ГБУЗ РТ "Тандинская ЦКБ" - 1112,1 тыс. руб. (5915 посещений); ГБУЗ РТ "Тере-Хольская ЦКБ" - 12,4 тыс. руб. (63 посещений); ГБУЗ РТ "Тес-Хемская ЦКБ" - 729,2  тыс. руб. (2980 посещений); ГБУЗ РТ "Тоджинская ЦКБ" - 390,8 тыс. руб. (1547 посещений); ГБУЗ РТ "Улуг-Хемский ММЦ" - 2308,4 тыс. руб. (11833 посещений); ГБУЗ РТ "Чаа-Хольская ЦКБ" - 386,2 тыс. руб. (1812 посещений); ГБУЗ РТ "Чеди-Хольская ЦКБ" - 594,4 тыс. руб. (3404 посещений) ,ГБУЗ РТ Эрзинская ЦКБ" - 753,8 тыс. руб. (3885 посещений), ГБУЗ РТ "Республиканская больница № 1" - 3955,1 тыс.руб. (23530 посещений),  ГБУЗ РТ "Республиканская больница № 2" - 155,9 тыс.руб. (889 посещений), ГБУЗ РТ "Республиканский онкологический диспансер" - 146,1 тыс.руб. (1236 посещений), ГБУЗ РТ "Республиканский кожно-венерологический диспансер" - 225,5 тыс.руб. (1304 посещений), ГБУЗ РТ "Республиканская детская больница" - 2875,6 тыс.руб. (17401 посещений), ГБУЗ РТ "Перинатальный центр" - 1378,9 тыс.руб. (11762 посещений), ГБУЗ РТ "Инфекционная больница" - 135,8 тыс.руб. (626 посещений), ГБУЗ РТ "Городская поликлиника" - 2726,8 тыс. руб. (12817 посещений); ГБУЗ РТ "Стоматологическая поликлиника - 7808,2 тыс. руб. (49506 посещений); .ФКУЗ "МСЧ МВД России по РТ" - 46,9 тыс.руб. (302 посещений), ГБУЗ РТ "Республиканский центр медицинской профилактике" - 1103,6 тыс.руб. (3026 посещений), ГБУЗ РТ "Республиканский центр восстановительной медицины" - 2462,8 тыс.руб. (7515 посещений), ИП Саражакова Л.А. - 46,4 тыс.руб. (270 посещений), ГАУЗ РТ СП "Серебрянка" - 145,2 тыс.руб. (516 посещений), ООО "Байдо" - 7980,5 тыс.руб. (22 посещений), МЧУ ДПО "Нефросовет" - 36224,8 тыс.руб. (4725 посещений), ООО "Санталь 17" - 18,6 тыс.руб. (30 посещений), ООО "Гиппократ" - 31,5 тыс.руб. (60 посещений).</t>
    </r>
  </si>
  <si>
    <t>По медицинской эвакуации (по наземному эвакуации) обслужено на сумму 2369,4 тыс. руб., (122 вызова) или 21,5 %  исполнения от годового плана, из них: ГБУЗ РТ "Барун-Хечикский ММЦ" - 113,2 тыс.рублей (4 случая), ГБУЗ РТ Республиканская детская больница" - 495,1 тыс.рублей (22 вызовов), ГБУЗ РТ "Перинатальный центр" - 301,8 тыс.рублей (11 вызова), ГБУЗ РТ "Республиканский центр скорой медицинской помощи и медицины катастроф" - 1459,3 тыс.рублей (85 вызова).</t>
  </si>
  <si>
    <t>За отчетный период обслужено на сумму 110788,1 тыс. рублей, 27,4 %, в том числе: ГБУЗ РТ "Барун-Хемчикский межкожуунный медицинский центр" - 25062,2 тыс.руб. (1825 вызова), ГБУЗ РТ «Бай-Тайгинская ЦКБ» - 7684,4 тыс.рублей (673 вызова), ГБУЗ РТ «Дзун-Хемчикская межкожунный медицинский центр» - 6282,0 тыс.рублей (1250 вызова), ГБУЗ РТ «Каа-Хемская ЦКБ» - 9788,9 тыс.рублей (574 вызова), ГБУЗ РТ «Монгун-Тайгинская ЦКБ» - 5769,7 тыс.руб. (485 вызова), ГБУЗ РТ «Овюрская ЦКБ» - 3856,9 тыс.руб. (543 вызова), ГБУЗ РТ «Пий-Хемская ЦКБ» - 20403,0 тыс. руб. (742 вызова), ГБУЗ РТ «Сут-Хольская ЦКБ» - 9913,3 руб. (585 вызова), ГБУЗ РТ «Тандинская ЦКБ» - 3221,2 тыс.руб. (754 вызова) , ГБУЗ РТ «Тес-Хемская ЦКБ» - 3054,3 тыс.руб (512 вызова).,  ГБУЗ РТ "Тере-Хольская ЦКБ" - 1022,0 тыс.руб. (121 вызова), ГБУЗ РТ «Тоджинская ЦКБ» - 1451,3 тыс.руб. (231 вызова), ГБУЗ РТ «Улуг-Хемский межкожуунный медицинский центр» -  4826,1 тыс.руб. (843 вызова), ГБУЗ РТ «Чаа-Хольская ЦКБ» -  3821,0 тыс. руб. (395 вызова), ГБУЗ РТ «Чеди-Хольская ЦКБ» - 1335,2 тыс. руб.(465 вызова), ГБУЗ РТ «Эрзинская ЦКБ» - 7487,7 тыс. руб.(476 вызова), ГБУЗ РТ "Республиканский центр скорой медицинской помощи и медицины катастроф" - 45578,5 тыс.рублей (13367 вызова).</t>
  </si>
  <si>
    <r>
      <t>Оказано по высокотехнологической медицинской помощи по профилю "Неонатология" на сумму 10537,6 тыс. рублей (36 случая) на базе ГБУЗ РТ "Перинатальный центр", выполнение от годового плана 26,1</t>
    </r>
    <r>
      <rPr>
        <sz val="8"/>
        <color rgb="FFFF0000"/>
        <rFont val="Times New Roman"/>
        <family val="1"/>
        <charset val="204"/>
      </rPr>
      <t xml:space="preserve"> </t>
    </r>
    <r>
      <rPr>
        <sz val="8"/>
        <rFont val="Times New Roman"/>
        <family val="1"/>
        <charset val="204"/>
      </rPr>
      <t>%.</t>
    </r>
  </si>
  <si>
    <t>Оказано по высокотехнологической медицинской помощи по профилю "Акушерство и гинекология" на сумму 2971,9 тыс. рублей (15 случаев) на базе ГБУЗ РТ "Перинатальный центр", выполнение годового плана 28,8 %.</t>
  </si>
  <si>
    <t>Процедуры на экстракорпорального оплодотворения не проводились.</t>
  </si>
  <si>
    <t xml:space="preserve">В отчетном периоде в медицинские организации направлены финансовые средства на общую сумму 2 360 048,11 руб. за счет средств республиканского бюджета для приобретения расходных материалов, в том числе: Противотуберкулезный диспансер - 3 054 656,11 руб., Рескожвендиспансер - 993 041,00 руб., Реснаркодиспансер - 430 540,00 руб., Респсихбольница - 130 000,00 руб.  За счет средств ОМС  оказана помощь на сумму 111004,5 тыс. рублей или 19,1% исполнения от годового плана.ГБУЗ РТ "Барун-Хемчикский межкожуунный медицинский центр" - 5305,3 тыс.руб. (296 случая), ГБУЗ РТ «Бай-Тайгинская ЦКБ» - 1506,1 тыс.рублей (90 случая), ГБУЗ РТ «Дзун-Хемчикская межкожунный медицинскитй центр» - 4995,7 тыс.рублей (256 случаев), ГБУЗ РТ «Каа-Хемская ЦКБ» - 1613,6 тыс.рублей (76 случаев), ГБУЗ РТ «Кызылская ЦКБ» - 3462,4 тыс.рублей (209 случая),ГБУЗ РТ «Монгун-Тайгинская ЦКБ» - 1532,2 тыс.руб. (84 случая), ГБУЗ РТ «Овюрская ЦКБ» - 1878,3 тыс.руб. (118 случая), ГБУЗ РТ «Пий-Хемская ЦКБ» - 1265,6 тыс. руб. (80 случая), ГБУЗ РТ «Сут-Хольская ЦКБ» - 406,9 руб. (23 случая), ГБУЗ РТ «Тандинская ЦКБ» - 3929,0 тыс.руб.(264 случая) , ГБУЗ РТ «Тес-Хемская ЦКБ» - 1599,3 тыс.руб (102 случая).,  ГБУЗ РТ "Тере-Хольская ЦКБ" - 555,3 тыс.руб. (18 случая), ГБУЗ РТ «Тоджинская ЦКБ» - 562,6 тыс.руб. (31 случая), ГБУЗ РТ «Улуг-Хемский межкожуунный медицинский центр» - 6427,0 тыс.руб. (302 случая), ГБУЗ РТ «Чаа-Хольская ЦКБ» - 848,4 тыс. руб.(51 случая), ГБУЗ РТ «Чеди-Хольская ЦКБ» - 995,2 тыс. руб.(67 случая), ГБУЗ РТ «Эрзинская ЦКБ» - 1843,1 тыс. руб.(114 случая), ГБУЗ РТ "Республиканская больница № 1" - 7658,7 тыс.рублей (435 случая),ГБУЗ РТ "Республиканская больница №2" - 1384,0 тыс.руб. (77 случая), ГБУЗ РТ "Республиканский онкологический диспансер" - 40,8 (233 случая), ГБУЗ РТ "Республиканский кожно-венерологический диспансер" - 4280,0 тыс.руб. (131 случая), ГБУЗ РТ Республиканская детская больница" - 5144,0 тыс.руб.(169 случая), ГБУЗ РТ "Перинатальный центр" - 4815,7 тыс.руб. (225 случая),ГБУЗ РТ "Инфекционная больница" - 2461,2 тыс.руб. (77 случая), ГБУЗ РТ "Городская поликлиника" - 33561,3 тыс.руб. (234 случая), МЧУ ДПО "Нефросовет" - 629,4 тыс.руб. (9 случая). </t>
  </si>
  <si>
    <t>В отчетном периоде на содержание подведомственных учреждений Минздрава РТ (стационаров) направлены 245 496 326,04 руб., в том числе: ГБУЗ РТ «Республиканская психиатрическая больница» - 60 813 608,16 руб.,  ГБУЗ РТ «Инфекционная больница» - 402 200,00 руб., ГБУЗ РТ «Республиканский кожно-венерологический диспансер» - 5 519 594,00 руб., ГБУЗ РТ «Противотуберкулезный диспансер» - 128 716 791,28 руб., ГБУЗ РТ «Барун-Хемчикский межкожуунный медицинский центр" - 4 512 265,00 руб., ГБУЗ РТ «Бай-Тайгинская ЦКБ» - 2 129 600,00 руб., ГБУЗ РТ «Дзун-Хемчикская ЦКБ» - 5 650 413,05 руб., ГБУЗ РТ «Каа-Хемская ЦКБ» - 3 297 660,00 руб., ГБУЗ РТ «Кызылская ЦКБ» - 1 964 570,00 руб., ГБУЗ РТ «Монгун-Тайгинская ЦКБ» - 1 149 713,66 руб., ГБУЗ РТ «Овюрская ЦКБ» - 1 619 939,01 руб., ГБУЗ РТ «Пий-Хемская ЦКБ» - 3 887 189,84 руб., ГБУЗ РТ «Сут-Хольская ЦКБ» - 2 271 182,00 руб., ГБУЗ РТ «Тандинская ЦКБ» - 1 279 649,00 руб., ГБУЗ РТ «Тес-Хемская ЦКБ» - 2 393 660,00 руб.,  ГБУЗ РТ "Тере-Хольская ЦКБ" - 123 900,00 руб., ГБУЗ РТ «Тоджинская ЦКБ» - 3 098 093,00 руб., ГБУЗ РТ «Улуг-Хемский межкожуунный медицинский центр» -10 880 426,1 руб., ГБУЗ РТ "Чаа-Хольская ЦКБ" - 1 304 521,00 руб., ГБУЗ РТ «Чеди-Хольская ЦКБ» - 1 603 420,43 руб., ГБУЗ РТ «Эрзинская ЦКБ» -2 877 930,00 руб. За счет средств ОМС выполнено на сумму 647424,8 тыс. рублей или 21,8 % исполнения от годового плана, в том числе: ГБУЗ РТ "Барун-Хемчикский межкожуунный медицинский центр" - 45956,4 тыс.руб. (989 случая), ГБУЗ РТ «Бай-Тайгинская ЦКБ» - 6572,8 тыс.рублей (208 случая), ГБУЗ РТ «Дзун-Хемчикская межкожунный медицинскитй центр» - 14330,7 тыс.рублей (358 случая), ГБУЗ РТ «Каа-Хемская ЦКБ» - 7586,6 тыс.рублей (179 случая), ГБУЗ РТ «Кызылская ЦКБ» - 16816,6 тыс.рублей (533 случая),ГБУЗ РТ «Монгун-Тайгинская ЦКБ» - 9686,2 тыс.руб. (269 случая), ГБУЗ РТ «Овюрская ЦКБ» - 4277,8 тыс.руб. (138 случаев), ГБУЗ РТ «Пий-Хемская ЦКБ» - 11191,6 тыс. руб. (246 случаев), ГБУЗ РТ «Сут-Хольская ЦКБ» - 8607,4 тыс.руб. (176 случая), ГБУЗ РТ «Тандинская ЦКБ» - 9798,2 тыс.руб.(324 случая) , ГБУЗ РТ «Тес-Хемская ЦКБ» - 6032,6 тыс.руб (183 случая).,  ГБУЗ РТ "Тере-Хольская ЦКБ" - 5588,8 тыс.руб. (146 случая), ГБУЗ РТ «Тоджинская ЦКБ» - 4797,3 тыс.руб. (142 случая), ГБУЗ РТ «Улуг-Хемский межкожуунный медицинский центр» - 24742,0 тыс.руб. (509 случая), ГБУЗ РТ «Чаа-Хольская ЦКБ» - 5051,4 тыс. руб.(142 случая), ГБУЗ РТ «Чеди-Хольская ЦКБ» - 4297,4 тыс. руб.(138 случая), ГБУЗ РТ «Эрзинская ЦКБ» - 6356,7 тыс. руб.(238 случая), ГБУЗ РТ "Республиканская больница № 1" - 174198,4 тыс.рублей (3198 случая),ГБУЗ РТ "Республиканская больница №2" - 4861,8 тыс.руб. (140 случая), ГБУЗ РТ "Республиканский онкологический диспансер" - 76107,2 (470 случая), ГБУЗ РТ "Республиканский кожно-венерологический диспансер" - 5617,9 тыс.руб. (120 случая), ГБУЗ РТ Республиканская детская больница" - 49815,4 тыс.руб. (878 случая), ГБУЗ РТ "Перинатальный центр" - 121909,8 тыс.руб. (2255 случая), ГБУЗ РТ "Инфекционная больница" - 32566,1 тыс.руб. (1016 случая), ГБУЗ РТ "Республиканский центр восстановительной медицины и реабилитации для детей" - 6664,9 тыс.руб. (68 случая), ГАУЗ РТ СП "Серебрянка" - 5221,0 тыс.руб. (95 случая), МЧУ ДПО "Нефросовет" - 3608,5 тыс.руб. (48 случая).</t>
  </si>
  <si>
    <t>Медицинская реабилитация за отчетный период выполнено на сумму 16923,0 тыс. рублей, в том числе ГБУЗ РТ "Барун-Хемчикская ММЦ" - 0 тыс.руб. (0 случая), ГБУЗ РТ "Республиканская больница № 1" - 7635,0 тыс.руб.(112 случая), ГАУЗ РТ СП "Серебрянка" - 9937,8 тыс.руб. (224 случая), ГБУЗ РТ "Республиканский центр восстановительной медицины и реабилитации для детей" - 11553,6 тыс.руб. (159 случая).</t>
  </si>
  <si>
    <r>
      <t>Частными медицинскими организациями оказана медицинская помощь на сумму 43154,1 тыс. рублей  или</t>
    </r>
    <r>
      <rPr>
        <sz val="8"/>
        <color rgb="FFFF0000"/>
        <rFont val="Times New Roman"/>
        <family val="1"/>
        <charset val="204"/>
      </rPr>
      <t xml:space="preserve"> </t>
    </r>
    <r>
      <rPr>
        <sz val="8"/>
        <rFont val="Times New Roman"/>
        <family val="1"/>
        <charset val="204"/>
      </rPr>
      <t xml:space="preserve">23,1 </t>
    </r>
    <r>
      <rPr>
        <sz val="8"/>
        <color theme="1"/>
        <rFont val="Times New Roman"/>
        <family val="1"/>
        <charset val="204"/>
      </rPr>
      <t xml:space="preserve">%, из них ИП "Олчей" - 103,3 тыс.руб. (52 случая), ИП Монгуш Р.К. - 121,4 тыс.руб. (46 случая), ИП Саражакова Л.А. - 193,9 тыс.руб.(102 случая), ООО "Байдо" - 440,4 тыс.руб.(143 случаев), МЧУ ДПО "Нефросовет" - 40610,4 тыс.руб. (281 случая), ООО "Семейный доктор" - 129,1 тыс.руб. (111 случаев), ООО "Санталь 17" - 1281,3 тыс.руб. (118 случая), ООО "Вита-Дент" - 36,0 тыс.руб. (16 случая), ООО "МЦ "Гиппократ" - 238,3 (199 случая) . </t>
    </r>
  </si>
  <si>
    <t>Оказано по высокотехнологической медицинской помощи на сумму 66859,6 тыс. рублей (338 случаев) на базе Республиканской больницы № 1, выполнение годового плана 49,1 %.</t>
  </si>
  <si>
    <r>
      <t>За отчетный период проведено в ГБУЗ РТ "Республиканский центр восстановительной медицины и реабилитации для детей" осмотров на сумму 2808,7 тыс. руб. (1840 посещений) или 27,8</t>
    </r>
    <r>
      <rPr>
        <sz val="8"/>
        <color rgb="FFFF0000"/>
        <rFont val="Times New Roman"/>
        <family val="1"/>
        <charset val="204"/>
      </rPr>
      <t xml:space="preserve"> </t>
    </r>
    <r>
      <rPr>
        <sz val="8"/>
        <color theme="1"/>
        <rFont val="Times New Roman"/>
        <family val="1"/>
        <charset val="204"/>
      </rPr>
      <t>% исполнения от годового плана.</t>
    </r>
  </si>
  <si>
    <t>готовится приказ об утверждении перечня медицинских изделий, в том числе для использования на дому для обеспечения медицинских организаций, оказывающих паллиативную медицинскую помощь на 2020 год.</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</si>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</sst>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0.0"/>
    <numFmt numFmtId="165" formatCode="_-* #,##0.0\ _₽_-;\-* #,##0.0\ _₽_-;_-* &quot;-&quot;??\ _₽_-;_-@_-"/>
    <numFmt numFmtId="166" formatCode="_-* #,##0.0\ _₽_-;\-* #,##0.0\ _₽_-;_-* &quot;-&quot;?\ _₽_-;_-@_-"/>
  </numFmts>
  <fonts count="23" x14ac:knownFonts="1">
    <font>
      <sz val="11"/>
      <color theme="1"/>
      <name val="Calibri"/>
      <family val="2"/>
      <charset val="204"/>
      <scheme val="minor"/>
    </font>
    <font>
      <sz val="11"/>
      <color theme="1"/>
      <name val="Calibri"/>
      <family val="2"/>
      <charset val="204"/>
      <scheme val="minor"/>
    </font>
    <font>
      <sz val="8"/>
      <color theme="1"/>
      <name val="Times New Roman"/>
      <family val="1"/>
      <charset val="204"/>
    </font>
    <font>
      <sz val="12"/>
      <color theme="1"/>
      <name val="Times New Roman"/>
      <family val="1"/>
      <charset val="204"/>
    </font>
    <font>
      <b/>
      <sz val="8"/>
      <color theme="1"/>
      <name val="Times New Roman"/>
      <family val="1"/>
      <charset val="204"/>
    </font>
    <font>
      <sz val="6"/>
      <color theme="1"/>
      <name val="Times New Roman"/>
      <family val="1"/>
      <charset val="204"/>
    </font>
    <font>
      <sz val="6"/>
      <color theme="1"/>
      <name val="Calibri"/>
      <family val="2"/>
      <charset val="204"/>
      <scheme val="minor"/>
    </font>
    <font>
      <b/>
      <sz val="7"/>
      <color theme="1"/>
      <name val="Times New Roman"/>
      <family val="1"/>
      <charset val="204"/>
    </font>
    <font>
      <sz val="8"/>
      <color indexed="8"/>
      <name val="Times New Roman"/>
      <family val="1"/>
      <charset val="204"/>
    </font>
    <font>
      <sz val="7"/>
      <color theme="1"/>
      <name val="Times New Roman"/>
      <family val="1"/>
      <charset val="204"/>
    </font>
    <font>
      <sz val="7"/>
      <name val="Times New Roman"/>
      <family val="1"/>
      <charset val="204"/>
    </font>
    <font>
      <i/>
      <sz val="7"/>
      <color theme="1"/>
      <name val="Times New Roman"/>
      <family val="1"/>
      <charset val="204"/>
    </font>
    <font>
      <i/>
      <sz val="7"/>
      <name val="Times New Roman"/>
      <family val="1"/>
      <charset val="204"/>
    </font>
    <font>
      <b/>
      <sz val="8"/>
      <color indexed="8"/>
      <name val="Times New Roman"/>
      <family val="1"/>
      <charset val="204"/>
    </font>
    <font>
      <sz val="8"/>
      <name val="Times New Roman"/>
      <family val="1"/>
      <charset val="204"/>
    </font>
    <font>
      <b/>
      <sz val="8"/>
      <name val="Times New Roman"/>
      <family val="1"/>
      <charset val="204"/>
    </font>
    <font>
      <sz val="11"/>
      <color theme="1"/>
      <name val="Times New Roman"/>
      <family val="1"/>
      <charset val="204"/>
    </font>
    <font>
      <b/>
      <sz val="10"/>
      <color theme="1"/>
      <name val="Times New Roman"/>
      <family val="1"/>
      <charset val="204"/>
    </font>
    <font>
      <sz val="10"/>
      <color theme="1"/>
      <name val="Times New Roman"/>
      <family val="1"/>
      <charset val="204"/>
    </font>
    <font>
      <b/>
      <sz val="6"/>
      <color theme="1"/>
      <name val="Calibri"/>
      <family val="2"/>
      <charset val="204"/>
      <scheme val="minor"/>
    </font>
    <font>
      <i/>
      <sz val="8"/>
      <name val="Times New Roman"/>
      <family val="1"/>
      <charset val="204"/>
    </font>
    <font>
      <b/>
      <sz val="6"/>
      <color theme="1"/>
      <name val="Times New Roman"/>
      <family val="1"/>
      <charset val="204"/>
    </font>
    <font>
      <sz val="8"/>
      <color rgb="FFFF0000"/>
      <name val="Times New Roman"/>
      <family val="1"/>
      <charset val="204"/>
    </font>
  </fonts>
  <fills count="8">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7" tint="0.39997558519241921"/>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05">
    <xf numFmtId="0" fontId="0" fillId="0" borderId="0" xfId="0"/>
    <xf numFmtId="49" fontId="2" fillId="0" borderId="0" xfId="0" applyNumberFormat="1" applyFont="1" applyAlignment="1">
      <alignment horizontal="center" vertical="center"/>
    </xf>
    <xf numFmtId="0" fontId="3" fillId="0" borderId="0" xfId="0" applyFont="1"/>
    <xf numFmtId="4" fontId="4" fillId="0" borderId="3" xfId="0" applyNumberFormat="1" applyFont="1" applyBorder="1" applyAlignment="1">
      <alignment horizontal="center" vertical="top" wrapText="1"/>
    </xf>
    <xf numFmtId="4" fontId="4" fillId="0" borderId="2" xfId="0" applyNumberFormat="1" applyFont="1" applyBorder="1" applyAlignment="1">
      <alignment horizontal="center" vertical="top" wrapText="1"/>
    </xf>
    <xf numFmtId="4" fontId="2" fillId="0" borderId="2" xfId="0" applyNumberFormat="1" applyFont="1" applyBorder="1" applyAlignment="1">
      <alignment horizontal="center" vertical="top" wrapText="1"/>
    </xf>
    <xf numFmtId="4" fontId="2" fillId="2" borderId="2"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49" fontId="5" fillId="0" borderId="2" xfId="0" applyNumberFormat="1" applyFont="1" applyBorder="1" applyAlignment="1">
      <alignment horizontal="center" vertical="center"/>
    </xf>
    <xf numFmtId="0" fontId="5" fillId="0" borderId="2" xfId="0" applyNumberFormat="1" applyFont="1" applyBorder="1" applyAlignment="1">
      <alignment horizontal="center"/>
    </xf>
    <xf numFmtId="0" fontId="5" fillId="0" borderId="3" xfId="0" applyNumberFormat="1" applyFont="1" applyBorder="1" applyAlignment="1">
      <alignment horizontal="center"/>
    </xf>
    <xf numFmtId="0" fontId="5" fillId="2" borderId="2" xfId="0" applyNumberFormat="1" applyFont="1" applyFill="1" applyBorder="1" applyAlignment="1">
      <alignment horizontal="center"/>
    </xf>
    <xf numFmtId="0" fontId="5" fillId="0" borderId="2" xfId="0" applyNumberFormat="1" applyFont="1" applyFill="1" applyBorder="1" applyAlignment="1">
      <alignment horizontal="center"/>
    </xf>
    <xf numFmtId="0" fontId="6" fillId="0" borderId="0" xfId="0" applyFont="1"/>
    <xf numFmtId="49" fontId="4" fillId="3" borderId="2" xfId="0" applyNumberFormat="1" applyFont="1" applyFill="1" applyBorder="1" applyAlignment="1">
      <alignment horizontal="center" vertical="center"/>
    </xf>
    <xf numFmtId="164" fontId="7" fillId="3" borderId="2" xfId="0" applyNumberFormat="1" applyFont="1" applyFill="1" applyBorder="1" applyAlignment="1">
      <alignment horizontal="center" vertical="center"/>
    </xf>
    <xf numFmtId="49" fontId="2" fillId="0" borderId="2" xfId="0" applyNumberFormat="1" applyFont="1" applyFill="1" applyBorder="1" applyAlignment="1">
      <alignment horizontal="center" vertical="center"/>
    </xf>
    <xf numFmtId="0" fontId="8" fillId="0" borderId="2" xfId="0" applyFont="1" applyFill="1" applyBorder="1" applyAlignment="1">
      <alignment horizontal="left" vertical="center" wrapText="1"/>
    </xf>
    <xf numFmtId="164" fontId="9" fillId="0" borderId="2" xfId="0" applyNumberFormat="1" applyFont="1" applyFill="1" applyBorder="1" applyAlignment="1">
      <alignment horizontal="center" vertical="center"/>
    </xf>
    <xf numFmtId="164" fontId="10" fillId="0" borderId="2" xfId="1" applyNumberFormat="1" applyFont="1" applyFill="1" applyBorder="1" applyAlignment="1">
      <alignment horizontal="center" vertical="center" wrapText="1"/>
    </xf>
    <xf numFmtId="164" fontId="10" fillId="0" borderId="2" xfId="0" applyNumberFormat="1" applyFont="1" applyFill="1" applyBorder="1" applyAlignment="1">
      <alignment horizontal="center" vertical="center"/>
    </xf>
    <xf numFmtId="0" fontId="8" fillId="0" borderId="2" xfId="0" applyFont="1" applyBorder="1" applyAlignment="1">
      <alignment horizontal="left" vertical="center" wrapText="1"/>
    </xf>
    <xf numFmtId="0" fontId="8" fillId="0" borderId="7" xfId="0" applyFont="1" applyFill="1" applyBorder="1" applyAlignment="1">
      <alignment horizontal="left" vertical="top" wrapText="1"/>
    </xf>
    <xf numFmtId="0" fontId="8" fillId="0" borderId="2" xfId="0" applyNumberFormat="1" applyFont="1" applyFill="1" applyBorder="1" applyAlignment="1">
      <alignment horizontal="left" vertical="top" wrapText="1" shrinkToFit="1"/>
    </xf>
    <xf numFmtId="4" fontId="9" fillId="0" borderId="2" xfId="0" applyNumberFormat="1" applyFont="1" applyFill="1" applyBorder="1" applyAlignment="1">
      <alignment horizontal="center" vertical="center"/>
    </xf>
    <xf numFmtId="4" fontId="11" fillId="0" borderId="2" xfId="0" applyNumberFormat="1" applyFont="1" applyFill="1" applyBorder="1" applyAlignment="1">
      <alignment horizontal="center" vertical="center"/>
    </xf>
    <xf numFmtId="0" fontId="8" fillId="0" borderId="2" xfId="0" applyFont="1" applyFill="1" applyBorder="1" applyAlignment="1">
      <alignment horizontal="left" vertical="top" wrapText="1"/>
    </xf>
    <xf numFmtId="0" fontId="2" fillId="0" borderId="2" xfId="0" applyFont="1" applyFill="1" applyBorder="1" applyAlignment="1">
      <alignment horizontal="left" vertical="top" wrapText="1"/>
    </xf>
    <xf numFmtId="0" fontId="13" fillId="3" borderId="2" xfId="0" applyFont="1" applyFill="1" applyBorder="1" applyAlignment="1">
      <alignment horizontal="left" vertical="top" wrapText="1"/>
    </xf>
    <xf numFmtId="0" fontId="14" fillId="0" borderId="2" xfId="0" applyNumberFormat="1" applyFont="1" applyFill="1" applyBorder="1" applyAlignment="1">
      <alignment horizontal="left" vertical="top" wrapText="1"/>
    </xf>
    <xf numFmtId="0" fontId="15" fillId="3" borderId="2" xfId="0" applyNumberFormat="1" applyFont="1" applyFill="1" applyBorder="1" applyAlignment="1">
      <alignment horizontal="left" vertical="top" wrapText="1"/>
    </xf>
    <xf numFmtId="49" fontId="2" fillId="3" borderId="2" xfId="0" applyNumberFormat="1" applyFont="1" applyFill="1" applyBorder="1" applyAlignment="1">
      <alignment horizontal="center" vertical="center"/>
    </xf>
    <xf numFmtId="4" fontId="16" fillId="0" borderId="0" xfId="0" applyNumberFormat="1" applyFont="1" applyFill="1"/>
    <xf numFmtId="4" fontId="16" fillId="2" borderId="0" xfId="0" applyNumberFormat="1" applyFont="1" applyFill="1"/>
    <xf numFmtId="4" fontId="17" fillId="0" borderId="0" xfId="0" applyNumberFormat="1" applyFont="1"/>
    <xf numFmtId="4" fontId="18" fillId="0" borderId="0" xfId="0" applyNumberFormat="1" applyFont="1"/>
    <xf numFmtId="4" fontId="16" fillId="0" borderId="0" xfId="0" applyNumberFormat="1" applyFont="1"/>
    <xf numFmtId="0" fontId="16" fillId="0" borderId="0" xfId="0" applyFont="1" applyBorder="1"/>
    <xf numFmtId="4" fontId="16" fillId="4" borderId="0" xfId="0" applyNumberFormat="1" applyFont="1" applyFill="1"/>
    <xf numFmtId="164" fontId="12" fillId="0" borderId="2" xfId="0" applyNumberFormat="1" applyFont="1" applyFill="1" applyBorder="1" applyAlignment="1">
      <alignment horizontal="center" vertical="center" wrapText="1"/>
    </xf>
    <xf numFmtId="164" fontId="11" fillId="0" borderId="2" xfId="0" applyNumberFormat="1" applyFont="1" applyFill="1" applyBorder="1" applyAlignment="1">
      <alignment horizontal="center" vertical="center"/>
    </xf>
    <xf numFmtId="0" fontId="2" fillId="0" borderId="2" xfId="0" applyNumberFormat="1" applyFont="1" applyBorder="1" applyAlignment="1">
      <alignment horizontal="left" wrapText="1"/>
    </xf>
    <xf numFmtId="0" fontId="19" fillId="0" borderId="0" xfId="0" applyFont="1"/>
    <xf numFmtId="0" fontId="2" fillId="0" borderId="2" xfId="0" applyNumberFormat="1" applyFont="1" applyFill="1" applyBorder="1" applyAlignment="1">
      <alignment horizontal="left" vertical="center" wrapText="1"/>
    </xf>
    <xf numFmtId="0" fontId="2" fillId="0" borderId="2" xfId="0" applyNumberFormat="1" applyFont="1" applyBorder="1" applyAlignment="1">
      <alignment horizontal="left" vertical="center" wrapText="1"/>
    </xf>
    <xf numFmtId="0" fontId="2" fillId="0" borderId="2" xfId="0" applyNumberFormat="1" applyFont="1" applyFill="1" applyBorder="1" applyAlignment="1">
      <alignment horizontal="center"/>
    </xf>
    <xf numFmtId="4" fontId="14" fillId="0" borderId="2" xfId="0" applyNumberFormat="1" applyFont="1" applyFill="1" applyBorder="1" applyAlignment="1">
      <alignment horizontal="left" vertical="center" wrapText="1"/>
    </xf>
    <xf numFmtId="4" fontId="15" fillId="3" borderId="2" xfId="0" applyNumberFormat="1" applyFont="1" applyFill="1" applyBorder="1" applyAlignment="1">
      <alignment horizontal="left" vertical="center" wrapText="1"/>
    </xf>
    <xf numFmtId="4" fontId="4" fillId="3" borderId="2" xfId="0" applyNumberFormat="1" applyFont="1" applyFill="1" applyBorder="1" applyAlignment="1">
      <alignment horizontal="left" vertical="center" wrapText="1"/>
    </xf>
    <xf numFmtId="4" fontId="2" fillId="3" borderId="2" xfId="0" applyNumberFormat="1" applyFont="1" applyFill="1" applyBorder="1" applyAlignment="1">
      <alignment horizontal="center" vertical="center"/>
    </xf>
    <xf numFmtId="4" fontId="2" fillId="0" borderId="0" xfId="0" applyNumberFormat="1" applyFont="1" applyFill="1" applyAlignment="1">
      <alignment horizontal="center"/>
    </xf>
    <xf numFmtId="165" fontId="9" fillId="0" borderId="2" xfId="1" applyNumberFormat="1" applyFont="1" applyFill="1" applyBorder="1" applyAlignment="1">
      <alignment horizontal="center" vertical="center"/>
    </xf>
    <xf numFmtId="165" fontId="2" fillId="0" borderId="2" xfId="1" applyNumberFormat="1" applyFont="1" applyBorder="1" applyAlignment="1">
      <alignment horizontal="center" vertical="center"/>
    </xf>
    <xf numFmtId="165" fontId="2" fillId="2" borderId="2" xfId="1" applyNumberFormat="1" applyFont="1" applyFill="1" applyBorder="1" applyAlignment="1">
      <alignment horizontal="center" vertical="center"/>
    </xf>
    <xf numFmtId="165" fontId="2" fillId="0" borderId="2" xfId="1" applyNumberFormat="1" applyFont="1" applyFill="1" applyBorder="1" applyAlignment="1">
      <alignment horizontal="center" vertical="center"/>
    </xf>
    <xf numFmtId="4" fontId="2" fillId="0" borderId="2" xfId="0" applyNumberFormat="1" applyFont="1" applyFill="1" applyBorder="1" applyAlignment="1">
      <alignment horizontal="left" vertical="center" wrapText="1"/>
    </xf>
    <xf numFmtId="49" fontId="2" fillId="0" borderId="2" xfId="0" applyNumberFormat="1" applyFont="1" applyBorder="1" applyAlignment="1">
      <alignment horizontal="center" vertical="center"/>
    </xf>
    <xf numFmtId="49" fontId="21" fillId="5" borderId="2" xfId="0" applyNumberFormat="1" applyFont="1" applyFill="1" applyBorder="1" applyAlignment="1">
      <alignment horizontal="center" vertical="center"/>
    </xf>
    <xf numFmtId="0" fontId="4" fillId="5" borderId="2" xfId="0" applyNumberFormat="1" applyFont="1" applyFill="1" applyBorder="1" applyAlignment="1">
      <alignment horizontal="center" wrapText="1"/>
    </xf>
    <xf numFmtId="0" fontId="4" fillId="5" borderId="2" xfId="0" applyNumberFormat="1" applyFont="1" applyFill="1" applyBorder="1" applyAlignment="1">
      <alignment horizontal="center"/>
    </xf>
    <xf numFmtId="49" fontId="2" fillId="6" borderId="2" xfId="0" applyNumberFormat="1" applyFont="1" applyFill="1" applyBorder="1" applyAlignment="1">
      <alignment horizontal="center" vertical="center"/>
    </xf>
    <xf numFmtId="0" fontId="2" fillId="6" borderId="2" xfId="0" applyNumberFormat="1" applyFont="1" applyFill="1" applyBorder="1" applyAlignment="1">
      <alignment horizontal="left" wrapText="1"/>
    </xf>
    <xf numFmtId="165" fontId="2" fillId="6" borderId="3" xfId="1" applyNumberFormat="1" applyFont="1" applyFill="1" applyBorder="1" applyAlignment="1">
      <alignment horizontal="center" vertical="center"/>
    </xf>
    <xf numFmtId="0" fontId="2" fillId="6" borderId="2" xfId="0" applyNumberFormat="1" applyFont="1" applyFill="1" applyBorder="1" applyAlignment="1">
      <alignment horizontal="center" vertical="center"/>
    </xf>
    <xf numFmtId="0" fontId="6" fillId="6" borderId="0" xfId="0" applyFont="1" applyFill="1"/>
    <xf numFmtId="49" fontId="2" fillId="0" borderId="8" xfId="0" applyNumberFormat="1" applyFont="1" applyBorder="1" applyAlignment="1">
      <alignment horizontal="center" vertical="center"/>
    </xf>
    <xf numFmtId="165" fontId="9" fillId="6" borderId="2" xfId="1" applyNumberFormat="1" applyFont="1" applyFill="1" applyBorder="1" applyAlignment="1">
      <alignment horizontal="center" vertical="center"/>
    </xf>
    <xf numFmtId="165" fontId="2" fillId="6" borderId="2" xfId="1" applyNumberFormat="1" applyFont="1" applyFill="1" applyBorder="1" applyAlignment="1">
      <alignment horizontal="center" vertical="center"/>
    </xf>
    <xf numFmtId="0" fontId="2" fillId="0" borderId="7" xfId="0" applyNumberFormat="1" applyFont="1" applyBorder="1" applyAlignment="1">
      <alignment horizontal="left" vertical="center" wrapText="1"/>
    </xf>
    <xf numFmtId="49" fontId="4" fillId="5" borderId="2" xfId="0" applyNumberFormat="1" applyFont="1" applyFill="1" applyBorder="1" applyAlignment="1">
      <alignment horizontal="center" vertical="center"/>
    </xf>
    <xf numFmtId="0" fontId="13" fillId="5" borderId="2" xfId="0" applyFont="1" applyFill="1" applyBorder="1" applyAlignment="1">
      <alignment horizontal="left" vertical="top" wrapText="1"/>
    </xf>
    <xf numFmtId="164" fontId="7" fillId="5" borderId="2" xfId="0" applyNumberFormat="1" applyFont="1" applyFill="1" applyBorder="1" applyAlignment="1">
      <alignment horizontal="center" vertical="center"/>
    </xf>
    <xf numFmtId="4" fontId="15" fillId="5" borderId="2" xfId="0" applyNumberFormat="1" applyFont="1" applyFill="1" applyBorder="1" applyAlignment="1">
      <alignment horizontal="left" vertical="center" wrapText="1"/>
    </xf>
    <xf numFmtId="49" fontId="2" fillId="7" borderId="2" xfId="0" applyNumberFormat="1" applyFont="1" applyFill="1" applyBorder="1" applyAlignment="1">
      <alignment horizontal="center" vertical="center"/>
    </xf>
    <xf numFmtId="0" fontId="2" fillId="7" borderId="2" xfId="0" applyNumberFormat="1" applyFont="1" applyFill="1" applyBorder="1" applyAlignment="1">
      <alignment horizontal="left" wrapText="1"/>
    </xf>
    <xf numFmtId="165" fontId="9" fillId="7" borderId="2" xfId="1" applyNumberFormat="1" applyFont="1" applyFill="1" applyBorder="1" applyAlignment="1">
      <alignment horizontal="center" vertical="center"/>
    </xf>
    <xf numFmtId="0" fontId="2" fillId="7" borderId="2" xfId="0" applyNumberFormat="1" applyFont="1" applyFill="1" applyBorder="1" applyAlignment="1">
      <alignment horizontal="center" vertical="center"/>
    </xf>
    <xf numFmtId="165" fontId="2" fillId="7" borderId="2" xfId="1" applyNumberFormat="1" applyFont="1" applyFill="1" applyBorder="1" applyAlignment="1">
      <alignment horizontal="center" vertical="center"/>
    </xf>
    <xf numFmtId="0" fontId="2" fillId="7" borderId="2" xfId="0" applyNumberFormat="1" applyFont="1" applyFill="1" applyBorder="1" applyAlignment="1">
      <alignment horizontal="center"/>
    </xf>
    <xf numFmtId="166" fontId="4" fillId="5" borderId="2" xfId="0" applyNumberFormat="1" applyFont="1" applyFill="1" applyBorder="1" applyAlignment="1">
      <alignment horizontal="center"/>
    </xf>
    <xf numFmtId="0" fontId="16" fillId="0" borderId="2" xfId="0" applyFont="1" applyBorder="1"/>
    <xf numFmtId="4" fontId="17" fillId="0" borderId="2" xfId="0" applyNumberFormat="1" applyFont="1" applyBorder="1"/>
    <xf numFmtId="4" fontId="2" fillId="0" borderId="2" xfId="0" applyNumberFormat="1" applyFont="1" applyFill="1" applyBorder="1" applyAlignment="1">
      <alignment horizontal="center"/>
    </xf>
    <xf numFmtId="49" fontId="2" fillId="0" borderId="0" xfId="0" applyNumberFormat="1" applyFont="1" applyAlignment="1">
      <alignment horizontal="left" vertical="center"/>
    </xf>
    <xf numFmtId="49" fontId="2" fillId="0" borderId="2" xfId="0" applyNumberFormat="1" applyFont="1" applyBorder="1" applyAlignment="1">
      <alignment horizontal="center" vertical="center"/>
    </xf>
    <xf numFmtId="0" fontId="19" fillId="0" borderId="0" xfId="0" applyFont="1" applyFill="1"/>
    <xf numFmtId="0" fontId="2" fillId="0" borderId="2" xfId="0" applyNumberFormat="1" applyFont="1" applyFill="1" applyBorder="1" applyAlignment="1">
      <alignment horizontal="left" wrapText="1"/>
    </xf>
    <xf numFmtId="166" fontId="2" fillId="0" borderId="2" xfId="0" applyNumberFormat="1" applyFont="1" applyFill="1" applyBorder="1" applyAlignment="1">
      <alignment horizontal="center" vertical="center"/>
    </xf>
    <xf numFmtId="165" fontId="2" fillId="0" borderId="3" xfId="1" applyNumberFormat="1" applyFont="1" applyBorder="1" applyAlignment="1">
      <alignment horizontal="center" vertical="center"/>
    </xf>
    <xf numFmtId="165" fontId="2" fillId="2" borderId="3" xfId="1" applyNumberFormat="1" applyFont="1" applyFill="1" applyBorder="1" applyAlignment="1">
      <alignment horizontal="center" vertical="center"/>
    </xf>
    <xf numFmtId="165" fontId="2" fillId="0" borderId="3" xfId="1" applyNumberFormat="1" applyFont="1" applyFill="1" applyBorder="1" applyAlignment="1">
      <alignment horizontal="center" vertical="center"/>
    </xf>
    <xf numFmtId="4" fontId="20" fillId="0" borderId="2" xfId="0" applyNumberFormat="1" applyFont="1" applyFill="1" applyBorder="1" applyAlignment="1">
      <alignment horizontal="left" vertical="center" wrapText="1"/>
    </xf>
    <xf numFmtId="4" fontId="2" fillId="0" borderId="2" xfId="0" applyNumberFormat="1" applyFont="1" applyFill="1" applyBorder="1" applyAlignment="1">
      <alignment horizontal="center" vertical="center" wrapText="1"/>
    </xf>
    <xf numFmtId="0" fontId="3" fillId="0" borderId="0" xfId="0" applyFont="1" applyAlignment="1">
      <alignment horizontal="center" vertical="center"/>
    </xf>
    <xf numFmtId="0" fontId="3" fillId="0" borderId="1" xfId="0" applyFont="1" applyBorder="1" applyAlignment="1">
      <alignment horizontal="center" vertical="center"/>
    </xf>
    <xf numFmtId="49" fontId="2" fillId="0" borderId="2" xfId="0" applyNumberFormat="1" applyFont="1" applyBorder="1" applyAlignment="1">
      <alignment horizontal="center" vertical="center"/>
    </xf>
    <xf numFmtId="0" fontId="2" fillId="0" borderId="2" xfId="0" applyFont="1" applyBorder="1" applyAlignment="1">
      <alignment horizontal="center" vertical="center" wrapText="1"/>
    </xf>
    <xf numFmtId="4" fontId="2" fillId="0" borderId="3" xfId="0" applyNumberFormat="1" applyFont="1" applyBorder="1" applyAlignment="1">
      <alignment horizontal="center"/>
    </xf>
    <xf numFmtId="4" fontId="2" fillId="0" borderId="2" xfId="0" applyNumberFormat="1" applyFont="1" applyBorder="1" applyAlignment="1">
      <alignment horizontal="center"/>
    </xf>
    <xf numFmtId="4" fontId="2" fillId="0" borderId="4" xfId="0" applyNumberFormat="1" applyFont="1" applyFill="1" applyBorder="1" applyAlignment="1">
      <alignment horizontal="center" vertical="center" wrapText="1"/>
    </xf>
    <xf numFmtId="4" fontId="2" fillId="0" borderId="5" xfId="0" applyNumberFormat="1" applyFont="1" applyFill="1" applyBorder="1" applyAlignment="1">
      <alignment horizontal="center" vertical="center" wrapText="1"/>
    </xf>
    <xf numFmtId="4" fontId="2" fillId="0" borderId="6" xfId="0" applyNumberFormat="1" applyFont="1" applyFill="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8"/>
  <sheetViews>
    <sheetView tabSelected="1" topLeftCell="C1" zoomScaleNormal="100" workbookViewId="0">
      <pane ySplit="6" topLeftCell="A73" activePane="bottomLeft" state="frozen"/>
      <selection pane="bottomLeft" activeCell="O74" sqref="O74"/>
    </sheetView>
  </sheetViews>
  <sheetFormatPr defaultRowHeight="15" x14ac:dyDescent="0.25"/>
  <cols>
    <col min="1" max="1" width="6.42578125" style="1" customWidth="1"/>
    <col min="2" max="2" width="19.140625" style="37" customWidth="1"/>
    <col min="3" max="3" width="12.42578125" style="34" bestFit="1" customWidth="1"/>
    <col min="4" max="4" width="12.5703125" style="34" bestFit="1" customWidth="1"/>
    <col min="5" max="5" width="11.7109375" style="35" bestFit="1" customWidth="1"/>
    <col min="6" max="6" width="12.5703125" style="35" bestFit="1" customWidth="1"/>
    <col min="7" max="8" width="11.5703125" style="35" bestFit="1" customWidth="1"/>
    <col min="9" max="9" width="11.7109375" style="36" bestFit="1" customWidth="1"/>
    <col min="10" max="10" width="11.7109375" style="38" bestFit="1" customWidth="1"/>
    <col min="11" max="12" width="5.85546875" style="36" bestFit="1" customWidth="1"/>
    <col min="13" max="13" width="12" style="32" bestFit="1" customWidth="1"/>
    <col min="14" max="14" width="11.5703125" style="32" bestFit="1" customWidth="1"/>
    <col min="15" max="15" width="41.85546875" style="50" customWidth="1"/>
  </cols>
  <sheetData>
    <row r="1" spans="1:15" s="2" customFormat="1" ht="15.75" x14ac:dyDescent="0.25">
      <c r="A1" s="1"/>
      <c r="B1" s="93" t="s">
        <v>0</v>
      </c>
      <c r="C1" s="93"/>
      <c r="D1" s="93"/>
      <c r="E1" s="93"/>
      <c r="F1" s="93"/>
      <c r="G1" s="93"/>
      <c r="H1" s="93"/>
      <c r="I1" s="93"/>
      <c r="J1" s="93"/>
      <c r="K1" s="93"/>
      <c r="L1" s="93"/>
      <c r="M1" s="93"/>
      <c r="N1" s="93"/>
      <c r="O1" s="93"/>
    </row>
    <row r="2" spans="1:15" s="2" customFormat="1" ht="15.75" x14ac:dyDescent="0.25">
      <c r="A2" s="1"/>
      <c r="B2" s="94" t="s">
        <v>149</v>
      </c>
      <c r="C2" s="94"/>
      <c r="D2" s="94"/>
      <c r="E2" s="94"/>
      <c r="F2" s="94"/>
      <c r="G2" s="94"/>
      <c r="H2" s="94"/>
      <c r="I2" s="94"/>
      <c r="J2" s="94"/>
      <c r="K2" s="94"/>
      <c r="L2" s="94"/>
      <c r="M2" s="94"/>
      <c r="N2" s="94"/>
      <c r="O2" s="94"/>
    </row>
    <row r="3" spans="1:15" x14ac:dyDescent="0.25">
      <c r="A3" s="95" t="s">
        <v>1</v>
      </c>
      <c r="B3" s="96" t="s">
        <v>2</v>
      </c>
      <c r="C3" s="97" t="s">
        <v>3</v>
      </c>
      <c r="D3" s="98"/>
      <c r="E3" s="98"/>
      <c r="F3" s="98"/>
      <c r="G3" s="98"/>
      <c r="H3" s="98"/>
      <c r="I3" s="98"/>
      <c r="J3" s="98"/>
      <c r="K3" s="98"/>
      <c r="L3" s="98"/>
      <c r="M3" s="98"/>
      <c r="N3" s="98"/>
      <c r="O3" s="99" t="s">
        <v>4</v>
      </c>
    </row>
    <row r="4" spans="1:15" ht="26.25" customHeight="1" x14ac:dyDescent="0.25">
      <c r="A4" s="95"/>
      <c r="B4" s="96"/>
      <c r="C4" s="102" t="s">
        <v>5</v>
      </c>
      <c r="D4" s="103"/>
      <c r="E4" s="104" t="s">
        <v>6</v>
      </c>
      <c r="F4" s="104"/>
      <c r="G4" s="104" t="s">
        <v>7</v>
      </c>
      <c r="H4" s="104"/>
      <c r="I4" s="104"/>
      <c r="J4" s="104"/>
      <c r="K4" s="104" t="s">
        <v>8</v>
      </c>
      <c r="L4" s="104"/>
      <c r="M4" s="92" t="s">
        <v>9</v>
      </c>
      <c r="N4" s="92"/>
      <c r="O4" s="100"/>
    </row>
    <row r="5" spans="1:15" ht="78.75" x14ac:dyDescent="0.25">
      <c r="A5" s="95"/>
      <c r="B5" s="96"/>
      <c r="C5" s="3" t="s">
        <v>10</v>
      </c>
      <c r="D5" s="4" t="s">
        <v>11</v>
      </c>
      <c r="E5" s="5" t="s">
        <v>10</v>
      </c>
      <c r="F5" s="5" t="s">
        <v>11</v>
      </c>
      <c r="G5" s="5" t="s">
        <v>12</v>
      </c>
      <c r="H5" s="5" t="s">
        <v>92</v>
      </c>
      <c r="I5" s="5" t="s">
        <v>13</v>
      </c>
      <c r="J5" s="6" t="s">
        <v>14</v>
      </c>
      <c r="K5" s="5" t="s">
        <v>10</v>
      </c>
      <c r="L5" s="5" t="s">
        <v>11</v>
      </c>
      <c r="M5" s="7" t="s">
        <v>10</v>
      </c>
      <c r="N5" s="7" t="s">
        <v>11</v>
      </c>
      <c r="O5" s="101"/>
    </row>
    <row r="6" spans="1:15" s="13" customFormat="1" ht="12.75" customHeight="1" x14ac:dyDescent="0.2">
      <c r="A6" s="8">
        <v>1</v>
      </c>
      <c r="B6" s="9">
        <v>2</v>
      </c>
      <c r="C6" s="10">
        <v>3</v>
      </c>
      <c r="D6" s="9">
        <v>4</v>
      </c>
      <c r="E6" s="9">
        <v>5</v>
      </c>
      <c r="F6" s="9">
        <v>6</v>
      </c>
      <c r="G6" s="9">
        <v>7</v>
      </c>
      <c r="H6" s="9">
        <v>8</v>
      </c>
      <c r="I6" s="9">
        <v>9</v>
      </c>
      <c r="J6" s="11">
        <v>10</v>
      </c>
      <c r="K6" s="9">
        <v>11</v>
      </c>
      <c r="L6" s="9">
        <v>12</v>
      </c>
      <c r="M6" s="12">
        <v>13</v>
      </c>
      <c r="N6" s="12">
        <v>14</v>
      </c>
      <c r="O6" s="45">
        <v>15</v>
      </c>
    </row>
    <row r="7" spans="1:15" s="42" customFormat="1" ht="94.5" x14ac:dyDescent="0.15">
      <c r="A7" s="57" t="s">
        <v>94</v>
      </c>
      <c r="B7" s="58" t="s">
        <v>15</v>
      </c>
      <c r="C7" s="79">
        <f>C9+C10+C11+C12+C13+C14+C15+C16+C17+C18+C19+C20+C21+C22+C23+C24+C25+C26+C29+C30+C31+C32+C33+C34+C35+C36+C37+C38+C39+C40+C41+C42+C43+C44+C47+C50+C52+C54+C56</f>
        <v>9236941.4870000016</v>
      </c>
      <c r="D7" s="79">
        <f>D8+D9+D10+D11+D12+D13+D14+D15+D16+D17+D18+D19+D20+D21+D22+D23+D24+D25+D26+D29+D30+D31+D32+D33+D34+D35+D36+D37+D38+D39+D40+D41+D42+D43+D44+D47+D50+D52+D54+D56</f>
        <v>2109681.2956600003</v>
      </c>
      <c r="E7" s="79">
        <f>E8+E9+E10+E11+E12+E13+E14+E15+E16+E17+E18+E19+E20+E21+E22+E23+E24+E25+E26+E29+E30+E31+E32+E33+E34+E35+E36+E37+E38+E39+E40+E41+E42+E43+E44+E47+E50+E52+E54+E56</f>
        <v>759418.6</v>
      </c>
      <c r="F7" s="79">
        <f t="shared" ref="F7:N7" si="0">F8+F9+F10+F11+F12+F13+F14+F15+F16+F17+F18+F19+F20+F21+F22+F23+F24+F25+F26+F29+F30+F31+F32+F33+F34+F35+F36+F37+F38+F39+F40+F41+F42+F43+F44+F47+F50+F52+F54+F56</f>
        <v>166794.76851999998</v>
      </c>
      <c r="G7" s="79">
        <f t="shared" si="0"/>
        <v>1301501.3</v>
      </c>
      <c r="H7" s="79">
        <f>H8+H9+H10+H11+H12+H13+H14+H15+H16+H17+H18+H19+H20+H21+H22+H23+H24+H25+H26+H27+H28+H29+H30+H32+H31+H33+H34+H35+H36+H37+H38+H39+H40+H41+H42+H43+H44+H47+H50+H52+H54</f>
        <v>1777299.0870000001</v>
      </c>
      <c r="I7" s="79">
        <f t="shared" ref="I7:J7" si="1">I8+I9+I10+I11+I12+I13+I14+I15+I16+I17+I18+I19+I20+I21+I22+I23+I24+I25+I26+I27+I28+I29+I30+I32+I31+I33+I34+I35+I36+I37+I38+I39+I40+I41+I42+I43+I44+I47+I50+I52+I54</f>
        <v>1777299.0870000001</v>
      </c>
      <c r="J7" s="79">
        <f t="shared" si="1"/>
        <v>473654.17755000008</v>
      </c>
      <c r="K7" s="79">
        <f t="shared" si="0"/>
        <v>0</v>
      </c>
      <c r="L7" s="79">
        <f t="shared" si="0"/>
        <v>0</v>
      </c>
      <c r="M7" s="79">
        <f t="shared" si="0"/>
        <v>6746365.0999999996</v>
      </c>
      <c r="N7" s="79">
        <f t="shared" si="0"/>
        <v>1500072.3</v>
      </c>
      <c r="O7" s="59"/>
    </row>
    <row r="8" spans="1:15" s="85" customFormat="1" ht="168.75" x14ac:dyDescent="0.2">
      <c r="A8" s="16" t="s">
        <v>78</v>
      </c>
      <c r="B8" s="86" t="s">
        <v>154</v>
      </c>
      <c r="C8" s="18">
        <f t="shared" ref="C8:C22" si="2">E8+H8+K8+M8</f>
        <v>26.9</v>
      </c>
      <c r="D8" s="87">
        <v>0</v>
      </c>
      <c r="E8" s="87">
        <v>26.9</v>
      </c>
      <c r="F8" s="87">
        <v>0</v>
      </c>
      <c r="G8" s="87">
        <v>0</v>
      </c>
      <c r="H8" s="87">
        <v>0</v>
      </c>
      <c r="I8" s="87">
        <v>0</v>
      </c>
      <c r="J8" s="87">
        <v>0</v>
      </c>
      <c r="K8" s="87">
        <v>0</v>
      </c>
      <c r="L8" s="87">
        <v>0</v>
      </c>
      <c r="M8" s="87">
        <v>0</v>
      </c>
      <c r="N8" s="87">
        <v>0</v>
      </c>
      <c r="O8" s="43" t="s">
        <v>155</v>
      </c>
    </row>
    <row r="9" spans="1:15" s="13" customFormat="1" ht="281.25" x14ac:dyDescent="0.15">
      <c r="A9" s="16" t="s">
        <v>95</v>
      </c>
      <c r="B9" s="17" t="s">
        <v>16</v>
      </c>
      <c r="C9" s="18">
        <f t="shared" si="2"/>
        <v>100295.5</v>
      </c>
      <c r="D9" s="18">
        <f t="shared" ref="D9:D22" si="3">F9+J9+L9+N9</f>
        <v>27649.8</v>
      </c>
      <c r="E9" s="18">
        <v>0</v>
      </c>
      <c r="F9" s="18">
        <v>0</v>
      </c>
      <c r="G9" s="18">
        <v>0</v>
      </c>
      <c r="H9" s="18">
        <v>0</v>
      </c>
      <c r="I9" s="18">
        <v>0</v>
      </c>
      <c r="J9" s="18">
        <v>0</v>
      </c>
      <c r="K9" s="18">
        <v>0</v>
      </c>
      <c r="L9" s="18">
        <v>0</v>
      </c>
      <c r="M9" s="19">
        <v>100295.5</v>
      </c>
      <c r="N9" s="20">
        <v>27649.8</v>
      </c>
      <c r="O9" s="46" t="s">
        <v>185</v>
      </c>
    </row>
    <row r="10" spans="1:15" s="13" customFormat="1" ht="236.25" x14ac:dyDescent="0.15">
      <c r="A10" s="16" t="s">
        <v>96</v>
      </c>
      <c r="B10" s="17" t="s">
        <v>17</v>
      </c>
      <c r="C10" s="18">
        <f t="shared" si="2"/>
        <v>39012.1</v>
      </c>
      <c r="D10" s="18">
        <f t="shared" si="3"/>
        <v>1822.9</v>
      </c>
      <c r="E10" s="18">
        <v>0</v>
      </c>
      <c r="F10" s="18">
        <v>0</v>
      </c>
      <c r="G10" s="18">
        <v>0</v>
      </c>
      <c r="H10" s="18">
        <v>0</v>
      </c>
      <c r="I10" s="18">
        <v>0</v>
      </c>
      <c r="J10" s="18">
        <v>0</v>
      </c>
      <c r="K10" s="18">
        <v>0</v>
      </c>
      <c r="L10" s="18">
        <v>0</v>
      </c>
      <c r="M10" s="19">
        <v>39012.1</v>
      </c>
      <c r="N10" s="18">
        <v>1822.9</v>
      </c>
      <c r="O10" s="46" t="s">
        <v>186</v>
      </c>
    </row>
    <row r="11" spans="1:15" s="13" customFormat="1" ht="45" x14ac:dyDescent="0.15">
      <c r="A11" s="16" t="s">
        <v>97</v>
      </c>
      <c r="B11" s="17" t="s">
        <v>18</v>
      </c>
      <c r="C11" s="18">
        <f t="shared" si="2"/>
        <v>13421.9</v>
      </c>
      <c r="D11" s="18">
        <f t="shared" si="3"/>
        <v>3126.5</v>
      </c>
      <c r="E11" s="18">
        <v>0</v>
      </c>
      <c r="F11" s="18">
        <v>0</v>
      </c>
      <c r="G11" s="18">
        <v>0</v>
      </c>
      <c r="H11" s="18">
        <v>0</v>
      </c>
      <c r="I11" s="18">
        <v>0</v>
      </c>
      <c r="J11" s="18">
        <v>0</v>
      </c>
      <c r="K11" s="18">
        <v>0</v>
      </c>
      <c r="L11" s="18">
        <v>0</v>
      </c>
      <c r="M11" s="19">
        <v>13421.9</v>
      </c>
      <c r="N11" s="20">
        <v>3126.5</v>
      </c>
      <c r="O11" s="46" t="s">
        <v>187</v>
      </c>
    </row>
    <row r="12" spans="1:15" s="13" customFormat="1" ht="56.25" x14ac:dyDescent="0.15">
      <c r="A12" s="16" t="s">
        <v>98</v>
      </c>
      <c r="B12" s="17" t="s">
        <v>19</v>
      </c>
      <c r="C12" s="18">
        <f t="shared" si="2"/>
        <v>10595.8</v>
      </c>
      <c r="D12" s="18">
        <f t="shared" si="3"/>
        <v>2808.7</v>
      </c>
      <c r="E12" s="18">
        <v>0</v>
      </c>
      <c r="F12" s="18">
        <v>0</v>
      </c>
      <c r="G12" s="18">
        <v>0</v>
      </c>
      <c r="H12" s="18">
        <v>0</v>
      </c>
      <c r="I12" s="18">
        <v>0</v>
      </c>
      <c r="J12" s="18">
        <v>0</v>
      </c>
      <c r="K12" s="18">
        <v>0</v>
      </c>
      <c r="L12" s="18">
        <v>0</v>
      </c>
      <c r="M12" s="19">
        <v>10595.8</v>
      </c>
      <c r="N12" s="18">
        <v>2808.7</v>
      </c>
      <c r="O12" s="55" t="s">
        <v>203</v>
      </c>
    </row>
    <row r="13" spans="1:15" s="13" customFormat="1" ht="45" x14ac:dyDescent="0.15">
      <c r="A13" s="16" t="s">
        <v>99</v>
      </c>
      <c r="B13" s="17" t="s">
        <v>20</v>
      </c>
      <c r="C13" s="18">
        <f t="shared" si="2"/>
        <v>105631.4</v>
      </c>
      <c r="D13" s="18">
        <f t="shared" si="3"/>
        <v>6840.4</v>
      </c>
      <c r="E13" s="18">
        <v>0</v>
      </c>
      <c r="F13" s="18">
        <v>0</v>
      </c>
      <c r="G13" s="18">
        <v>0</v>
      </c>
      <c r="H13" s="18">
        <v>0</v>
      </c>
      <c r="I13" s="18">
        <v>0</v>
      </c>
      <c r="J13" s="18">
        <v>0</v>
      </c>
      <c r="K13" s="18">
        <v>0</v>
      </c>
      <c r="L13" s="18">
        <v>0</v>
      </c>
      <c r="M13" s="19">
        <v>105631.4</v>
      </c>
      <c r="N13" s="20">
        <v>6840.4</v>
      </c>
      <c r="O13" s="46" t="s">
        <v>188</v>
      </c>
    </row>
    <row r="14" spans="1:15" s="13" customFormat="1" ht="45" x14ac:dyDescent="0.15">
      <c r="A14" s="16" t="s">
        <v>100</v>
      </c>
      <c r="B14" s="21" t="s">
        <v>21</v>
      </c>
      <c r="C14" s="18">
        <f t="shared" si="2"/>
        <v>224252.79999999999</v>
      </c>
      <c r="D14" s="18">
        <f t="shared" si="3"/>
        <v>38262.6</v>
      </c>
      <c r="E14" s="18">
        <v>0</v>
      </c>
      <c r="F14" s="18">
        <v>0</v>
      </c>
      <c r="G14" s="18">
        <v>0</v>
      </c>
      <c r="H14" s="18">
        <v>0</v>
      </c>
      <c r="I14" s="18">
        <v>0</v>
      </c>
      <c r="J14" s="18">
        <v>0</v>
      </c>
      <c r="K14" s="18">
        <v>0</v>
      </c>
      <c r="L14" s="18">
        <v>0</v>
      </c>
      <c r="M14" s="19">
        <v>224252.79999999999</v>
      </c>
      <c r="N14" s="18">
        <v>38262.6</v>
      </c>
      <c r="O14" s="46" t="s">
        <v>189</v>
      </c>
    </row>
    <row r="15" spans="1:15" s="13" customFormat="1" ht="348.75" x14ac:dyDescent="0.15">
      <c r="A15" s="16" t="s">
        <v>101</v>
      </c>
      <c r="B15" s="22" t="s">
        <v>22</v>
      </c>
      <c r="C15" s="18">
        <f t="shared" si="2"/>
        <v>182653.2</v>
      </c>
      <c r="D15" s="18">
        <f t="shared" si="3"/>
        <v>45106.2</v>
      </c>
      <c r="E15" s="18">
        <v>0</v>
      </c>
      <c r="F15" s="18">
        <v>0</v>
      </c>
      <c r="G15" s="18">
        <v>0</v>
      </c>
      <c r="H15" s="18">
        <v>0</v>
      </c>
      <c r="I15" s="18">
        <v>0</v>
      </c>
      <c r="J15" s="18">
        <v>0</v>
      </c>
      <c r="K15" s="18">
        <v>0</v>
      </c>
      <c r="L15" s="18">
        <v>0</v>
      </c>
      <c r="M15" s="19">
        <v>182653.2</v>
      </c>
      <c r="N15" s="18">
        <v>45106.2</v>
      </c>
      <c r="O15" s="46" t="s">
        <v>190</v>
      </c>
    </row>
    <row r="16" spans="1:15" s="13" customFormat="1" ht="409.5" x14ac:dyDescent="0.15">
      <c r="A16" s="16" t="s">
        <v>102</v>
      </c>
      <c r="B16" s="22" t="s">
        <v>23</v>
      </c>
      <c r="C16" s="18">
        <f t="shared" si="2"/>
        <v>1324012.3</v>
      </c>
      <c r="D16" s="18">
        <f t="shared" si="3"/>
        <v>299160.8</v>
      </c>
      <c r="E16" s="18">
        <v>0</v>
      </c>
      <c r="F16" s="18">
        <v>0</v>
      </c>
      <c r="G16" s="18">
        <v>0</v>
      </c>
      <c r="H16" s="18">
        <v>0</v>
      </c>
      <c r="I16" s="18">
        <v>0</v>
      </c>
      <c r="J16" s="18">
        <v>0</v>
      </c>
      <c r="K16" s="18">
        <v>0</v>
      </c>
      <c r="L16" s="18">
        <v>0</v>
      </c>
      <c r="M16" s="19">
        <v>1324012.3</v>
      </c>
      <c r="N16" s="18">
        <v>299160.8</v>
      </c>
      <c r="O16" s="46" t="s">
        <v>191</v>
      </c>
    </row>
    <row r="17" spans="1:15" s="13" customFormat="1" ht="409.5" x14ac:dyDescent="0.15">
      <c r="A17" s="16" t="s">
        <v>103</v>
      </c>
      <c r="B17" s="22" t="s">
        <v>24</v>
      </c>
      <c r="C17" s="18">
        <f t="shared" si="2"/>
        <v>302380.79999999999</v>
      </c>
      <c r="D17" s="18">
        <f t="shared" si="3"/>
        <v>76540.7</v>
      </c>
      <c r="E17" s="18">
        <v>0</v>
      </c>
      <c r="F17" s="18">
        <v>0</v>
      </c>
      <c r="G17" s="18">
        <v>0</v>
      </c>
      <c r="H17" s="18">
        <v>0</v>
      </c>
      <c r="I17" s="18">
        <v>0</v>
      </c>
      <c r="J17" s="18">
        <v>0</v>
      </c>
      <c r="K17" s="18">
        <v>0</v>
      </c>
      <c r="L17" s="18">
        <v>0</v>
      </c>
      <c r="M17" s="19">
        <v>302380.79999999999</v>
      </c>
      <c r="N17" s="20">
        <v>76540.7</v>
      </c>
      <c r="O17" s="46" t="s">
        <v>192</v>
      </c>
    </row>
    <row r="18" spans="1:15" s="13" customFormat="1" ht="101.25" x14ac:dyDescent="0.15">
      <c r="A18" s="16" t="s">
        <v>104</v>
      </c>
      <c r="B18" s="23" t="s">
        <v>27</v>
      </c>
      <c r="C18" s="18">
        <f t="shared" si="2"/>
        <v>13680.8</v>
      </c>
      <c r="D18" s="18">
        <f t="shared" si="3"/>
        <v>2369.4</v>
      </c>
      <c r="E18" s="18">
        <v>0</v>
      </c>
      <c r="F18" s="18">
        <v>0</v>
      </c>
      <c r="G18" s="18">
        <v>0</v>
      </c>
      <c r="H18" s="18">
        <v>0</v>
      </c>
      <c r="I18" s="18">
        <v>0</v>
      </c>
      <c r="J18" s="18">
        <v>0</v>
      </c>
      <c r="K18" s="18">
        <v>0</v>
      </c>
      <c r="L18" s="18">
        <v>0</v>
      </c>
      <c r="M18" s="18">
        <v>13680.8</v>
      </c>
      <c r="N18" s="18">
        <v>2369.4</v>
      </c>
      <c r="O18" s="46" t="s">
        <v>193</v>
      </c>
    </row>
    <row r="19" spans="1:15" s="13" customFormat="1" ht="281.25" x14ac:dyDescent="0.15">
      <c r="A19" s="16" t="s">
        <v>105</v>
      </c>
      <c r="B19" s="23" t="s">
        <v>30</v>
      </c>
      <c r="C19" s="18">
        <f t="shared" si="2"/>
        <v>369753.4</v>
      </c>
      <c r="D19" s="18">
        <f t="shared" si="3"/>
        <v>160557.79999999999</v>
      </c>
      <c r="E19" s="18">
        <v>0</v>
      </c>
      <c r="F19" s="18">
        <v>0</v>
      </c>
      <c r="G19" s="18">
        <v>0</v>
      </c>
      <c r="H19" s="18">
        <v>0</v>
      </c>
      <c r="I19" s="18">
        <v>0</v>
      </c>
      <c r="J19" s="18">
        <v>0</v>
      </c>
      <c r="K19" s="18">
        <v>0</v>
      </c>
      <c r="L19" s="18">
        <v>0</v>
      </c>
      <c r="M19" s="18">
        <v>369753.4</v>
      </c>
      <c r="N19" s="18">
        <v>160557.79999999999</v>
      </c>
      <c r="O19" s="46" t="s">
        <v>194</v>
      </c>
    </row>
    <row r="20" spans="1:15" s="13" customFormat="1" ht="78.75" x14ac:dyDescent="0.15">
      <c r="A20" s="16" t="s">
        <v>106</v>
      </c>
      <c r="B20" s="27" t="s">
        <v>37</v>
      </c>
      <c r="C20" s="18">
        <f t="shared" si="2"/>
        <v>39487.9</v>
      </c>
      <c r="D20" s="18">
        <f t="shared" si="3"/>
        <v>10537.6</v>
      </c>
      <c r="E20" s="18">
        <v>0</v>
      </c>
      <c r="F20" s="18">
        <v>0</v>
      </c>
      <c r="G20" s="18">
        <v>0</v>
      </c>
      <c r="H20" s="18">
        <v>0</v>
      </c>
      <c r="I20" s="18">
        <v>0</v>
      </c>
      <c r="J20" s="18">
        <v>0</v>
      </c>
      <c r="K20" s="18">
        <v>0</v>
      </c>
      <c r="L20" s="18">
        <v>0</v>
      </c>
      <c r="M20" s="18">
        <v>39487.9</v>
      </c>
      <c r="N20" s="20">
        <v>10537.6</v>
      </c>
      <c r="O20" s="46" t="s">
        <v>195</v>
      </c>
    </row>
    <row r="21" spans="1:15" s="13" customFormat="1" ht="78.75" x14ac:dyDescent="0.15">
      <c r="A21" s="16" t="s">
        <v>107</v>
      </c>
      <c r="B21" s="26" t="s">
        <v>38</v>
      </c>
      <c r="C21" s="18">
        <f t="shared" si="2"/>
        <v>5177.3999999999996</v>
      </c>
      <c r="D21" s="18">
        <f t="shared" si="3"/>
        <v>2971.9</v>
      </c>
      <c r="E21" s="18">
        <v>0</v>
      </c>
      <c r="F21" s="18">
        <v>0</v>
      </c>
      <c r="G21" s="18">
        <v>0</v>
      </c>
      <c r="H21" s="18">
        <v>0</v>
      </c>
      <c r="I21" s="18">
        <v>0</v>
      </c>
      <c r="J21" s="18">
        <v>0</v>
      </c>
      <c r="K21" s="18">
        <v>0</v>
      </c>
      <c r="L21" s="18">
        <v>0</v>
      </c>
      <c r="M21" s="18">
        <v>5177.3999999999996</v>
      </c>
      <c r="N21" s="20">
        <v>2971.9</v>
      </c>
      <c r="O21" s="46" t="s">
        <v>196</v>
      </c>
    </row>
    <row r="22" spans="1:15" s="13" customFormat="1" ht="22.5" x14ac:dyDescent="0.15">
      <c r="A22" s="16" t="s">
        <v>156</v>
      </c>
      <c r="B22" s="26" t="s">
        <v>39</v>
      </c>
      <c r="C22" s="18">
        <f t="shared" si="2"/>
        <v>27368.5</v>
      </c>
      <c r="D22" s="18">
        <f t="shared" si="3"/>
        <v>0</v>
      </c>
      <c r="E22" s="18">
        <v>0</v>
      </c>
      <c r="F22" s="18">
        <v>0</v>
      </c>
      <c r="G22" s="18">
        <v>0</v>
      </c>
      <c r="H22" s="18">
        <v>0</v>
      </c>
      <c r="I22" s="18">
        <v>0</v>
      </c>
      <c r="J22" s="18">
        <v>0</v>
      </c>
      <c r="K22" s="18">
        <v>0</v>
      </c>
      <c r="L22" s="18">
        <v>0</v>
      </c>
      <c r="M22" s="18">
        <v>27368.5</v>
      </c>
      <c r="N22" s="18">
        <v>0</v>
      </c>
      <c r="O22" s="46" t="s">
        <v>197</v>
      </c>
    </row>
    <row r="23" spans="1:15" s="13" customFormat="1" ht="45" x14ac:dyDescent="0.15">
      <c r="A23" s="16" t="s">
        <v>157</v>
      </c>
      <c r="B23" s="23" t="s">
        <v>108</v>
      </c>
      <c r="C23" s="18">
        <f>E23+H23+K23+M23</f>
        <v>121334.7</v>
      </c>
      <c r="D23" s="18">
        <f>F23+J23+L23+N23</f>
        <v>66859.600000000006</v>
      </c>
      <c r="E23" s="18">
        <v>0</v>
      </c>
      <c r="F23" s="18">
        <v>0</v>
      </c>
      <c r="G23" s="24">
        <v>0</v>
      </c>
      <c r="H23" s="24">
        <v>0</v>
      </c>
      <c r="I23" s="24">
        <v>0</v>
      </c>
      <c r="J23" s="25">
        <v>0</v>
      </c>
      <c r="K23" s="18">
        <v>0</v>
      </c>
      <c r="L23" s="18">
        <v>0</v>
      </c>
      <c r="M23" s="18">
        <v>121334.7</v>
      </c>
      <c r="N23" s="18">
        <v>66859.600000000006</v>
      </c>
      <c r="O23" s="55" t="s">
        <v>202</v>
      </c>
    </row>
    <row r="24" spans="1:15" s="13" customFormat="1" ht="90" x14ac:dyDescent="0.15">
      <c r="A24" s="16" t="s">
        <v>109</v>
      </c>
      <c r="B24" s="26" t="s">
        <v>40</v>
      </c>
      <c r="C24" s="18">
        <f>E24+H24+K24+M24</f>
        <v>13363.7</v>
      </c>
      <c r="D24" s="18">
        <f t="shared" ref="D24:D41" si="4">F24+J24+L24+N24</f>
        <v>74.703999999999994</v>
      </c>
      <c r="E24" s="18">
        <v>0</v>
      </c>
      <c r="F24" s="18">
        <v>0</v>
      </c>
      <c r="G24" s="39">
        <v>12301.2</v>
      </c>
      <c r="H24" s="39">
        <v>13363.7</v>
      </c>
      <c r="I24" s="39">
        <v>13363.7</v>
      </c>
      <c r="J24" s="39">
        <v>74.703999999999994</v>
      </c>
      <c r="K24" s="18">
        <v>0</v>
      </c>
      <c r="L24" s="18">
        <v>0</v>
      </c>
      <c r="M24" s="18">
        <v>0</v>
      </c>
      <c r="N24" s="18">
        <v>0</v>
      </c>
      <c r="O24" s="46" t="s">
        <v>145</v>
      </c>
    </row>
    <row r="25" spans="1:15" s="13" customFormat="1" ht="112.5" x14ac:dyDescent="0.15">
      <c r="A25" s="16" t="s">
        <v>31</v>
      </c>
      <c r="B25" s="26" t="s">
        <v>45</v>
      </c>
      <c r="C25" s="18">
        <f t="shared" ref="C25:C43" si="5">E25+H25+K25+M25</f>
        <v>145390.9</v>
      </c>
      <c r="D25" s="18">
        <f t="shared" si="4"/>
        <v>37193.184690000002</v>
      </c>
      <c r="E25" s="18">
        <v>0</v>
      </c>
      <c r="F25" s="18">
        <v>0</v>
      </c>
      <c r="G25" s="40">
        <v>56714.6</v>
      </c>
      <c r="H25" s="40">
        <v>145390.9</v>
      </c>
      <c r="I25" s="40">
        <v>145390.9</v>
      </c>
      <c r="J25" s="40">
        <v>37193.184690000002</v>
      </c>
      <c r="K25" s="18">
        <v>0</v>
      </c>
      <c r="L25" s="18">
        <v>0</v>
      </c>
      <c r="M25" s="18">
        <v>0</v>
      </c>
      <c r="N25" s="18">
        <v>0</v>
      </c>
      <c r="O25" s="55" t="s">
        <v>159</v>
      </c>
    </row>
    <row r="26" spans="1:15" s="13" customFormat="1" ht="409.5" x14ac:dyDescent="0.15">
      <c r="A26" s="16" t="s">
        <v>110</v>
      </c>
      <c r="B26" s="23" t="s">
        <v>28</v>
      </c>
      <c r="C26" s="18">
        <f t="shared" si="5"/>
        <v>673981.7</v>
      </c>
      <c r="D26" s="18">
        <f t="shared" si="4"/>
        <v>115612.73711</v>
      </c>
      <c r="E26" s="18">
        <v>0</v>
      </c>
      <c r="F26" s="18">
        <v>0</v>
      </c>
      <c r="G26" s="24">
        <v>14709.8</v>
      </c>
      <c r="H26" s="24">
        <v>16731.7</v>
      </c>
      <c r="I26" s="24">
        <v>16731.7</v>
      </c>
      <c r="J26" s="24">
        <v>4608.23711</v>
      </c>
      <c r="K26" s="18">
        <v>0</v>
      </c>
      <c r="L26" s="18">
        <v>0</v>
      </c>
      <c r="M26" s="18">
        <v>657250</v>
      </c>
      <c r="N26" s="25">
        <v>111004.5</v>
      </c>
      <c r="O26" s="91" t="s">
        <v>198</v>
      </c>
    </row>
    <row r="27" spans="1:15" s="13" customFormat="1" ht="56.25" x14ac:dyDescent="0.15">
      <c r="A27" s="16" t="s">
        <v>111</v>
      </c>
      <c r="B27" s="26" t="s">
        <v>33</v>
      </c>
      <c r="C27" s="18">
        <f t="shared" si="5"/>
        <v>74680.5</v>
      </c>
      <c r="D27" s="18">
        <f t="shared" si="4"/>
        <v>17799.214739999999</v>
      </c>
      <c r="E27" s="18">
        <v>0</v>
      </c>
      <c r="F27" s="18">
        <v>0</v>
      </c>
      <c r="G27" s="24">
        <v>65326</v>
      </c>
      <c r="H27" s="24">
        <v>74680.5</v>
      </c>
      <c r="I27" s="24">
        <v>74680.5</v>
      </c>
      <c r="J27" s="25">
        <v>17799.214739999999</v>
      </c>
      <c r="K27" s="18">
        <v>0</v>
      </c>
      <c r="L27" s="18">
        <v>0</v>
      </c>
      <c r="M27" s="18">
        <v>0</v>
      </c>
      <c r="N27" s="18">
        <v>0</v>
      </c>
      <c r="O27" s="55" t="s">
        <v>151</v>
      </c>
    </row>
    <row r="28" spans="1:15" s="13" customFormat="1" ht="67.5" x14ac:dyDescent="0.15">
      <c r="A28" s="16" t="s">
        <v>31</v>
      </c>
      <c r="B28" s="26" t="s">
        <v>32</v>
      </c>
      <c r="C28" s="18">
        <f t="shared" si="5"/>
        <v>51433.9</v>
      </c>
      <c r="D28" s="18">
        <f t="shared" si="4"/>
        <v>12939.73567</v>
      </c>
      <c r="E28" s="18">
        <v>0</v>
      </c>
      <c r="F28" s="18">
        <v>0</v>
      </c>
      <c r="G28" s="24">
        <v>44593.599999999999</v>
      </c>
      <c r="H28" s="24">
        <v>51433.9</v>
      </c>
      <c r="I28" s="24">
        <v>51433.9</v>
      </c>
      <c r="J28" s="25">
        <v>12939.73567</v>
      </c>
      <c r="K28" s="18">
        <v>0</v>
      </c>
      <c r="L28" s="18">
        <v>0</v>
      </c>
      <c r="M28" s="18">
        <v>0</v>
      </c>
      <c r="N28" s="18">
        <v>0</v>
      </c>
      <c r="O28" s="55" t="s">
        <v>152</v>
      </c>
    </row>
    <row r="29" spans="1:15" s="13" customFormat="1" ht="78.75" x14ac:dyDescent="0.15">
      <c r="A29" s="16" t="s">
        <v>110</v>
      </c>
      <c r="B29" s="27" t="s">
        <v>34</v>
      </c>
      <c r="C29" s="18">
        <f t="shared" si="5"/>
        <v>50022.5</v>
      </c>
      <c r="D29" s="18">
        <f t="shared" si="4"/>
        <v>13903.201349999999</v>
      </c>
      <c r="E29" s="18">
        <v>0</v>
      </c>
      <c r="F29" s="18">
        <v>0</v>
      </c>
      <c r="G29" s="24">
        <v>35756.5</v>
      </c>
      <c r="H29" s="24">
        <v>50022.5</v>
      </c>
      <c r="I29" s="24">
        <v>50022.5</v>
      </c>
      <c r="J29" s="40">
        <v>13903.201349999999</v>
      </c>
      <c r="K29" s="18">
        <v>0</v>
      </c>
      <c r="L29" s="18">
        <v>0</v>
      </c>
      <c r="M29" s="18">
        <v>0</v>
      </c>
      <c r="N29" s="18">
        <v>0</v>
      </c>
      <c r="O29" s="55" t="s">
        <v>153</v>
      </c>
    </row>
    <row r="30" spans="1:15" s="13" customFormat="1" ht="270" x14ac:dyDescent="0.15">
      <c r="A30" s="16" t="s">
        <v>111</v>
      </c>
      <c r="B30" s="27" t="s">
        <v>35</v>
      </c>
      <c r="C30" s="18">
        <f t="shared" si="5"/>
        <v>397788.3</v>
      </c>
      <c r="D30" s="18">
        <f t="shared" si="4"/>
        <v>106251.83034</v>
      </c>
      <c r="E30" s="18">
        <v>0</v>
      </c>
      <c r="F30" s="18">
        <v>0</v>
      </c>
      <c r="G30" s="24">
        <v>331419.5</v>
      </c>
      <c r="H30" s="24">
        <v>397788.3</v>
      </c>
      <c r="I30" s="24">
        <v>397788.3</v>
      </c>
      <c r="J30" s="25">
        <v>106251.83034</v>
      </c>
      <c r="K30" s="18">
        <v>0</v>
      </c>
      <c r="L30" s="18">
        <v>0</v>
      </c>
      <c r="M30" s="18">
        <v>0</v>
      </c>
      <c r="N30" s="18">
        <v>0</v>
      </c>
      <c r="O30" s="55" t="s">
        <v>160</v>
      </c>
    </row>
    <row r="31" spans="1:15" s="13" customFormat="1" ht="409.5" x14ac:dyDescent="0.15">
      <c r="A31" s="16" t="s">
        <v>112</v>
      </c>
      <c r="B31" s="26" t="s">
        <v>29</v>
      </c>
      <c r="C31" s="18">
        <f t="shared" si="5"/>
        <v>4110089.7</v>
      </c>
      <c r="D31" s="18">
        <f t="shared" si="4"/>
        <v>889949.2260400001</v>
      </c>
      <c r="E31" s="18">
        <v>0</v>
      </c>
      <c r="F31" s="18">
        <v>0</v>
      </c>
      <c r="G31" s="24">
        <v>673819.1</v>
      </c>
      <c r="H31" s="24">
        <v>900033.1</v>
      </c>
      <c r="I31" s="24">
        <v>900033.1</v>
      </c>
      <c r="J31" s="40">
        <v>245496.32604000001</v>
      </c>
      <c r="K31" s="18">
        <v>0</v>
      </c>
      <c r="L31" s="18">
        <v>0</v>
      </c>
      <c r="M31" s="18">
        <v>3210056.6</v>
      </c>
      <c r="N31" s="18">
        <v>644452.9</v>
      </c>
      <c r="O31" s="46" t="s">
        <v>199</v>
      </c>
    </row>
    <row r="32" spans="1:15" s="13" customFormat="1" ht="78.75" x14ac:dyDescent="0.15">
      <c r="A32" s="16" t="s">
        <v>113</v>
      </c>
      <c r="B32" s="26" t="s">
        <v>42</v>
      </c>
      <c r="C32" s="18">
        <f t="shared" si="5"/>
        <v>31357.3</v>
      </c>
      <c r="D32" s="18">
        <f t="shared" si="4"/>
        <v>8444.65</v>
      </c>
      <c r="E32" s="18">
        <v>0</v>
      </c>
      <c r="F32" s="18">
        <v>0</v>
      </c>
      <c r="G32" s="18">
        <v>20808.099999999999</v>
      </c>
      <c r="H32" s="18">
        <v>31357.3</v>
      </c>
      <c r="I32" s="18">
        <v>31357.3</v>
      </c>
      <c r="J32" s="18">
        <v>8444.65</v>
      </c>
      <c r="K32" s="18">
        <v>0</v>
      </c>
      <c r="L32" s="18">
        <v>0</v>
      </c>
      <c r="M32" s="18">
        <v>0</v>
      </c>
      <c r="N32" s="18">
        <v>0</v>
      </c>
      <c r="O32" s="55" t="s">
        <v>161</v>
      </c>
    </row>
    <row r="33" spans="1:15" s="13" customFormat="1" ht="67.5" x14ac:dyDescent="0.15">
      <c r="A33" s="16" t="s">
        <v>114</v>
      </c>
      <c r="B33" s="26" t="s">
        <v>41</v>
      </c>
      <c r="C33" s="18">
        <f t="shared" si="5"/>
        <v>12485.2</v>
      </c>
      <c r="D33" s="18">
        <f t="shared" si="4"/>
        <v>0</v>
      </c>
      <c r="E33" s="18">
        <v>0</v>
      </c>
      <c r="F33" s="18">
        <v>0</v>
      </c>
      <c r="G33" s="39">
        <v>11141</v>
      </c>
      <c r="H33" s="39">
        <v>12485.2</v>
      </c>
      <c r="I33" s="39">
        <v>12485.2</v>
      </c>
      <c r="J33" s="40">
        <v>0</v>
      </c>
      <c r="K33" s="18">
        <v>0</v>
      </c>
      <c r="L33" s="18">
        <v>0</v>
      </c>
      <c r="M33" s="18">
        <v>0</v>
      </c>
      <c r="N33" s="18">
        <v>0</v>
      </c>
      <c r="O33" s="55" t="s">
        <v>162</v>
      </c>
    </row>
    <row r="34" spans="1:15" s="13" customFormat="1" ht="56.25" x14ac:dyDescent="0.15">
      <c r="A34" s="16" t="s">
        <v>115</v>
      </c>
      <c r="B34" s="23" t="s">
        <v>26</v>
      </c>
      <c r="C34" s="18">
        <f t="shared" si="5"/>
        <v>24270</v>
      </c>
      <c r="D34" s="18">
        <f t="shared" si="4"/>
        <v>0</v>
      </c>
      <c r="E34" s="18">
        <v>0</v>
      </c>
      <c r="F34" s="18">
        <v>0</v>
      </c>
      <c r="G34" s="24">
        <v>6700.8</v>
      </c>
      <c r="H34" s="24">
        <f>24260+10</f>
        <v>24270</v>
      </c>
      <c r="I34" s="24">
        <f>24260+10</f>
        <v>24270</v>
      </c>
      <c r="J34" s="25">
        <v>0</v>
      </c>
      <c r="K34" s="18">
        <v>0</v>
      </c>
      <c r="L34" s="18">
        <v>0</v>
      </c>
      <c r="M34" s="20">
        <v>0</v>
      </c>
      <c r="N34" s="18">
        <v>0</v>
      </c>
      <c r="O34" s="46" t="s">
        <v>147</v>
      </c>
    </row>
    <row r="35" spans="1:15" s="13" customFormat="1" ht="56.25" x14ac:dyDescent="0.15">
      <c r="A35" s="16" t="s">
        <v>116</v>
      </c>
      <c r="B35" s="23" t="s">
        <v>25</v>
      </c>
      <c r="C35" s="18">
        <f t="shared" si="5"/>
        <v>1650.6</v>
      </c>
      <c r="D35" s="18">
        <f t="shared" si="4"/>
        <v>1430.26062</v>
      </c>
      <c r="E35" s="18">
        <v>0</v>
      </c>
      <c r="F35" s="18">
        <v>0</v>
      </c>
      <c r="G35" s="18">
        <v>1519.5</v>
      </c>
      <c r="H35" s="18">
        <v>1650.6</v>
      </c>
      <c r="I35" s="18">
        <v>1650.6</v>
      </c>
      <c r="J35" s="18">
        <v>1430.26062</v>
      </c>
      <c r="K35" s="18">
        <v>0</v>
      </c>
      <c r="L35" s="18">
        <v>0</v>
      </c>
      <c r="M35" s="20">
        <v>0</v>
      </c>
      <c r="N35" s="18">
        <v>0</v>
      </c>
      <c r="O35" s="46" t="s">
        <v>177</v>
      </c>
    </row>
    <row r="36" spans="1:15" s="13" customFormat="1" ht="45" x14ac:dyDescent="0.15">
      <c r="A36" s="16" t="s">
        <v>118</v>
      </c>
      <c r="B36" s="23" t="s">
        <v>75</v>
      </c>
      <c r="C36" s="18">
        <f t="shared" si="5"/>
        <v>4500</v>
      </c>
      <c r="D36" s="18">
        <f t="shared" si="4"/>
        <v>1850</v>
      </c>
      <c r="E36" s="18">
        <v>0</v>
      </c>
      <c r="F36" s="18">
        <v>0</v>
      </c>
      <c r="G36" s="24">
        <v>4142.3999999999996</v>
      </c>
      <c r="H36" s="24">
        <v>4500</v>
      </c>
      <c r="I36" s="24">
        <v>4500</v>
      </c>
      <c r="J36" s="25">
        <v>1850</v>
      </c>
      <c r="K36" s="18">
        <v>0</v>
      </c>
      <c r="L36" s="18">
        <v>0</v>
      </c>
      <c r="M36" s="18">
        <v>0</v>
      </c>
      <c r="N36" s="18">
        <v>0</v>
      </c>
      <c r="O36" s="55" t="s">
        <v>163</v>
      </c>
    </row>
    <row r="37" spans="1:15" s="13" customFormat="1" ht="90" x14ac:dyDescent="0.15">
      <c r="A37" s="16" t="s">
        <v>117</v>
      </c>
      <c r="B37" s="26" t="s">
        <v>46</v>
      </c>
      <c r="C37" s="18">
        <f t="shared" si="5"/>
        <v>39527.4</v>
      </c>
      <c r="D37" s="18">
        <f t="shared" si="4"/>
        <v>22676.97</v>
      </c>
      <c r="E37" s="18">
        <v>0</v>
      </c>
      <c r="F37" s="18">
        <v>0</v>
      </c>
      <c r="G37" s="40">
        <v>30863.4</v>
      </c>
      <c r="H37" s="40">
        <v>39527.4</v>
      </c>
      <c r="I37" s="40">
        <v>39527.4</v>
      </c>
      <c r="J37" s="40">
        <v>22676.97</v>
      </c>
      <c r="K37" s="18">
        <v>0</v>
      </c>
      <c r="L37" s="18">
        <v>0</v>
      </c>
      <c r="M37" s="18">
        <v>0</v>
      </c>
      <c r="N37" s="18">
        <v>0</v>
      </c>
      <c r="O37" s="55" t="s">
        <v>176</v>
      </c>
    </row>
    <row r="38" spans="1:15" s="13" customFormat="1" ht="112.5" x14ac:dyDescent="0.15">
      <c r="A38" s="16" t="s">
        <v>119</v>
      </c>
      <c r="B38" s="26" t="s">
        <v>44</v>
      </c>
      <c r="C38" s="18">
        <f t="shared" si="5"/>
        <v>141358.70000000001</v>
      </c>
      <c r="D38" s="18">
        <f t="shared" si="4"/>
        <v>123033.62858999999</v>
      </c>
      <c r="E38" s="25">
        <v>141358.70000000001</v>
      </c>
      <c r="F38" s="25">
        <v>123033.62858999999</v>
      </c>
      <c r="G38" s="18">
        <v>0</v>
      </c>
      <c r="H38" s="18">
        <v>0</v>
      </c>
      <c r="I38" s="18">
        <v>0</v>
      </c>
      <c r="J38" s="18">
        <v>0</v>
      </c>
      <c r="K38" s="18">
        <v>0</v>
      </c>
      <c r="L38" s="18">
        <v>0</v>
      </c>
      <c r="M38" s="18">
        <v>0</v>
      </c>
      <c r="N38" s="18">
        <v>0</v>
      </c>
      <c r="O38" s="55" t="s">
        <v>164</v>
      </c>
    </row>
    <row r="39" spans="1:15" s="13" customFormat="1" ht="135" x14ac:dyDescent="0.15">
      <c r="A39" s="16" t="s">
        <v>120</v>
      </c>
      <c r="B39" s="26" t="s">
        <v>88</v>
      </c>
      <c r="C39" s="18">
        <f t="shared" si="5"/>
        <v>46209.9</v>
      </c>
      <c r="D39" s="18">
        <f t="shared" si="4"/>
        <v>7485.2116299999998</v>
      </c>
      <c r="E39" s="18">
        <v>46209.9</v>
      </c>
      <c r="F39" s="18">
        <v>7485.2116299999998</v>
      </c>
      <c r="G39" s="18">
        <v>0</v>
      </c>
      <c r="H39" s="18">
        <v>0</v>
      </c>
      <c r="I39" s="18">
        <v>0</v>
      </c>
      <c r="J39" s="18">
        <v>0</v>
      </c>
      <c r="K39" s="18">
        <v>0</v>
      </c>
      <c r="L39" s="18">
        <v>0</v>
      </c>
      <c r="M39" s="18">
        <v>0</v>
      </c>
      <c r="N39" s="18">
        <v>0</v>
      </c>
      <c r="O39" s="55" t="s">
        <v>165</v>
      </c>
    </row>
    <row r="40" spans="1:15" s="13" customFormat="1" ht="56.25" x14ac:dyDescent="0.15">
      <c r="A40" s="16" t="s">
        <v>121</v>
      </c>
      <c r="B40" s="26" t="s">
        <v>43</v>
      </c>
      <c r="C40" s="18">
        <f t="shared" si="5"/>
        <v>8722.4000000000015</v>
      </c>
      <c r="D40" s="18">
        <f t="shared" si="4"/>
        <v>0</v>
      </c>
      <c r="E40" s="18">
        <v>8635.2000000000007</v>
      </c>
      <c r="F40" s="25">
        <v>0</v>
      </c>
      <c r="G40" s="18">
        <v>459.1</v>
      </c>
      <c r="H40" s="18">
        <v>87.2</v>
      </c>
      <c r="I40" s="18">
        <v>87.2</v>
      </c>
      <c r="J40" s="18">
        <v>0</v>
      </c>
      <c r="K40" s="18">
        <v>0</v>
      </c>
      <c r="L40" s="18">
        <v>0</v>
      </c>
      <c r="M40" s="18">
        <v>0</v>
      </c>
      <c r="N40" s="18">
        <v>0</v>
      </c>
      <c r="O40" s="55" t="s">
        <v>204</v>
      </c>
    </row>
    <row r="41" spans="1:15" s="13" customFormat="1" ht="78.75" x14ac:dyDescent="0.15">
      <c r="A41" s="16" t="s">
        <v>122</v>
      </c>
      <c r="B41" s="26" t="s">
        <v>74</v>
      </c>
      <c r="C41" s="18">
        <f t="shared" si="5"/>
        <v>15007.4</v>
      </c>
      <c r="D41" s="18">
        <f t="shared" si="4"/>
        <v>0</v>
      </c>
      <c r="E41" s="18">
        <v>14857.3</v>
      </c>
      <c r="F41" s="18">
        <v>0</v>
      </c>
      <c r="G41" s="40">
        <v>754.5</v>
      </c>
      <c r="H41" s="40">
        <v>150.1</v>
      </c>
      <c r="I41" s="40">
        <v>150.1</v>
      </c>
      <c r="J41" s="40">
        <v>0</v>
      </c>
      <c r="K41" s="18">
        <v>0</v>
      </c>
      <c r="L41" s="18">
        <v>0</v>
      </c>
      <c r="M41" s="18">
        <v>0</v>
      </c>
      <c r="N41" s="18">
        <v>0</v>
      </c>
      <c r="O41" s="55" t="s">
        <v>178</v>
      </c>
    </row>
    <row r="42" spans="1:15" s="13" customFormat="1" ht="303.75" x14ac:dyDescent="0.15">
      <c r="A42" s="16" t="s">
        <v>123</v>
      </c>
      <c r="B42" s="26" t="s">
        <v>86</v>
      </c>
      <c r="C42" s="18">
        <f t="shared" si="5"/>
        <v>555.79999999999995</v>
      </c>
      <c r="D42" s="18"/>
      <c r="E42" s="18">
        <v>555.79999999999995</v>
      </c>
      <c r="F42" s="18">
        <v>101</v>
      </c>
      <c r="G42" s="40">
        <v>20.100000000000001</v>
      </c>
      <c r="H42" s="40"/>
      <c r="I42" s="40"/>
      <c r="J42" s="40"/>
      <c r="K42" s="18"/>
      <c r="L42" s="18"/>
      <c r="M42" s="18"/>
      <c r="N42" s="18"/>
      <c r="O42" s="55" t="s">
        <v>166</v>
      </c>
    </row>
    <row r="43" spans="1:15" s="13" customFormat="1" ht="90" x14ac:dyDescent="0.15">
      <c r="A43" s="16" t="s">
        <v>124</v>
      </c>
      <c r="B43" s="27" t="s">
        <v>36</v>
      </c>
      <c r="C43" s="18">
        <f t="shared" si="5"/>
        <v>1603.8</v>
      </c>
      <c r="D43" s="18">
        <f>F43+J43+L43+N43</f>
        <v>801.90001999999993</v>
      </c>
      <c r="E43" s="25">
        <v>358.8</v>
      </c>
      <c r="F43" s="25">
        <v>179.62559999999999</v>
      </c>
      <c r="G43" s="25">
        <v>753.8</v>
      </c>
      <c r="H43" s="25">
        <v>1245</v>
      </c>
      <c r="I43" s="25">
        <v>1245</v>
      </c>
      <c r="J43" s="25">
        <v>622.27441999999996</v>
      </c>
      <c r="K43" s="18">
        <v>0</v>
      </c>
      <c r="L43" s="18">
        <v>0</v>
      </c>
      <c r="M43" s="18">
        <v>0</v>
      </c>
      <c r="N43" s="18">
        <v>0</v>
      </c>
      <c r="O43" s="55" t="s">
        <v>167</v>
      </c>
    </row>
    <row r="44" spans="1:15" s="64" customFormat="1" ht="33.75" x14ac:dyDescent="0.2">
      <c r="A44" s="60" t="s">
        <v>125</v>
      </c>
      <c r="B44" s="61" t="s">
        <v>24</v>
      </c>
      <c r="C44" s="62">
        <f t="shared" ref="C44:N44" si="6">C45+C46</f>
        <v>305613.5</v>
      </c>
      <c r="D44" s="62">
        <f t="shared" si="6"/>
        <v>36315.053269999997</v>
      </c>
      <c r="E44" s="62">
        <f t="shared" si="6"/>
        <v>296332.79999999999</v>
      </c>
      <c r="F44" s="62">
        <f t="shared" si="6"/>
        <v>35951.902699999999</v>
      </c>
      <c r="G44" s="62">
        <f t="shared" si="6"/>
        <v>7780.7</v>
      </c>
      <c r="H44" s="62">
        <f t="shared" si="6"/>
        <v>9280.7000000000007</v>
      </c>
      <c r="I44" s="62">
        <f t="shared" si="6"/>
        <v>9280.7000000000007</v>
      </c>
      <c r="J44" s="62">
        <f t="shared" si="6"/>
        <v>363.15057000000002</v>
      </c>
      <c r="K44" s="62">
        <f t="shared" si="6"/>
        <v>0</v>
      </c>
      <c r="L44" s="62">
        <f t="shared" si="6"/>
        <v>0</v>
      </c>
      <c r="M44" s="62">
        <f t="shared" si="6"/>
        <v>0</v>
      </c>
      <c r="N44" s="62">
        <f t="shared" si="6"/>
        <v>0</v>
      </c>
      <c r="O44" s="63"/>
    </row>
    <row r="45" spans="1:15" s="13" customFormat="1" ht="337.5" x14ac:dyDescent="0.15">
      <c r="A45" s="56" t="s">
        <v>126</v>
      </c>
      <c r="B45" s="44" t="s">
        <v>91</v>
      </c>
      <c r="C45" s="51">
        <f>E45+H45+K45+M45</f>
        <v>155613.5</v>
      </c>
      <c r="D45" s="52">
        <f>F45+J45+L45+N45</f>
        <v>0</v>
      </c>
      <c r="E45" s="52">
        <v>147832.79999999999</v>
      </c>
      <c r="F45" s="52"/>
      <c r="G45" s="52">
        <v>7780.7</v>
      </c>
      <c r="H45" s="54">
        <v>7780.7</v>
      </c>
      <c r="I45" s="54">
        <v>7780.7</v>
      </c>
      <c r="J45" s="53"/>
      <c r="K45" s="52"/>
      <c r="L45" s="52"/>
      <c r="M45" s="54"/>
      <c r="N45" s="54"/>
      <c r="O45" s="43" t="s">
        <v>168</v>
      </c>
    </row>
    <row r="46" spans="1:15" s="13" customFormat="1" ht="213.75" x14ac:dyDescent="0.15">
      <c r="A46" s="56" t="s">
        <v>127</v>
      </c>
      <c r="B46" s="44" t="s">
        <v>83</v>
      </c>
      <c r="C46" s="51">
        <f>E46+H46+K46+M46</f>
        <v>150000</v>
      </c>
      <c r="D46" s="52">
        <f>F46+J46+L46+N46</f>
        <v>36315.053269999997</v>
      </c>
      <c r="E46" s="52">
        <v>148500</v>
      </c>
      <c r="F46" s="52">
        <v>35951.902699999999</v>
      </c>
      <c r="G46" s="52"/>
      <c r="H46" s="54">
        <v>1500</v>
      </c>
      <c r="I46" s="54">
        <v>1500</v>
      </c>
      <c r="J46" s="53">
        <v>363.15057000000002</v>
      </c>
      <c r="K46" s="52"/>
      <c r="L46" s="52"/>
      <c r="M46" s="54"/>
      <c r="N46" s="54"/>
      <c r="O46" s="43" t="s">
        <v>169</v>
      </c>
    </row>
    <row r="47" spans="1:15" s="13" customFormat="1" ht="45" x14ac:dyDescent="0.2">
      <c r="A47" s="60" t="s">
        <v>128</v>
      </c>
      <c r="B47" s="61" t="s">
        <v>140</v>
      </c>
      <c r="C47" s="62">
        <f>C48+C49</f>
        <v>57805.749000000003</v>
      </c>
      <c r="D47" s="62">
        <f t="shared" ref="D47:N47" si="7">D48+D49</f>
        <v>0</v>
      </c>
      <c r="E47" s="62">
        <f t="shared" si="7"/>
        <v>57636.5</v>
      </c>
      <c r="F47" s="62">
        <f t="shared" si="7"/>
        <v>0</v>
      </c>
      <c r="G47" s="62">
        <f t="shared" si="7"/>
        <v>2073</v>
      </c>
      <c r="H47" s="62">
        <f t="shared" si="7"/>
        <v>169.249</v>
      </c>
      <c r="I47" s="62">
        <f t="shared" si="7"/>
        <v>169.249</v>
      </c>
      <c r="J47" s="62">
        <f t="shared" si="7"/>
        <v>0</v>
      </c>
      <c r="K47" s="62">
        <f t="shared" si="7"/>
        <v>0</v>
      </c>
      <c r="L47" s="62">
        <f t="shared" si="7"/>
        <v>0</v>
      </c>
      <c r="M47" s="62">
        <f t="shared" si="7"/>
        <v>0</v>
      </c>
      <c r="N47" s="62">
        <f t="shared" si="7"/>
        <v>0</v>
      </c>
      <c r="O47" s="63"/>
    </row>
    <row r="48" spans="1:15" s="13" customFormat="1" ht="101.25" x14ac:dyDescent="0.15">
      <c r="A48" s="56" t="s">
        <v>129</v>
      </c>
      <c r="B48" s="44" t="s">
        <v>87</v>
      </c>
      <c r="C48" s="51">
        <f>E48+H48+K48+M48</f>
        <v>40880.800000000003</v>
      </c>
      <c r="D48" s="52"/>
      <c r="E48" s="52">
        <v>40880.800000000003</v>
      </c>
      <c r="F48" s="52"/>
      <c r="G48" s="52">
        <v>2073</v>
      </c>
      <c r="H48" s="52">
        <v>0</v>
      </c>
      <c r="I48" s="52">
        <v>0</v>
      </c>
      <c r="J48" s="53"/>
      <c r="K48" s="52"/>
      <c r="L48" s="52"/>
      <c r="M48" s="54"/>
      <c r="N48" s="54"/>
      <c r="O48" s="43" t="s">
        <v>173</v>
      </c>
    </row>
    <row r="49" spans="1:15" s="13" customFormat="1" ht="135" x14ac:dyDescent="0.15">
      <c r="A49" s="84"/>
      <c r="B49" s="44" t="s">
        <v>205</v>
      </c>
      <c r="C49" s="51">
        <f>E49+H49+K49+M49</f>
        <v>16924.949000000001</v>
      </c>
      <c r="D49" s="88"/>
      <c r="E49" s="88">
        <v>16755.7</v>
      </c>
      <c r="F49" s="88"/>
      <c r="G49" s="88"/>
      <c r="H49" s="88">
        <v>169.249</v>
      </c>
      <c r="I49" s="88">
        <v>169.249</v>
      </c>
      <c r="J49" s="89"/>
      <c r="K49" s="88"/>
      <c r="L49" s="88"/>
      <c r="M49" s="90"/>
      <c r="N49" s="90"/>
      <c r="O49" s="43" t="s">
        <v>170</v>
      </c>
    </row>
    <row r="50" spans="1:15" s="13" customFormat="1" ht="45" x14ac:dyDescent="0.2">
      <c r="A50" s="60" t="s">
        <v>130</v>
      </c>
      <c r="B50" s="61" t="s">
        <v>141</v>
      </c>
      <c r="C50" s="62">
        <f>C51</f>
        <v>133908.9</v>
      </c>
      <c r="D50" s="62">
        <f t="shared" ref="D50:N50" si="8">D51</f>
        <v>0</v>
      </c>
      <c r="E50" s="62">
        <f t="shared" si="8"/>
        <v>133908.9</v>
      </c>
      <c r="F50" s="62">
        <f t="shared" si="8"/>
        <v>0</v>
      </c>
      <c r="G50" s="62">
        <f t="shared" si="8"/>
        <v>6779.8</v>
      </c>
      <c r="H50" s="62">
        <f t="shared" si="8"/>
        <v>0</v>
      </c>
      <c r="I50" s="62">
        <f t="shared" si="8"/>
        <v>0</v>
      </c>
      <c r="J50" s="62">
        <f t="shared" si="8"/>
        <v>0</v>
      </c>
      <c r="K50" s="62">
        <f t="shared" si="8"/>
        <v>0</v>
      </c>
      <c r="L50" s="62">
        <f t="shared" si="8"/>
        <v>0</v>
      </c>
      <c r="M50" s="62">
        <f t="shared" si="8"/>
        <v>0</v>
      </c>
      <c r="N50" s="62">
        <f t="shared" si="8"/>
        <v>0</v>
      </c>
      <c r="O50" s="63"/>
    </row>
    <row r="51" spans="1:15" s="13" customFormat="1" ht="168.75" x14ac:dyDescent="0.15">
      <c r="A51" s="56" t="s">
        <v>131</v>
      </c>
      <c r="B51" s="44" t="s">
        <v>81</v>
      </c>
      <c r="C51" s="51">
        <f>E51+H51+K51+M51</f>
        <v>133908.9</v>
      </c>
      <c r="D51" s="52">
        <f>F51+J51+L51+N51</f>
        <v>0</v>
      </c>
      <c r="E51" s="52">
        <v>133908.9</v>
      </c>
      <c r="F51" s="52"/>
      <c r="G51" s="52">
        <v>6779.8</v>
      </c>
      <c r="H51" s="52">
        <v>0</v>
      </c>
      <c r="I51" s="52">
        <v>0</v>
      </c>
      <c r="J51" s="53">
        <v>0</v>
      </c>
      <c r="K51" s="52"/>
      <c r="L51" s="52"/>
      <c r="M51" s="54"/>
      <c r="N51" s="54"/>
      <c r="O51" s="43" t="s">
        <v>172</v>
      </c>
    </row>
    <row r="52" spans="1:15" s="13" customFormat="1" ht="123.75" x14ac:dyDescent="0.2">
      <c r="A52" s="60" t="s">
        <v>132</v>
      </c>
      <c r="B52" s="61" t="s">
        <v>142</v>
      </c>
      <c r="C52" s="66">
        <f>E52+H52+K52+M52</f>
        <v>62625.700000000004</v>
      </c>
      <c r="D52" s="67">
        <f>D53</f>
        <v>0</v>
      </c>
      <c r="E52" s="67">
        <f t="shared" ref="E52:N52" si="9">E53</f>
        <v>59494.400000000001</v>
      </c>
      <c r="F52" s="67">
        <f t="shared" si="9"/>
        <v>0</v>
      </c>
      <c r="G52" s="67">
        <f t="shared" si="9"/>
        <v>2980</v>
      </c>
      <c r="H52" s="67">
        <f t="shared" si="9"/>
        <v>3131.3</v>
      </c>
      <c r="I52" s="67">
        <f t="shared" si="9"/>
        <v>3131.3</v>
      </c>
      <c r="J52" s="67">
        <f t="shared" si="9"/>
        <v>0</v>
      </c>
      <c r="K52" s="67">
        <f t="shared" si="9"/>
        <v>0</v>
      </c>
      <c r="L52" s="67">
        <f t="shared" si="9"/>
        <v>0</v>
      </c>
      <c r="M52" s="67">
        <f t="shared" si="9"/>
        <v>0</v>
      </c>
      <c r="N52" s="67">
        <f t="shared" si="9"/>
        <v>0</v>
      </c>
      <c r="O52" s="63"/>
    </row>
    <row r="53" spans="1:15" s="13" customFormat="1" ht="67.5" x14ac:dyDescent="0.15">
      <c r="A53" s="56" t="s">
        <v>133</v>
      </c>
      <c r="B53" s="44" t="s">
        <v>82</v>
      </c>
      <c r="C53" s="51">
        <f>E53+H53+K53+M53</f>
        <v>62625.700000000004</v>
      </c>
      <c r="D53" s="52">
        <f>F53+J53+L53+N53</f>
        <v>0</v>
      </c>
      <c r="E53" s="52">
        <v>59494.400000000001</v>
      </c>
      <c r="F53" s="52"/>
      <c r="G53" s="52">
        <v>2980</v>
      </c>
      <c r="H53" s="54">
        <v>3131.3</v>
      </c>
      <c r="I53" s="54">
        <v>3131.3</v>
      </c>
      <c r="J53" s="54"/>
      <c r="K53" s="54"/>
      <c r="L53" s="54"/>
      <c r="M53" s="54"/>
      <c r="N53" s="54"/>
      <c r="O53" s="43" t="s">
        <v>181</v>
      </c>
    </row>
    <row r="54" spans="1:15" s="13" customFormat="1" ht="78.75" x14ac:dyDescent="0.2">
      <c r="A54" s="60" t="s">
        <v>134</v>
      </c>
      <c r="B54" s="61" t="s">
        <v>143</v>
      </c>
      <c r="C54" s="62">
        <f>C55</f>
        <v>43.838000000000001</v>
      </c>
      <c r="D54" s="62">
        <f t="shared" ref="D54:N54" si="10">D55</f>
        <v>43.838000000000001</v>
      </c>
      <c r="E54" s="62">
        <f t="shared" si="10"/>
        <v>43.4</v>
      </c>
      <c r="F54" s="62">
        <f t="shared" si="10"/>
        <v>43.4</v>
      </c>
      <c r="G54" s="62">
        <f t="shared" si="10"/>
        <v>4.4000000000000004</v>
      </c>
      <c r="H54" s="62">
        <f t="shared" si="10"/>
        <v>0.438</v>
      </c>
      <c r="I54" s="62">
        <f t="shared" si="10"/>
        <v>0.438</v>
      </c>
      <c r="J54" s="62">
        <f t="shared" si="10"/>
        <v>0.438</v>
      </c>
      <c r="K54" s="62">
        <f t="shared" si="10"/>
        <v>0</v>
      </c>
      <c r="L54" s="62">
        <f t="shared" si="10"/>
        <v>0</v>
      </c>
      <c r="M54" s="62">
        <f t="shared" si="10"/>
        <v>0</v>
      </c>
      <c r="N54" s="62">
        <f t="shared" si="10"/>
        <v>0</v>
      </c>
      <c r="O54" s="63"/>
    </row>
    <row r="55" spans="1:15" s="13" customFormat="1" ht="101.25" x14ac:dyDescent="0.15">
      <c r="A55" s="56" t="s">
        <v>135</v>
      </c>
      <c r="B55" s="44" t="s">
        <v>84</v>
      </c>
      <c r="C55" s="51">
        <f>E55+H55+K55+M55</f>
        <v>43.838000000000001</v>
      </c>
      <c r="D55" s="52">
        <f>F55+J55</f>
        <v>43.838000000000001</v>
      </c>
      <c r="E55" s="52">
        <v>43.4</v>
      </c>
      <c r="F55" s="52">
        <v>43.4</v>
      </c>
      <c r="G55" s="52">
        <v>4.4000000000000004</v>
      </c>
      <c r="H55" s="54">
        <v>0.438</v>
      </c>
      <c r="I55" s="54">
        <v>0.438</v>
      </c>
      <c r="J55" s="53">
        <v>0.438</v>
      </c>
      <c r="K55" s="52"/>
      <c r="L55" s="52"/>
      <c r="M55" s="54"/>
      <c r="N55" s="54"/>
      <c r="O55" s="43" t="s">
        <v>171</v>
      </c>
    </row>
    <row r="56" spans="1:15" s="13" customFormat="1" ht="409.5" hidden="1" x14ac:dyDescent="0.15">
      <c r="A56" s="65" t="s">
        <v>85</v>
      </c>
      <c r="B56" s="68" t="s">
        <v>136</v>
      </c>
      <c r="C56" s="51">
        <f>E56+G56+K56+M56</f>
        <v>80000</v>
      </c>
      <c r="D56" s="52"/>
      <c r="E56" s="52">
        <v>0</v>
      </c>
      <c r="F56" s="52"/>
      <c r="G56" s="52">
        <v>80000</v>
      </c>
      <c r="H56" s="52">
        <v>0</v>
      </c>
      <c r="I56" s="52">
        <v>0</v>
      </c>
      <c r="J56" s="53"/>
      <c r="K56" s="52"/>
      <c r="L56" s="52"/>
      <c r="M56" s="54"/>
      <c r="N56" s="54"/>
      <c r="O56" s="43" t="s">
        <v>146</v>
      </c>
    </row>
    <row r="57" spans="1:15" s="13" customFormat="1" ht="63" x14ac:dyDescent="0.15">
      <c r="A57" s="69" t="s">
        <v>47</v>
      </c>
      <c r="B57" s="70" t="s">
        <v>48</v>
      </c>
      <c r="C57" s="71">
        <f>C58+C59</f>
        <v>117015.8</v>
      </c>
      <c r="D57" s="71">
        <f t="shared" ref="D57:N57" si="11">D58+D59</f>
        <v>23905.4</v>
      </c>
      <c r="E57" s="71">
        <f t="shared" si="11"/>
        <v>0</v>
      </c>
      <c r="F57" s="71">
        <f t="shared" si="11"/>
        <v>0</v>
      </c>
      <c r="G57" s="71">
        <f t="shared" si="11"/>
        <v>19456.599999999999</v>
      </c>
      <c r="H57" s="71">
        <f t="shared" si="11"/>
        <v>21136</v>
      </c>
      <c r="I57" s="71">
        <f t="shared" si="11"/>
        <v>21136</v>
      </c>
      <c r="J57" s="71">
        <f t="shared" si="11"/>
        <v>0</v>
      </c>
      <c r="K57" s="71">
        <f t="shared" si="11"/>
        <v>0</v>
      </c>
      <c r="L57" s="71">
        <f t="shared" si="11"/>
        <v>0</v>
      </c>
      <c r="M57" s="71">
        <f t="shared" si="11"/>
        <v>95879.8</v>
      </c>
      <c r="N57" s="71">
        <f t="shared" si="11"/>
        <v>23905.4</v>
      </c>
      <c r="O57" s="72"/>
    </row>
    <row r="58" spans="1:15" s="13" customFormat="1" ht="90" x14ac:dyDescent="0.15">
      <c r="A58" s="16" t="s">
        <v>49</v>
      </c>
      <c r="B58" s="26" t="s">
        <v>50</v>
      </c>
      <c r="C58" s="18">
        <f>E58+H58+K58+M58</f>
        <v>95879.8</v>
      </c>
      <c r="D58" s="18">
        <f>F58+J58+L58+N58</f>
        <v>23905.4</v>
      </c>
      <c r="E58" s="18">
        <v>0</v>
      </c>
      <c r="F58" s="18">
        <v>0</v>
      </c>
      <c r="G58" s="18">
        <v>0</v>
      </c>
      <c r="H58" s="18">
        <v>0</v>
      </c>
      <c r="I58" s="18">
        <v>0</v>
      </c>
      <c r="J58" s="18">
        <v>0</v>
      </c>
      <c r="K58" s="18">
        <v>0</v>
      </c>
      <c r="L58" s="18">
        <v>0</v>
      </c>
      <c r="M58" s="18">
        <v>95879.8</v>
      </c>
      <c r="N58" s="20">
        <v>23905.4</v>
      </c>
      <c r="O58" s="46" t="s">
        <v>200</v>
      </c>
    </row>
    <row r="59" spans="1:15" s="13" customFormat="1" ht="118.5" customHeight="1" x14ac:dyDescent="0.15">
      <c r="A59" s="16" t="s">
        <v>89</v>
      </c>
      <c r="B59" s="26" t="s">
        <v>51</v>
      </c>
      <c r="C59" s="18">
        <f>E59+H59+K59+M59</f>
        <v>21136</v>
      </c>
      <c r="D59" s="18">
        <f>F59+J59+L59+N59</f>
        <v>0</v>
      </c>
      <c r="E59" s="18">
        <v>0</v>
      </c>
      <c r="F59" s="18">
        <v>0</v>
      </c>
      <c r="G59" s="18">
        <v>19456.599999999999</v>
      </c>
      <c r="H59" s="18">
        <v>21136</v>
      </c>
      <c r="I59" s="18">
        <v>21136</v>
      </c>
      <c r="J59" s="18">
        <v>0</v>
      </c>
      <c r="K59" s="18">
        <v>0</v>
      </c>
      <c r="L59" s="18">
        <v>0</v>
      </c>
      <c r="M59" s="18">
        <v>0</v>
      </c>
      <c r="N59" s="18">
        <v>0</v>
      </c>
      <c r="O59" s="55" t="s">
        <v>158</v>
      </c>
    </row>
    <row r="60" spans="1:15" s="13" customFormat="1" ht="42" x14ac:dyDescent="0.15">
      <c r="A60" s="14" t="s">
        <v>52</v>
      </c>
      <c r="B60" s="28" t="s">
        <v>53</v>
      </c>
      <c r="C60" s="15">
        <f>C61+C62+C63+C64+C65+C66</f>
        <v>90673</v>
      </c>
      <c r="D60" s="15">
        <f t="shared" ref="D60:N60" si="12">D61+D62+D63+D64+D65+D66</f>
        <v>14336.351000000001</v>
      </c>
      <c r="E60" s="15">
        <f t="shared" si="12"/>
        <v>29700</v>
      </c>
      <c r="F60" s="15">
        <f t="shared" si="12"/>
        <v>0</v>
      </c>
      <c r="G60" s="15">
        <f t="shared" si="12"/>
        <v>52742.400000000001</v>
      </c>
      <c r="H60" s="15">
        <f t="shared" si="12"/>
        <v>60973</v>
      </c>
      <c r="I60" s="15">
        <f t="shared" si="12"/>
        <v>60973</v>
      </c>
      <c r="J60" s="15">
        <f t="shared" si="12"/>
        <v>14336.351000000001</v>
      </c>
      <c r="K60" s="15">
        <f t="shared" si="12"/>
        <v>0</v>
      </c>
      <c r="L60" s="15">
        <f t="shared" si="12"/>
        <v>0</v>
      </c>
      <c r="M60" s="15">
        <f t="shared" si="12"/>
        <v>0</v>
      </c>
      <c r="N60" s="15">
        <f t="shared" si="12"/>
        <v>0</v>
      </c>
      <c r="O60" s="48"/>
    </row>
    <row r="61" spans="1:15" s="13" customFormat="1" ht="56.25" x14ac:dyDescent="0.15">
      <c r="A61" s="16" t="s">
        <v>54</v>
      </c>
      <c r="B61" s="26" t="s">
        <v>55</v>
      </c>
      <c r="C61" s="18">
        <f>E61+H61+K61+M61</f>
        <v>48468</v>
      </c>
      <c r="D61" s="18">
        <f>F61+J61+L61+N61</f>
        <v>12400.6</v>
      </c>
      <c r="E61" s="18">
        <v>0</v>
      </c>
      <c r="F61" s="18">
        <v>0</v>
      </c>
      <c r="G61" s="25">
        <v>0</v>
      </c>
      <c r="H61" s="25">
        <v>48468</v>
      </c>
      <c r="I61" s="25">
        <v>48468</v>
      </c>
      <c r="J61" s="25">
        <v>12400.6</v>
      </c>
      <c r="K61" s="18">
        <v>0</v>
      </c>
      <c r="L61" s="18">
        <v>0</v>
      </c>
      <c r="M61" s="18">
        <v>0</v>
      </c>
      <c r="N61" s="18">
        <v>0</v>
      </c>
      <c r="O61" s="46" t="s">
        <v>175</v>
      </c>
    </row>
    <row r="62" spans="1:15" s="13" customFormat="1" ht="45" x14ac:dyDescent="0.15">
      <c r="A62" s="16" t="s">
        <v>56</v>
      </c>
      <c r="B62" s="23" t="s">
        <v>57</v>
      </c>
      <c r="C62" s="18">
        <f>E62+H62+K62+M62</f>
        <v>3652</v>
      </c>
      <c r="D62" s="18">
        <f>F62+J62+L62+N62</f>
        <v>1672.498</v>
      </c>
      <c r="E62" s="18">
        <v>0</v>
      </c>
      <c r="F62" s="18">
        <v>0</v>
      </c>
      <c r="G62" s="25">
        <v>0</v>
      </c>
      <c r="H62" s="25">
        <v>3652</v>
      </c>
      <c r="I62" s="25">
        <v>3652</v>
      </c>
      <c r="J62" s="25">
        <v>1672.498</v>
      </c>
      <c r="K62" s="18">
        <v>0</v>
      </c>
      <c r="L62" s="18">
        <v>0</v>
      </c>
      <c r="M62" s="18">
        <v>0</v>
      </c>
      <c r="N62" s="18">
        <v>0</v>
      </c>
      <c r="O62" s="55" t="s">
        <v>184</v>
      </c>
    </row>
    <row r="63" spans="1:15" s="13" customFormat="1" ht="56.25" x14ac:dyDescent="0.15">
      <c r="A63" s="16" t="s">
        <v>58</v>
      </c>
      <c r="B63" s="23" t="s">
        <v>80</v>
      </c>
      <c r="C63" s="18">
        <f>E63+H63+K63+M63</f>
        <v>1053</v>
      </c>
      <c r="D63" s="18">
        <f>F63+J63+L63+N63</f>
        <v>263.25299999999999</v>
      </c>
      <c r="E63" s="18">
        <v>0</v>
      </c>
      <c r="F63" s="18">
        <v>0</v>
      </c>
      <c r="G63" s="25">
        <v>0</v>
      </c>
      <c r="H63" s="25">
        <v>1053</v>
      </c>
      <c r="I63" s="25">
        <v>1053</v>
      </c>
      <c r="J63" s="25">
        <v>263.25299999999999</v>
      </c>
      <c r="K63" s="18">
        <v>0</v>
      </c>
      <c r="L63" s="18">
        <v>0</v>
      </c>
      <c r="M63" s="18">
        <v>0</v>
      </c>
      <c r="N63" s="18">
        <v>0</v>
      </c>
      <c r="O63" s="55" t="s">
        <v>182</v>
      </c>
    </row>
    <row r="64" spans="1:15" s="13" customFormat="1" ht="101.25" x14ac:dyDescent="0.15">
      <c r="A64" s="16" t="s">
        <v>60</v>
      </c>
      <c r="B64" s="26" t="s">
        <v>59</v>
      </c>
      <c r="C64" s="18">
        <f>E64+H64+K64+M64</f>
        <v>1500</v>
      </c>
      <c r="D64" s="18">
        <f>F64+J64+L64+N64</f>
        <v>0</v>
      </c>
      <c r="E64" s="18">
        <v>0</v>
      </c>
      <c r="F64" s="18">
        <v>0</v>
      </c>
      <c r="G64" s="25">
        <v>1380.8</v>
      </c>
      <c r="H64" s="25">
        <v>1500</v>
      </c>
      <c r="I64" s="25">
        <v>1500</v>
      </c>
      <c r="J64" s="25">
        <v>0</v>
      </c>
      <c r="K64" s="18">
        <v>0</v>
      </c>
      <c r="L64" s="18">
        <v>0</v>
      </c>
      <c r="M64" s="18">
        <v>0</v>
      </c>
      <c r="N64" s="18">
        <v>0</v>
      </c>
      <c r="O64" s="55" t="s">
        <v>183</v>
      </c>
    </row>
    <row r="65" spans="1:15" s="13" customFormat="1" ht="101.25" x14ac:dyDescent="0.15">
      <c r="A65" s="16" t="s">
        <v>90</v>
      </c>
      <c r="B65" s="29" t="s">
        <v>61</v>
      </c>
      <c r="C65" s="18">
        <f>E65+H65+K65+M65</f>
        <v>30000</v>
      </c>
      <c r="D65" s="18">
        <f>F65+J65+L65+N65</f>
        <v>0</v>
      </c>
      <c r="E65" s="25">
        <v>29700</v>
      </c>
      <c r="F65" s="25">
        <v>0</v>
      </c>
      <c r="G65" s="25">
        <v>0</v>
      </c>
      <c r="H65" s="25">
        <v>300</v>
      </c>
      <c r="I65" s="25">
        <v>300</v>
      </c>
      <c r="J65" s="25">
        <v>0</v>
      </c>
      <c r="K65" s="18">
        <v>0</v>
      </c>
      <c r="L65" s="18">
        <v>0</v>
      </c>
      <c r="M65" s="18">
        <v>0</v>
      </c>
      <c r="N65" s="18">
        <v>0</v>
      </c>
      <c r="O65" s="55" t="s">
        <v>174</v>
      </c>
    </row>
    <row r="66" spans="1:15" s="13" customFormat="1" ht="90" x14ac:dyDescent="0.2">
      <c r="A66" s="73" t="s">
        <v>137</v>
      </c>
      <c r="B66" s="74" t="s">
        <v>138</v>
      </c>
      <c r="C66" s="75">
        <f>C67</f>
        <v>6000</v>
      </c>
      <c r="D66" s="75">
        <f t="shared" ref="D66:N66" si="13">D67</f>
        <v>0</v>
      </c>
      <c r="E66" s="75">
        <f t="shared" si="13"/>
        <v>0</v>
      </c>
      <c r="F66" s="75">
        <f t="shared" si="13"/>
        <v>0</v>
      </c>
      <c r="G66" s="75">
        <f t="shared" si="13"/>
        <v>51361.599999999999</v>
      </c>
      <c r="H66" s="75">
        <f t="shared" si="13"/>
        <v>6000</v>
      </c>
      <c r="I66" s="75">
        <f t="shared" si="13"/>
        <v>6000</v>
      </c>
      <c r="J66" s="75">
        <f t="shared" si="13"/>
        <v>0</v>
      </c>
      <c r="K66" s="75">
        <f t="shared" si="13"/>
        <v>0</v>
      </c>
      <c r="L66" s="75">
        <f t="shared" si="13"/>
        <v>0</v>
      </c>
      <c r="M66" s="75">
        <f t="shared" si="13"/>
        <v>0</v>
      </c>
      <c r="N66" s="75">
        <f t="shared" si="13"/>
        <v>0</v>
      </c>
      <c r="O66" s="76"/>
    </row>
    <row r="67" spans="1:15" s="13" customFormat="1" ht="45" x14ac:dyDescent="0.2">
      <c r="A67" s="56" t="s">
        <v>148</v>
      </c>
      <c r="B67" s="41" t="s">
        <v>79</v>
      </c>
      <c r="C67" s="51">
        <f>E67+H67+K67+M67</f>
        <v>6000</v>
      </c>
      <c r="D67" s="52">
        <f>F67+J67+L67+N67</f>
        <v>0</v>
      </c>
      <c r="E67" s="52"/>
      <c r="F67" s="52"/>
      <c r="G67" s="52">
        <v>51361.599999999999</v>
      </c>
      <c r="H67" s="54">
        <v>6000</v>
      </c>
      <c r="I67" s="54">
        <v>6000</v>
      </c>
      <c r="J67" s="54"/>
      <c r="K67" s="54"/>
      <c r="L67" s="54"/>
      <c r="M67" s="54"/>
      <c r="N67" s="54"/>
      <c r="O67" s="43" t="s">
        <v>180</v>
      </c>
    </row>
    <row r="68" spans="1:15" s="13" customFormat="1" ht="52.5" x14ac:dyDescent="0.15">
      <c r="A68" s="14" t="s">
        <v>62</v>
      </c>
      <c r="B68" s="30" t="s">
        <v>63</v>
      </c>
      <c r="C68" s="15">
        <f>C69</f>
        <v>0</v>
      </c>
      <c r="D68" s="15">
        <f t="shared" ref="D68:N68" si="14">D69</f>
        <v>0</v>
      </c>
      <c r="E68" s="15">
        <f t="shared" si="14"/>
        <v>0</v>
      </c>
      <c r="F68" s="15">
        <f t="shared" si="14"/>
        <v>0</v>
      </c>
      <c r="G68" s="15">
        <f t="shared" si="14"/>
        <v>0</v>
      </c>
      <c r="H68" s="15">
        <f t="shared" si="14"/>
        <v>0</v>
      </c>
      <c r="I68" s="15">
        <f t="shared" si="14"/>
        <v>0</v>
      </c>
      <c r="J68" s="15">
        <f t="shared" si="14"/>
        <v>0</v>
      </c>
      <c r="K68" s="15">
        <f t="shared" si="14"/>
        <v>0</v>
      </c>
      <c r="L68" s="15">
        <f t="shared" si="14"/>
        <v>0</v>
      </c>
      <c r="M68" s="15">
        <f t="shared" si="14"/>
        <v>0</v>
      </c>
      <c r="N68" s="15">
        <f t="shared" si="14"/>
        <v>0</v>
      </c>
      <c r="O68" s="48"/>
    </row>
    <row r="69" spans="1:15" s="13" customFormat="1" ht="157.5" x14ac:dyDescent="0.15">
      <c r="A69" s="16" t="s">
        <v>64</v>
      </c>
      <c r="B69" s="29" t="s">
        <v>65</v>
      </c>
      <c r="C69" s="18">
        <f>E69+H69+K69+M69</f>
        <v>0</v>
      </c>
      <c r="D69" s="18">
        <f>F69+J69+L69+N69</f>
        <v>0</v>
      </c>
      <c r="E69" s="18">
        <v>0</v>
      </c>
      <c r="F69" s="18">
        <v>0</v>
      </c>
      <c r="G69" s="18">
        <v>0</v>
      </c>
      <c r="H69" s="18">
        <v>0</v>
      </c>
      <c r="I69" s="18">
        <v>0</v>
      </c>
      <c r="J69" s="18">
        <v>0</v>
      </c>
      <c r="K69" s="18">
        <v>0</v>
      </c>
      <c r="L69" s="18">
        <v>0</v>
      </c>
      <c r="M69" s="18">
        <v>0</v>
      </c>
      <c r="N69" s="18">
        <v>0</v>
      </c>
      <c r="O69" s="46" t="s">
        <v>179</v>
      </c>
    </row>
    <row r="70" spans="1:15" s="13" customFormat="1" ht="42" x14ac:dyDescent="0.15">
      <c r="A70" s="14" t="s">
        <v>66</v>
      </c>
      <c r="B70" s="30" t="s">
        <v>67</v>
      </c>
      <c r="C70" s="15">
        <f>C71</f>
        <v>285589.90000000002</v>
      </c>
      <c r="D70" s="15">
        <f t="shared" ref="D70:N70" si="15">D71</f>
        <v>0</v>
      </c>
      <c r="E70" s="15">
        <f t="shared" si="15"/>
        <v>282734</v>
      </c>
      <c r="F70" s="15">
        <f t="shared" si="15"/>
        <v>0</v>
      </c>
      <c r="G70" s="15">
        <f t="shared" si="15"/>
        <v>14880.7</v>
      </c>
      <c r="H70" s="15">
        <f t="shared" si="15"/>
        <v>2855.9</v>
      </c>
      <c r="I70" s="15">
        <f t="shared" si="15"/>
        <v>2855.9</v>
      </c>
      <c r="J70" s="15">
        <f t="shared" si="15"/>
        <v>0</v>
      </c>
      <c r="K70" s="15">
        <f t="shared" si="15"/>
        <v>0</v>
      </c>
      <c r="L70" s="15">
        <f t="shared" si="15"/>
        <v>0</v>
      </c>
      <c r="M70" s="15">
        <f t="shared" si="15"/>
        <v>0</v>
      </c>
      <c r="N70" s="15">
        <f t="shared" si="15"/>
        <v>0</v>
      </c>
      <c r="O70" s="47"/>
    </row>
    <row r="71" spans="1:15" s="13" customFormat="1" ht="112.5" x14ac:dyDescent="0.2">
      <c r="A71" s="73" t="s">
        <v>76</v>
      </c>
      <c r="B71" s="74" t="s">
        <v>139</v>
      </c>
      <c r="C71" s="75">
        <f>E71+H71+K71+M71</f>
        <v>285589.90000000002</v>
      </c>
      <c r="D71" s="77">
        <f>D72</f>
        <v>0</v>
      </c>
      <c r="E71" s="77">
        <f t="shared" ref="E71:N71" si="16">E72</f>
        <v>282734</v>
      </c>
      <c r="F71" s="77">
        <f t="shared" si="16"/>
        <v>0</v>
      </c>
      <c r="G71" s="77">
        <f t="shared" si="16"/>
        <v>14880.7</v>
      </c>
      <c r="H71" s="77">
        <f t="shared" si="16"/>
        <v>2855.9</v>
      </c>
      <c r="I71" s="77">
        <f t="shared" si="16"/>
        <v>2855.9</v>
      </c>
      <c r="J71" s="77">
        <f t="shared" si="16"/>
        <v>0</v>
      </c>
      <c r="K71" s="77">
        <f t="shared" si="16"/>
        <v>0</v>
      </c>
      <c r="L71" s="77">
        <f t="shared" si="16"/>
        <v>0</v>
      </c>
      <c r="M71" s="77">
        <f t="shared" si="16"/>
        <v>0</v>
      </c>
      <c r="N71" s="77">
        <f t="shared" si="16"/>
        <v>0</v>
      </c>
      <c r="O71" s="78"/>
    </row>
    <row r="72" spans="1:15" s="13" customFormat="1" ht="409.5" x14ac:dyDescent="0.2">
      <c r="A72" s="56" t="s">
        <v>78</v>
      </c>
      <c r="B72" s="41" t="s">
        <v>77</v>
      </c>
      <c r="C72" s="51">
        <f>E72+H72+K72+M72</f>
        <v>285589.90000000002</v>
      </c>
      <c r="D72" s="52">
        <f>F72+J72+L72+N72</f>
        <v>0</v>
      </c>
      <c r="E72" s="52">
        <v>282734</v>
      </c>
      <c r="F72" s="52"/>
      <c r="G72" s="52">
        <v>14880.7</v>
      </c>
      <c r="H72" s="54">
        <v>2855.9</v>
      </c>
      <c r="I72" s="54">
        <v>2855.9</v>
      </c>
      <c r="J72" s="53"/>
      <c r="K72" s="52"/>
      <c r="L72" s="52"/>
      <c r="M72" s="54"/>
      <c r="N72" s="54"/>
      <c r="O72" s="43" t="s">
        <v>93</v>
      </c>
    </row>
    <row r="73" spans="1:15" s="13" customFormat="1" ht="63" x14ac:dyDescent="0.15">
      <c r="A73" s="31" t="s">
        <v>68</v>
      </c>
      <c r="B73" s="28" t="s">
        <v>69</v>
      </c>
      <c r="C73" s="15">
        <f>C74</f>
        <v>2760773.8</v>
      </c>
      <c r="D73" s="15">
        <f t="shared" ref="D73:N73" si="17">D74</f>
        <v>690193.44900000002</v>
      </c>
      <c r="E73" s="15">
        <f t="shared" si="17"/>
        <v>0</v>
      </c>
      <c r="F73" s="15">
        <f t="shared" si="17"/>
        <v>0</v>
      </c>
      <c r="G73" s="15">
        <f t="shared" si="17"/>
        <v>2415028</v>
      </c>
      <c r="H73" s="15">
        <f t="shared" si="17"/>
        <v>2760773.8</v>
      </c>
      <c r="I73" s="15">
        <f t="shared" si="17"/>
        <v>2760773.8</v>
      </c>
      <c r="J73" s="15">
        <f t="shared" si="17"/>
        <v>690193.44900000002</v>
      </c>
      <c r="K73" s="15">
        <f t="shared" si="17"/>
        <v>0</v>
      </c>
      <c r="L73" s="15">
        <f t="shared" si="17"/>
        <v>0</v>
      </c>
      <c r="M73" s="15">
        <f t="shared" si="17"/>
        <v>0</v>
      </c>
      <c r="N73" s="15">
        <f t="shared" si="17"/>
        <v>0</v>
      </c>
      <c r="O73" s="49"/>
    </row>
    <row r="74" spans="1:15" s="13" customFormat="1" ht="45" x14ac:dyDescent="0.15">
      <c r="A74" s="16" t="s">
        <v>70</v>
      </c>
      <c r="B74" s="26" t="s">
        <v>71</v>
      </c>
      <c r="C74" s="18">
        <f>E74+H74+K74+M74</f>
        <v>2760773.8</v>
      </c>
      <c r="D74" s="18">
        <f>F74+J74+L74+N74</f>
        <v>690193.44900000002</v>
      </c>
      <c r="E74" s="18">
        <v>0</v>
      </c>
      <c r="F74" s="18">
        <v>0</v>
      </c>
      <c r="G74" s="18">
        <v>2415028</v>
      </c>
      <c r="H74" s="18">
        <v>2760773.8</v>
      </c>
      <c r="I74" s="18">
        <v>2760773.8</v>
      </c>
      <c r="J74" s="18">
        <v>690193.44900000002</v>
      </c>
      <c r="K74" s="18">
        <v>0</v>
      </c>
      <c r="L74" s="18">
        <v>0</v>
      </c>
      <c r="M74" s="18">
        <v>0</v>
      </c>
      <c r="N74" s="18">
        <v>0</v>
      </c>
      <c r="O74" s="55" t="s">
        <v>150</v>
      </c>
    </row>
    <row r="75" spans="1:15" s="13" customFormat="1" ht="123.75" x14ac:dyDescent="0.15">
      <c r="A75" s="16" t="s">
        <v>72</v>
      </c>
      <c r="B75" s="26" t="s">
        <v>73</v>
      </c>
      <c r="C75" s="18">
        <f>E75+H75+K75+M75</f>
        <v>221136</v>
      </c>
      <c r="D75" s="18">
        <f>F75+J75+L75+N75</f>
        <v>43154.1</v>
      </c>
      <c r="E75" s="18">
        <v>0</v>
      </c>
      <c r="F75" s="18">
        <v>0</v>
      </c>
      <c r="G75" s="18">
        <v>0</v>
      </c>
      <c r="H75" s="18">
        <v>0</v>
      </c>
      <c r="I75" s="18">
        <v>0</v>
      </c>
      <c r="J75" s="18">
        <v>0</v>
      </c>
      <c r="K75" s="18">
        <v>0</v>
      </c>
      <c r="L75" s="18">
        <v>0</v>
      </c>
      <c r="M75" s="18">
        <v>221136</v>
      </c>
      <c r="N75" s="18">
        <v>43154.1</v>
      </c>
      <c r="O75" s="55" t="s">
        <v>201</v>
      </c>
    </row>
    <row r="76" spans="1:15" s="36" customFormat="1" x14ac:dyDescent="0.25">
      <c r="A76" s="56"/>
      <c r="B76" s="80" t="s">
        <v>144</v>
      </c>
      <c r="C76" s="81">
        <f>E76+H76+M76</f>
        <v>12537135.287</v>
      </c>
      <c r="D76" s="81">
        <f t="shared" ref="D76:N76" si="18">D7+D57+D60+D68+D70+D73</f>
        <v>2838116.49566</v>
      </c>
      <c r="E76" s="81">
        <f t="shared" si="18"/>
        <v>1071852.6000000001</v>
      </c>
      <c r="F76" s="81">
        <f t="shared" si="18"/>
        <v>166794.76851999998</v>
      </c>
      <c r="G76" s="81">
        <f t="shared" si="18"/>
        <v>3803609</v>
      </c>
      <c r="H76" s="81">
        <f>H7+H57+H60+H68+H70+H73</f>
        <v>4623037.7869999995</v>
      </c>
      <c r="I76" s="81">
        <f t="shared" si="18"/>
        <v>4623037.7869999995</v>
      </c>
      <c r="J76" s="81">
        <f t="shared" si="18"/>
        <v>1178183.9775500002</v>
      </c>
      <c r="K76" s="81">
        <f t="shared" si="18"/>
        <v>0</v>
      </c>
      <c r="L76" s="81">
        <f t="shared" si="18"/>
        <v>0</v>
      </c>
      <c r="M76" s="81">
        <f t="shared" si="18"/>
        <v>6842244.8999999994</v>
      </c>
      <c r="N76" s="81">
        <f t="shared" si="18"/>
        <v>1523977.7</v>
      </c>
      <c r="O76" s="82"/>
    </row>
    <row r="77" spans="1:15" s="36" customFormat="1" x14ac:dyDescent="0.25">
      <c r="A77" s="1"/>
      <c r="B77" s="37"/>
      <c r="C77" s="34"/>
      <c r="D77" s="34"/>
      <c r="E77" s="35"/>
      <c r="F77" s="35"/>
      <c r="G77" s="35"/>
      <c r="H77" s="35"/>
      <c r="J77" s="33"/>
      <c r="M77" s="32"/>
      <c r="N77" s="32"/>
      <c r="O77" s="50"/>
    </row>
    <row r="78" spans="1:15" s="36" customFormat="1" x14ac:dyDescent="0.25">
      <c r="A78" s="83"/>
      <c r="B78" s="37"/>
      <c r="C78" s="34"/>
      <c r="D78" s="34"/>
      <c r="E78" s="35"/>
      <c r="F78" s="35"/>
      <c r="G78" s="35"/>
      <c r="H78" s="35"/>
      <c r="J78" s="33"/>
      <c r="M78" s="32"/>
      <c r="N78" s="32"/>
      <c r="O78" s="50"/>
    </row>
    <row r="79" spans="1:15" s="36" customFormat="1" x14ac:dyDescent="0.25">
      <c r="A79" s="1"/>
      <c r="B79" s="37"/>
      <c r="C79" s="34"/>
      <c r="D79" s="34"/>
      <c r="E79" s="35"/>
      <c r="F79" s="35"/>
      <c r="G79" s="35"/>
      <c r="H79" s="35"/>
      <c r="J79" s="33"/>
      <c r="M79" s="32"/>
      <c r="N79" s="32"/>
      <c r="O79" s="50"/>
    </row>
    <row r="80" spans="1:15" s="36" customFormat="1" x14ac:dyDescent="0.25">
      <c r="A80" s="1"/>
      <c r="B80" s="37"/>
      <c r="C80" s="34"/>
      <c r="D80" s="34"/>
      <c r="E80" s="35"/>
      <c r="F80" s="35"/>
      <c r="G80" s="35"/>
      <c r="H80" s="35"/>
      <c r="J80" s="33"/>
      <c r="M80" s="32"/>
      <c r="N80" s="32"/>
      <c r="O80" s="50"/>
    </row>
    <row r="81" spans="1:15" s="36" customFormat="1" x14ac:dyDescent="0.25">
      <c r="A81" s="1"/>
      <c r="B81" s="37"/>
      <c r="C81" s="34"/>
      <c r="D81" s="34"/>
      <c r="E81" s="35"/>
      <c r="F81" s="35"/>
      <c r="G81" s="35"/>
      <c r="H81" s="35"/>
      <c r="J81" s="33"/>
      <c r="M81" s="32"/>
      <c r="N81" s="32"/>
      <c r="O81" s="50"/>
    </row>
    <row r="82" spans="1:15" s="36" customFormat="1" x14ac:dyDescent="0.25">
      <c r="A82" s="1"/>
      <c r="B82" s="37"/>
      <c r="C82" s="34"/>
      <c r="D82" s="34"/>
      <c r="E82" s="35"/>
      <c r="F82" s="35"/>
      <c r="G82" s="35"/>
      <c r="H82" s="35"/>
      <c r="J82" s="33"/>
      <c r="M82" s="32"/>
      <c r="N82" s="32"/>
      <c r="O82" s="50"/>
    </row>
    <row r="83" spans="1:15" s="36" customFormat="1" x14ac:dyDescent="0.25">
      <c r="A83" s="1"/>
      <c r="B83" s="37"/>
      <c r="C83" s="34"/>
      <c r="D83" s="34"/>
      <c r="E83" s="35"/>
      <c r="F83" s="35"/>
      <c r="G83" s="35"/>
      <c r="H83" s="35"/>
      <c r="J83" s="33"/>
      <c r="M83" s="32"/>
      <c r="N83" s="32"/>
      <c r="O83" s="50"/>
    </row>
    <row r="84" spans="1:15" s="36" customFormat="1" x14ac:dyDescent="0.25">
      <c r="A84" s="1"/>
      <c r="B84" s="37"/>
      <c r="C84" s="34"/>
      <c r="D84" s="34"/>
      <c r="E84" s="35"/>
      <c r="F84" s="35"/>
      <c r="G84" s="35"/>
      <c r="H84" s="35"/>
      <c r="J84" s="33"/>
      <c r="M84" s="32"/>
      <c r="N84" s="32"/>
      <c r="O84" s="50"/>
    </row>
    <row r="85" spans="1:15" s="36" customFormat="1" x14ac:dyDescent="0.25">
      <c r="A85" s="1"/>
      <c r="B85" s="37"/>
      <c r="C85" s="34"/>
      <c r="D85" s="34"/>
      <c r="E85" s="35"/>
      <c r="F85" s="35"/>
      <c r="G85" s="35"/>
      <c r="H85" s="35"/>
      <c r="J85" s="33"/>
      <c r="M85" s="32"/>
      <c r="N85" s="32"/>
      <c r="O85" s="50"/>
    </row>
    <row r="86" spans="1:15" s="36" customFormat="1" x14ac:dyDescent="0.25">
      <c r="A86" s="1"/>
      <c r="B86" s="37"/>
      <c r="C86" s="34"/>
      <c r="D86" s="34"/>
      <c r="E86" s="35"/>
      <c r="F86" s="35"/>
      <c r="G86" s="35"/>
      <c r="H86" s="35"/>
      <c r="J86" s="33"/>
      <c r="M86" s="32"/>
      <c r="N86" s="32"/>
      <c r="O86" s="50"/>
    </row>
    <row r="87" spans="1:15" s="36" customFormat="1" x14ac:dyDescent="0.25">
      <c r="A87" s="1"/>
      <c r="B87" s="37"/>
      <c r="C87" s="34"/>
      <c r="D87" s="34"/>
      <c r="E87" s="35"/>
      <c r="F87" s="35"/>
      <c r="G87" s="35"/>
      <c r="H87" s="35"/>
      <c r="J87" s="33"/>
      <c r="M87" s="32"/>
      <c r="N87" s="32"/>
      <c r="O87" s="50"/>
    </row>
    <row r="88" spans="1:15" s="36" customFormat="1" x14ac:dyDescent="0.25">
      <c r="A88" s="1"/>
      <c r="B88" s="37"/>
      <c r="C88" s="34"/>
      <c r="D88" s="34"/>
      <c r="E88" s="35"/>
      <c r="F88" s="35"/>
      <c r="G88" s="35"/>
      <c r="H88" s="35"/>
      <c r="J88" s="33"/>
      <c r="M88" s="32"/>
      <c r="N88" s="32"/>
      <c r="O88" s="50"/>
    </row>
    <row r="89" spans="1:15" s="36" customFormat="1" x14ac:dyDescent="0.25">
      <c r="A89" s="1"/>
      <c r="B89" s="37"/>
      <c r="C89" s="34"/>
      <c r="D89" s="34"/>
      <c r="E89" s="35"/>
      <c r="F89" s="35"/>
      <c r="G89" s="35"/>
      <c r="H89" s="35"/>
      <c r="J89" s="33"/>
      <c r="M89" s="32"/>
      <c r="N89" s="32"/>
      <c r="O89" s="50"/>
    </row>
    <row r="90" spans="1:15" s="36" customFormat="1" x14ac:dyDescent="0.25">
      <c r="A90" s="1"/>
      <c r="B90" s="37"/>
      <c r="C90" s="34"/>
      <c r="D90" s="34"/>
      <c r="E90" s="35"/>
      <c r="F90" s="35"/>
      <c r="G90" s="35"/>
      <c r="H90" s="35"/>
      <c r="J90" s="33"/>
      <c r="M90" s="32"/>
      <c r="N90" s="32"/>
      <c r="O90" s="50"/>
    </row>
    <row r="91" spans="1:15" s="36" customFormat="1" x14ac:dyDescent="0.25">
      <c r="A91" s="1"/>
      <c r="B91" s="37"/>
      <c r="C91" s="34"/>
      <c r="D91" s="34"/>
      <c r="E91" s="35"/>
      <c r="F91" s="35"/>
      <c r="G91" s="35"/>
      <c r="H91" s="35"/>
      <c r="J91" s="33"/>
      <c r="M91" s="32"/>
      <c r="N91" s="32"/>
      <c r="O91" s="50"/>
    </row>
    <row r="92" spans="1:15" s="36" customFormat="1" x14ac:dyDescent="0.25">
      <c r="A92" s="1"/>
      <c r="B92" s="37"/>
      <c r="C92" s="34"/>
      <c r="D92" s="34"/>
      <c r="E92" s="35"/>
      <c r="F92" s="35"/>
      <c r="G92" s="35"/>
      <c r="H92" s="35"/>
      <c r="J92" s="33"/>
      <c r="M92" s="32"/>
      <c r="N92" s="32"/>
      <c r="O92" s="50"/>
    </row>
    <row r="93" spans="1:15" s="36" customFormat="1" x14ac:dyDescent="0.25">
      <c r="A93" s="1"/>
      <c r="B93" s="37"/>
      <c r="C93" s="34"/>
      <c r="D93" s="34"/>
      <c r="E93" s="35"/>
      <c r="F93" s="35"/>
      <c r="G93" s="35"/>
      <c r="H93" s="35"/>
      <c r="J93" s="33"/>
      <c r="M93" s="32"/>
      <c r="N93" s="32"/>
      <c r="O93" s="50"/>
    </row>
    <row r="94" spans="1:15" s="36" customFormat="1" x14ac:dyDescent="0.25">
      <c r="A94" s="1"/>
      <c r="B94" s="37"/>
      <c r="C94" s="34"/>
      <c r="D94" s="34"/>
      <c r="E94" s="35"/>
      <c r="F94" s="35"/>
      <c r="G94" s="35"/>
      <c r="H94" s="35"/>
      <c r="J94" s="33"/>
      <c r="M94" s="32"/>
      <c r="N94" s="32"/>
      <c r="O94" s="50"/>
    </row>
    <row r="95" spans="1:15" s="36" customFormat="1" x14ac:dyDescent="0.25">
      <c r="A95" s="1"/>
      <c r="B95" s="37"/>
      <c r="C95" s="34"/>
      <c r="D95" s="34"/>
      <c r="E95" s="35"/>
      <c r="F95" s="35"/>
      <c r="G95" s="35"/>
      <c r="H95" s="35"/>
      <c r="J95" s="33"/>
      <c r="M95" s="32"/>
      <c r="N95" s="32"/>
      <c r="O95" s="50"/>
    </row>
    <row r="96" spans="1:15" s="36" customFormat="1" x14ac:dyDescent="0.25">
      <c r="A96" s="1"/>
      <c r="B96" s="37"/>
      <c r="C96" s="34"/>
      <c r="D96" s="34"/>
      <c r="E96" s="35"/>
      <c r="F96" s="35"/>
      <c r="G96" s="35"/>
      <c r="H96" s="35"/>
      <c r="J96" s="33"/>
      <c r="M96" s="32"/>
      <c r="N96" s="32"/>
      <c r="O96" s="50"/>
    </row>
    <row r="97" spans="1:15" s="36" customFormat="1" x14ac:dyDescent="0.25">
      <c r="A97" s="1"/>
      <c r="B97" s="37"/>
      <c r="C97" s="34"/>
      <c r="D97" s="34"/>
      <c r="E97" s="35"/>
      <c r="F97" s="35"/>
      <c r="G97" s="35"/>
      <c r="H97" s="35"/>
      <c r="J97" s="33"/>
      <c r="M97" s="32"/>
      <c r="N97" s="32"/>
      <c r="O97" s="50"/>
    </row>
    <row r="98" spans="1:15" s="36" customFormat="1" x14ac:dyDescent="0.25">
      <c r="A98" s="1"/>
      <c r="B98" s="37"/>
      <c r="C98" s="34"/>
      <c r="D98" s="34"/>
      <c r="E98" s="35"/>
      <c r="F98" s="35"/>
      <c r="G98" s="35"/>
      <c r="H98" s="35"/>
      <c r="J98" s="33"/>
      <c r="M98" s="32"/>
      <c r="N98" s="32"/>
      <c r="O98" s="50"/>
    </row>
    <row r="99" spans="1:15" s="36" customFormat="1" x14ac:dyDescent="0.25">
      <c r="A99" s="1"/>
      <c r="B99" s="37"/>
      <c r="C99" s="34"/>
      <c r="D99" s="34"/>
      <c r="E99" s="35"/>
      <c r="F99" s="35"/>
      <c r="G99" s="35"/>
      <c r="H99" s="35"/>
      <c r="J99" s="33"/>
      <c r="M99" s="32"/>
      <c r="N99" s="32"/>
      <c r="O99" s="50"/>
    </row>
    <row r="100" spans="1:15" s="36" customFormat="1" x14ac:dyDescent="0.25">
      <c r="A100" s="1"/>
      <c r="B100" s="37"/>
      <c r="C100" s="34"/>
      <c r="D100" s="34"/>
      <c r="E100" s="35"/>
      <c r="F100" s="35"/>
      <c r="G100" s="35"/>
      <c r="H100" s="35"/>
      <c r="J100" s="33"/>
      <c r="M100" s="32"/>
      <c r="N100" s="32"/>
      <c r="O100" s="50"/>
    </row>
    <row r="101" spans="1:15" s="36" customFormat="1" x14ac:dyDescent="0.25">
      <c r="A101" s="1"/>
      <c r="B101" s="37"/>
      <c r="C101" s="34"/>
      <c r="D101" s="34"/>
      <c r="E101" s="35"/>
      <c r="F101" s="35"/>
      <c r="G101" s="35"/>
      <c r="H101" s="35"/>
      <c r="J101" s="33"/>
      <c r="M101" s="32"/>
      <c r="N101" s="32"/>
      <c r="O101" s="50"/>
    </row>
    <row r="102" spans="1:15" s="36" customFormat="1" x14ac:dyDescent="0.25">
      <c r="A102" s="1"/>
      <c r="B102" s="37"/>
      <c r="C102" s="34"/>
      <c r="D102" s="34"/>
      <c r="E102" s="35"/>
      <c r="F102" s="35"/>
      <c r="G102" s="35"/>
      <c r="H102" s="35"/>
      <c r="J102" s="33"/>
      <c r="M102" s="32"/>
      <c r="N102" s="32"/>
      <c r="O102" s="50"/>
    </row>
    <row r="103" spans="1:15" s="36" customFormat="1" x14ac:dyDescent="0.25">
      <c r="A103" s="1"/>
      <c r="B103" s="37"/>
      <c r="C103" s="34"/>
      <c r="D103" s="34"/>
      <c r="E103" s="35"/>
      <c r="F103" s="35"/>
      <c r="G103" s="35"/>
      <c r="H103" s="35"/>
      <c r="J103" s="33"/>
      <c r="M103" s="32"/>
      <c r="N103" s="32"/>
      <c r="O103" s="50"/>
    </row>
    <row r="104" spans="1:15" s="36" customFormat="1" x14ac:dyDescent="0.25">
      <c r="A104" s="1"/>
      <c r="B104" s="37"/>
      <c r="C104" s="34"/>
      <c r="D104" s="34"/>
      <c r="E104" s="35"/>
      <c r="F104" s="35"/>
      <c r="G104" s="35"/>
      <c r="H104" s="35"/>
      <c r="J104" s="33"/>
      <c r="M104" s="32"/>
      <c r="N104" s="32"/>
      <c r="O104" s="50"/>
    </row>
    <row r="105" spans="1:15" s="36" customFormat="1" x14ac:dyDescent="0.25">
      <c r="A105" s="1"/>
      <c r="B105" s="37"/>
      <c r="C105" s="34"/>
      <c r="D105" s="34"/>
      <c r="E105" s="35"/>
      <c r="F105" s="35"/>
      <c r="G105" s="35"/>
      <c r="H105" s="35"/>
      <c r="J105" s="33"/>
      <c r="M105" s="32"/>
      <c r="N105" s="32"/>
      <c r="O105" s="50"/>
    </row>
    <row r="106" spans="1:15" s="36" customFormat="1" x14ac:dyDescent="0.25">
      <c r="A106" s="1"/>
      <c r="B106" s="37"/>
      <c r="C106" s="34"/>
      <c r="D106" s="34"/>
      <c r="E106" s="35"/>
      <c r="F106" s="35"/>
      <c r="G106" s="35"/>
      <c r="H106" s="35"/>
      <c r="J106" s="33"/>
      <c r="M106" s="32"/>
      <c r="N106" s="32"/>
      <c r="O106" s="50"/>
    </row>
    <row r="107" spans="1:15" s="36" customFormat="1" x14ac:dyDescent="0.25">
      <c r="A107" s="1"/>
      <c r="B107" s="37"/>
      <c r="C107" s="34"/>
      <c r="D107" s="34"/>
      <c r="E107" s="35"/>
      <c r="F107" s="35"/>
      <c r="G107" s="35"/>
      <c r="H107" s="35"/>
      <c r="J107" s="33"/>
      <c r="M107" s="32"/>
      <c r="N107" s="32"/>
      <c r="O107" s="50"/>
    </row>
    <row r="108" spans="1:15" s="36" customFormat="1" x14ac:dyDescent="0.25">
      <c r="A108" s="1"/>
      <c r="B108" s="37"/>
      <c r="C108" s="34"/>
      <c r="D108" s="34"/>
      <c r="E108" s="35"/>
      <c r="F108" s="35"/>
      <c r="G108" s="35"/>
      <c r="H108" s="35"/>
      <c r="J108" s="33"/>
      <c r="M108" s="32"/>
      <c r="N108" s="32"/>
      <c r="O108" s="50"/>
    </row>
    <row r="109" spans="1:15" s="36" customFormat="1" x14ac:dyDescent="0.25">
      <c r="A109" s="1"/>
      <c r="B109" s="37"/>
      <c r="C109" s="34"/>
      <c r="D109" s="34"/>
      <c r="E109" s="35"/>
      <c r="F109" s="35"/>
      <c r="G109" s="35"/>
      <c r="H109" s="35"/>
      <c r="J109" s="33"/>
      <c r="M109" s="32"/>
      <c r="N109" s="32"/>
      <c r="O109" s="50"/>
    </row>
    <row r="110" spans="1:15" s="36" customFormat="1" x14ac:dyDescent="0.25">
      <c r="A110" s="1"/>
      <c r="B110" s="37"/>
      <c r="C110" s="34"/>
      <c r="D110" s="34"/>
      <c r="E110" s="35"/>
      <c r="F110" s="35"/>
      <c r="G110" s="35"/>
      <c r="H110" s="35"/>
      <c r="J110" s="33"/>
      <c r="M110" s="32"/>
      <c r="N110" s="32"/>
      <c r="O110" s="50"/>
    </row>
    <row r="111" spans="1:15" s="36" customFormat="1" x14ac:dyDescent="0.25">
      <c r="A111" s="1"/>
      <c r="B111" s="37"/>
      <c r="C111" s="34"/>
      <c r="D111" s="34"/>
      <c r="E111" s="35"/>
      <c r="F111" s="35"/>
      <c r="G111" s="35"/>
      <c r="H111" s="35"/>
      <c r="J111" s="33"/>
      <c r="M111" s="32"/>
      <c r="N111" s="32"/>
      <c r="O111" s="50"/>
    </row>
    <row r="112" spans="1:15" s="36" customFormat="1" x14ac:dyDescent="0.25">
      <c r="A112" s="1"/>
      <c r="B112" s="37"/>
      <c r="C112" s="34"/>
      <c r="D112" s="34"/>
      <c r="E112" s="35"/>
      <c r="F112" s="35"/>
      <c r="G112" s="35"/>
      <c r="H112" s="35"/>
      <c r="J112" s="33"/>
      <c r="M112" s="32"/>
      <c r="N112" s="32"/>
      <c r="O112" s="50"/>
    </row>
    <row r="113" spans="1:15" s="36" customFormat="1" x14ac:dyDescent="0.25">
      <c r="A113" s="1"/>
      <c r="B113" s="37"/>
      <c r="C113" s="34"/>
      <c r="D113" s="34"/>
      <c r="E113" s="35"/>
      <c r="F113" s="35"/>
      <c r="G113" s="35"/>
      <c r="H113" s="35"/>
      <c r="J113" s="33"/>
      <c r="M113" s="32"/>
      <c r="N113" s="32"/>
      <c r="O113" s="50"/>
    </row>
    <row r="114" spans="1:15" s="36" customFormat="1" x14ac:dyDescent="0.25">
      <c r="A114" s="1"/>
      <c r="B114" s="37"/>
      <c r="C114" s="34"/>
      <c r="D114" s="34"/>
      <c r="E114" s="35"/>
      <c r="F114" s="35"/>
      <c r="G114" s="35"/>
      <c r="H114" s="35"/>
      <c r="J114" s="33"/>
      <c r="M114" s="32"/>
      <c r="N114" s="32"/>
      <c r="O114" s="50"/>
    </row>
    <row r="115" spans="1:15" s="36" customFormat="1" x14ac:dyDescent="0.25">
      <c r="A115" s="1"/>
      <c r="B115" s="37"/>
      <c r="C115" s="34"/>
      <c r="D115" s="34"/>
      <c r="E115" s="35"/>
      <c r="F115" s="35"/>
      <c r="G115" s="35"/>
      <c r="H115" s="35"/>
      <c r="J115" s="33"/>
      <c r="M115" s="32"/>
      <c r="N115" s="32"/>
      <c r="O115" s="50"/>
    </row>
    <row r="116" spans="1:15" s="36" customFormat="1" x14ac:dyDescent="0.25">
      <c r="A116" s="1"/>
      <c r="B116" s="37"/>
      <c r="C116" s="34"/>
      <c r="D116" s="34"/>
      <c r="E116" s="35"/>
      <c r="F116" s="35"/>
      <c r="G116" s="35"/>
      <c r="H116" s="35"/>
      <c r="J116" s="33"/>
      <c r="M116" s="32"/>
      <c r="N116" s="32"/>
      <c r="O116" s="50"/>
    </row>
    <row r="117" spans="1:15" s="36" customFormat="1" x14ac:dyDescent="0.25">
      <c r="A117" s="1"/>
      <c r="B117" s="37"/>
      <c r="C117" s="34"/>
      <c r="D117" s="34"/>
      <c r="E117" s="35"/>
      <c r="F117" s="35"/>
      <c r="G117" s="35"/>
      <c r="H117" s="35"/>
      <c r="J117" s="33"/>
      <c r="M117" s="32"/>
      <c r="N117" s="32"/>
      <c r="O117" s="50"/>
    </row>
    <row r="118" spans="1:15" s="36" customFormat="1" x14ac:dyDescent="0.25">
      <c r="A118" s="1"/>
      <c r="B118" s="37"/>
      <c r="C118" s="34"/>
      <c r="D118" s="34"/>
      <c r="E118" s="35"/>
      <c r="F118" s="35"/>
      <c r="G118" s="35"/>
      <c r="H118" s="35"/>
      <c r="J118" s="33"/>
      <c r="M118" s="32"/>
      <c r="N118" s="32"/>
      <c r="O118" s="50"/>
    </row>
    <row r="119" spans="1:15" s="36" customFormat="1" x14ac:dyDescent="0.25">
      <c r="A119" s="1"/>
      <c r="B119" s="37"/>
      <c r="C119" s="34"/>
      <c r="D119" s="34"/>
      <c r="E119" s="35"/>
      <c r="F119" s="35"/>
      <c r="G119" s="35"/>
      <c r="H119" s="35"/>
      <c r="J119" s="33"/>
      <c r="M119" s="32"/>
      <c r="N119" s="32"/>
      <c r="O119" s="50"/>
    </row>
    <row r="120" spans="1:15" s="36" customFormat="1" x14ac:dyDescent="0.25">
      <c r="A120" s="1"/>
      <c r="B120" s="37"/>
      <c r="C120" s="34"/>
      <c r="D120" s="34"/>
      <c r="E120" s="35"/>
      <c r="F120" s="35"/>
      <c r="G120" s="35"/>
      <c r="H120" s="35"/>
      <c r="J120" s="33"/>
      <c r="M120" s="32"/>
      <c r="N120" s="32"/>
      <c r="O120" s="50"/>
    </row>
    <row r="121" spans="1:15" s="36" customFormat="1" x14ac:dyDescent="0.25">
      <c r="A121" s="1"/>
      <c r="B121" s="37"/>
      <c r="C121" s="34"/>
      <c r="D121" s="34"/>
      <c r="E121" s="35"/>
      <c r="F121" s="35"/>
      <c r="G121" s="35"/>
      <c r="H121" s="35"/>
      <c r="J121" s="33"/>
      <c r="M121" s="32"/>
      <c r="N121" s="32"/>
      <c r="O121" s="50"/>
    </row>
    <row r="122" spans="1:15" s="36" customFormat="1" x14ac:dyDescent="0.25">
      <c r="A122" s="1"/>
      <c r="B122" s="37"/>
      <c r="C122" s="34"/>
      <c r="D122" s="34"/>
      <c r="E122" s="35"/>
      <c r="F122" s="35"/>
      <c r="G122" s="35"/>
      <c r="H122" s="35"/>
      <c r="J122" s="33"/>
      <c r="M122" s="32"/>
      <c r="N122" s="32"/>
      <c r="O122" s="50"/>
    </row>
    <row r="123" spans="1:15" s="36" customFormat="1" x14ac:dyDescent="0.25">
      <c r="A123" s="1"/>
      <c r="B123" s="37"/>
      <c r="C123" s="34"/>
      <c r="D123" s="34"/>
      <c r="E123" s="35"/>
      <c r="F123" s="35"/>
      <c r="G123" s="35"/>
      <c r="H123" s="35"/>
      <c r="J123" s="33"/>
      <c r="M123" s="32"/>
      <c r="N123" s="32"/>
      <c r="O123" s="50"/>
    </row>
    <row r="124" spans="1:15" s="36" customFormat="1" x14ac:dyDescent="0.25">
      <c r="A124" s="1"/>
      <c r="B124" s="37"/>
      <c r="C124" s="34"/>
      <c r="D124" s="34"/>
      <c r="E124" s="35"/>
      <c r="F124" s="35"/>
      <c r="G124" s="35"/>
      <c r="H124" s="35"/>
      <c r="J124" s="33"/>
      <c r="M124" s="32"/>
      <c r="N124" s="32"/>
      <c r="O124" s="50"/>
    </row>
    <row r="125" spans="1:15" s="36" customFormat="1" x14ac:dyDescent="0.25">
      <c r="A125" s="1"/>
      <c r="B125" s="37"/>
      <c r="C125" s="34"/>
      <c r="D125" s="34"/>
      <c r="E125" s="35"/>
      <c r="F125" s="35"/>
      <c r="G125" s="35"/>
      <c r="H125" s="35"/>
      <c r="J125" s="33"/>
      <c r="M125" s="32"/>
      <c r="N125" s="32"/>
      <c r="O125" s="50"/>
    </row>
    <row r="126" spans="1:15" s="36" customFormat="1" x14ac:dyDescent="0.25">
      <c r="A126" s="1"/>
      <c r="B126" s="37"/>
      <c r="C126" s="34"/>
      <c r="D126" s="34"/>
      <c r="E126" s="35"/>
      <c r="F126" s="35"/>
      <c r="G126" s="35"/>
      <c r="H126" s="35"/>
      <c r="J126" s="33"/>
      <c r="M126" s="32"/>
      <c r="N126" s="32"/>
      <c r="O126" s="50"/>
    </row>
    <row r="127" spans="1:15" s="36" customFormat="1" x14ac:dyDescent="0.25">
      <c r="A127" s="1"/>
      <c r="B127" s="37"/>
      <c r="C127" s="34"/>
      <c r="D127" s="34"/>
      <c r="E127" s="35"/>
      <c r="F127" s="35"/>
      <c r="G127" s="35"/>
      <c r="H127" s="35"/>
      <c r="J127" s="33"/>
      <c r="M127" s="32"/>
      <c r="N127" s="32"/>
      <c r="O127" s="50"/>
    </row>
    <row r="128" spans="1:15" s="36" customFormat="1" x14ac:dyDescent="0.25">
      <c r="A128" s="1"/>
      <c r="B128" s="37"/>
      <c r="C128" s="34"/>
      <c r="D128" s="34"/>
      <c r="E128" s="35"/>
      <c r="F128" s="35"/>
      <c r="G128" s="35"/>
      <c r="H128" s="35"/>
      <c r="J128" s="33"/>
      <c r="M128" s="32"/>
      <c r="N128" s="32"/>
      <c r="O128" s="50"/>
    </row>
    <row r="129" spans="1:15" s="36" customFormat="1" x14ac:dyDescent="0.25">
      <c r="A129" s="1"/>
      <c r="B129" s="37"/>
      <c r="C129" s="34"/>
      <c r="D129" s="34"/>
      <c r="E129" s="35"/>
      <c r="F129" s="35"/>
      <c r="G129" s="35"/>
      <c r="H129" s="35"/>
      <c r="J129" s="33"/>
      <c r="M129" s="32"/>
      <c r="N129" s="32"/>
      <c r="O129" s="50"/>
    </row>
    <row r="130" spans="1:15" s="36" customFormat="1" x14ac:dyDescent="0.25">
      <c r="A130" s="1"/>
      <c r="B130" s="37"/>
      <c r="C130" s="34"/>
      <c r="D130" s="34"/>
      <c r="E130" s="35"/>
      <c r="F130" s="35"/>
      <c r="G130" s="35"/>
      <c r="H130" s="35"/>
      <c r="J130" s="33"/>
      <c r="M130" s="32"/>
      <c r="N130" s="32"/>
      <c r="O130" s="50"/>
    </row>
    <row r="131" spans="1:15" s="36" customFormat="1" x14ac:dyDescent="0.25">
      <c r="A131" s="1"/>
      <c r="B131" s="37"/>
      <c r="C131" s="34"/>
      <c r="D131" s="34"/>
      <c r="E131" s="35"/>
      <c r="F131" s="35"/>
      <c r="G131" s="35"/>
      <c r="H131" s="35"/>
      <c r="J131" s="33"/>
      <c r="M131" s="32"/>
      <c r="N131" s="32"/>
      <c r="O131" s="50"/>
    </row>
    <row r="132" spans="1:15" s="36" customFormat="1" x14ac:dyDescent="0.25">
      <c r="A132" s="1"/>
      <c r="B132" s="37"/>
      <c r="C132" s="34"/>
      <c r="D132" s="34"/>
      <c r="E132" s="35"/>
      <c r="F132" s="35"/>
      <c r="G132" s="35"/>
      <c r="H132" s="35"/>
      <c r="J132" s="33"/>
      <c r="M132" s="32"/>
      <c r="N132" s="32"/>
      <c r="O132" s="50"/>
    </row>
    <row r="133" spans="1:15" s="36" customFormat="1" x14ac:dyDescent="0.25">
      <c r="A133" s="1"/>
      <c r="B133" s="37"/>
      <c r="C133" s="34"/>
      <c r="D133" s="34"/>
      <c r="E133" s="35"/>
      <c r="F133" s="35"/>
      <c r="G133" s="35"/>
      <c r="H133" s="35"/>
      <c r="J133" s="33"/>
      <c r="M133" s="32"/>
      <c r="N133" s="32"/>
      <c r="O133" s="50"/>
    </row>
    <row r="134" spans="1:15" s="36" customFormat="1" x14ac:dyDescent="0.25">
      <c r="A134" s="1"/>
      <c r="B134" s="37"/>
      <c r="C134" s="34"/>
      <c r="D134" s="34"/>
      <c r="E134" s="35"/>
      <c r="F134" s="35"/>
      <c r="G134" s="35"/>
      <c r="H134" s="35"/>
      <c r="J134" s="33"/>
      <c r="M134" s="32"/>
      <c r="N134" s="32"/>
      <c r="O134" s="50"/>
    </row>
    <row r="135" spans="1:15" s="36" customFormat="1" x14ac:dyDescent="0.25">
      <c r="A135" s="1"/>
      <c r="B135" s="37"/>
      <c r="C135" s="34"/>
      <c r="D135" s="34"/>
      <c r="E135" s="35"/>
      <c r="F135" s="35"/>
      <c r="G135" s="35"/>
      <c r="H135" s="35"/>
      <c r="J135" s="33"/>
      <c r="M135" s="32"/>
      <c r="N135" s="32"/>
      <c r="O135" s="50"/>
    </row>
    <row r="136" spans="1:15" s="36" customFormat="1" x14ac:dyDescent="0.25">
      <c r="A136" s="1"/>
      <c r="B136" s="37"/>
      <c r="C136" s="34"/>
      <c r="D136" s="34"/>
      <c r="E136" s="35"/>
      <c r="F136" s="35"/>
      <c r="G136" s="35"/>
      <c r="H136" s="35"/>
      <c r="J136" s="33"/>
      <c r="M136" s="32"/>
      <c r="N136" s="32"/>
      <c r="O136" s="50"/>
    </row>
    <row r="137" spans="1:15" s="36" customFormat="1" x14ac:dyDescent="0.25">
      <c r="A137" s="1"/>
      <c r="B137" s="37"/>
      <c r="C137" s="34"/>
      <c r="D137" s="34"/>
      <c r="E137" s="35"/>
      <c r="F137" s="35"/>
      <c r="G137" s="35"/>
      <c r="H137" s="35"/>
      <c r="J137" s="33"/>
      <c r="M137" s="32"/>
      <c r="N137" s="32"/>
      <c r="O137" s="50"/>
    </row>
    <row r="138" spans="1:15" s="36" customFormat="1" x14ac:dyDescent="0.25">
      <c r="A138" s="1"/>
      <c r="B138" s="37"/>
      <c r="C138" s="34"/>
      <c r="D138" s="34"/>
      <c r="E138" s="35"/>
      <c r="F138" s="35"/>
      <c r="G138" s="35"/>
      <c r="H138" s="35"/>
      <c r="J138" s="33"/>
      <c r="M138" s="32"/>
      <c r="N138" s="32"/>
      <c r="O138" s="50"/>
    </row>
    <row r="139" spans="1:15" s="36" customFormat="1" x14ac:dyDescent="0.25">
      <c r="A139" s="1"/>
      <c r="B139" s="37"/>
      <c r="C139" s="34"/>
      <c r="D139" s="34"/>
      <c r="E139" s="35"/>
      <c r="F139" s="35"/>
      <c r="G139" s="35"/>
      <c r="H139" s="35"/>
      <c r="J139" s="33"/>
      <c r="M139" s="32"/>
      <c r="N139" s="32"/>
      <c r="O139" s="50"/>
    </row>
    <row r="140" spans="1:15" s="36" customFormat="1" x14ac:dyDescent="0.25">
      <c r="A140" s="1"/>
      <c r="B140" s="37"/>
      <c r="C140" s="34"/>
      <c r="D140" s="34"/>
      <c r="E140" s="35"/>
      <c r="F140" s="35"/>
      <c r="G140" s="35"/>
      <c r="H140" s="35"/>
      <c r="J140" s="33"/>
      <c r="M140" s="32"/>
      <c r="N140" s="32"/>
      <c r="O140" s="50"/>
    </row>
    <row r="141" spans="1:15" s="36" customFormat="1" x14ac:dyDescent="0.25">
      <c r="A141" s="1"/>
      <c r="B141" s="37"/>
      <c r="C141" s="34"/>
      <c r="D141" s="34"/>
      <c r="E141" s="35"/>
      <c r="F141" s="35"/>
      <c r="G141" s="35"/>
      <c r="H141" s="35"/>
      <c r="J141" s="33"/>
      <c r="M141" s="32"/>
      <c r="N141" s="32"/>
      <c r="O141" s="50"/>
    </row>
    <row r="142" spans="1:15" s="36" customFormat="1" x14ac:dyDescent="0.25">
      <c r="A142" s="1"/>
      <c r="B142" s="37"/>
      <c r="C142" s="34"/>
      <c r="D142" s="34"/>
      <c r="E142" s="35"/>
      <c r="F142" s="35"/>
      <c r="G142" s="35"/>
      <c r="H142" s="35"/>
      <c r="J142" s="33"/>
      <c r="M142" s="32"/>
      <c r="N142" s="32"/>
      <c r="O142" s="50"/>
    </row>
    <row r="143" spans="1:15" s="36" customFormat="1" x14ac:dyDescent="0.25">
      <c r="A143" s="1"/>
      <c r="B143" s="37"/>
      <c r="C143" s="34"/>
      <c r="D143" s="34"/>
      <c r="E143" s="35"/>
      <c r="F143" s="35"/>
      <c r="G143" s="35"/>
      <c r="H143" s="35"/>
      <c r="J143" s="33"/>
      <c r="M143" s="32"/>
      <c r="N143" s="32"/>
      <c r="O143" s="50"/>
    </row>
    <row r="144" spans="1:15" s="36" customFormat="1" x14ac:dyDescent="0.25">
      <c r="A144" s="1"/>
      <c r="B144" s="37"/>
      <c r="C144" s="34"/>
      <c r="D144" s="34"/>
      <c r="E144" s="35"/>
      <c r="F144" s="35"/>
      <c r="G144" s="35"/>
      <c r="H144" s="35"/>
      <c r="J144" s="33"/>
      <c r="M144" s="32"/>
      <c r="N144" s="32"/>
      <c r="O144" s="50"/>
    </row>
    <row r="145" spans="1:15" s="36" customFormat="1" x14ac:dyDescent="0.25">
      <c r="A145" s="1"/>
      <c r="B145" s="37"/>
      <c r="C145" s="34"/>
      <c r="D145" s="34"/>
      <c r="E145" s="35"/>
      <c r="F145" s="35"/>
      <c r="G145" s="35"/>
      <c r="H145" s="35"/>
      <c r="J145" s="33"/>
      <c r="M145" s="32"/>
      <c r="N145" s="32"/>
      <c r="O145" s="50"/>
    </row>
    <row r="146" spans="1:15" s="36" customFormat="1" x14ac:dyDescent="0.25">
      <c r="A146" s="1"/>
      <c r="B146" s="37"/>
      <c r="C146" s="34"/>
      <c r="D146" s="34"/>
      <c r="E146" s="35"/>
      <c r="F146" s="35"/>
      <c r="G146" s="35"/>
      <c r="H146" s="35"/>
      <c r="J146" s="33"/>
      <c r="M146" s="32"/>
      <c r="N146" s="32"/>
      <c r="O146" s="50"/>
    </row>
    <row r="147" spans="1:15" s="36" customFormat="1" x14ac:dyDescent="0.25">
      <c r="A147" s="1"/>
      <c r="B147" s="37"/>
      <c r="C147" s="34"/>
      <c r="D147" s="34"/>
      <c r="E147" s="35"/>
      <c r="F147" s="35"/>
      <c r="G147" s="35"/>
      <c r="H147" s="35"/>
      <c r="J147" s="33"/>
      <c r="M147" s="32"/>
      <c r="N147" s="32"/>
      <c r="O147" s="50"/>
    </row>
    <row r="148" spans="1:15" s="36" customFormat="1" x14ac:dyDescent="0.25">
      <c r="A148" s="1"/>
      <c r="B148" s="37"/>
      <c r="C148" s="34"/>
      <c r="D148" s="34"/>
      <c r="E148" s="35"/>
      <c r="F148" s="35"/>
      <c r="G148" s="35"/>
      <c r="H148" s="35"/>
      <c r="J148" s="33"/>
      <c r="M148" s="32"/>
      <c r="N148" s="32"/>
      <c r="O148" s="50"/>
    </row>
    <row r="149" spans="1:15" s="36" customFormat="1" x14ac:dyDescent="0.25">
      <c r="A149" s="1"/>
      <c r="B149" s="37"/>
      <c r="C149" s="34"/>
      <c r="D149" s="34"/>
      <c r="E149" s="35"/>
      <c r="F149" s="35"/>
      <c r="G149" s="35"/>
      <c r="H149" s="35"/>
      <c r="J149" s="33"/>
      <c r="M149" s="32"/>
      <c r="N149" s="32"/>
      <c r="O149" s="50"/>
    </row>
    <row r="150" spans="1:15" s="36" customFormat="1" x14ac:dyDescent="0.25">
      <c r="A150" s="1"/>
      <c r="B150" s="37"/>
      <c r="C150" s="34"/>
      <c r="D150" s="34"/>
      <c r="E150" s="35"/>
      <c r="F150" s="35"/>
      <c r="G150" s="35"/>
      <c r="H150" s="35"/>
      <c r="J150" s="33"/>
      <c r="M150" s="32"/>
      <c r="N150" s="32"/>
      <c r="O150" s="50"/>
    </row>
    <row r="151" spans="1:15" s="36" customFormat="1" x14ac:dyDescent="0.25">
      <c r="A151" s="1"/>
      <c r="B151" s="37"/>
      <c r="C151" s="34"/>
      <c r="D151" s="34"/>
      <c r="E151" s="35"/>
      <c r="F151" s="35"/>
      <c r="G151" s="35"/>
      <c r="H151" s="35"/>
      <c r="J151" s="33"/>
      <c r="M151" s="32"/>
      <c r="N151" s="32"/>
      <c r="O151" s="50"/>
    </row>
    <row r="152" spans="1:15" s="36" customFormat="1" x14ac:dyDescent="0.25">
      <c r="A152" s="1"/>
      <c r="B152" s="37"/>
      <c r="C152" s="34"/>
      <c r="D152" s="34"/>
      <c r="E152" s="35"/>
      <c r="F152" s="35"/>
      <c r="G152" s="35"/>
      <c r="H152" s="35"/>
      <c r="J152" s="33"/>
      <c r="M152" s="32"/>
      <c r="N152" s="32"/>
      <c r="O152" s="50"/>
    </row>
    <row r="153" spans="1:15" s="36" customFormat="1" x14ac:dyDescent="0.25">
      <c r="A153" s="1"/>
      <c r="B153" s="37"/>
      <c r="C153" s="34"/>
      <c r="D153" s="34"/>
      <c r="E153" s="35"/>
      <c r="F153" s="35"/>
      <c r="G153" s="35"/>
      <c r="H153" s="35"/>
      <c r="J153" s="33"/>
      <c r="M153" s="32"/>
      <c r="N153" s="32"/>
      <c r="O153" s="50"/>
    </row>
    <row r="154" spans="1:15" s="36" customFormat="1" x14ac:dyDescent="0.25">
      <c r="A154" s="1"/>
      <c r="B154" s="37"/>
      <c r="C154" s="34"/>
      <c r="D154" s="34"/>
      <c r="E154" s="35"/>
      <c r="F154" s="35"/>
      <c r="G154" s="35"/>
      <c r="H154" s="35"/>
      <c r="J154" s="33"/>
      <c r="M154" s="32"/>
      <c r="N154" s="32"/>
      <c r="O154" s="50"/>
    </row>
    <row r="155" spans="1:15" s="36" customFormat="1" x14ac:dyDescent="0.25">
      <c r="A155" s="1"/>
      <c r="B155" s="37"/>
      <c r="C155" s="34"/>
      <c r="D155" s="34"/>
      <c r="E155" s="35"/>
      <c r="F155" s="35"/>
      <c r="G155" s="35"/>
      <c r="H155" s="35"/>
      <c r="J155" s="33"/>
      <c r="M155" s="32"/>
      <c r="N155" s="32"/>
      <c r="O155" s="50"/>
    </row>
    <row r="156" spans="1:15" s="36" customFormat="1" x14ac:dyDescent="0.25">
      <c r="A156" s="1"/>
      <c r="B156" s="37"/>
      <c r="C156" s="34"/>
      <c r="D156" s="34"/>
      <c r="E156" s="35"/>
      <c r="F156" s="35"/>
      <c r="G156" s="35"/>
      <c r="H156" s="35"/>
      <c r="J156" s="33"/>
      <c r="M156" s="32"/>
      <c r="N156" s="32"/>
      <c r="O156" s="50"/>
    </row>
    <row r="157" spans="1:15" s="36" customFormat="1" x14ac:dyDescent="0.25">
      <c r="A157" s="1"/>
      <c r="B157" s="37"/>
      <c r="C157" s="34"/>
      <c r="D157" s="34"/>
      <c r="E157" s="35"/>
      <c r="F157" s="35"/>
      <c r="G157" s="35"/>
      <c r="H157" s="35"/>
      <c r="J157" s="33"/>
      <c r="M157" s="32"/>
      <c r="N157" s="32"/>
      <c r="O157" s="50"/>
    </row>
    <row r="158" spans="1:15" s="36" customFormat="1" x14ac:dyDescent="0.25">
      <c r="A158" s="1"/>
      <c r="B158" s="37"/>
      <c r="C158" s="34"/>
      <c r="D158" s="34"/>
      <c r="E158" s="35"/>
      <c r="F158" s="35"/>
      <c r="G158" s="35"/>
      <c r="H158" s="35"/>
      <c r="J158" s="33"/>
      <c r="M158" s="32"/>
      <c r="N158" s="32"/>
      <c r="O158" s="50"/>
    </row>
    <row r="159" spans="1:15" s="36" customFormat="1" x14ac:dyDescent="0.25">
      <c r="A159" s="1"/>
      <c r="B159" s="37"/>
      <c r="C159" s="34"/>
      <c r="D159" s="34"/>
      <c r="E159" s="35"/>
      <c r="F159" s="35"/>
      <c r="G159" s="35"/>
      <c r="H159" s="35"/>
      <c r="J159" s="33"/>
      <c r="M159" s="32"/>
      <c r="N159" s="32"/>
      <c r="O159" s="50"/>
    </row>
    <row r="160" spans="1:15" s="36" customFormat="1" x14ac:dyDescent="0.25">
      <c r="A160" s="1"/>
      <c r="B160" s="37"/>
      <c r="C160" s="34"/>
      <c r="D160" s="34"/>
      <c r="E160" s="35"/>
      <c r="F160" s="35"/>
      <c r="G160" s="35"/>
      <c r="H160" s="35"/>
      <c r="J160" s="33"/>
      <c r="M160" s="32"/>
      <c r="N160" s="32"/>
      <c r="O160" s="50"/>
    </row>
    <row r="161" spans="1:15" s="36" customFormat="1" x14ac:dyDescent="0.25">
      <c r="A161" s="1"/>
      <c r="B161" s="37"/>
      <c r="C161" s="34"/>
      <c r="D161" s="34"/>
      <c r="E161" s="35"/>
      <c r="F161" s="35"/>
      <c r="G161" s="35"/>
      <c r="H161" s="35"/>
      <c r="J161" s="33"/>
      <c r="M161" s="32"/>
      <c r="N161" s="32"/>
      <c r="O161" s="50"/>
    </row>
    <row r="162" spans="1:15" s="36" customFormat="1" x14ac:dyDescent="0.25">
      <c r="A162" s="1"/>
      <c r="B162" s="37"/>
      <c r="C162" s="34"/>
      <c r="D162" s="34"/>
      <c r="E162" s="35"/>
      <c r="F162" s="35"/>
      <c r="G162" s="35"/>
      <c r="H162" s="35"/>
      <c r="J162" s="33"/>
      <c r="M162" s="32"/>
      <c r="N162" s="32"/>
      <c r="O162" s="50"/>
    </row>
    <row r="163" spans="1:15" s="36" customFormat="1" x14ac:dyDescent="0.25">
      <c r="A163" s="1"/>
      <c r="B163" s="37"/>
      <c r="C163" s="34"/>
      <c r="D163" s="34"/>
      <c r="E163" s="35"/>
      <c r="F163" s="35"/>
      <c r="G163" s="35"/>
      <c r="H163" s="35"/>
      <c r="J163" s="33"/>
      <c r="M163" s="32"/>
      <c r="N163" s="32"/>
      <c r="O163" s="50"/>
    </row>
    <row r="164" spans="1:15" s="36" customFormat="1" x14ac:dyDescent="0.25">
      <c r="A164" s="1"/>
      <c r="B164" s="37"/>
      <c r="C164" s="34"/>
      <c r="D164" s="34"/>
      <c r="E164" s="35"/>
      <c r="F164" s="35"/>
      <c r="G164" s="35"/>
      <c r="H164" s="35"/>
      <c r="J164" s="33"/>
      <c r="M164" s="32"/>
      <c r="N164" s="32"/>
      <c r="O164" s="50"/>
    </row>
    <row r="165" spans="1:15" s="36" customFormat="1" x14ac:dyDescent="0.25">
      <c r="A165" s="1"/>
      <c r="B165" s="37"/>
      <c r="C165" s="34"/>
      <c r="D165" s="34"/>
      <c r="E165" s="35"/>
      <c r="F165" s="35"/>
      <c r="G165" s="35"/>
      <c r="H165" s="35"/>
      <c r="J165" s="33"/>
      <c r="M165" s="32"/>
      <c r="N165" s="32"/>
      <c r="O165" s="50"/>
    </row>
    <row r="166" spans="1:15" s="36" customFormat="1" x14ac:dyDescent="0.25">
      <c r="A166" s="1"/>
      <c r="B166" s="37"/>
      <c r="C166" s="34"/>
      <c r="D166" s="34"/>
      <c r="E166" s="35"/>
      <c r="F166" s="35"/>
      <c r="G166" s="35"/>
      <c r="H166" s="35"/>
      <c r="J166" s="33"/>
      <c r="M166" s="32"/>
      <c r="N166" s="32"/>
      <c r="O166" s="50"/>
    </row>
    <row r="167" spans="1:15" s="36" customFormat="1" x14ac:dyDescent="0.25">
      <c r="A167" s="1"/>
      <c r="B167" s="37"/>
      <c r="C167" s="34"/>
      <c r="D167" s="34"/>
      <c r="E167" s="35"/>
      <c r="F167" s="35"/>
      <c r="G167" s="35"/>
      <c r="H167" s="35"/>
      <c r="J167" s="33"/>
      <c r="M167" s="32"/>
      <c r="N167" s="32"/>
      <c r="O167" s="50"/>
    </row>
    <row r="168" spans="1:15" s="36" customFormat="1" x14ac:dyDescent="0.25">
      <c r="A168" s="1"/>
      <c r="B168" s="37"/>
      <c r="C168" s="34"/>
      <c r="D168" s="34"/>
      <c r="E168" s="35"/>
      <c r="F168" s="35"/>
      <c r="G168" s="35"/>
      <c r="H168" s="35"/>
      <c r="J168" s="33"/>
      <c r="M168" s="32"/>
      <c r="N168" s="32"/>
      <c r="O168" s="50"/>
    </row>
    <row r="169" spans="1:15" s="36" customFormat="1" x14ac:dyDescent="0.25">
      <c r="A169" s="1"/>
      <c r="B169" s="37"/>
      <c r="C169" s="34"/>
      <c r="D169" s="34"/>
      <c r="E169" s="35"/>
      <c r="F169" s="35"/>
      <c r="G169" s="35"/>
      <c r="H169" s="35"/>
      <c r="J169" s="33"/>
      <c r="M169" s="32"/>
      <c r="N169" s="32"/>
      <c r="O169" s="50"/>
    </row>
    <row r="170" spans="1:15" s="36" customFormat="1" x14ac:dyDescent="0.25">
      <c r="A170" s="1"/>
      <c r="B170" s="37"/>
      <c r="C170" s="34"/>
      <c r="D170" s="34"/>
      <c r="E170" s="35"/>
      <c r="F170" s="35"/>
      <c r="G170" s="35"/>
      <c r="H170" s="35"/>
      <c r="J170" s="33"/>
      <c r="M170" s="32"/>
      <c r="N170" s="32"/>
      <c r="O170" s="50"/>
    </row>
    <row r="171" spans="1:15" s="36" customFormat="1" x14ac:dyDescent="0.25">
      <c r="A171" s="1"/>
      <c r="B171" s="37"/>
      <c r="C171" s="34"/>
      <c r="D171" s="34"/>
      <c r="E171" s="35"/>
      <c r="F171" s="35"/>
      <c r="G171" s="35"/>
      <c r="H171" s="35"/>
      <c r="J171" s="33"/>
      <c r="M171" s="32"/>
      <c r="N171" s="32"/>
      <c r="O171" s="50"/>
    </row>
    <row r="172" spans="1:15" s="36" customFormat="1" x14ac:dyDescent="0.25">
      <c r="A172" s="1"/>
      <c r="B172" s="37"/>
      <c r="C172" s="34"/>
      <c r="D172" s="34"/>
      <c r="E172" s="35"/>
      <c r="F172" s="35"/>
      <c r="G172" s="35"/>
      <c r="H172" s="35"/>
      <c r="J172" s="33"/>
      <c r="M172" s="32"/>
      <c r="N172" s="32"/>
      <c r="O172" s="50"/>
    </row>
    <row r="173" spans="1:15" s="36" customFormat="1" x14ac:dyDescent="0.25">
      <c r="A173" s="1"/>
      <c r="B173" s="37"/>
      <c r="C173" s="34"/>
      <c r="D173" s="34"/>
      <c r="E173" s="35"/>
      <c r="F173" s="35"/>
      <c r="G173" s="35"/>
      <c r="H173" s="35"/>
      <c r="J173" s="33"/>
      <c r="M173" s="32"/>
      <c r="N173" s="32"/>
      <c r="O173" s="50"/>
    </row>
    <row r="174" spans="1:15" s="36" customFormat="1" x14ac:dyDescent="0.25">
      <c r="A174" s="1"/>
      <c r="B174" s="37"/>
      <c r="C174" s="34"/>
      <c r="D174" s="34"/>
      <c r="E174" s="35"/>
      <c r="F174" s="35"/>
      <c r="G174" s="35"/>
      <c r="H174" s="35"/>
      <c r="J174" s="33"/>
      <c r="M174" s="32"/>
      <c r="N174" s="32"/>
      <c r="O174" s="50"/>
    </row>
    <row r="175" spans="1:15" s="36" customFormat="1" x14ac:dyDescent="0.25">
      <c r="A175" s="1"/>
      <c r="B175" s="37"/>
      <c r="C175" s="34"/>
      <c r="D175" s="34"/>
      <c r="E175" s="35"/>
      <c r="F175" s="35"/>
      <c r="G175" s="35"/>
      <c r="H175" s="35"/>
      <c r="J175" s="33"/>
      <c r="M175" s="32"/>
      <c r="N175" s="32"/>
      <c r="O175" s="50"/>
    </row>
    <row r="176" spans="1:15" s="36" customFormat="1" x14ac:dyDescent="0.25">
      <c r="A176" s="1"/>
      <c r="B176" s="37"/>
      <c r="C176" s="34"/>
      <c r="D176" s="34"/>
      <c r="E176" s="35"/>
      <c r="F176" s="35"/>
      <c r="G176" s="35"/>
      <c r="H176" s="35"/>
      <c r="J176" s="33"/>
      <c r="M176" s="32"/>
      <c r="N176" s="32"/>
      <c r="O176" s="50"/>
    </row>
    <row r="177" spans="1:15" s="36" customFormat="1" x14ac:dyDescent="0.25">
      <c r="A177" s="1"/>
      <c r="B177" s="37"/>
      <c r="C177" s="34"/>
      <c r="D177" s="34"/>
      <c r="E177" s="35"/>
      <c r="F177" s="35"/>
      <c r="G177" s="35"/>
      <c r="H177" s="35"/>
      <c r="J177" s="33"/>
      <c r="M177" s="32"/>
      <c r="N177" s="32"/>
      <c r="O177" s="50"/>
    </row>
    <row r="178" spans="1:15" s="36" customFormat="1" x14ac:dyDescent="0.25">
      <c r="A178" s="1"/>
      <c r="B178" s="37"/>
      <c r="C178" s="34"/>
      <c r="D178" s="34"/>
      <c r="E178" s="35"/>
      <c r="F178" s="35"/>
      <c r="G178" s="35"/>
      <c r="H178" s="35"/>
      <c r="J178" s="33"/>
      <c r="M178" s="32"/>
      <c r="N178" s="32"/>
      <c r="O178" s="50"/>
    </row>
    <row r="179" spans="1:15" s="36" customFormat="1" x14ac:dyDescent="0.25">
      <c r="A179" s="1"/>
      <c r="B179" s="37"/>
      <c r="C179" s="34"/>
      <c r="D179" s="34"/>
      <c r="E179" s="35"/>
      <c r="F179" s="35"/>
      <c r="G179" s="35"/>
      <c r="H179" s="35"/>
      <c r="J179" s="33"/>
      <c r="M179" s="32"/>
      <c r="N179" s="32"/>
      <c r="O179" s="50"/>
    </row>
    <row r="180" spans="1:15" s="36" customFormat="1" x14ac:dyDescent="0.25">
      <c r="A180" s="1"/>
      <c r="B180" s="37"/>
      <c r="C180" s="34"/>
      <c r="D180" s="34"/>
      <c r="E180" s="35"/>
      <c r="F180" s="35"/>
      <c r="G180" s="35"/>
      <c r="H180" s="35"/>
      <c r="J180" s="33"/>
      <c r="M180" s="32"/>
      <c r="N180" s="32"/>
      <c r="O180" s="50"/>
    </row>
    <row r="181" spans="1:15" s="36" customFormat="1" x14ac:dyDescent="0.25">
      <c r="A181" s="1"/>
      <c r="B181" s="37"/>
      <c r="C181" s="34"/>
      <c r="D181" s="34"/>
      <c r="E181" s="35"/>
      <c r="F181" s="35"/>
      <c r="G181" s="35"/>
      <c r="H181" s="35"/>
      <c r="J181" s="33"/>
      <c r="M181" s="32"/>
      <c r="N181" s="32"/>
      <c r="O181" s="50"/>
    </row>
    <row r="182" spans="1:15" s="36" customFormat="1" x14ac:dyDescent="0.25">
      <c r="A182" s="1"/>
      <c r="B182" s="37"/>
      <c r="C182" s="34"/>
      <c r="D182" s="34"/>
      <c r="E182" s="35"/>
      <c r="F182" s="35"/>
      <c r="G182" s="35"/>
      <c r="H182" s="35"/>
      <c r="J182" s="33"/>
      <c r="M182" s="32"/>
      <c r="N182" s="32"/>
      <c r="O182" s="50"/>
    </row>
    <row r="183" spans="1:15" s="36" customFormat="1" x14ac:dyDescent="0.25">
      <c r="A183" s="1"/>
      <c r="B183" s="37"/>
      <c r="C183" s="34"/>
      <c r="D183" s="34"/>
      <c r="E183" s="35"/>
      <c r="F183" s="35"/>
      <c r="G183" s="35"/>
      <c r="H183" s="35"/>
      <c r="J183" s="33"/>
      <c r="M183" s="32"/>
      <c r="N183" s="32"/>
      <c r="O183" s="50"/>
    </row>
    <row r="184" spans="1:15" s="36" customFormat="1" x14ac:dyDescent="0.25">
      <c r="A184" s="1"/>
      <c r="B184" s="37"/>
      <c r="C184" s="34"/>
      <c r="D184" s="34"/>
      <c r="E184" s="35"/>
      <c r="F184" s="35"/>
      <c r="G184" s="35"/>
      <c r="H184" s="35"/>
      <c r="J184" s="33"/>
      <c r="M184" s="32"/>
      <c r="N184" s="32"/>
      <c r="O184" s="50"/>
    </row>
    <row r="185" spans="1:15" s="36" customFormat="1" x14ac:dyDescent="0.25">
      <c r="A185" s="1"/>
      <c r="B185" s="37"/>
      <c r="C185" s="34"/>
      <c r="D185" s="34"/>
      <c r="E185" s="35"/>
      <c r="F185" s="35"/>
      <c r="G185" s="35"/>
      <c r="H185" s="35"/>
      <c r="J185" s="33"/>
      <c r="M185" s="32"/>
      <c r="N185" s="32"/>
      <c r="O185" s="50"/>
    </row>
    <row r="186" spans="1:15" s="36" customFormat="1" x14ac:dyDescent="0.25">
      <c r="A186" s="1"/>
      <c r="B186" s="37"/>
      <c r="C186" s="34"/>
      <c r="D186" s="34"/>
      <c r="E186" s="35"/>
      <c r="F186" s="35"/>
      <c r="G186" s="35"/>
      <c r="H186" s="35"/>
      <c r="J186" s="33"/>
      <c r="M186" s="32"/>
      <c r="N186" s="32"/>
      <c r="O186" s="50"/>
    </row>
    <row r="187" spans="1:15" s="36" customFormat="1" x14ac:dyDescent="0.25">
      <c r="A187" s="1"/>
      <c r="B187" s="37"/>
      <c r="C187" s="34"/>
      <c r="D187" s="34"/>
      <c r="E187" s="35"/>
      <c r="F187" s="35"/>
      <c r="G187" s="35"/>
      <c r="H187" s="35"/>
      <c r="J187" s="33"/>
      <c r="M187" s="32"/>
      <c r="N187" s="32"/>
      <c r="O187" s="50"/>
    </row>
    <row r="188" spans="1:15" s="36" customFormat="1" x14ac:dyDescent="0.25">
      <c r="A188" s="1"/>
      <c r="B188" s="37"/>
      <c r="C188" s="34"/>
      <c r="D188" s="34"/>
      <c r="E188" s="35"/>
      <c r="F188" s="35"/>
      <c r="G188" s="35"/>
      <c r="H188" s="35"/>
      <c r="J188" s="33"/>
      <c r="M188" s="32"/>
      <c r="N188" s="32"/>
      <c r="O188" s="50"/>
    </row>
    <row r="189" spans="1:15" s="36" customFormat="1" x14ac:dyDescent="0.25">
      <c r="A189" s="1"/>
      <c r="B189" s="37"/>
      <c r="C189" s="34"/>
      <c r="D189" s="34"/>
      <c r="E189" s="35"/>
      <c r="F189" s="35"/>
      <c r="G189" s="35"/>
      <c r="H189" s="35"/>
      <c r="J189" s="33"/>
      <c r="M189" s="32"/>
      <c r="N189" s="32"/>
      <c r="O189" s="50"/>
    </row>
    <row r="190" spans="1:15" s="36" customFormat="1" x14ac:dyDescent="0.25">
      <c r="A190" s="1"/>
      <c r="B190" s="37"/>
      <c r="C190" s="34"/>
      <c r="D190" s="34"/>
      <c r="E190" s="35"/>
      <c r="F190" s="35"/>
      <c r="G190" s="35"/>
      <c r="H190" s="35"/>
      <c r="J190" s="33"/>
      <c r="M190" s="32"/>
      <c r="N190" s="32"/>
      <c r="O190" s="50"/>
    </row>
    <row r="191" spans="1:15" s="36" customFormat="1" x14ac:dyDescent="0.25">
      <c r="A191" s="1"/>
      <c r="B191" s="37"/>
      <c r="C191" s="34"/>
      <c r="D191" s="34"/>
      <c r="E191" s="35"/>
      <c r="F191" s="35"/>
      <c r="G191" s="35"/>
      <c r="H191" s="35"/>
      <c r="J191" s="33"/>
      <c r="M191" s="32"/>
      <c r="N191" s="32"/>
      <c r="O191" s="50"/>
    </row>
    <row r="192" spans="1:15" s="36" customFormat="1" x14ac:dyDescent="0.25">
      <c r="A192" s="1"/>
      <c r="B192" s="37"/>
      <c r="C192" s="34"/>
      <c r="D192" s="34"/>
      <c r="E192" s="35"/>
      <c r="F192" s="35"/>
      <c r="G192" s="35"/>
      <c r="H192" s="35"/>
      <c r="J192" s="33"/>
      <c r="M192" s="32"/>
      <c r="N192" s="32"/>
      <c r="O192" s="50"/>
    </row>
    <row r="193" spans="1:15" s="36" customFormat="1" x14ac:dyDescent="0.25">
      <c r="A193" s="1"/>
      <c r="B193" s="37"/>
      <c r="C193" s="34"/>
      <c r="D193" s="34"/>
      <c r="E193" s="35"/>
      <c r="F193" s="35"/>
      <c r="G193" s="35"/>
      <c r="H193" s="35"/>
      <c r="J193" s="33"/>
      <c r="M193" s="32"/>
      <c r="N193" s="32"/>
      <c r="O193" s="50"/>
    </row>
    <row r="194" spans="1:15" s="36" customFormat="1" x14ac:dyDescent="0.25">
      <c r="A194" s="1"/>
      <c r="B194" s="37"/>
      <c r="C194" s="34"/>
      <c r="D194" s="34"/>
      <c r="E194" s="35"/>
      <c r="F194" s="35"/>
      <c r="G194" s="35"/>
      <c r="H194" s="35"/>
      <c r="J194" s="33"/>
      <c r="M194" s="32"/>
      <c r="N194" s="32"/>
      <c r="O194" s="50"/>
    </row>
    <row r="195" spans="1:15" s="36" customFormat="1" x14ac:dyDescent="0.25">
      <c r="A195" s="1"/>
      <c r="B195" s="37"/>
      <c r="C195" s="34"/>
      <c r="D195" s="34"/>
      <c r="E195" s="35"/>
      <c r="F195" s="35"/>
      <c r="G195" s="35"/>
      <c r="H195" s="35"/>
      <c r="J195" s="33"/>
      <c r="M195" s="32"/>
      <c r="N195" s="32"/>
      <c r="O195" s="50"/>
    </row>
    <row r="196" spans="1:15" s="36" customFormat="1" x14ac:dyDescent="0.25">
      <c r="A196" s="1"/>
      <c r="B196" s="37"/>
      <c r="C196" s="34"/>
      <c r="D196" s="34"/>
      <c r="E196" s="35"/>
      <c r="F196" s="35"/>
      <c r="G196" s="35"/>
      <c r="H196" s="35"/>
      <c r="J196" s="33"/>
      <c r="M196" s="32"/>
      <c r="N196" s="32"/>
      <c r="O196" s="50"/>
    </row>
    <row r="197" spans="1:15" s="36" customFormat="1" x14ac:dyDescent="0.25">
      <c r="A197" s="1"/>
      <c r="B197" s="37"/>
      <c r="C197" s="34"/>
      <c r="D197" s="34"/>
      <c r="E197" s="35"/>
      <c r="F197" s="35"/>
      <c r="G197" s="35"/>
      <c r="H197" s="35"/>
      <c r="J197" s="33"/>
      <c r="M197" s="32"/>
      <c r="N197" s="32"/>
      <c r="O197" s="50"/>
    </row>
    <row r="198" spans="1:15" s="36" customFormat="1" x14ac:dyDescent="0.25">
      <c r="A198" s="1"/>
      <c r="B198" s="37"/>
      <c r="C198" s="34"/>
      <c r="D198" s="34"/>
      <c r="E198" s="35"/>
      <c r="F198" s="35"/>
      <c r="G198" s="35"/>
      <c r="H198" s="35"/>
      <c r="J198" s="33"/>
      <c r="M198" s="32"/>
      <c r="N198" s="32"/>
      <c r="O198" s="50"/>
    </row>
    <row r="199" spans="1:15" s="36" customFormat="1" x14ac:dyDescent="0.25">
      <c r="A199" s="1"/>
      <c r="B199" s="37"/>
      <c r="C199" s="34"/>
      <c r="D199" s="34"/>
      <c r="E199" s="35"/>
      <c r="F199" s="35"/>
      <c r="G199" s="35"/>
      <c r="H199" s="35"/>
      <c r="J199" s="33"/>
      <c r="M199" s="32"/>
      <c r="N199" s="32"/>
      <c r="O199" s="50"/>
    </row>
    <row r="200" spans="1:15" s="36" customFormat="1" x14ac:dyDescent="0.25">
      <c r="A200" s="1"/>
      <c r="B200" s="37"/>
      <c r="C200" s="34"/>
      <c r="D200" s="34"/>
      <c r="E200" s="35"/>
      <c r="F200" s="35"/>
      <c r="G200" s="35"/>
      <c r="H200" s="35"/>
      <c r="J200" s="33"/>
      <c r="M200" s="32"/>
      <c r="N200" s="32"/>
      <c r="O200" s="50"/>
    </row>
    <row r="201" spans="1:15" s="36" customFormat="1" x14ac:dyDescent="0.25">
      <c r="A201" s="1"/>
      <c r="B201" s="37"/>
      <c r="C201" s="34"/>
      <c r="D201" s="34"/>
      <c r="E201" s="35"/>
      <c r="F201" s="35"/>
      <c r="G201" s="35"/>
      <c r="H201" s="35"/>
      <c r="J201" s="33"/>
      <c r="M201" s="32"/>
      <c r="N201" s="32"/>
      <c r="O201" s="50"/>
    </row>
    <row r="202" spans="1:15" s="36" customFormat="1" x14ac:dyDescent="0.25">
      <c r="A202" s="1"/>
      <c r="B202" s="37"/>
      <c r="C202" s="34"/>
      <c r="D202" s="34"/>
      <c r="E202" s="35"/>
      <c r="F202" s="35"/>
      <c r="G202" s="35"/>
      <c r="H202" s="35"/>
      <c r="J202" s="33"/>
      <c r="M202" s="32"/>
      <c r="N202" s="32"/>
      <c r="O202" s="50"/>
    </row>
    <row r="203" spans="1:15" s="36" customFormat="1" x14ac:dyDescent="0.25">
      <c r="A203" s="1"/>
      <c r="B203" s="37"/>
      <c r="C203" s="34"/>
      <c r="D203" s="34"/>
      <c r="E203" s="35"/>
      <c r="F203" s="35"/>
      <c r="G203" s="35"/>
      <c r="H203" s="35"/>
      <c r="J203" s="33"/>
      <c r="M203" s="32"/>
      <c r="N203" s="32"/>
      <c r="O203" s="50"/>
    </row>
    <row r="204" spans="1:15" s="36" customFormat="1" x14ac:dyDescent="0.25">
      <c r="A204" s="1"/>
      <c r="B204" s="37"/>
      <c r="C204" s="34"/>
      <c r="D204" s="34"/>
      <c r="E204" s="35"/>
      <c r="F204" s="35"/>
      <c r="G204" s="35"/>
      <c r="H204" s="35"/>
      <c r="J204" s="33"/>
      <c r="M204" s="32"/>
      <c r="N204" s="32"/>
      <c r="O204" s="50"/>
    </row>
    <row r="205" spans="1:15" s="36" customFormat="1" x14ac:dyDescent="0.25">
      <c r="A205" s="1"/>
      <c r="B205" s="37"/>
      <c r="C205" s="34"/>
      <c r="D205" s="34"/>
      <c r="E205" s="35"/>
      <c r="F205" s="35"/>
      <c r="G205" s="35"/>
      <c r="H205" s="35"/>
      <c r="J205" s="33"/>
      <c r="M205" s="32"/>
      <c r="N205" s="32"/>
      <c r="O205" s="50"/>
    </row>
    <row r="206" spans="1:15" s="36" customFormat="1" x14ac:dyDescent="0.25">
      <c r="A206" s="1"/>
      <c r="B206" s="37"/>
      <c r="C206" s="34"/>
      <c r="D206" s="34"/>
      <c r="E206" s="35"/>
      <c r="F206" s="35"/>
      <c r="G206" s="35"/>
      <c r="H206" s="35"/>
      <c r="J206" s="33"/>
      <c r="M206" s="32"/>
      <c r="N206" s="32"/>
      <c r="O206" s="50"/>
    </row>
    <row r="207" spans="1:15" s="36" customFormat="1" x14ac:dyDescent="0.25">
      <c r="A207" s="1"/>
      <c r="B207" s="37"/>
      <c r="C207" s="34"/>
      <c r="D207" s="34"/>
      <c r="E207" s="35"/>
      <c r="F207" s="35"/>
      <c r="G207" s="35"/>
      <c r="H207" s="35"/>
      <c r="J207" s="33"/>
      <c r="M207" s="32"/>
      <c r="N207" s="32"/>
      <c r="O207" s="50"/>
    </row>
    <row r="208" spans="1:15" s="36" customFormat="1" x14ac:dyDescent="0.25">
      <c r="A208" s="1"/>
      <c r="B208" s="37"/>
      <c r="C208" s="34"/>
      <c r="D208" s="34"/>
      <c r="E208" s="35"/>
      <c r="F208" s="35"/>
      <c r="G208" s="35"/>
      <c r="H208" s="35"/>
      <c r="J208" s="33"/>
      <c r="M208" s="32"/>
      <c r="N208" s="32"/>
      <c r="O208" s="50"/>
    </row>
    <row r="209" spans="1:15" s="36" customFormat="1" x14ac:dyDescent="0.25">
      <c r="A209" s="1"/>
      <c r="B209" s="37"/>
      <c r="C209" s="34"/>
      <c r="D209" s="34"/>
      <c r="E209" s="35"/>
      <c r="F209" s="35"/>
      <c r="G209" s="35"/>
      <c r="H209" s="35"/>
      <c r="J209" s="33"/>
      <c r="M209" s="32"/>
      <c r="N209" s="32"/>
      <c r="O209" s="50"/>
    </row>
    <row r="210" spans="1:15" s="36" customFormat="1" x14ac:dyDescent="0.25">
      <c r="A210" s="1"/>
      <c r="B210" s="37"/>
      <c r="C210" s="34"/>
      <c r="D210" s="34"/>
      <c r="E210" s="35"/>
      <c r="F210" s="35"/>
      <c r="G210" s="35"/>
      <c r="H210" s="35"/>
      <c r="J210" s="33"/>
      <c r="M210" s="32"/>
      <c r="N210" s="32"/>
      <c r="O210" s="50"/>
    </row>
    <row r="211" spans="1:15" s="36" customFormat="1" x14ac:dyDescent="0.25">
      <c r="A211" s="1"/>
      <c r="B211" s="37"/>
      <c r="C211" s="34"/>
      <c r="D211" s="34"/>
      <c r="E211" s="35"/>
      <c r="F211" s="35"/>
      <c r="G211" s="35"/>
      <c r="H211" s="35"/>
      <c r="J211" s="33"/>
      <c r="M211" s="32"/>
      <c r="N211" s="32"/>
      <c r="O211" s="50"/>
    </row>
    <row r="212" spans="1:15" s="36" customFormat="1" x14ac:dyDescent="0.25">
      <c r="A212" s="1"/>
      <c r="B212" s="37"/>
      <c r="C212" s="34"/>
      <c r="D212" s="34"/>
      <c r="E212" s="35"/>
      <c r="F212" s="35"/>
      <c r="G212" s="35"/>
      <c r="H212" s="35"/>
      <c r="J212" s="33"/>
      <c r="M212" s="32"/>
      <c r="N212" s="32"/>
      <c r="O212" s="50"/>
    </row>
    <row r="213" spans="1:15" s="36" customFormat="1" x14ac:dyDescent="0.25">
      <c r="A213" s="1"/>
      <c r="B213" s="37"/>
      <c r="C213" s="34"/>
      <c r="D213" s="34"/>
      <c r="E213" s="35"/>
      <c r="F213" s="35"/>
      <c r="G213" s="35"/>
      <c r="H213" s="35"/>
      <c r="J213" s="33"/>
      <c r="M213" s="32"/>
      <c r="N213" s="32"/>
      <c r="O213" s="50"/>
    </row>
    <row r="214" spans="1:15" s="36" customFormat="1" x14ac:dyDescent="0.25">
      <c r="A214" s="1"/>
      <c r="B214" s="37"/>
      <c r="C214" s="34"/>
      <c r="D214" s="34"/>
      <c r="E214" s="35"/>
      <c r="F214" s="35"/>
      <c r="G214" s="35"/>
      <c r="H214" s="35"/>
      <c r="J214" s="33"/>
      <c r="M214" s="32"/>
      <c r="N214" s="32"/>
      <c r="O214" s="50"/>
    </row>
    <row r="215" spans="1:15" s="36" customFormat="1" x14ac:dyDescent="0.25">
      <c r="A215" s="1"/>
      <c r="B215" s="37"/>
      <c r="C215" s="34"/>
      <c r="D215" s="34"/>
      <c r="E215" s="35"/>
      <c r="F215" s="35"/>
      <c r="G215" s="35"/>
      <c r="H215" s="35"/>
      <c r="J215" s="33"/>
      <c r="M215" s="32"/>
      <c r="N215" s="32"/>
      <c r="O215" s="50"/>
    </row>
    <row r="216" spans="1:15" s="36" customFormat="1" x14ac:dyDescent="0.25">
      <c r="A216" s="1"/>
      <c r="B216" s="37"/>
      <c r="C216" s="34"/>
      <c r="D216" s="34"/>
      <c r="E216" s="35"/>
      <c r="F216" s="35"/>
      <c r="G216" s="35"/>
      <c r="H216" s="35"/>
      <c r="J216" s="33"/>
      <c r="M216" s="32"/>
      <c r="N216" s="32"/>
      <c r="O216" s="50"/>
    </row>
    <row r="217" spans="1:15" s="36" customFormat="1" x14ac:dyDescent="0.25">
      <c r="A217" s="1"/>
      <c r="B217" s="37"/>
      <c r="C217" s="34"/>
      <c r="D217" s="34"/>
      <c r="E217" s="35"/>
      <c r="F217" s="35"/>
      <c r="G217" s="35"/>
      <c r="H217" s="35"/>
      <c r="J217" s="33"/>
      <c r="M217" s="32"/>
      <c r="N217" s="32"/>
      <c r="O217" s="50"/>
    </row>
    <row r="218" spans="1:15" s="36" customFormat="1" x14ac:dyDescent="0.25">
      <c r="A218" s="1"/>
      <c r="B218" s="37"/>
      <c r="C218" s="34"/>
      <c r="D218" s="34"/>
      <c r="E218" s="35"/>
      <c r="F218" s="35"/>
      <c r="G218" s="35"/>
      <c r="H218" s="35"/>
      <c r="J218" s="33"/>
      <c r="M218" s="32"/>
      <c r="N218" s="32"/>
      <c r="O218" s="50"/>
    </row>
    <row r="219" spans="1:15" s="36" customFormat="1" x14ac:dyDescent="0.25">
      <c r="A219" s="1"/>
      <c r="B219" s="37"/>
      <c r="C219" s="34"/>
      <c r="D219" s="34"/>
      <c r="E219" s="35"/>
      <c r="F219" s="35"/>
      <c r="G219" s="35"/>
      <c r="H219" s="35"/>
      <c r="J219" s="33"/>
      <c r="M219" s="32"/>
      <c r="N219" s="32"/>
      <c r="O219" s="50"/>
    </row>
    <row r="220" spans="1:15" s="36" customFormat="1" x14ac:dyDescent="0.25">
      <c r="A220" s="1"/>
      <c r="B220" s="37"/>
      <c r="C220" s="34"/>
      <c r="D220" s="34"/>
      <c r="E220" s="35"/>
      <c r="F220" s="35"/>
      <c r="G220" s="35"/>
      <c r="H220" s="35"/>
      <c r="J220" s="33"/>
      <c r="M220" s="32"/>
      <c r="N220" s="32"/>
      <c r="O220" s="50"/>
    </row>
    <row r="221" spans="1:15" s="36" customFormat="1" x14ac:dyDescent="0.25">
      <c r="A221" s="1"/>
      <c r="B221" s="37"/>
      <c r="C221" s="34"/>
      <c r="D221" s="34"/>
      <c r="E221" s="35"/>
      <c r="F221" s="35"/>
      <c r="G221" s="35"/>
      <c r="H221" s="35"/>
      <c r="J221" s="33"/>
      <c r="M221" s="32"/>
      <c r="N221" s="32"/>
      <c r="O221" s="50"/>
    </row>
    <row r="222" spans="1:15" s="36" customFormat="1" x14ac:dyDescent="0.25">
      <c r="A222" s="1"/>
      <c r="B222" s="37"/>
      <c r="C222" s="34"/>
      <c r="D222" s="34"/>
      <c r="E222" s="35"/>
      <c r="F222" s="35"/>
      <c r="G222" s="35"/>
      <c r="H222" s="35"/>
      <c r="J222" s="33"/>
      <c r="M222" s="32"/>
      <c r="N222" s="32"/>
      <c r="O222" s="50"/>
    </row>
    <row r="223" spans="1:15" s="36" customFormat="1" x14ac:dyDescent="0.25">
      <c r="A223" s="1"/>
      <c r="B223" s="37"/>
      <c r="C223" s="34"/>
      <c r="D223" s="34"/>
      <c r="E223" s="35"/>
      <c r="F223" s="35"/>
      <c r="G223" s="35"/>
      <c r="H223" s="35"/>
      <c r="J223" s="33"/>
      <c r="M223" s="32"/>
      <c r="N223" s="32"/>
      <c r="O223" s="50"/>
    </row>
    <row r="224" spans="1:15" s="36" customFormat="1" x14ac:dyDescent="0.25">
      <c r="A224" s="1"/>
      <c r="B224" s="37"/>
      <c r="C224" s="34"/>
      <c r="D224" s="34"/>
      <c r="E224" s="35"/>
      <c r="F224" s="35"/>
      <c r="G224" s="35"/>
      <c r="H224" s="35"/>
      <c r="J224" s="33"/>
      <c r="M224" s="32"/>
      <c r="N224" s="32"/>
      <c r="O224" s="50"/>
    </row>
    <row r="225" spans="1:15" s="36" customFormat="1" x14ac:dyDescent="0.25">
      <c r="A225" s="1"/>
      <c r="B225" s="37"/>
      <c r="C225" s="34"/>
      <c r="D225" s="34"/>
      <c r="E225" s="35"/>
      <c r="F225" s="35"/>
      <c r="G225" s="35"/>
      <c r="H225" s="35"/>
      <c r="J225" s="33"/>
      <c r="M225" s="32"/>
      <c r="N225" s="32"/>
      <c r="O225" s="50"/>
    </row>
    <row r="226" spans="1:15" s="36" customFormat="1" x14ac:dyDescent="0.25">
      <c r="A226" s="1"/>
      <c r="B226" s="37"/>
      <c r="C226" s="34"/>
      <c r="D226" s="34"/>
      <c r="E226" s="35"/>
      <c r="F226" s="35"/>
      <c r="G226" s="35"/>
      <c r="H226" s="35"/>
      <c r="J226" s="33"/>
      <c r="M226" s="32"/>
      <c r="N226" s="32"/>
      <c r="O226" s="50"/>
    </row>
    <row r="227" spans="1:15" s="36" customFormat="1" x14ac:dyDescent="0.25">
      <c r="A227" s="1"/>
      <c r="B227" s="37"/>
      <c r="C227" s="34"/>
      <c r="D227" s="34"/>
      <c r="E227" s="35"/>
      <c r="F227" s="35"/>
      <c r="G227" s="35"/>
      <c r="H227" s="35"/>
      <c r="J227" s="33"/>
      <c r="M227" s="32"/>
      <c r="N227" s="32"/>
      <c r="O227" s="50"/>
    </row>
    <row r="228" spans="1:15" s="36" customFormat="1" x14ac:dyDescent="0.25">
      <c r="A228" s="1"/>
      <c r="B228" s="37"/>
      <c r="C228" s="34"/>
      <c r="D228" s="34"/>
      <c r="E228" s="35"/>
      <c r="F228" s="35"/>
      <c r="G228" s="35"/>
      <c r="H228" s="35"/>
      <c r="J228" s="33"/>
      <c r="M228" s="32"/>
      <c r="N228" s="32"/>
      <c r="O228" s="50"/>
    </row>
    <row r="229" spans="1:15" s="36" customFormat="1" x14ac:dyDescent="0.25">
      <c r="A229" s="1"/>
      <c r="B229" s="37"/>
      <c r="C229" s="34"/>
      <c r="D229" s="34"/>
      <c r="E229" s="35"/>
      <c r="F229" s="35"/>
      <c r="G229" s="35"/>
      <c r="H229" s="35"/>
      <c r="J229" s="33"/>
      <c r="M229" s="32"/>
      <c r="N229" s="32"/>
      <c r="O229" s="50"/>
    </row>
    <row r="230" spans="1:15" s="36" customFormat="1" x14ac:dyDescent="0.25">
      <c r="A230" s="1"/>
      <c r="B230" s="37"/>
      <c r="C230" s="34"/>
      <c r="D230" s="34"/>
      <c r="E230" s="35"/>
      <c r="F230" s="35"/>
      <c r="G230" s="35"/>
      <c r="H230" s="35"/>
      <c r="J230" s="33"/>
      <c r="M230" s="32"/>
      <c r="N230" s="32"/>
      <c r="O230" s="50"/>
    </row>
    <row r="231" spans="1:15" s="36" customFormat="1" x14ac:dyDescent="0.25">
      <c r="A231" s="1"/>
      <c r="B231" s="37"/>
      <c r="C231" s="34"/>
      <c r="D231" s="34"/>
      <c r="E231" s="35"/>
      <c r="F231" s="35"/>
      <c r="G231" s="35"/>
      <c r="H231" s="35"/>
      <c r="J231" s="33"/>
      <c r="M231" s="32"/>
      <c r="N231" s="32"/>
      <c r="O231" s="50"/>
    </row>
    <row r="232" spans="1:15" s="36" customFormat="1" x14ac:dyDescent="0.25">
      <c r="A232" s="1"/>
      <c r="B232" s="37"/>
      <c r="C232" s="34"/>
      <c r="D232" s="34"/>
      <c r="E232" s="35"/>
      <c r="F232" s="35"/>
      <c r="G232" s="35"/>
      <c r="H232" s="35"/>
      <c r="J232" s="33"/>
      <c r="M232" s="32"/>
      <c r="N232" s="32"/>
      <c r="O232" s="50"/>
    </row>
    <row r="233" spans="1:15" s="36" customFormat="1" x14ac:dyDescent="0.25">
      <c r="A233" s="1"/>
      <c r="B233" s="37"/>
      <c r="C233" s="34"/>
      <c r="D233" s="34"/>
      <c r="E233" s="35"/>
      <c r="F233" s="35"/>
      <c r="G233" s="35"/>
      <c r="H233" s="35"/>
      <c r="J233" s="33"/>
      <c r="M233" s="32"/>
      <c r="N233" s="32"/>
      <c r="O233" s="50"/>
    </row>
    <row r="234" spans="1:15" s="36" customFormat="1" x14ac:dyDescent="0.25">
      <c r="A234" s="1"/>
      <c r="B234" s="37"/>
      <c r="C234" s="34"/>
      <c r="D234" s="34"/>
      <c r="E234" s="35"/>
      <c r="F234" s="35"/>
      <c r="G234" s="35"/>
      <c r="H234" s="35"/>
      <c r="J234" s="33"/>
      <c r="M234" s="32"/>
      <c r="N234" s="32"/>
      <c r="O234" s="50"/>
    </row>
    <row r="235" spans="1:15" s="36" customFormat="1" x14ac:dyDescent="0.25">
      <c r="A235" s="1"/>
      <c r="B235" s="37"/>
      <c r="C235" s="34"/>
      <c r="D235" s="34"/>
      <c r="E235" s="35"/>
      <c r="F235" s="35"/>
      <c r="G235" s="35"/>
      <c r="H235" s="35"/>
      <c r="J235" s="33"/>
      <c r="M235" s="32"/>
      <c r="N235" s="32"/>
      <c r="O235" s="50"/>
    </row>
    <row r="236" spans="1:15" s="36" customFormat="1" x14ac:dyDescent="0.25">
      <c r="A236" s="1"/>
      <c r="B236" s="37"/>
      <c r="C236" s="34"/>
      <c r="D236" s="34"/>
      <c r="E236" s="35"/>
      <c r="F236" s="35"/>
      <c r="G236" s="35"/>
      <c r="H236" s="35"/>
      <c r="J236" s="33"/>
      <c r="M236" s="32"/>
      <c r="N236" s="32"/>
      <c r="O236" s="50"/>
    </row>
    <row r="237" spans="1:15" s="36" customFormat="1" x14ac:dyDescent="0.25">
      <c r="A237" s="1"/>
      <c r="B237" s="37"/>
      <c r="C237" s="34"/>
      <c r="D237" s="34"/>
      <c r="E237" s="35"/>
      <c r="F237" s="35"/>
      <c r="G237" s="35"/>
      <c r="H237" s="35"/>
      <c r="J237" s="33"/>
      <c r="M237" s="32"/>
      <c r="N237" s="32"/>
      <c r="O237" s="50"/>
    </row>
    <row r="238" spans="1:15" s="36" customFormat="1" x14ac:dyDescent="0.25">
      <c r="A238" s="1"/>
      <c r="B238" s="37"/>
      <c r="C238" s="34"/>
      <c r="D238" s="34"/>
      <c r="E238" s="35"/>
      <c r="F238" s="35"/>
      <c r="G238" s="35"/>
      <c r="H238" s="35"/>
      <c r="J238" s="33"/>
      <c r="M238" s="32"/>
      <c r="N238" s="32"/>
      <c r="O238" s="50"/>
    </row>
    <row r="239" spans="1:15" s="36" customFormat="1" x14ac:dyDescent="0.25">
      <c r="A239" s="1"/>
      <c r="B239" s="37"/>
      <c r="C239" s="34"/>
      <c r="D239" s="34"/>
      <c r="E239" s="35"/>
      <c r="F239" s="35"/>
      <c r="G239" s="35"/>
      <c r="H239" s="35"/>
      <c r="J239" s="33"/>
      <c r="M239" s="32"/>
      <c r="N239" s="32"/>
      <c r="O239" s="50"/>
    </row>
    <row r="240" spans="1:15" s="36" customFormat="1" x14ac:dyDescent="0.25">
      <c r="A240" s="1"/>
      <c r="B240" s="37"/>
      <c r="C240" s="34"/>
      <c r="D240" s="34"/>
      <c r="E240" s="35"/>
      <c r="F240" s="35"/>
      <c r="G240" s="35"/>
      <c r="H240" s="35"/>
      <c r="J240" s="33"/>
      <c r="M240" s="32"/>
      <c r="N240" s="32"/>
      <c r="O240" s="50"/>
    </row>
    <row r="241" spans="1:15" s="36" customFormat="1" x14ac:dyDescent="0.25">
      <c r="A241" s="1"/>
      <c r="B241" s="37"/>
      <c r="C241" s="34"/>
      <c r="D241" s="34"/>
      <c r="E241" s="35"/>
      <c r="F241" s="35"/>
      <c r="G241" s="35"/>
      <c r="H241" s="35"/>
      <c r="J241" s="33"/>
      <c r="M241" s="32"/>
      <c r="N241" s="32"/>
      <c r="O241" s="50"/>
    </row>
    <row r="242" spans="1:15" s="36" customFormat="1" x14ac:dyDescent="0.25">
      <c r="A242" s="1"/>
      <c r="B242" s="37"/>
      <c r="C242" s="34"/>
      <c r="D242" s="34"/>
      <c r="E242" s="35"/>
      <c r="F242" s="35"/>
      <c r="G242" s="35"/>
      <c r="H242" s="35"/>
      <c r="J242" s="33"/>
      <c r="M242" s="32"/>
      <c r="N242" s="32"/>
      <c r="O242" s="50"/>
    </row>
    <row r="243" spans="1:15" s="36" customFormat="1" x14ac:dyDescent="0.25">
      <c r="A243" s="1"/>
      <c r="B243" s="37"/>
      <c r="C243" s="34"/>
      <c r="D243" s="34"/>
      <c r="E243" s="35"/>
      <c r="F243" s="35"/>
      <c r="G243" s="35"/>
      <c r="H243" s="35"/>
      <c r="J243" s="33"/>
      <c r="M243" s="32"/>
      <c r="N243" s="32"/>
      <c r="O243" s="50"/>
    </row>
    <row r="244" spans="1:15" s="36" customFormat="1" x14ac:dyDescent="0.25">
      <c r="A244" s="1"/>
      <c r="B244" s="37"/>
      <c r="C244" s="34"/>
      <c r="D244" s="34"/>
      <c r="E244" s="35"/>
      <c r="F244" s="35"/>
      <c r="G244" s="35"/>
      <c r="H244" s="35"/>
      <c r="J244" s="33"/>
      <c r="M244" s="32"/>
      <c r="N244" s="32"/>
      <c r="O244" s="50"/>
    </row>
    <row r="245" spans="1:15" s="36" customFormat="1" x14ac:dyDescent="0.25">
      <c r="A245" s="1"/>
      <c r="B245" s="37"/>
      <c r="C245" s="34"/>
      <c r="D245" s="34"/>
      <c r="E245" s="35"/>
      <c r="F245" s="35"/>
      <c r="G245" s="35"/>
      <c r="H245" s="35"/>
      <c r="J245" s="33"/>
      <c r="M245" s="32"/>
      <c r="N245" s="32"/>
      <c r="O245" s="50"/>
    </row>
    <row r="246" spans="1:15" s="36" customFormat="1" x14ac:dyDescent="0.25">
      <c r="A246" s="1"/>
      <c r="B246" s="37"/>
      <c r="C246" s="34"/>
      <c r="D246" s="34"/>
      <c r="E246" s="35"/>
      <c r="F246" s="35"/>
      <c r="G246" s="35"/>
      <c r="H246" s="35"/>
      <c r="J246" s="33"/>
      <c r="M246" s="32"/>
      <c r="N246" s="32"/>
      <c r="O246" s="50"/>
    </row>
    <row r="247" spans="1:15" s="36" customFormat="1" x14ac:dyDescent="0.25">
      <c r="A247" s="1"/>
      <c r="B247" s="37"/>
      <c r="C247" s="34"/>
      <c r="D247" s="34"/>
      <c r="E247" s="35"/>
      <c r="F247" s="35"/>
      <c r="G247" s="35"/>
      <c r="H247" s="35"/>
      <c r="J247" s="33"/>
      <c r="M247" s="32"/>
      <c r="N247" s="32"/>
      <c r="O247" s="50"/>
    </row>
    <row r="248" spans="1:15" s="36" customFormat="1" x14ac:dyDescent="0.25">
      <c r="A248" s="1"/>
      <c r="B248" s="37"/>
      <c r="C248" s="34"/>
      <c r="D248" s="34"/>
      <c r="E248" s="35"/>
      <c r="F248" s="35"/>
      <c r="G248" s="35"/>
      <c r="H248" s="35"/>
      <c r="J248" s="33"/>
      <c r="M248" s="32"/>
      <c r="N248" s="32"/>
      <c r="O248" s="50"/>
    </row>
    <row r="249" spans="1:15" s="36" customFormat="1" x14ac:dyDescent="0.25">
      <c r="A249" s="1"/>
      <c r="B249" s="37"/>
      <c r="C249" s="34"/>
      <c r="D249" s="34"/>
      <c r="E249" s="35"/>
      <c r="F249" s="35"/>
      <c r="G249" s="35"/>
      <c r="H249" s="35"/>
      <c r="J249" s="33"/>
      <c r="M249" s="32"/>
      <c r="N249" s="32"/>
      <c r="O249" s="50"/>
    </row>
    <row r="250" spans="1:15" s="36" customFormat="1" x14ac:dyDescent="0.25">
      <c r="A250" s="1"/>
      <c r="B250" s="37"/>
      <c r="C250" s="34"/>
      <c r="D250" s="34"/>
      <c r="E250" s="35"/>
      <c r="F250" s="35"/>
      <c r="G250" s="35"/>
      <c r="H250" s="35"/>
      <c r="J250" s="33"/>
      <c r="M250" s="32"/>
      <c r="N250" s="32"/>
      <c r="O250" s="50"/>
    </row>
    <row r="251" spans="1:15" s="36" customFormat="1" x14ac:dyDescent="0.25">
      <c r="A251" s="1"/>
      <c r="B251" s="37"/>
      <c r="C251" s="34"/>
      <c r="D251" s="34"/>
      <c r="E251" s="35"/>
      <c r="F251" s="35"/>
      <c r="G251" s="35"/>
      <c r="H251" s="35"/>
      <c r="J251" s="33"/>
      <c r="M251" s="32"/>
      <c r="N251" s="32"/>
      <c r="O251" s="50"/>
    </row>
    <row r="252" spans="1:15" s="36" customFormat="1" x14ac:dyDescent="0.25">
      <c r="A252" s="1"/>
      <c r="B252" s="37"/>
      <c r="C252" s="34"/>
      <c r="D252" s="34"/>
      <c r="E252" s="35"/>
      <c r="F252" s="35"/>
      <c r="G252" s="35"/>
      <c r="H252" s="35"/>
      <c r="J252" s="33"/>
      <c r="M252" s="32"/>
      <c r="N252" s="32"/>
      <c r="O252" s="50"/>
    </row>
    <row r="253" spans="1:15" s="36" customFormat="1" x14ac:dyDescent="0.25">
      <c r="A253" s="1"/>
      <c r="B253" s="37"/>
      <c r="C253" s="34"/>
      <c r="D253" s="34"/>
      <c r="E253" s="35"/>
      <c r="F253" s="35"/>
      <c r="G253" s="35"/>
      <c r="H253" s="35"/>
      <c r="J253" s="33"/>
      <c r="M253" s="32"/>
      <c r="N253" s="32"/>
      <c r="O253" s="50"/>
    </row>
    <row r="254" spans="1:15" s="36" customFormat="1" x14ac:dyDescent="0.25">
      <c r="A254" s="1"/>
      <c r="B254" s="37"/>
      <c r="C254" s="34"/>
      <c r="D254" s="34"/>
      <c r="E254" s="35"/>
      <c r="F254" s="35"/>
      <c r="G254" s="35"/>
      <c r="H254" s="35"/>
      <c r="J254" s="33"/>
      <c r="M254" s="32"/>
      <c r="N254" s="32"/>
      <c r="O254" s="50"/>
    </row>
    <row r="255" spans="1:15" s="36" customFormat="1" x14ac:dyDescent="0.25">
      <c r="A255" s="1"/>
      <c r="B255" s="37"/>
      <c r="C255" s="34"/>
      <c r="D255" s="34"/>
      <c r="E255" s="35"/>
      <c r="F255" s="35"/>
      <c r="G255" s="35"/>
      <c r="H255" s="35"/>
      <c r="J255" s="33"/>
      <c r="M255" s="32"/>
      <c r="N255" s="32"/>
      <c r="O255" s="50"/>
    </row>
    <row r="256" spans="1:15" s="36" customFormat="1" x14ac:dyDescent="0.25">
      <c r="A256" s="1"/>
      <c r="B256" s="37"/>
      <c r="C256" s="34"/>
      <c r="D256" s="34"/>
      <c r="E256" s="35"/>
      <c r="F256" s="35"/>
      <c r="G256" s="35"/>
      <c r="H256" s="35"/>
      <c r="J256" s="33"/>
      <c r="M256" s="32"/>
      <c r="N256" s="32"/>
      <c r="O256" s="50"/>
    </row>
    <row r="257" spans="1:15" s="36" customFormat="1" x14ac:dyDescent="0.25">
      <c r="A257" s="1"/>
      <c r="B257" s="37"/>
      <c r="C257" s="34"/>
      <c r="D257" s="34"/>
      <c r="E257" s="35"/>
      <c r="F257" s="35"/>
      <c r="G257" s="35"/>
      <c r="H257" s="35"/>
      <c r="J257" s="33"/>
      <c r="M257" s="32"/>
      <c r="N257" s="32"/>
      <c r="O257" s="50"/>
    </row>
    <row r="258" spans="1:15" s="36" customFormat="1" x14ac:dyDescent="0.25">
      <c r="A258" s="1"/>
      <c r="B258" s="37"/>
      <c r="C258" s="34"/>
      <c r="D258" s="34"/>
      <c r="E258" s="35"/>
      <c r="F258" s="35"/>
      <c r="G258" s="35"/>
      <c r="H258" s="35"/>
      <c r="J258" s="33"/>
      <c r="M258" s="32"/>
      <c r="N258" s="32"/>
      <c r="O258" s="50"/>
    </row>
    <row r="259" spans="1:15" s="36" customFormat="1" x14ac:dyDescent="0.25">
      <c r="A259" s="1"/>
      <c r="B259" s="37"/>
      <c r="C259" s="34"/>
      <c r="D259" s="34"/>
      <c r="E259" s="35"/>
      <c r="F259" s="35"/>
      <c r="G259" s="35"/>
      <c r="H259" s="35"/>
      <c r="J259" s="33"/>
      <c r="M259" s="32"/>
      <c r="N259" s="32"/>
      <c r="O259" s="50"/>
    </row>
    <row r="260" spans="1:15" s="36" customFormat="1" x14ac:dyDescent="0.25">
      <c r="A260" s="1"/>
      <c r="B260" s="37"/>
      <c r="C260" s="34"/>
      <c r="D260" s="34"/>
      <c r="E260" s="35"/>
      <c r="F260" s="35"/>
      <c r="G260" s="35"/>
      <c r="H260" s="35"/>
      <c r="J260" s="33"/>
      <c r="M260" s="32"/>
      <c r="N260" s="32"/>
      <c r="O260" s="50"/>
    </row>
    <row r="261" spans="1:15" s="36" customFormat="1" x14ac:dyDescent="0.25">
      <c r="A261" s="1"/>
      <c r="B261" s="37"/>
      <c r="C261" s="34"/>
      <c r="D261" s="34"/>
      <c r="E261" s="35"/>
      <c r="F261" s="35"/>
      <c r="G261" s="35"/>
      <c r="H261" s="35"/>
      <c r="J261" s="33"/>
      <c r="M261" s="32"/>
      <c r="N261" s="32"/>
      <c r="O261" s="50"/>
    </row>
    <row r="262" spans="1:15" s="36" customFormat="1" x14ac:dyDescent="0.25">
      <c r="A262" s="1"/>
      <c r="B262" s="37"/>
      <c r="C262" s="34"/>
      <c r="D262" s="34"/>
      <c r="E262" s="35"/>
      <c r="F262" s="35"/>
      <c r="G262" s="35"/>
      <c r="H262" s="35"/>
      <c r="J262" s="33"/>
      <c r="M262" s="32"/>
      <c r="N262" s="32"/>
      <c r="O262" s="50"/>
    </row>
    <row r="263" spans="1:15" s="36" customFormat="1" x14ac:dyDescent="0.25">
      <c r="A263" s="1"/>
      <c r="B263" s="37"/>
      <c r="C263" s="34"/>
      <c r="D263" s="34"/>
      <c r="E263" s="35"/>
      <c r="F263" s="35"/>
      <c r="G263" s="35"/>
      <c r="H263" s="35"/>
      <c r="J263" s="33"/>
      <c r="M263" s="32"/>
      <c r="N263" s="32"/>
      <c r="O263" s="50"/>
    </row>
    <row r="264" spans="1:15" s="36" customFormat="1" x14ac:dyDescent="0.25">
      <c r="A264" s="1"/>
      <c r="B264" s="37"/>
      <c r="C264" s="34"/>
      <c r="D264" s="34"/>
      <c r="E264" s="35"/>
      <c r="F264" s="35"/>
      <c r="G264" s="35"/>
      <c r="H264" s="35"/>
      <c r="J264" s="33"/>
      <c r="M264" s="32"/>
      <c r="N264" s="32"/>
      <c r="O264" s="50"/>
    </row>
    <row r="265" spans="1:15" s="36" customFormat="1" x14ac:dyDescent="0.25">
      <c r="A265" s="1"/>
      <c r="B265" s="37"/>
      <c r="C265" s="34"/>
      <c r="D265" s="34"/>
      <c r="E265" s="35"/>
      <c r="F265" s="35"/>
      <c r="G265" s="35"/>
      <c r="H265" s="35"/>
      <c r="J265" s="33"/>
      <c r="M265" s="32"/>
      <c r="N265" s="32"/>
      <c r="O265" s="50"/>
    </row>
    <row r="266" spans="1:15" s="36" customFormat="1" x14ac:dyDescent="0.25">
      <c r="A266" s="1"/>
      <c r="B266" s="37"/>
      <c r="C266" s="34"/>
      <c r="D266" s="34"/>
      <c r="E266" s="35"/>
      <c r="F266" s="35"/>
      <c r="G266" s="35"/>
      <c r="H266" s="35"/>
      <c r="J266" s="33"/>
      <c r="M266" s="32"/>
      <c r="N266" s="32"/>
      <c r="O266" s="50"/>
    </row>
    <row r="267" spans="1:15" s="36" customFormat="1" x14ac:dyDescent="0.25">
      <c r="A267" s="1"/>
      <c r="B267" s="37"/>
      <c r="C267" s="34"/>
      <c r="D267" s="34"/>
      <c r="E267" s="35"/>
      <c r="F267" s="35"/>
      <c r="G267" s="35"/>
      <c r="H267" s="35"/>
      <c r="J267" s="33"/>
      <c r="M267" s="32"/>
      <c r="N267" s="32"/>
      <c r="O267" s="50"/>
    </row>
    <row r="268" spans="1:15" s="36" customFormat="1" x14ac:dyDescent="0.25">
      <c r="A268" s="1"/>
      <c r="B268" s="37"/>
      <c r="C268" s="34"/>
      <c r="D268" s="34"/>
      <c r="E268" s="35"/>
      <c r="F268" s="35"/>
      <c r="G268" s="35"/>
      <c r="H268" s="35"/>
      <c r="J268" s="33"/>
      <c r="M268" s="32"/>
      <c r="N268" s="32"/>
      <c r="O268" s="50"/>
    </row>
    <row r="269" spans="1:15" s="36" customFormat="1" x14ac:dyDescent="0.25">
      <c r="A269" s="1"/>
      <c r="B269" s="37"/>
      <c r="C269" s="34"/>
      <c r="D269" s="34"/>
      <c r="E269" s="35"/>
      <c r="F269" s="35"/>
      <c r="G269" s="35"/>
      <c r="H269" s="35"/>
      <c r="J269" s="33"/>
      <c r="M269" s="32"/>
      <c r="N269" s="32"/>
      <c r="O269" s="50"/>
    </row>
    <row r="270" spans="1:15" s="36" customFormat="1" x14ac:dyDescent="0.25">
      <c r="A270" s="1"/>
      <c r="B270" s="37"/>
      <c r="C270" s="34"/>
      <c r="D270" s="34"/>
      <c r="E270" s="35"/>
      <c r="F270" s="35"/>
      <c r="G270" s="35"/>
      <c r="H270" s="35"/>
      <c r="J270" s="33"/>
      <c r="M270" s="32"/>
      <c r="N270" s="32"/>
      <c r="O270" s="50"/>
    </row>
    <row r="271" spans="1:15" s="36" customFormat="1" x14ac:dyDescent="0.25">
      <c r="A271" s="1"/>
      <c r="B271" s="37"/>
      <c r="C271" s="34"/>
      <c r="D271" s="34"/>
      <c r="E271" s="35"/>
      <c r="F271" s="35"/>
      <c r="G271" s="35"/>
      <c r="H271" s="35"/>
      <c r="J271" s="33"/>
      <c r="M271" s="32"/>
      <c r="N271" s="32"/>
      <c r="O271" s="50"/>
    </row>
    <row r="272" spans="1:15" s="36" customFormat="1" x14ac:dyDescent="0.25">
      <c r="A272" s="1"/>
      <c r="B272" s="37"/>
      <c r="C272" s="34"/>
      <c r="D272" s="34"/>
      <c r="E272" s="35"/>
      <c r="F272" s="35"/>
      <c r="G272" s="35"/>
      <c r="H272" s="35"/>
      <c r="J272" s="33"/>
      <c r="M272" s="32"/>
      <c r="N272" s="32"/>
      <c r="O272" s="50"/>
    </row>
    <row r="273" spans="1:15" s="36" customFormat="1" x14ac:dyDescent="0.25">
      <c r="A273" s="1"/>
      <c r="B273" s="37"/>
      <c r="C273" s="34"/>
      <c r="D273" s="34"/>
      <c r="E273" s="35"/>
      <c r="F273" s="35"/>
      <c r="G273" s="35"/>
      <c r="H273" s="35"/>
      <c r="J273" s="33"/>
      <c r="M273" s="32"/>
      <c r="N273" s="32"/>
      <c r="O273" s="50"/>
    </row>
    <row r="274" spans="1:15" s="36" customFormat="1" x14ac:dyDescent="0.25">
      <c r="A274" s="1"/>
      <c r="B274" s="37"/>
      <c r="C274" s="34"/>
      <c r="D274" s="34"/>
      <c r="E274" s="35"/>
      <c r="F274" s="35"/>
      <c r="G274" s="35"/>
      <c r="H274" s="35"/>
      <c r="J274" s="33"/>
      <c r="M274" s="32"/>
      <c r="N274" s="32"/>
      <c r="O274" s="50"/>
    </row>
    <row r="275" spans="1:15" s="36" customFormat="1" x14ac:dyDescent="0.25">
      <c r="A275" s="1"/>
      <c r="B275" s="37"/>
      <c r="C275" s="34"/>
      <c r="D275" s="34"/>
      <c r="E275" s="35"/>
      <c r="F275" s="35"/>
      <c r="G275" s="35"/>
      <c r="H275" s="35"/>
      <c r="J275" s="33"/>
      <c r="M275" s="32"/>
      <c r="N275" s="32"/>
      <c r="O275" s="50"/>
    </row>
    <row r="276" spans="1:15" s="36" customFormat="1" x14ac:dyDescent="0.25">
      <c r="A276" s="1"/>
      <c r="B276" s="37"/>
      <c r="C276" s="34"/>
      <c r="D276" s="34"/>
      <c r="E276" s="35"/>
      <c r="F276" s="35"/>
      <c r="G276" s="35"/>
      <c r="H276" s="35"/>
      <c r="J276" s="33"/>
      <c r="M276" s="32"/>
      <c r="N276" s="32"/>
      <c r="O276" s="50"/>
    </row>
    <row r="277" spans="1:15" s="36" customFormat="1" x14ac:dyDescent="0.25">
      <c r="A277" s="1"/>
      <c r="B277" s="37"/>
      <c r="C277" s="34"/>
      <c r="D277" s="34"/>
      <c r="E277" s="35"/>
      <c r="F277" s="35"/>
      <c r="G277" s="35"/>
      <c r="H277" s="35"/>
      <c r="J277" s="33"/>
      <c r="M277" s="32"/>
      <c r="N277" s="32"/>
      <c r="O277" s="50"/>
    </row>
    <row r="278" spans="1:15" s="36" customFormat="1" x14ac:dyDescent="0.25">
      <c r="A278" s="1"/>
      <c r="B278" s="37"/>
      <c r="C278" s="34"/>
      <c r="D278" s="34"/>
      <c r="E278" s="35"/>
      <c r="F278" s="35"/>
      <c r="G278" s="35"/>
      <c r="H278" s="35"/>
      <c r="J278" s="33"/>
      <c r="M278" s="32"/>
      <c r="N278" s="32"/>
      <c r="O278" s="50"/>
    </row>
    <row r="279" spans="1:15" s="36" customFormat="1" x14ac:dyDescent="0.25">
      <c r="A279" s="1"/>
      <c r="B279" s="37"/>
      <c r="C279" s="34"/>
      <c r="D279" s="34"/>
      <c r="E279" s="35"/>
      <c r="F279" s="35"/>
      <c r="G279" s="35"/>
      <c r="H279" s="35"/>
      <c r="J279" s="33"/>
      <c r="M279" s="32"/>
      <c r="N279" s="32"/>
      <c r="O279" s="50"/>
    </row>
    <row r="280" spans="1:15" s="36" customFormat="1" x14ac:dyDescent="0.25">
      <c r="A280" s="1"/>
      <c r="B280" s="37"/>
      <c r="C280" s="34"/>
      <c r="D280" s="34"/>
      <c r="E280" s="35"/>
      <c r="F280" s="35"/>
      <c r="G280" s="35"/>
      <c r="H280" s="35"/>
      <c r="J280" s="33"/>
      <c r="M280" s="32"/>
      <c r="N280" s="32"/>
      <c r="O280" s="50"/>
    </row>
    <row r="281" spans="1:15" s="36" customFormat="1" x14ac:dyDescent="0.25">
      <c r="A281" s="1"/>
      <c r="B281" s="37"/>
      <c r="C281" s="34"/>
      <c r="D281" s="34"/>
      <c r="E281" s="35"/>
      <c r="F281" s="35"/>
      <c r="G281" s="35"/>
      <c r="H281" s="35"/>
      <c r="J281" s="33"/>
      <c r="M281" s="32"/>
      <c r="N281" s="32"/>
      <c r="O281" s="50"/>
    </row>
    <row r="282" spans="1:15" s="36" customFormat="1" x14ac:dyDescent="0.25">
      <c r="A282" s="1"/>
      <c r="B282" s="37"/>
      <c r="C282" s="34"/>
      <c r="D282" s="34"/>
      <c r="E282" s="35"/>
      <c r="F282" s="35"/>
      <c r="G282" s="35"/>
      <c r="H282" s="35"/>
      <c r="J282" s="33"/>
      <c r="M282" s="32"/>
      <c r="N282" s="32"/>
      <c r="O282" s="50"/>
    </row>
    <row r="283" spans="1:15" s="36" customFormat="1" x14ac:dyDescent="0.25">
      <c r="A283" s="1"/>
      <c r="B283" s="37"/>
      <c r="C283" s="34"/>
      <c r="D283" s="34"/>
      <c r="E283" s="35"/>
      <c r="F283" s="35"/>
      <c r="G283" s="35"/>
      <c r="H283" s="35"/>
      <c r="J283" s="33"/>
      <c r="M283" s="32"/>
      <c r="N283" s="32"/>
      <c r="O283" s="50"/>
    </row>
    <row r="284" spans="1:15" s="36" customFormat="1" x14ac:dyDescent="0.25">
      <c r="A284" s="1"/>
      <c r="B284" s="37"/>
      <c r="C284" s="34"/>
      <c r="D284" s="34"/>
      <c r="E284" s="35"/>
      <c r="F284" s="35"/>
      <c r="G284" s="35"/>
      <c r="H284" s="35"/>
      <c r="J284" s="33"/>
      <c r="M284" s="32"/>
      <c r="N284" s="32"/>
      <c r="O284" s="50"/>
    </row>
    <row r="285" spans="1:15" s="36" customFormat="1" x14ac:dyDescent="0.25">
      <c r="A285" s="1"/>
      <c r="B285" s="37"/>
      <c r="C285" s="34"/>
      <c r="D285" s="34"/>
      <c r="E285" s="35"/>
      <c r="F285" s="35"/>
      <c r="G285" s="35"/>
      <c r="H285" s="35"/>
      <c r="J285" s="33"/>
      <c r="M285" s="32"/>
      <c r="N285" s="32"/>
      <c r="O285" s="50"/>
    </row>
    <row r="286" spans="1:15" s="36" customFormat="1" x14ac:dyDescent="0.25">
      <c r="A286" s="1"/>
      <c r="B286" s="37"/>
      <c r="C286" s="34"/>
      <c r="D286" s="34"/>
      <c r="E286" s="35"/>
      <c r="F286" s="35"/>
      <c r="G286" s="35"/>
      <c r="H286" s="35"/>
      <c r="J286" s="33"/>
      <c r="M286" s="32"/>
      <c r="N286" s="32"/>
      <c r="O286" s="50"/>
    </row>
    <row r="287" spans="1:15" s="36" customFormat="1" x14ac:dyDescent="0.25">
      <c r="A287" s="1"/>
      <c r="B287" s="37"/>
      <c r="C287" s="34"/>
      <c r="D287" s="34"/>
      <c r="E287" s="35"/>
      <c r="F287" s="35"/>
      <c r="G287" s="35"/>
      <c r="H287" s="35"/>
      <c r="J287" s="33"/>
      <c r="M287" s="32"/>
      <c r="N287" s="32"/>
      <c r="O287" s="50"/>
    </row>
    <row r="288" spans="1:15" s="36" customFormat="1" x14ac:dyDescent="0.25">
      <c r="A288" s="1"/>
      <c r="B288" s="37"/>
      <c r="C288" s="34"/>
      <c r="D288" s="34"/>
      <c r="E288" s="35"/>
      <c r="F288" s="35"/>
      <c r="G288" s="35"/>
      <c r="H288" s="35"/>
      <c r="J288" s="33"/>
      <c r="M288" s="32"/>
      <c r="N288" s="32"/>
      <c r="O288" s="50"/>
    </row>
    <row r="289" spans="1:15" s="36" customFormat="1" x14ac:dyDescent="0.25">
      <c r="A289" s="1"/>
      <c r="B289" s="37"/>
      <c r="C289" s="34"/>
      <c r="D289" s="34"/>
      <c r="E289" s="35"/>
      <c r="F289" s="35"/>
      <c r="G289" s="35"/>
      <c r="H289" s="35"/>
      <c r="J289" s="33"/>
      <c r="M289" s="32"/>
      <c r="N289" s="32"/>
      <c r="O289" s="50"/>
    </row>
    <row r="290" spans="1:15" s="36" customFormat="1" x14ac:dyDescent="0.25">
      <c r="A290" s="1"/>
      <c r="B290" s="37"/>
      <c r="C290" s="34"/>
      <c r="D290" s="34"/>
      <c r="E290" s="35"/>
      <c r="F290" s="35"/>
      <c r="G290" s="35"/>
      <c r="H290" s="35"/>
      <c r="J290" s="33"/>
      <c r="M290" s="32"/>
      <c r="N290" s="32"/>
      <c r="O290" s="50"/>
    </row>
    <row r="291" spans="1:15" s="36" customFormat="1" x14ac:dyDescent="0.25">
      <c r="A291" s="1"/>
      <c r="B291" s="37"/>
      <c r="C291" s="34"/>
      <c r="D291" s="34"/>
      <c r="E291" s="35"/>
      <c r="F291" s="35"/>
      <c r="G291" s="35"/>
      <c r="H291" s="35"/>
      <c r="J291" s="33"/>
      <c r="M291" s="32"/>
      <c r="N291" s="32"/>
      <c r="O291" s="50"/>
    </row>
    <row r="292" spans="1:15" s="36" customFormat="1" x14ac:dyDescent="0.25">
      <c r="A292" s="1"/>
      <c r="B292" s="37"/>
      <c r="C292" s="34"/>
      <c r="D292" s="34"/>
      <c r="E292" s="35"/>
      <c r="F292" s="35"/>
      <c r="G292" s="35"/>
      <c r="H292" s="35"/>
      <c r="J292" s="33"/>
      <c r="M292" s="32"/>
      <c r="N292" s="32"/>
      <c r="O292" s="50"/>
    </row>
    <row r="293" spans="1:15" s="36" customFormat="1" x14ac:dyDescent="0.25">
      <c r="A293" s="1"/>
      <c r="B293" s="37"/>
      <c r="C293" s="34"/>
      <c r="D293" s="34"/>
      <c r="E293" s="35"/>
      <c r="F293" s="35"/>
      <c r="G293" s="35"/>
      <c r="H293" s="35"/>
      <c r="J293" s="33"/>
      <c r="M293" s="32"/>
      <c r="N293" s="32"/>
      <c r="O293" s="50"/>
    </row>
    <row r="294" spans="1:15" s="36" customFormat="1" x14ac:dyDescent="0.25">
      <c r="A294" s="1"/>
      <c r="B294" s="37"/>
      <c r="C294" s="34"/>
      <c r="D294" s="34"/>
      <c r="E294" s="35"/>
      <c r="F294" s="35"/>
      <c r="G294" s="35"/>
      <c r="H294" s="35"/>
      <c r="J294" s="33"/>
      <c r="M294" s="32"/>
      <c r="N294" s="32"/>
      <c r="O294" s="50"/>
    </row>
    <row r="295" spans="1:15" s="36" customFormat="1" x14ac:dyDescent="0.25">
      <c r="A295" s="1"/>
      <c r="B295" s="37"/>
      <c r="C295" s="34"/>
      <c r="D295" s="34"/>
      <c r="E295" s="35"/>
      <c r="F295" s="35"/>
      <c r="G295" s="35"/>
      <c r="H295" s="35"/>
      <c r="J295" s="33"/>
      <c r="M295" s="32"/>
      <c r="N295" s="32"/>
      <c r="O295" s="50"/>
    </row>
    <row r="296" spans="1:15" s="36" customFormat="1" x14ac:dyDescent="0.25">
      <c r="A296" s="1"/>
      <c r="B296" s="37"/>
      <c r="C296" s="34"/>
      <c r="D296" s="34"/>
      <c r="E296" s="35"/>
      <c r="F296" s="35"/>
      <c r="G296" s="35"/>
      <c r="H296" s="35"/>
      <c r="J296" s="33"/>
      <c r="M296" s="32"/>
      <c r="N296" s="32"/>
      <c r="O296" s="50"/>
    </row>
    <row r="297" spans="1:15" s="36" customFormat="1" x14ac:dyDescent="0.25">
      <c r="A297" s="1"/>
      <c r="B297" s="37"/>
      <c r="C297" s="34"/>
      <c r="D297" s="34"/>
      <c r="E297" s="35"/>
      <c r="F297" s="35"/>
      <c r="G297" s="35"/>
      <c r="H297" s="35"/>
      <c r="J297" s="33"/>
      <c r="M297" s="32"/>
      <c r="N297" s="32"/>
      <c r="O297" s="50"/>
    </row>
    <row r="298" spans="1:15" s="36" customFormat="1" x14ac:dyDescent="0.25">
      <c r="A298" s="1"/>
      <c r="B298" s="37"/>
      <c r="C298" s="34"/>
      <c r="D298" s="34"/>
      <c r="E298" s="35"/>
      <c r="F298" s="35"/>
      <c r="G298" s="35"/>
      <c r="H298" s="35"/>
      <c r="J298" s="33"/>
      <c r="M298" s="32"/>
      <c r="N298" s="32"/>
      <c r="O298" s="50"/>
    </row>
    <row r="299" spans="1:15" s="36" customFormat="1" x14ac:dyDescent="0.25">
      <c r="A299" s="1"/>
      <c r="B299" s="37"/>
      <c r="C299" s="34"/>
      <c r="D299" s="34"/>
      <c r="E299" s="35"/>
      <c r="F299" s="35"/>
      <c r="G299" s="35"/>
      <c r="H299" s="35"/>
      <c r="J299" s="33"/>
      <c r="M299" s="32"/>
      <c r="N299" s="32"/>
      <c r="O299" s="50"/>
    </row>
    <row r="300" spans="1:15" s="36" customFormat="1" x14ac:dyDescent="0.25">
      <c r="A300" s="1"/>
      <c r="B300" s="37"/>
      <c r="C300" s="34"/>
      <c r="D300" s="34"/>
      <c r="E300" s="35"/>
      <c r="F300" s="35"/>
      <c r="G300" s="35"/>
      <c r="H300" s="35"/>
      <c r="J300" s="33"/>
      <c r="M300" s="32"/>
      <c r="N300" s="32"/>
      <c r="O300" s="50"/>
    </row>
    <row r="301" spans="1:15" s="36" customFormat="1" x14ac:dyDescent="0.25">
      <c r="A301" s="1"/>
      <c r="B301" s="37"/>
      <c r="C301" s="34"/>
      <c r="D301" s="34"/>
      <c r="E301" s="35"/>
      <c r="F301" s="35"/>
      <c r="G301" s="35"/>
      <c r="H301" s="35"/>
      <c r="J301" s="33"/>
      <c r="M301" s="32"/>
      <c r="N301" s="32"/>
      <c r="O301" s="50"/>
    </row>
    <row r="302" spans="1:15" s="36" customFormat="1" x14ac:dyDescent="0.25">
      <c r="A302" s="1"/>
      <c r="B302" s="37"/>
      <c r="C302" s="34"/>
      <c r="D302" s="34"/>
      <c r="E302" s="35"/>
      <c r="F302" s="35"/>
      <c r="G302" s="35"/>
      <c r="H302" s="35"/>
      <c r="J302" s="33"/>
      <c r="M302" s="32"/>
      <c r="N302" s="32"/>
      <c r="O302" s="50"/>
    </row>
    <row r="303" spans="1:15" s="36" customFormat="1" x14ac:dyDescent="0.25">
      <c r="A303" s="1"/>
      <c r="B303" s="37"/>
      <c r="C303" s="34"/>
      <c r="D303" s="34"/>
      <c r="E303" s="35"/>
      <c r="F303" s="35"/>
      <c r="G303" s="35"/>
      <c r="H303" s="35"/>
      <c r="J303" s="33"/>
      <c r="M303" s="32"/>
      <c r="N303" s="32"/>
      <c r="O303" s="50"/>
    </row>
    <row r="304" spans="1:15" s="36" customFormat="1" x14ac:dyDescent="0.25">
      <c r="A304" s="1"/>
      <c r="B304" s="37"/>
      <c r="C304" s="34"/>
      <c r="D304" s="34"/>
      <c r="E304" s="35"/>
      <c r="F304" s="35"/>
      <c r="G304" s="35"/>
      <c r="H304" s="35"/>
      <c r="J304" s="33"/>
      <c r="M304" s="32"/>
      <c r="N304" s="32"/>
      <c r="O304" s="50"/>
    </row>
    <row r="305" spans="1:15" s="36" customFormat="1" x14ac:dyDescent="0.25">
      <c r="A305" s="1"/>
      <c r="B305" s="37"/>
      <c r="C305" s="34"/>
      <c r="D305" s="34"/>
      <c r="E305" s="35"/>
      <c r="F305" s="35"/>
      <c r="G305" s="35"/>
      <c r="H305" s="35"/>
      <c r="J305" s="33"/>
      <c r="M305" s="32"/>
      <c r="N305" s="32"/>
      <c r="O305" s="50"/>
    </row>
    <row r="306" spans="1:15" s="36" customFormat="1" x14ac:dyDescent="0.25">
      <c r="A306" s="1"/>
      <c r="B306" s="37"/>
      <c r="C306" s="34"/>
      <c r="D306" s="34"/>
      <c r="E306" s="35"/>
      <c r="F306" s="35"/>
      <c r="G306" s="35"/>
      <c r="H306" s="35"/>
      <c r="J306" s="33"/>
      <c r="M306" s="32"/>
      <c r="N306" s="32"/>
      <c r="O306" s="50"/>
    </row>
    <row r="307" spans="1:15" s="36" customFormat="1" x14ac:dyDescent="0.25">
      <c r="A307" s="1"/>
      <c r="B307" s="37"/>
      <c r="C307" s="34"/>
      <c r="D307" s="34"/>
      <c r="E307" s="35"/>
      <c r="F307" s="35"/>
      <c r="G307" s="35"/>
      <c r="H307" s="35"/>
      <c r="J307" s="33"/>
      <c r="M307" s="32"/>
      <c r="N307" s="32"/>
      <c r="O307" s="50"/>
    </row>
    <row r="308" spans="1:15" s="36" customFormat="1" x14ac:dyDescent="0.25">
      <c r="A308" s="1"/>
      <c r="B308" s="37"/>
      <c r="C308" s="34"/>
      <c r="D308" s="34"/>
      <c r="E308" s="35"/>
      <c r="F308" s="35"/>
      <c r="G308" s="35"/>
      <c r="H308" s="35"/>
      <c r="J308" s="33"/>
      <c r="M308" s="32"/>
      <c r="N308" s="32"/>
      <c r="O308" s="50"/>
    </row>
    <row r="309" spans="1:15" s="36" customFormat="1" x14ac:dyDescent="0.25">
      <c r="A309" s="1"/>
      <c r="B309" s="37"/>
      <c r="C309" s="34"/>
      <c r="D309" s="34"/>
      <c r="E309" s="35"/>
      <c r="F309" s="35"/>
      <c r="G309" s="35"/>
      <c r="H309" s="35"/>
      <c r="J309" s="33"/>
      <c r="M309" s="32"/>
      <c r="N309" s="32"/>
      <c r="O309" s="50"/>
    </row>
    <row r="310" spans="1:15" s="36" customFormat="1" x14ac:dyDescent="0.25">
      <c r="A310" s="1"/>
      <c r="B310" s="37"/>
      <c r="C310" s="34"/>
      <c r="D310" s="34"/>
      <c r="E310" s="35"/>
      <c r="F310" s="35"/>
      <c r="G310" s="35"/>
      <c r="H310" s="35"/>
      <c r="J310" s="33"/>
      <c r="M310" s="32"/>
      <c r="N310" s="32"/>
      <c r="O310" s="50"/>
    </row>
    <row r="311" spans="1:15" s="36" customFormat="1" x14ac:dyDescent="0.25">
      <c r="A311" s="1"/>
      <c r="B311" s="37"/>
      <c r="C311" s="34"/>
      <c r="D311" s="34"/>
      <c r="E311" s="35"/>
      <c r="F311" s="35"/>
      <c r="G311" s="35"/>
      <c r="H311" s="35"/>
      <c r="J311" s="33"/>
      <c r="M311" s="32"/>
      <c r="N311" s="32"/>
      <c r="O311" s="50"/>
    </row>
    <row r="312" spans="1:15" s="36" customFormat="1" x14ac:dyDescent="0.25">
      <c r="A312" s="1"/>
      <c r="B312" s="37"/>
      <c r="C312" s="34"/>
      <c r="D312" s="34"/>
      <c r="E312" s="35"/>
      <c r="F312" s="35"/>
      <c r="G312" s="35"/>
      <c r="H312" s="35"/>
      <c r="J312" s="33"/>
      <c r="M312" s="32"/>
      <c r="N312" s="32"/>
      <c r="O312" s="50"/>
    </row>
    <row r="313" spans="1:15" s="36" customFormat="1" x14ac:dyDescent="0.25">
      <c r="A313" s="1"/>
      <c r="B313" s="37"/>
      <c r="C313" s="34"/>
      <c r="D313" s="34"/>
      <c r="E313" s="35"/>
      <c r="F313" s="35"/>
      <c r="G313" s="35"/>
      <c r="H313" s="35"/>
      <c r="J313" s="33"/>
      <c r="M313" s="32"/>
      <c r="N313" s="32"/>
      <c r="O313" s="50"/>
    </row>
    <row r="314" spans="1:15" s="36" customFormat="1" x14ac:dyDescent="0.25">
      <c r="A314" s="1"/>
      <c r="B314" s="37"/>
      <c r="C314" s="34"/>
      <c r="D314" s="34"/>
      <c r="E314" s="35"/>
      <c r="F314" s="35"/>
      <c r="G314" s="35"/>
      <c r="H314" s="35"/>
      <c r="J314" s="33"/>
      <c r="M314" s="32"/>
      <c r="N314" s="32"/>
      <c r="O314" s="50"/>
    </row>
    <row r="315" spans="1:15" s="36" customFormat="1" x14ac:dyDescent="0.25">
      <c r="A315" s="1"/>
      <c r="B315" s="37"/>
      <c r="C315" s="34"/>
      <c r="D315" s="34"/>
      <c r="E315" s="35"/>
      <c r="F315" s="35"/>
      <c r="G315" s="35"/>
      <c r="H315" s="35"/>
      <c r="J315" s="33"/>
      <c r="M315" s="32"/>
      <c r="N315" s="32"/>
      <c r="O315" s="50"/>
    </row>
    <row r="316" spans="1:15" s="36" customFormat="1" x14ac:dyDescent="0.25">
      <c r="A316" s="1"/>
      <c r="B316" s="37"/>
      <c r="C316" s="34"/>
      <c r="D316" s="34"/>
      <c r="E316" s="35"/>
      <c r="F316" s="35"/>
      <c r="G316" s="35"/>
      <c r="H316" s="35"/>
      <c r="J316" s="33"/>
      <c r="M316" s="32"/>
      <c r="N316" s="32"/>
      <c r="O316" s="50"/>
    </row>
    <row r="317" spans="1:15" s="36" customFormat="1" x14ac:dyDescent="0.25">
      <c r="A317" s="1"/>
      <c r="B317" s="37"/>
      <c r="C317" s="34"/>
      <c r="D317" s="34"/>
      <c r="E317" s="35"/>
      <c r="F317" s="35"/>
      <c r="G317" s="35"/>
      <c r="H317" s="35"/>
      <c r="J317" s="33"/>
      <c r="M317" s="32"/>
      <c r="N317" s="32"/>
      <c r="O317" s="50"/>
    </row>
    <row r="318" spans="1:15" s="36" customFormat="1" x14ac:dyDescent="0.25">
      <c r="A318" s="1"/>
      <c r="B318" s="37"/>
      <c r="C318" s="34"/>
      <c r="D318" s="34"/>
      <c r="E318" s="35"/>
      <c r="F318" s="35"/>
      <c r="G318" s="35"/>
      <c r="H318" s="35"/>
      <c r="J318" s="33"/>
      <c r="M318" s="32"/>
      <c r="N318" s="32"/>
      <c r="O318" s="50"/>
    </row>
    <row r="319" spans="1:15" s="36" customFormat="1" x14ac:dyDescent="0.25">
      <c r="A319" s="1"/>
      <c r="B319" s="37"/>
      <c r="C319" s="34"/>
      <c r="D319" s="34"/>
      <c r="E319" s="35"/>
      <c r="F319" s="35"/>
      <c r="G319" s="35"/>
      <c r="H319" s="35"/>
      <c r="J319" s="33"/>
      <c r="M319" s="32"/>
      <c r="N319" s="32"/>
      <c r="O319" s="50"/>
    </row>
    <row r="320" spans="1:15" s="36" customFormat="1" x14ac:dyDescent="0.25">
      <c r="A320" s="1"/>
      <c r="B320" s="37"/>
      <c r="C320" s="34"/>
      <c r="D320" s="34"/>
      <c r="E320" s="35"/>
      <c r="F320" s="35"/>
      <c r="G320" s="35"/>
      <c r="H320" s="35"/>
      <c r="J320" s="33"/>
      <c r="M320" s="32"/>
      <c r="N320" s="32"/>
      <c r="O320" s="50"/>
    </row>
    <row r="321" spans="1:15" s="36" customFormat="1" x14ac:dyDescent="0.25">
      <c r="A321" s="1"/>
      <c r="B321" s="37"/>
      <c r="C321" s="34"/>
      <c r="D321" s="34"/>
      <c r="E321" s="35"/>
      <c r="F321" s="35"/>
      <c r="G321" s="35"/>
      <c r="H321" s="35"/>
      <c r="J321" s="33"/>
      <c r="M321" s="32"/>
      <c r="N321" s="32"/>
      <c r="O321" s="50"/>
    </row>
    <row r="322" spans="1:15" s="36" customFormat="1" x14ac:dyDescent="0.25">
      <c r="A322" s="1"/>
      <c r="B322" s="37"/>
      <c r="C322" s="34"/>
      <c r="D322" s="34"/>
      <c r="E322" s="35"/>
      <c r="F322" s="35"/>
      <c r="G322" s="35"/>
      <c r="H322" s="35"/>
      <c r="J322" s="33"/>
      <c r="M322" s="32"/>
      <c r="N322" s="32"/>
      <c r="O322" s="50"/>
    </row>
    <row r="323" spans="1:15" s="36" customFormat="1" x14ac:dyDescent="0.25">
      <c r="A323" s="1"/>
      <c r="B323" s="37"/>
      <c r="C323" s="34"/>
      <c r="D323" s="34"/>
      <c r="E323" s="35"/>
      <c r="F323" s="35"/>
      <c r="G323" s="35"/>
      <c r="H323" s="35"/>
      <c r="J323" s="33"/>
      <c r="M323" s="32"/>
      <c r="N323" s="32"/>
      <c r="O323" s="50"/>
    </row>
    <row r="324" spans="1:15" s="36" customFormat="1" x14ac:dyDescent="0.25">
      <c r="A324" s="1"/>
      <c r="B324" s="37"/>
      <c r="C324" s="34"/>
      <c r="D324" s="34"/>
      <c r="E324" s="35"/>
      <c r="F324" s="35"/>
      <c r="G324" s="35"/>
      <c r="H324" s="35"/>
      <c r="J324" s="33"/>
      <c r="M324" s="32"/>
      <c r="N324" s="32"/>
      <c r="O324" s="50"/>
    </row>
    <row r="325" spans="1:15" s="36" customFormat="1" x14ac:dyDescent="0.25">
      <c r="A325" s="1"/>
      <c r="B325" s="37"/>
      <c r="C325" s="34"/>
      <c r="D325" s="34"/>
      <c r="E325" s="35"/>
      <c r="F325" s="35"/>
      <c r="G325" s="35"/>
      <c r="H325" s="35"/>
      <c r="J325" s="33"/>
      <c r="M325" s="32"/>
      <c r="N325" s="32"/>
      <c r="O325" s="50"/>
    </row>
    <row r="326" spans="1:15" s="36" customFormat="1" x14ac:dyDescent="0.25">
      <c r="A326" s="1"/>
      <c r="B326" s="37"/>
      <c r="C326" s="34"/>
      <c r="D326" s="34"/>
      <c r="E326" s="35"/>
      <c r="F326" s="35"/>
      <c r="G326" s="35"/>
      <c r="H326" s="35"/>
      <c r="J326" s="33"/>
      <c r="M326" s="32"/>
      <c r="N326" s="32"/>
      <c r="O326" s="50"/>
    </row>
    <row r="327" spans="1:15" s="36" customFormat="1" x14ac:dyDescent="0.25">
      <c r="A327" s="1"/>
      <c r="B327" s="37"/>
      <c r="C327" s="34"/>
      <c r="D327" s="34"/>
      <c r="E327" s="35"/>
      <c r="F327" s="35"/>
      <c r="G327" s="35"/>
      <c r="H327" s="35"/>
      <c r="J327" s="33"/>
      <c r="M327" s="32"/>
      <c r="N327" s="32"/>
      <c r="O327" s="50"/>
    </row>
    <row r="328" spans="1:15" s="36" customFormat="1" x14ac:dyDescent="0.25">
      <c r="A328" s="1"/>
      <c r="B328" s="37"/>
      <c r="C328" s="34"/>
      <c r="D328" s="34"/>
      <c r="E328" s="35"/>
      <c r="F328" s="35"/>
      <c r="G328" s="35"/>
      <c r="H328" s="35"/>
      <c r="J328" s="33"/>
      <c r="M328" s="32"/>
      <c r="N328" s="32"/>
      <c r="O328" s="50"/>
    </row>
    <row r="329" spans="1:15" s="36" customFormat="1" x14ac:dyDescent="0.25">
      <c r="A329" s="1"/>
      <c r="B329" s="37"/>
      <c r="C329" s="34"/>
      <c r="D329" s="34"/>
      <c r="E329" s="35"/>
      <c r="F329" s="35"/>
      <c r="G329" s="35"/>
      <c r="H329" s="35"/>
      <c r="J329" s="33"/>
      <c r="M329" s="32"/>
      <c r="N329" s="32"/>
      <c r="O329" s="50"/>
    </row>
    <row r="330" spans="1:15" s="36" customFormat="1" x14ac:dyDescent="0.25">
      <c r="A330" s="1"/>
      <c r="B330" s="37"/>
      <c r="C330" s="34"/>
      <c r="D330" s="34"/>
      <c r="E330" s="35"/>
      <c r="F330" s="35"/>
      <c r="G330" s="35"/>
      <c r="H330" s="35"/>
      <c r="J330" s="33"/>
      <c r="M330" s="32"/>
      <c r="N330" s="32"/>
      <c r="O330" s="50"/>
    </row>
    <row r="331" spans="1:15" s="36" customFormat="1" x14ac:dyDescent="0.25">
      <c r="A331" s="1"/>
      <c r="B331" s="37"/>
      <c r="C331" s="34"/>
      <c r="D331" s="34"/>
      <c r="E331" s="35"/>
      <c r="F331" s="35"/>
      <c r="G331" s="35"/>
      <c r="H331" s="35"/>
      <c r="J331" s="33"/>
      <c r="M331" s="32"/>
      <c r="N331" s="32"/>
      <c r="O331" s="50"/>
    </row>
    <row r="332" spans="1:15" s="36" customFormat="1" x14ac:dyDescent="0.25">
      <c r="A332" s="1"/>
      <c r="B332" s="37"/>
      <c r="C332" s="34"/>
      <c r="D332" s="34"/>
      <c r="E332" s="35"/>
      <c r="F332" s="35"/>
      <c r="G332" s="35"/>
      <c r="H332" s="35"/>
      <c r="J332" s="33"/>
      <c r="M332" s="32"/>
      <c r="N332" s="32"/>
      <c r="O332" s="50"/>
    </row>
    <row r="333" spans="1:15" s="36" customFormat="1" x14ac:dyDescent="0.25">
      <c r="A333" s="1"/>
      <c r="B333" s="37"/>
      <c r="C333" s="34"/>
      <c r="D333" s="34"/>
      <c r="E333" s="35"/>
      <c r="F333" s="35"/>
      <c r="G333" s="35"/>
      <c r="H333" s="35"/>
      <c r="J333" s="33"/>
      <c r="M333" s="32"/>
      <c r="N333" s="32"/>
      <c r="O333" s="50"/>
    </row>
    <row r="334" spans="1:15" s="36" customFormat="1" x14ac:dyDescent="0.25">
      <c r="A334" s="1"/>
      <c r="B334" s="37"/>
      <c r="C334" s="34"/>
      <c r="D334" s="34"/>
      <c r="E334" s="35"/>
      <c r="F334" s="35"/>
      <c r="G334" s="35"/>
      <c r="H334" s="35"/>
      <c r="J334" s="33"/>
      <c r="M334" s="32"/>
      <c r="N334" s="32"/>
      <c r="O334" s="50"/>
    </row>
    <row r="335" spans="1:15" s="36" customFormat="1" x14ac:dyDescent="0.25">
      <c r="A335" s="1"/>
      <c r="B335" s="37"/>
      <c r="C335" s="34"/>
      <c r="D335" s="34"/>
      <c r="E335" s="35"/>
      <c r="F335" s="35"/>
      <c r="G335" s="35"/>
      <c r="H335" s="35"/>
      <c r="J335" s="33"/>
      <c r="M335" s="32"/>
      <c r="N335" s="32"/>
      <c r="O335" s="50"/>
    </row>
    <row r="336" spans="1:15" s="36" customFormat="1" x14ac:dyDescent="0.25">
      <c r="A336" s="1"/>
      <c r="B336" s="37"/>
      <c r="C336" s="34"/>
      <c r="D336" s="34"/>
      <c r="E336" s="35"/>
      <c r="F336" s="35"/>
      <c r="G336" s="35"/>
      <c r="H336" s="35"/>
      <c r="J336" s="33"/>
      <c r="M336" s="32"/>
      <c r="N336" s="32"/>
      <c r="O336" s="50"/>
    </row>
    <row r="337" spans="1:15" s="36" customFormat="1" x14ac:dyDescent="0.25">
      <c r="A337" s="1"/>
      <c r="B337" s="37"/>
      <c r="C337" s="34"/>
      <c r="D337" s="34"/>
      <c r="E337" s="35"/>
      <c r="F337" s="35"/>
      <c r="G337" s="35"/>
      <c r="H337" s="35"/>
      <c r="J337" s="33"/>
      <c r="M337" s="32"/>
      <c r="N337" s="32"/>
      <c r="O337" s="50"/>
    </row>
    <row r="338" spans="1:15" s="36" customFormat="1" x14ac:dyDescent="0.25">
      <c r="A338" s="1"/>
      <c r="B338" s="37"/>
      <c r="C338" s="34"/>
      <c r="D338" s="34"/>
      <c r="E338" s="35"/>
      <c r="F338" s="35"/>
      <c r="G338" s="35"/>
      <c r="H338" s="35"/>
      <c r="J338" s="33"/>
      <c r="M338" s="32"/>
      <c r="N338" s="32"/>
      <c r="O338" s="50"/>
    </row>
    <row r="339" spans="1:15" s="36" customFormat="1" x14ac:dyDescent="0.25">
      <c r="A339" s="1"/>
      <c r="B339" s="37"/>
      <c r="C339" s="34"/>
      <c r="D339" s="34"/>
      <c r="E339" s="35"/>
      <c r="F339" s="35"/>
      <c r="G339" s="35"/>
      <c r="H339" s="35"/>
      <c r="J339" s="33"/>
      <c r="M339" s="32"/>
      <c r="N339" s="32"/>
      <c r="O339" s="50"/>
    </row>
    <row r="340" spans="1:15" s="36" customFormat="1" x14ac:dyDescent="0.25">
      <c r="A340" s="1"/>
      <c r="B340" s="37"/>
      <c r="C340" s="34"/>
      <c r="D340" s="34"/>
      <c r="E340" s="35"/>
      <c r="F340" s="35"/>
      <c r="G340" s="35"/>
      <c r="H340" s="35"/>
      <c r="J340" s="33"/>
      <c r="M340" s="32"/>
      <c r="N340" s="32"/>
      <c r="O340" s="50"/>
    </row>
    <row r="341" spans="1:15" s="36" customFormat="1" x14ac:dyDescent="0.25">
      <c r="A341" s="1"/>
      <c r="B341" s="37"/>
      <c r="C341" s="34"/>
      <c r="D341" s="34"/>
      <c r="E341" s="35"/>
      <c r="F341" s="35"/>
      <c r="G341" s="35"/>
      <c r="H341" s="35"/>
      <c r="J341" s="33"/>
      <c r="M341" s="32"/>
      <c r="N341" s="32"/>
      <c r="O341" s="50"/>
    </row>
    <row r="342" spans="1:15" s="36" customFormat="1" x14ac:dyDescent="0.25">
      <c r="A342" s="1"/>
      <c r="B342" s="37"/>
      <c r="C342" s="34"/>
      <c r="D342" s="34"/>
      <c r="E342" s="35"/>
      <c r="F342" s="35"/>
      <c r="G342" s="35"/>
      <c r="H342" s="35"/>
      <c r="J342" s="33"/>
      <c r="M342" s="32"/>
      <c r="N342" s="32"/>
      <c r="O342" s="50"/>
    </row>
    <row r="343" spans="1:15" s="36" customFormat="1" x14ac:dyDescent="0.25">
      <c r="A343" s="1"/>
      <c r="B343" s="37"/>
      <c r="C343" s="34"/>
      <c r="D343" s="34"/>
      <c r="E343" s="35"/>
      <c r="F343" s="35"/>
      <c r="G343" s="35"/>
      <c r="H343" s="35"/>
      <c r="J343" s="33"/>
      <c r="M343" s="32"/>
      <c r="N343" s="32"/>
      <c r="O343" s="50"/>
    </row>
    <row r="344" spans="1:15" s="36" customFormat="1" x14ac:dyDescent="0.25">
      <c r="A344" s="1"/>
      <c r="B344" s="37"/>
      <c r="C344" s="34"/>
      <c r="D344" s="34"/>
      <c r="E344" s="35"/>
      <c r="F344" s="35"/>
      <c r="G344" s="35"/>
      <c r="H344" s="35"/>
      <c r="J344" s="33"/>
      <c r="M344" s="32"/>
      <c r="N344" s="32"/>
      <c r="O344" s="50"/>
    </row>
    <row r="345" spans="1:15" s="36" customFormat="1" x14ac:dyDescent="0.25">
      <c r="A345" s="1"/>
      <c r="B345" s="37"/>
      <c r="C345" s="34"/>
      <c r="D345" s="34"/>
      <c r="E345" s="35"/>
      <c r="F345" s="35"/>
      <c r="G345" s="35"/>
      <c r="H345" s="35"/>
      <c r="J345" s="33"/>
      <c r="M345" s="32"/>
      <c r="N345" s="32"/>
      <c r="O345" s="50"/>
    </row>
    <row r="346" spans="1:15" s="36" customFormat="1" x14ac:dyDescent="0.25">
      <c r="A346" s="1"/>
      <c r="B346" s="37"/>
      <c r="C346" s="34"/>
      <c r="D346" s="34"/>
      <c r="E346" s="35"/>
      <c r="F346" s="35"/>
      <c r="G346" s="35"/>
      <c r="H346" s="35"/>
      <c r="J346" s="33"/>
      <c r="M346" s="32"/>
      <c r="N346" s="32"/>
      <c r="O346" s="50"/>
    </row>
    <row r="347" spans="1:15" s="36" customFormat="1" x14ac:dyDescent="0.25">
      <c r="A347" s="1"/>
      <c r="B347" s="37"/>
      <c r="C347" s="34"/>
      <c r="D347" s="34"/>
      <c r="E347" s="35"/>
      <c r="F347" s="35"/>
      <c r="G347" s="35"/>
      <c r="H347" s="35"/>
      <c r="J347" s="33"/>
      <c r="M347" s="32"/>
      <c r="N347" s="32"/>
      <c r="O347" s="50"/>
    </row>
    <row r="348" spans="1:15" s="36" customFormat="1" x14ac:dyDescent="0.25">
      <c r="A348" s="1"/>
      <c r="B348" s="37"/>
      <c r="C348" s="34"/>
      <c r="D348" s="34"/>
      <c r="E348" s="35"/>
      <c r="F348" s="35"/>
      <c r="G348" s="35"/>
      <c r="H348" s="35"/>
      <c r="J348" s="33"/>
      <c r="M348" s="32"/>
      <c r="N348" s="32"/>
      <c r="O348" s="50"/>
    </row>
    <row r="349" spans="1:15" s="36" customFormat="1" x14ac:dyDescent="0.25">
      <c r="A349" s="1"/>
      <c r="B349" s="37"/>
      <c r="C349" s="34"/>
      <c r="D349" s="34"/>
      <c r="E349" s="35"/>
      <c r="F349" s="35"/>
      <c r="G349" s="35"/>
      <c r="H349" s="35"/>
      <c r="J349" s="33"/>
      <c r="M349" s="32"/>
      <c r="N349" s="32"/>
      <c r="O349" s="50"/>
    </row>
    <row r="350" spans="1:15" s="36" customFormat="1" x14ac:dyDescent="0.25">
      <c r="A350" s="1"/>
      <c r="B350" s="37"/>
      <c r="C350" s="34"/>
      <c r="D350" s="34"/>
      <c r="E350" s="35"/>
      <c r="F350" s="35"/>
      <c r="G350" s="35"/>
      <c r="H350" s="35"/>
      <c r="J350" s="33"/>
      <c r="M350" s="32"/>
      <c r="N350" s="32"/>
      <c r="O350" s="50"/>
    </row>
    <row r="351" spans="1:15" s="36" customFormat="1" x14ac:dyDescent="0.25">
      <c r="A351" s="1"/>
      <c r="B351" s="37"/>
      <c r="C351" s="34"/>
      <c r="D351" s="34"/>
      <c r="E351" s="35"/>
      <c r="F351" s="35"/>
      <c r="G351" s="35"/>
      <c r="H351" s="35"/>
      <c r="J351" s="33"/>
      <c r="M351" s="32"/>
      <c r="N351" s="32"/>
      <c r="O351" s="50"/>
    </row>
    <row r="352" spans="1:15" s="36" customFormat="1" x14ac:dyDescent="0.25">
      <c r="A352" s="1"/>
      <c r="B352" s="37"/>
      <c r="C352" s="34"/>
      <c r="D352" s="34"/>
      <c r="E352" s="35"/>
      <c r="F352" s="35"/>
      <c r="G352" s="35"/>
      <c r="H352" s="35"/>
      <c r="J352" s="33"/>
      <c r="M352" s="32"/>
      <c r="N352" s="32"/>
      <c r="O352" s="50"/>
    </row>
    <row r="353" spans="1:15" s="36" customFormat="1" x14ac:dyDescent="0.25">
      <c r="A353" s="1"/>
      <c r="B353" s="37"/>
      <c r="C353" s="34"/>
      <c r="D353" s="34"/>
      <c r="E353" s="35"/>
      <c r="F353" s="35"/>
      <c r="G353" s="35"/>
      <c r="H353" s="35"/>
      <c r="J353" s="33"/>
      <c r="M353" s="32"/>
      <c r="N353" s="32"/>
      <c r="O353" s="50"/>
    </row>
    <row r="354" spans="1:15" s="36" customFormat="1" x14ac:dyDescent="0.25">
      <c r="A354" s="1"/>
      <c r="B354" s="37"/>
      <c r="C354" s="34"/>
      <c r="D354" s="34"/>
      <c r="E354" s="35"/>
      <c r="F354" s="35"/>
      <c r="G354" s="35"/>
      <c r="H354" s="35"/>
      <c r="J354" s="33"/>
      <c r="M354" s="32"/>
      <c r="N354" s="32"/>
      <c r="O354" s="50"/>
    </row>
    <row r="355" spans="1:15" s="36" customFormat="1" x14ac:dyDescent="0.25">
      <c r="A355" s="1"/>
      <c r="B355" s="37"/>
      <c r="C355" s="34"/>
      <c r="D355" s="34"/>
      <c r="E355" s="35"/>
      <c r="F355" s="35"/>
      <c r="G355" s="35"/>
      <c r="H355" s="35"/>
      <c r="J355" s="33"/>
      <c r="M355" s="32"/>
      <c r="N355" s="32"/>
      <c r="O355" s="50"/>
    </row>
    <row r="356" spans="1:15" s="36" customFormat="1" x14ac:dyDescent="0.25">
      <c r="A356" s="1"/>
      <c r="B356" s="37"/>
      <c r="C356" s="34"/>
      <c r="D356" s="34"/>
      <c r="E356" s="35"/>
      <c r="F356" s="35"/>
      <c r="G356" s="35"/>
      <c r="H356" s="35"/>
      <c r="J356" s="33"/>
      <c r="M356" s="32"/>
      <c r="N356" s="32"/>
      <c r="O356" s="50"/>
    </row>
    <row r="357" spans="1:15" s="36" customFormat="1" x14ac:dyDescent="0.25">
      <c r="A357" s="1"/>
      <c r="B357" s="37"/>
      <c r="C357" s="34"/>
      <c r="D357" s="34"/>
      <c r="E357" s="35"/>
      <c r="F357" s="35"/>
      <c r="G357" s="35"/>
      <c r="H357" s="35"/>
      <c r="J357" s="33"/>
      <c r="M357" s="32"/>
      <c r="N357" s="32"/>
      <c r="O357" s="50"/>
    </row>
    <row r="358" spans="1:15" s="36" customFormat="1" x14ac:dyDescent="0.25">
      <c r="A358" s="1"/>
      <c r="B358" s="37"/>
      <c r="C358" s="34"/>
      <c r="D358" s="34"/>
      <c r="E358" s="35"/>
      <c r="F358" s="35"/>
      <c r="G358" s="35"/>
      <c r="H358" s="35"/>
      <c r="J358" s="33"/>
      <c r="M358" s="32"/>
      <c r="N358" s="32"/>
      <c r="O358" s="50"/>
    </row>
    <row r="359" spans="1:15" s="36" customFormat="1" x14ac:dyDescent="0.25">
      <c r="A359" s="1"/>
      <c r="B359" s="37"/>
      <c r="C359" s="34"/>
      <c r="D359" s="34"/>
      <c r="E359" s="35"/>
      <c r="F359" s="35"/>
      <c r="G359" s="35"/>
      <c r="H359" s="35"/>
      <c r="J359" s="33"/>
      <c r="M359" s="32"/>
      <c r="N359" s="32"/>
      <c r="O359" s="50"/>
    </row>
    <row r="360" spans="1:15" s="36" customFormat="1" x14ac:dyDescent="0.25">
      <c r="A360" s="1"/>
      <c r="B360" s="37"/>
      <c r="C360" s="34"/>
      <c r="D360" s="34"/>
      <c r="E360" s="35"/>
      <c r="F360" s="35"/>
      <c r="G360" s="35"/>
      <c r="H360" s="35"/>
      <c r="J360" s="33"/>
      <c r="M360" s="32"/>
      <c r="N360" s="32"/>
      <c r="O360" s="50"/>
    </row>
    <row r="361" spans="1:15" s="36" customFormat="1" x14ac:dyDescent="0.25">
      <c r="A361" s="1"/>
      <c r="B361" s="37"/>
      <c r="C361" s="34"/>
      <c r="D361" s="34"/>
      <c r="E361" s="35"/>
      <c r="F361" s="35"/>
      <c r="G361" s="35"/>
      <c r="H361" s="35"/>
      <c r="J361" s="33"/>
      <c r="M361" s="32"/>
      <c r="N361" s="32"/>
      <c r="O361" s="50"/>
    </row>
    <row r="362" spans="1:15" s="36" customFormat="1" x14ac:dyDescent="0.25">
      <c r="A362" s="1"/>
      <c r="B362" s="37"/>
      <c r="C362" s="34"/>
      <c r="D362" s="34"/>
      <c r="E362" s="35"/>
      <c r="F362" s="35"/>
      <c r="G362" s="35"/>
      <c r="H362" s="35"/>
      <c r="J362" s="33"/>
      <c r="M362" s="32"/>
      <c r="N362" s="32"/>
      <c r="O362" s="50"/>
    </row>
    <row r="363" spans="1:15" s="36" customFormat="1" x14ac:dyDescent="0.25">
      <c r="A363" s="1"/>
      <c r="B363" s="37"/>
      <c r="C363" s="34"/>
      <c r="D363" s="34"/>
      <c r="E363" s="35"/>
      <c r="F363" s="35"/>
      <c r="G363" s="35"/>
      <c r="H363" s="35"/>
      <c r="J363" s="33"/>
      <c r="M363" s="32"/>
      <c r="N363" s="32"/>
      <c r="O363" s="50"/>
    </row>
    <row r="364" spans="1:15" s="36" customFormat="1" x14ac:dyDescent="0.25">
      <c r="A364" s="1"/>
      <c r="B364" s="37"/>
      <c r="C364" s="34"/>
      <c r="D364" s="34"/>
      <c r="E364" s="35"/>
      <c r="F364" s="35"/>
      <c r="G364" s="35"/>
      <c r="H364" s="35"/>
      <c r="J364" s="33"/>
      <c r="M364" s="32"/>
      <c r="N364" s="32"/>
      <c r="O364" s="50"/>
    </row>
    <row r="365" spans="1:15" s="36" customFormat="1" x14ac:dyDescent="0.25">
      <c r="A365" s="1"/>
      <c r="B365" s="37"/>
      <c r="C365" s="34"/>
      <c r="D365" s="34"/>
      <c r="E365" s="35"/>
      <c r="F365" s="35"/>
      <c r="G365" s="35"/>
      <c r="H365" s="35"/>
      <c r="J365" s="33"/>
      <c r="M365" s="32"/>
      <c r="N365" s="32"/>
      <c r="O365" s="50"/>
    </row>
    <row r="366" spans="1:15" s="36" customFormat="1" x14ac:dyDescent="0.25">
      <c r="A366" s="1"/>
      <c r="B366" s="37"/>
      <c r="C366" s="34"/>
      <c r="D366" s="34"/>
      <c r="E366" s="35"/>
      <c r="F366" s="35"/>
      <c r="G366" s="35"/>
      <c r="H366" s="35"/>
      <c r="J366" s="33"/>
      <c r="M366" s="32"/>
      <c r="N366" s="32"/>
      <c r="O366" s="50"/>
    </row>
    <row r="367" spans="1:15" s="36" customFormat="1" x14ac:dyDescent="0.25">
      <c r="A367" s="1"/>
      <c r="B367" s="37"/>
      <c r="C367" s="34"/>
      <c r="D367" s="34"/>
      <c r="E367" s="35"/>
      <c r="F367" s="35"/>
      <c r="G367" s="35"/>
      <c r="H367" s="35"/>
      <c r="J367" s="33"/>
      <c r="M367" s="32"/>
      <c r="N367" s="32"/>
      <c r="O367" s="50"/>
    </row>
    <row r="368" spans="1:15" s="36" customFormat="1" x14ac:dyDescent="0.25">
      <c r="A368" s="1"/>
      <c r="B368" s="37"/>
      <c r="C368" s="34"/>
      <c r="D368" s="34"/>
      <c r="E368" s="35"/>
      <c r="F368" s="35"/>
      <c r="G368" s="35"/>
      <c r="H368" s="35"/>
      <c r="J368" s="33"/>
      <c r="M368" s="32"/>
      <c r="N368" s="32"/>
      <c r="O368" s="50"/>
    </row>
    <row r="369" spans="1:15" s="36" customFormat="1" x14ac:dyDescent="0.25">
      <c r="A369" s="1"/>
      <c r="B369" s="37"/>
      <c r="C369" s="34"/>
      <c r="D369" s="34"/>
      <c r="E369" s="35"/>
      <c r="F369" s="35"/>
      <c r="G369" s="35"/>
      <c r="H369" s="35"/>
      <c r="J369" s="33"/>
      <c r="M369" s="32"/>
      <c r="N369" s="32"/>
      <c r="O369" s="50"/>
    </row>
    <row r="370" spans="1:15" s="36" customFormat="1" x14ac:dyDescent="0.25">
      <c r="A370" s="1"/>
      <c r="B370" s="37"/>
      <c r="C370" s="34"/>
      <c r="D370" s="34"/>
      <c r="E370" s="35"/>
      <c r="F370" s="35"/>
      <c r="G370" s="35"/>
      <c r="H370" s="35"/>
      <c r="J370" s="33"/>
      <c r="M370" s="32"/>
      <c r="N370" s="32"/>
      <c r="O370" s="50"/>
    </row>
    <row r="371" spans="1:15" s="36" customFormat="1" x14ac:dyDescent="0.25">
      <c r="A371" s="1"/>
      <c r="B371" s="37"/>
      <c r="C371" s="34"/>
      <c r="D371" s="34"/>
      <c r="E371" s="35"/>
      <c r="F371" s="35"/>
      <c r="G371" s="35"/>
      <c r="H371" s="35"/>
      <c r="J371" s="33"/>
      <c r="M371" s="32"/>
      <c r="N371" s="32"/>
      <c r="O371" s="50"/>
    </row>
    <row r="372" spans="1:15" s="36" customFormat="1" x14ac:dyDescent="0.25">
      <c r="A372" s="1"/>
      <c r="B372" s="37"/>
      <c r="C372" s="34"/>
      <c r="D372" s="34"/>
      <c r="E372" s="35"/>
      <c r="F372" s="35"/>
      <c r="G372" s="35"/>
      <c r="H372" s="35"/>
      <c r="J372" s="33"/>
      <c r="M372" s="32"/>
      <c r="N372" s="32"/>
      <c r="O372" s="50"/>
    </row>
    <row r="373" spans="1:15" s="36" customFormat="1" x14ac:dyDescent="0.25">
      <c r="A373" s="1"/>
      <c r="B373" s="37"/>
      <c r="C373" s="34"/>
      <c r="D373" s="34"/>
      <c r="E373" s="35"/>
      <c r="F373" s="35"/>
      <c r="G373" s="35"/>
      <c r="H373" s="35"/>
      <c r="J373" s="33"/>
      <c r="M373" s="32"/>
      <c r="N373" s="32"/>
      <c r="O373" s="50"/>
    </row>
    <row r="374" spans="1:15" s="36" customFormat="1" x14ac:dyDescent="0.25">
      <c r="A374" s="1"/>
      <c r="B374" s="37"/>
      <c r="C374" s="34"/>
      <c r="D374" s="34"/>
      <c r="E374" s="35"/>
      <c r="F374" s="35"/>
      <c r="G374" s="35"/>
      <c r="H374" s="35"/>
      <c r="J374" s="33"/>
      <c r="M374" s="32"/>
      <c r="N374" s="32"/>
      <c r="O374" s="50"/>
    </row>
    <row r="375" spans="1:15" s="36" customFormat="1" x14ac:dyDescent="0.25">
      <c r="A375" s="1"/>
      <c r="B375" s="37"/>
      <c r="C375" s="34"/>
      <c r="D375" s="34"/>
      <c r="E375" s="35"/>
      <c r="F375" s="35"/>
      <c r="G375" s="35"/>
      <c r="H375" s="35"/>
      <c r="J375" s="33"/>
      <c r="M375" s="32"/>
      <c r="N375" s="32"/>
      <c r="O375" s="50"/>
    </row>
    <row r="376" spans="1:15" s="36" customFormat="1" x14ac:dyDescent="0.25">
      <c r="A376" s="1"/>
      <c r="B376" s="37"/>
      <c r="C376" s="34"/>
      <c r="D376" s="34"/>
      <c r="E376" s="35"/>
      <c r="F376" s="35"/>
      <c r="G376" s="35"/>
      <c r="H376" s="35"/>
      <c r="J376" s="33"/>
      <c r="M376" s="32"/>
      <c r="N376" s="32"/>
      <c r="O376" s="50"/>
    </row>
    <row r="377" spans="1:15" s="36" customFormat="1" x14ac:dyDescent="0.25">
      <c r="A377" s="1"/>
      <c r="B377" s="37"/>
      <c r="C377" s="34"/>
      <c r="D377" s="34"/>
      <c r="E377" s="35"/>
      <c r="F377" s="35"/>
      <c r="G377" s="35"/>
      <c r="H377" s="35"/>
      <c r="J377" s="33"/>
      <c r="M377" s="32"/>
      <c r="N377" s="32"/>
      <c r="O377" s="50"/>
    </row>
    <row r="378" spans="1:15" s="36" customFormat="1" x14ac:dyDescent="0.25">
      <c r="A378" s="1"/>
      <c r="B378" s="37"/>
      <c r="C378" s="34"/>
      <c r="D378" s="34"/>
      <c r="E378" s="35"/>
      <c r="F378" s="35"/>
      <c r="G378" s="35"/>
      <c r="H378" s="35"/>
      <c r="J378" s="33"/>
      <c r="M378" s="32"/>
      <c r="N378" s="32"/>
      <c r="O378" s="50"/>
    </row>
    <row r="379" spans="1:15" s="36" customFormat="1" x14ac:dyDescent="0.25">
      <c r="A379" s="1"/>
      <c r="B379" s="37"/>
      <c r="C379" s="34"/>
      <c r="D379" s="34"/>
      <c r="E379" s="35"/>
      <c r="F379" s="35"/>
      <c r="G379" s="35"/>
      <c r="H379" s="35"/>
      <c r="J379" s="33"/>
      <c r="M379" s="32"/>
      <c r="N379" s="32"/>
      <c r="O379" s="50"/>
    </row>
    <row r="380" spans="1:15" s="36" customFormat="1" x14ac:dyDescent="0.25">
      <c r="A380" s="1"/>
      <c r="B380" s="37"/>
      <c r="C380" s="34"/>
      <c r="D380" s="34"/>
      <c r="E380" s="35"/>
      <c r="F380" s="35"/>
      <c r="G380" s="35"/>
      <c r="H380" s="35"/>
      <c r="J380" s="33"/>
      <c r="M380" s="32"/>
      <c r="N380" s="32"/>
      <c r="O380" s="50"/>
    </row>
    <row r="381" spans="1:15" s="36" customFormat="1" x14ac:dyDescent="0.25">
      <c r="A381" s="1"/>
      <c r="B381" s="37"/>
      <c r="C381" s="34"/>
      <c r="D381" s="34"/>
      <c r="E381" s="35"/>
      <c r="F381" s="35"/>
      <c r="G381" s="35"/>
      <c r="H381" s="35"/>
      <c r="J381" s="33"/>
      <c r="M381" s="32"/>
      <c r="N381" s="32"/>
      <c r="O381" s="50"/>
    </row>
    <row r="382" spans="1:15" s="36" customFormat="1" x14ac:dyDescent="0.25">
      <c r="A382" s="1"/>
      <c r="B382" s="37"/>
      <c r="C382" s="34"/>
      <c r="D382" s="34"/>
      <c r="E382" s="35"/>
      <c r="F382" s="35"/>
      <c r="G382" s="35"/>
      <c r="H382" s="35"/>
      <c r="J382" s="33"/>
      <c r="M382" s="32"/>
      <c r="N382" s="32"/>
      <c r="O382" s="50"/>
    </row>
    <row r="383" spans="1:15" s="36" customFormat="1" x14ac:dyDescent="0.25">
      <c r="A383" s="1"/>
      <c r="B383" s="37"/>
      <c r="C383" s="34"/>
      <c r="D383" s="34"/>
      <c r="E383" s="35"/>
      <c r="F383" s="35"/>
      <c r="G383" s="35"/>
      <c r="H383" s="35"/>
      <c r="J383" s="33"/>
      <c r="M383" s="32"/>
      <c r="N383" s="32"/>
      <c r="O383" s="50"/>
    </row>
    <row r="384" spans="1:15" s="36" customFormat="1" x14ac:dyDescent="0.25">
      <c r="A384" s="1"/>
      <c r="B384" s="37"/>
      <c r="C384" s="34"/>
      <c r="D384" s="34"/>
      <c r="E384" s="35"/>
      <c r="F384" s="35"/>
      <c r="G384" s="35"/>
      <c r="H384" s="35"/>
      <c r="J384" s="33"/>
      <c r="M384" s="32"/>
      <c r="N384" s="32"/>
      <c r="O384" s="50"/>
    </row>
    <row r="385" spans="1:15" s="36" customFormat="1" x14ac:dyDescent="0.25">
      <c r="A385" s="1"/>
      <c r="B385" s="37"/>
      <c r="C385" s="34"/>
      <c r="D385" s="34"/>
      <c r="E385" s="35"/>
      <c r="F385" s="35"/>
      <c r="G385" s="35"/>
      <c r="H385" s="35"/>
      <c r="J385" s="33"/>
      <c r="M385" s="32"/>
      <c r="N385" s="32"/>
      <c r="O385" s="50"/>
    </row>
    <row r="386" spans="1:15" s="36" customFormat="1" x14ac:dyDescent="0.25">
      <c r="A386" s="1"/>
      <c r="B386" s="37"/>
      <c r="C386" s="34"/>
      <c r="D386" s="34"/>
      <c r="E386" s="35"/>
      <c r="F386" s="35"/>
      <c r="G386" s="35"/>
      <c r="H386" s="35"/>
      <c r="J386" s="33"/>
      <c r="M386" s="32"/>
      <c r="N386" s="32"/>
      <c r="O386" s="50"/>
    </row>
    <row r="387" spans="1:15" s="36" customFormat="1" x14ac:dyDescent="0.25">
      <c r="A387" s="1"/>
      <c r="B387" s="37"/>
      <c r="C387" s="34"/>
      <c r="D387" s="34"/>
      <c r="E387" s="35"/>
      <c r="F387" s="35"/>
      <c r="G387" s="35"/>
      <c r="H387" s="35"/>
      <c r="J387" s="33"/>
      <c r="M387" s="32"/>
      <c r="N387" s="32"/>
      <c r="O387" s="50"/>
    </row>
    <row r="388" spans="1:15" s="36" customFormat="1" x14ac:dyDescent="0.25">
      <c r="A388" s="1"/>
      <c r="B388" s="37"/>
      <c r="C388" s="34"/>
      <c r="D388" s="34"/>
      <c r="E388" s="35"/>
      <c r="F388" s="35"/>
      <c r="G388" s="35"/>
      <c r="H388" s="35"/>
      <c r="J388" s="33"/>
      <c r="M388" s="32"/>
      <c r="N388" s="32"/>
      <c r="O388" s="50"/>
    </row>
    <row r="389" spans="1:15" s="36" customFormat="1" x14ac:dyDescent="0.25">
      <c r="A389" s="1"/>
      <c r="B389" s="37"/>
      <c r="C389" s="34"/>
      <c r="D389" s="34"/>
      <c r="E389" s="35"/>
      <c r="F389" s="35"/>
      <c r="G389" s="35"/>
      <c r="H389" s="35"/>
      <c r="J389" s="33"/>
      <c r="M389" s="32"/>
      <c r="N389" s="32"/>
      <c r="O389" s="50"/>
    </row>
    <row r="390" spans="1:15" s="36" customFormat="1" x14ac:dyDescent="0.25">
      <c r="A390" s="1"/>
      <c r="B390" s="37"/>
      <c r="C390" s="34"/>
      <c r="D390" s="34"/>
      <c r="E390" s="35"/>
      <c r="F390" s="35"/>
      <c r="G390" s="35"/>
      <c r="H390" s="35"/>
      <c r="J390" s="33"/>
      <c r="M390" s="32"/>
      <c r="N390" s="32"/>
      <c r="O390" s="50"/>
    </row>
    <row r="391" spans="1:15" s="36" customFormat="1" x14ac:dyDescent="0.25">
      <c r="A391" s="1"/>
      <c r="B391" s="37"/>
      <c r="C391" s="34"/>
      <c r="D391" s="34"/>
      <c r="E391" s="35"/>
      <c r="F391" s="35"/>
      <c r="G391" s="35"/>
      <c r="H391" s="35"/>
      <c r="J391" s="33"/>
      <c r="M391" s="32"/>
      <c r="N391" s="32"/>
      <c r="O391" s="50"/>
    </row>
    <row r="392" spans="1:15" s="36" customFormat="1" x14ac:dyDescent="0.25">
      <c r="A392" s="1"/>
      <c r="B392" s="37"/>
      <c r="C392" s="34"/>
      <c r="D392" s="34"/>
      <c r="E392" s="35"/>
      <c r="F392" s="35"/>
      <c r="G392" s="35"/>
      <c r="H392" s="35"/>
      <c r="J392" s="33"/>
      <c r="M392" s="32"/>
      <c r="N392" s="32"/>
      <c r="O392" s="50"/>
    </row>
    <row r="393" spans="1:15" s="36" customFormat="1" x14ac:dyDescent="0.25">
      <c r="A393" s="1"/>
      <c r="B393" s="37"/>
      <c r="C393" s="34"/>
      <c r="D393" s="34"/>
      <c r="E393" s="35"/>
      <c r="F393" s="35"/>
      <c r="G393" s="35"/>
      <c r="H393" s="35"/>
      <c r="J393" s="33"/>
      <c r="M393" s="32"/>
      <c r="N393" s="32"/>
      <c r="O393" s="50"/>
    </row>
    <row r="394" spans="1:15" s="36" customFormat="1" x14ac:dyDescent="0.25">
      <c r="A394" s="1"/>
      <c r="B394" s="37"/>
      <c r="C394" s="34"/>
      <c r="D394" s="34"/>
      <c r="E394" s="35"/>
      <c r="F394" s="35"/>
      <c r="G394" s="35"/>
      <c r="H394" s="35"/>
      <c r="J394" s="33"/>
      <c r="M394" s="32"/>
      <c r="N394" s="32"/>
      <c r="O394" s="50"/>
    </row>
    <row r="395" spans="1:15" s="36" customFormat="1" x14ac:dyDescent="0.25">
      <c r="A395" s="1"/>
      <c r="B395" s="37"/>
      <c r="C395" s="34"/>
      <c r="D395" s="34"/>
      <c r="E395" s="35"/>
      <c r="F395" s="35"/>
      <c r="G395" s="35"/>
      <c r="H395" s="35"/>
      <c r="J395" s="33"/>
      <c r="M395" s="32"/>
      <c r="N395" s="32"/>
      <c r="O395" s="50"/>
    </row>
    <row r="396" spans="1:15" s="36" customFormat="1" x14ac:dyDescent="0.25">
      <c r="A396" s="1"/>
      <c r="B396" s="37"/>
      <c r="C396" s="34"/>
      <c r="D396" s="34"/>
      <c r="E396" s="35"/>
      <c r="F396" s="35"/>
      <c r="G396" s="35"/>
      <c r="H396" s="35"/>
      <c r="J396" s="33"/>
      <c r="M396" s="32"/>
      <c r="N396" s="32"/>
      <c r="O396" s="50"/>
    </row>
    <row r="397" spans="1:15" s="36" customFormat="1" x14ac:dyDescent="0.25">
      <c r="A397" s="1"/>
      <c r="B397" s="37"/>
      <c r="C397" s="34"/>
      <c r="D397" s="34"/>
      <c r="E397" s="35"/>
      <c r="F397" s="35"/>
      <c r="G397" s="35"/>
      <c r="H397" s="35"/>
      <c r="J397" s="33"/>
      <c r="M397" s="32"/>
      <c r="N397" s="32"/>
      <c r="O397" s="50"/>
    </row>
    <row r="398" spans="1:15" s="36" customFormat="1" x14ac:dyDescent="0.25">
      <c r="A398" s="1"/>
      <c r="B398" s="37"/>
      <c r="C398" s="34"/>
      <c r="D398" s="34"/>
      <c r="E398" s="35"/>
      <c r="F398" s="35"/>
      <c r="G398" s="35"/>
      <c r="H398" s="35"/>
      <c r="J398" s="33"/>
      <c r="M398" s="32"/>
      <c r="N398" s="32"/>
      <c r="O398" s="50"/>
    </row>
    <row r="399" spans="1:15" s="36" customFormat="1" x14ac:dyDescent="0.25">
      <c r="A399" s="1"/>
      <c r="B399" s="37"/>
      <c r="C399" s="34"/>
      <c r="D399" s="34"/>
      <c r="E399" s="35"/>
      <c r="F399" s="35"/>
      <c r="G399" s="35"/>
      <c r="H399" s="35"/>
      <c r="J399" s="33"/>
      <c r="M399" s="32"/>
      <c r="N399" s="32"/>
      <c r="O399" s="50"/>
    </row>
    <row r="400" spans="1:15" s="36" customFormat="1" x14ac:dyDescent="0.25">
      <c r="A400" s="1"/>
      <c r="B400" s="37"/>
      <c r="C400" s="34"/>
      <c r="D400" s="34"/>
      <c r="E400" s="35"/>
      <c r="F400" s="35"/>
      <c r="G400" s="35"/>
      <c r="H400" s="35"/>
      <c r="J400" s="33"/>
      <c r="M400" s="32"/>
      <c r="N400" s="32"/>
      <c r="O400" s="50"/>
    </row>
    <row r="401" spans="1:15" s="36" customFormat="1" x14ac:dyDescent="0.25">
      <c r="A401" s="1"/>
      <c r="B401" s="37"/>
      <c r="C401" s="34"/>
      <c r="D401" s="34"/>
      <c r="E401" s="35"/>
      <c r="F401" s="35"/>
      <c r="G401" s="35"/>
      <c r="H401" s="35"/>
      <c r="J401" s="33"/>
      <c r="M401" s="32"/>
      <c r="N401" s="32"/>
      <c r="O401" s="50"/>
    </row>
    <row r="402" spans="1:15" s="36" customFormat="1" x14ac:dyDescent="0.25">
      <c r="A402" s="1"/>
      <c r="B402" s="37"/>
      <c r="C402" s="34"/>
      <c r="D402" s="34"/>
      <c r="E402" s="35"/>
      <c r="F402" s="35"/>
      <c r="G402" s="35"/>
      <c r="H402" s="35"/>
      <c r="J402" s="33"/>
      <c r="M402" s="32"/>
      <c r="N402" s="32"/>
      <c r="O402" s="50"/>
    </row>
    <row r="403" spans="1:15" s="36" customFormat="1" x14ac:dyDescent="0.25">
      <c r="A403" s="1"/>
      <c r="B403" s="37"/>
      <c r="C403" s="34"/>
      <c r="D403" s="34"/>
      <c r="E403" s="35"/>
      <c r="F403" s="35"/>
      <c r="G403" s="35"/>
      <c r="H403" s="35"/>
      <c r="J403" s="33"/>
      <c r="M403" s="32"/>
      <c r="N403" s="32"/>
      <c r="O403" s="50"/>
    </row>
    <row r="404" spans="1:15" s="36" customFormat="1" x14ac:dyDescent="0.25">
      <c r="A404" s="1"/>
      <c r="B404" s="37"/>
      <c r="C404" s="34"/>
      <c r="D404" s="34"/>
      <c r="E404" s="35"/>
      <c r="F404" s="35"/>
      <c r="G404" s="35"/>
      <c r="H404" s="35"/>
      <c r="J404" s="33"/>
      <c r="M404" s="32"/>
      <c r="N404" s="32"/>
      <c r="O404" s="50"/>
    </row>
    <row r="405" spans="1:15" s="36" customFormat="1" x14ac:dyDescent="0.25">
      <c r="A405" s="1"/>
      <c r="B405" s="37"/>
      <c r="C405" s="34"/>
      <c r="D405" s="34"/>
      <c r="E405" s="35"/>
      <c r="F405" s="35"/>
      <c r="G405" s="35"/>
      <c r="H405" s="35"/>
      <c r="J405" s="33"/>
      <c r="M405" s="32"/>
      <c r="N405" s="32"/>
      <c r="O405" s="50"/>
    </row>
    <row r="406" spans="1:15" s="36" customFormat="1" x14ac:dyDescent="0.25">
      <c r="A406" s="1"/>
      <c r="B406" s="37"/>
      <c r="C406" s="34"/>
      <c r="D406" s="34"/>
      <c r="E406" s="35"/>
      <c r="F406" s="35"/>
      <c r="G406" s="35"/>
      <c r="H406" s="35"/>
      <c r="J406" s="33"/>
      <c r="M406" s="32"/>
      <c r="N406" s="32"/>
      <c r="O406" s="50"/>
    </row>
    <row r="407" spans="1:15" s="36" customFormat="1" x14ac:dyDescent="0.25">
      <c r="A407" s="1"/>
      <c r="B407" s="37"/>
      <c r="C407" s="34"/>
      <c r="D407" s="34"/>
      <c r="E407" s="35"/>
      <c r="F407" s="35"/>
      <c r="G407" s="35"/>
      <c r="H407" s="35"/>
      <c r="J407" s="33"/>
      <c r="M407" s="32"/>
      <c r="N407" s="32"/>
      <c r="O407" s="50"/>
    </row>
    <row r="408" spans="1:15" s="36" customFormat="1" x14ac:dyDescent="0.25">
      <c r="A408" s="1"/>
      <c r="B408" s="37"/>
      <c r="C408" s="34"/>
      <c r="D408" s="34"/>
      <c r="E408" s="35"/>
      <c r="F408" s="35"/>
      <c r="G408" s="35"/>
      <c r="H408" s="35"/>
      <c r="J408" s="33"/>
      <c r="M408" s="32"/>
      <c r="N408" s="32"/>
      <c r="O408" s="50"/>
    </row>
    <row r="409" spans="1:15" s="36" customFormat="1" x14ac:dyDescent="0.25">
      <c r="A409" s="1"/>
      <c r="B409" s="37"/>
      <c r="C409" s="34"/>
      <c r="D409" s="34"/>
      <c r="E409" s="35"/>
      <c r="F409" s="35"/>
      <c r="G409" s="35"/>
      <c r="H409" s="35"/>
      <c r="J409" s="33"/>
      <c r="M409" s="32"/>
      <c r="N409" s="32"/>
      <c r="O409" s="50"/>
    </row>
    <row r="410" spans="1:15" s="36" customFormat="1" x14ac:dyDescent="0.25">
      <c r="A410" s="1"/>
      <c r="B410" s="37"/>
      <c r="C410" s="34"/>
      <c r="D410" s="34"/>
      <c r="E410" s="35"/>
      <c r="F410" s="35"/>
      <c r="G410" s="35"/>
      <c r="H410" s="35"/>
      <c r="J410" s="33"/>
      <c r="M410" s="32"/>
      <c r="N410" s="32"/>
      <c r="O410" s="50"/>
    </row>
    <row r="411" spans="1:15" s="36" customFormat="1" x14ac:dyDescent="0.25">
      <c r="A411" s="1"/>
      <c r="B411" s="37"/>
      <c r="C411" s="34"/>
      <c r="D411" s="34"/>
      <c r="E411" s="35"/>
      <c r="F411" s="35"/>
      <c r="G411" s="35"/>
      <c r="H411" s="35"/>
      <c r="J411" s="33"/>
      <c r="M411" s="32"/>
      <c r="N411" s="32"/>
      <c r="O411" s="50"/>
    </row>
    <row r="412" spans="1:15" s="36" customFormat="1" x14ac:dyDescent="0.25">
      <c r="A412" s="1"/>
      <c r="B412" s="37"/>
      <c r="C412" s="34"/>
      <c r="D412" s="34"/>
      <c r="E412" s="35"/>
      <c r="F412" s="35"/>
      <c r="G412" s="35"/>
      <c r="H412" s="35"/>
      <c r="J412" s="33"/>
      <c r="M412" s="32"/>
      <c r="N412" s="32"/>
      <c r="O412" s="50"/>
    </row>
    <row r="413" spans="1:15" s="36" customFormat="1" x14ac:dyDescent="0.25">
      <c r="A413" s="1"/>
      <c r="B413" s="37"/>
      <c r="C413" s="34"/>
      <c r="D413" s="34"/>
      <c r="E413" s="35"/>
      <c r="F413" s="35"/>
      <c r="G413" s="35"/>
      <c r="H413" s="35"/>
      <c r="J413" s="33"/>
      <c r="M413" s="32"/>
      <c r="N413" s="32"/>
      <c r="O413" s="50"/>
    </row>
    <row r="414" spans="1:15" s="36" customFormat="1" x14ac:dyDescent="0.25">
      <c r="A414" s="1"/>
      <c r="B414" s="37"/>
      <c r="C414" s="34"/>
      <c r="D414" s="34"/>
      <c r="E414" s="35"/>
      <c r="F414" s="35"/>
      <c r="G414" s="35"/>
      <c r="H414" s="35"/>
      <c r="J414" s="33"/>
      <c r="M414" s="32"/>
      <c r="N414" s="32"/>
      <c r="O414" s="50"/>
    </row>
    <row r="415" spans="1:15" s="36" customFormat="1" x14ac:dyDescent="0.25">
      <c r="A415" s="1"/>
      <c r="B415" s="37"/>
      <c r="C415" s="34"/>
      <c r="D415" s="34"/>
      <c r="E415" s="35"/>
      <c r="F415" s="35"/>
      <c r="G415" s="35"/>
      <c r="H415" s="35"/>
      <c r="J415" s="33"/>
      <c r="M415" s="32"/>
      <c r="N415" s="32"/>
      <c r="O415" s="50"/>
    </row>
    <row r="416" spans="1:15" s="36" customFormat="1" x14ac:dyDescent="0.25">
      <c r="A416" s="1"/>
      <c r="B416" s="37"/>
      <c r="C416" s="34"/>
      <c r="D416" s="34"/>
      <c r="E416" s="35"/>
      <c r="F416" s="35"/>
      <c r="G416" s="35"/>
      <c r="H416" s="35"/>
      <c r="J416" s="33"/>
      <c r="M416" s="32"/>
      <c r="N416" s="32"/>
      <c r="O416" s="50"/>
    </row>
    <row r="417" spans="1:15" s="36" customFormat="1" x14ac:dyDescent="0.25">
      <c r="A417" s="1"/>
      <c r="B417" s="37"/>
      <c r="C417" s="34"/>
      <c r="D417" s="34"/>
      <c r="E417" s="35"/>
      <c r="F417" s="35"/>
      <c r="G417" s="35"/>
      <c r="H417" s="35"/>
      <c r="J417" s="33"/>
      <c r="M417" s="32"/>
      <c r="N417" s="32"/>
      <c r="O417" s="50"/>
    </row>
    <row r="418" spans="1:15" s="36" customFormat="1" x14ac:dyDescent="0.25">
      <c r="A418" s="1"/>
      <c r="B418" s="37"/>
      <c r="C418" s="34"/>
      <c r="D418" s="34"/>
      <c r="E418" s="35"/>
      <c r="F418" s="35"/>
      <c r="G418" s="35"/>
      <c r="H418" s="35"/>
      <c r="J418" s="33"/>
      <c r="M418" s="32"/>
      <c r="N418" s="32"/>
      <c r="O418" s="50"/>
    </row>
    <row r="419" spans="1:15" s="36" customFormat="1" x14ac:dyDescent="0.25">
      <c r="A419" s="1"/>
      <c r="B419" s="37"/>
      <c r="C419" s="34"/>
      <c r="D419" s="34"/>
      <c r="E419" s="35"/>
      <c r="F419" s="35"/>
      <c r="G419" s="35"/>
      <c r="H419" s="35"/>
      <c r="J419" s="33"/>
      <c r="M419" s="32"/>
      <c r="N419" s="32"/>
      <c r="O419" s="50"/>
    </row>
    <row r="420" spans="1:15" s="36" customFormat="1" x14ac:dyDescent="0.25">
      <c r="A420" s="1"/>
      <c r="B420" s="37"/>
      <c r="C420" s="34"/>
      <c r="D420" s="34"/>
      <c r="E420" s="35"/>
      <c r="F420" s="35"/>
      <c r="G420" s="35"/>
      <c r="H420" s="35"/>
      <c r="J420" s="33"/>
      <c r="M420" s="32"/>
      <c r="N420" s="32"/>
      <c r="O420" s="50"/>
    </row>
    <row r="421" spans="1:15" s="36" customFormat="1" x14ac:dyDescent="0.25">
      <c r="A421" s="1"/>
      <c r="B421" s="37"/>
      <c r="C421" s="34"/>
      <c r="D421" s="34"/>
      <c r="E421" s="35"/>
      <c r="F421" s="35"/>
      <c r="G421" s="35"/>
      <c r="H421" s="35"/>
      <c r="J421" s="33"/>
      <c r="M421" s="32"/>
      <c r="N421" s="32"/>
      <c r="O421" s="50"/>
    </row>
    <row r="422" spans="1:15" s="36" customFormat="1" x14ac:dyDescent="0.25">
      <c r="A422" s="1"/>
      <c r="B422" s="37"/>
      <c r="C422" s="34"/>
      <c r="D422" s="34"/>
      <c r="E422" s="35"/>
      <c r="F422" s="35"/>
      <c r="G422" s="35"/>
      <c r="H422" s="35"/>
      <c r="J422" s="33"/>
      <c r="M422" s="32"/>
      <c r="N422" s="32"/>
      <c r="O422" s="50"/>
    </row>
    <row r="423" spans="1:15" s="36" customFormat="1" x14ac:dyDescent="0.25">
      <c r="A423" s="1"/>
      <c r="B423" s="37"/>
      <c r="C423" s="34"/>
      <c r="D423" s="34"/>
      <c r="E423" s="35"/>
      <c r="F423" s="35"/>
      <c r="G423" s="35"/>
      <c r="H423" s="35"/>
      <c r="J423" s="33"/>
      <c r="M423" s="32"/>
      <c r="N423" s="32"/>
      <c r="O423" s="50"/>
    </row>
    <row r="424" spans="1:15" s="36" customFormat="1" x14ac:dyDescent="0.25">
      <c r="A424" s="1"/>
      <c r="B424" s="37"/>
      <c r="C424" s="34"/>
      <c r="D424" s="34"/>
      <c r="E424" s="35"/>
      <c r="F424" s="35"/>
      <c r="G424" s="35"/>
      <c r="H424" s="35"/>
      <c r="J424" s="33"/>
      <c r="M424" s="32"/>
      <c r="N424" s="32"/>
      <c r="O424" s="50"/>
    </row>
    <row r="425" spans="1:15" s="36" customFormat="1" x14ac:dyDescent="0.25">
      <c r="A425" s="1"/>
      <c r="B425" s="37"/>
      <c r="C425" s="34"/>
      <c r="D425" s="34"/>
      <c r="E425" s="35"/>
      <c r="F425" s="35"/>
      <c r="G425" s="35"/>
      <c r="H425" s="35"/>
      <c r="J425" s="33"/>
      <c r="M425" s="32"/>
      <c r="N425" s="32"/>
      <c r="O425" s="50"/>
    </row>
    <row r="426" spans="1:15" s="36" customFormat="1" x14ac:dyDescent="0.25">
      <c r="A426" s="1"/>
      <c r="B426" s="37"/>
      <c r="C426" s="34"/>
      <c r="D426" s="34"/>
      <c r="E426" s="35"/>
      <c r="F426" s="35"/>
      <c r="G426" s="35"/>
      <c r="H426" s="35"/>
      <c r="J426" s="33"/>
      <c r="M426" s="32"/>
      <c r="N426" s="32"/>
      <c r="O426" s="50"/>
    </row>
    <row r="427" spans="1:15" s="36" customFormat="1" x14ac:dyDescent="0.25">
      <c r="A427" s="1"/>
      <c r="B427" s="37"/>
      <c r="C427" s="34"/>
      <c r="D427" s="34"/>
      <c r="E427" s="35"/>
      <c r="F427" s="35"/>
      <c r="G427" s="35"/>
      <c r="H427" s="35"/>
      <c r="J427" s="33"/>
      <c r="M427" s="32"/>
      <c r="N427" s="32"/>
      <c r="O427" s="50"/>
    </row>
    <row r="428" spans="1:15" s="36" customFormat="1" x14ac:dyDescent="0.25">
      <c r="A428" s="1"/>
      <c r="B428" s="37"/>
      <c r="C428" s="34"/>
      <c r="D428" s="34"/>
      <c r="E428" s="35"/>
      <c r="F428" s="35"/>
      <c r="G428" s="35"/>
      <c r="H428" s="35"/>
      <c r="J428" s="33"/>
      <c r="M428" s="32"/>
      <c r="N428" s="32"/>
      <c r="O428" s="50"/>
    </row>
    <row r="429" spans="1:15" s="36" customFormat="1" x14ac:dyDescent="0.25">
      <c r="A429" s="1"/>
      <c r="B429" s="37"/>
      <c r="C429" s="34"/>
      <c r="D429" s="34"/>
      <c r="E429" s="35"/>
      <c r="F429" s="35"/>
      <c r="G429" s="35"/>
      <c r="H429" s="35"/>
      <c r="J429" s="33"/>
      <c r="M429" s="32"/>
      <c r="N429" s="32"/>
      <c r="O429" s="50"/>
    </row>
    <row r="430" spans="1:15" s="36" customFormat="1" x14ac:dyDescent="0.25">
      <c r="A430" s="1"/>
      <c r="B430" s="37"/>
      <c r="C430" s="34"/>
      <c r="D430" s="34"/>
      <c r="E430" s="35"/>
      <c r="F430" s="35"/>
      <c r="G430" s="35"/>
      <c r="H430" s="35"/>
      <c r="J430" s="33"/>
      <c r="M430" s="32"/>
      <c r="N430" s="32"/>
      <c r="O430" s="50"/>
    </row>
    <row r="431" spans="1:15" s="36" customFormat="1" x14ac:dyDescent="0.25">
      <c r="A431" s="1"/>
      <c r="B431" s="37"/>
      <c r="C431" s="34"/>
      <c r="D431" s="34"/>
      <c r="E431" s="35"/>
      <c r="F431" s="35"/>
      <c r="G431" s="35"/>
      <c r="H431" s="35"/>
      <c r="J431" s="33"/>
      <c r="M431" s="32"/>
      <c r="N431" s="32"/>
      <c r="O431" s="50"/>
    </row>
    <row r="432" spans="1:15" s="36" customFormat="1" x14ac:dyDescent="0.25">
      <c r="A432" s="1"/>
      <c r="B432" s="37"/>
      <c r="C432" s="34"/>
      <c r="D432" s="34"/>
      <c r="E432" s="35"/>
      <c r="F432" s="35"/>
      <c r="G432" s="35"/>
      <c r="H432" s="35"/>
      <c r="J432" s="33"/>
      <c r="M432" s="32"/>
      <c r="N432" s="32"/>
      <c r="O432" s="50"/>
    </row>
    <row r="433" spans="1:15" s="36" customFormat="1" x14ac:dyDescent="0.25">
      <c r="A433" s="1"/>
      <c r="B433" s="37"/>
      <c r="C433" s="34"/>
      <c r="D433" s="34"/>
      <c r="E433" s="35"/>
      <c r="F433" s="35"/>
      <c r="G433" s="35"/>
      <c r="H433" s="35"/>
      <c r="J433" s="33"/>
      <c r="M433" s="32"/>
      <c r="N433" s="32"/>
      <c r="O433" s="50"/>
    </row>
    <row r="434" spans="1:15" s="36" customFormat="1" x14ac:dyDescent="0.25">
      <c r="A434" s="1"/>
      <c r="B434" s="37"/>
      <c r="C434" s="34"/>
      <c r="D434" s="34"/>
      <c r="E434" s="35"/>
      <c r="F434" s="35"/>
      <c r="G434" s="35"/>
      <c r="H434" s="35"/>
      <c r="J434" s="33"/>
      <c r="M434" s="32"/>
      <c r="N434" s="32"/>
      <c r="O434" s="50"/>
    </row>
    <row r="435" spans="1:15" s="36" customFormat="1" x14ac:dyDescent="0.25">
      <c r="A435" s="1"/>
      <c r="B435" s="37"/>
      <c r="C435" s="34"/>
      <c r="D435" s="34"/>
      <c r="E435" s="35"/>
      <c r="F435" s="35"/>
      <c r="G435" s="35"/>
      <c r="H435" s="35"/>
      <c r="J435" s="33"/>
      <c r="M435" s="32"/>
      <c r="N435" s="32"/>
      <c r="O435" s="50"/>
    </row>
    <row r="436" spans="1:15" s="36" customFormat="1" x14ac:dyDescent="0.25">
      <c r="A436" s="1"/>
      <c r="B436" s="37"/>
      <c r="C436" s="34"/>
      <c r="D436" s="34"/>
      <c r="E436" s="35"/>
      <c r="F436" s="35"/>
      <c r="G436" s="35"/>
      <c r="H436" s="35"/>
      <c r="J436" s="33"/>
      <c r="M436" s="32"/>
      <c r="N436" s="32"/>
      <c r="O436" s="50"/>
    </row>
    <row r="437" spans="1:15" s="36" customFormat="1" x14ac:dyDescent="0.25">
      <c r="A437" s="1"/>
      <c r="B437" s="37"/>
      <c r="C437" s="34"/>
      <c r="D437" s="34"/>
      <c r="E437" s="35"/>
      <c r="F437" s="35"/>
      <c r="G437" s="35"/>
      <c r="H437" s="35"/>
      <c r="J437" s="33"/>
      <c r="M437" s="32"/>
      <c r="N437" s="32"/>
      <c r="O437" s="50"/>
    </row>
    <row r="438" spans="1:15" s="36" customFormat="1" x14ac:dyDescent="0.25">
      <c r="A438" s="1"/>
      <c r="B438" s="37"/>
      <c r="C438" s="34"/>
      <c r="D438" s="34"/>
      <c r="E438" s="35"/>
      <c r="F438" s="35"/>
      <c r="G438" s="35"/>
      <c r="H438" s="35"/>
      <c r="J438" s="33"/>
      <c r="M438" s="32"/>
      <c r="N438" s="32"/>
      <c r="O438" s="50"/>
    </row>
    <row r="439" spans="1:15" s="36" customFormat="1" x14ac:dyDescent="0.25">
      <c r="A439" s="1"/>
      <c r="B439" s="37"/>
      <c r="C439" s="34"/>
      <c r="D439" s="34"/>
      <c r="E439" s="35"/>
      <c r="F439" s="35"/>
      <c r="G439" s="35"/>
      <c r="H439" s="35"/>
      <c r="J439" s="33"/>
      <c r="M439" s="32"/>
      <c r="N439" s="32"/>
      <c r="O439" s="50"/>
    </row>
    <row r="440" spans="1:15" s="36" customFormat="1" x14ac:dyDescent="0.25">
      <c r="A440" s="1"/>
      <c r="B440" s="37"/>
      <c r="C440" s="34"/>
      <c r="D440" s="34"/>
      <c r="E440" s="35"/>
      <c r="F440" s="35"/>
      <c r="G440" s="35"/>
      <c r="H440" s="35"/>
      <c r="J440" s="33"/>
      <c r="M440" s="32"/>
      <c r="N440" s="32"/>
      <c r="O440" s="50"/>
    </row>
    <row r="441" spans="1:15" s="36" customFormat="1" x14ac:dyDescent="0.25">
      <c r="A441" s="1"/>
      <c r="B441" s="37"/>
      <c r="C441" s="34"/>
      <c r="D441" s="34"/>
      <c r="E441" s="35"/>
      <c r="F441" s="35"/>
      <c r="G441" s="35"/>
      <c r="H441" s="35"/>
      <c r="J441" s="33"/>
      <c r="M441" s="32"/>
      <c r="N441" s="32"/>
      <c r="O441" s="50"/>
    </row>
    <row r="442" spans="1:15" s="36" customFormat="1" x14ac:dyDescent="0.25">
      <c r="A442" s="1"/>
      <c r="B442" s="37"/>
      <c r="C442" s="34"/>
      <c r="D442" s="34"/>
      <c r="E442" s="35"/>
      <c r="F442" s="35"/>
      <c r="G442" s="35"/>
      <c r="H442" s="35"/>
      <c r="J442" s="33"/>
      <c r="M442" s="32"/>
      <c r="N442" s="32"/>
      <c r="O442" s="50"/>
    </row>
    <row r="443" spans="1:15" s="36" customFormat="1" x14ac:dyDescent="0.25">
      <c r="A443" s="1"/>
      <c r="B443" s="37"/>
      <c r="C443" s="34"/>
      <c r="D443" s="34"/>
      <c r="E443" s="35"/>
      <c r="F443" s="35"/>
      <c r="G443" s="35"/>
      <c r="H443" s="35"/>
      <c r="J443" s="33"/>
      <c r="M443" s="32"/>
      <c r="N443" s="32"/>
      <c r="O443" s="50"/>
    </row>
    <row r="444" spans="1:15" s="36" customFormat="1" x14ac:dyDescent="0.25">
      <c r="A444" s="1"/>
      <c r="B444" s="37"/>
      <c r="C444" s="34"/>
      <c r="D444" s="34"/>
      <c r="E444" s="35"/>
      <c r="F444" s="35"/>
      <c r="G444" s="35"/>
      <c r="H444" s="35"/>
      <c r="J444" s="33"/>
      <c r="M444" s="32"/>
      <c r="N444" s="32"/>
      <c r="O444" s="50"/>
    </row>
    <row r="445" spans="1:15" s="36" customFormat="1" x14ac:dyDescent="0.25">
      <c r="A445" s="1"/>
      <c r="B445" s="37"/>
      <c r="C445" s="34"/>
      <c r="D445" s="34"/>
      <c r="E445" s="35"/>
      <c r="F445" s="35"/>
      <c r="G445" s="35"/>
      <c r="H445" s="35"/>
      <c r="J445" s="33"/>
      <c r="M445" s="32"/>
      <c r="N445" s="32"/>
      <c r="O445" s="50"/>
    </row>
    <row r="446" spans="1:15" s="36" customFormat="1" x14ac:dyDescent="0.25">
      <c r="A446" s="1"/>
      <c r="B446" s="37"/>
      <c r="C446" s="34"/>
      <c r="D446" s="34"/>
      <c r="E446" s="35"/>
      <c r="F446" s="35"/>
      <c r="G446" s="35"/>
      <c r="H446" s="35"/>
      <c r="J446" s="33"/>
      <c r="M446" s="32"/>
      <c r="N446" s="32"/>
      <c r="O446" s="50"/>
    </row>
    <row r="447" spans="1:15" s="36" customFormat="1" x14ac:dyDescent="0.25">
      <c r="A447" s="1"/>
      <c r="B447" s="37"/>
      <c r="C447" s="34"/>
      <c r="D447" s="34"/>
      <c r="E447" s="35"/>
      <c r="F447" s="35"/>
      <c r="G447" s="35"/>
      <c r="H447" s="35"/>
      <c r="J447" s="33"/>
      <c r="M447" s="32"/>
      <c r="N447" s="32"/>
      <c r="O447" s="50"/>
    </row>
    <row r="448" spans="1:15" s="36" customFormat="1" x14ac:dyDescent="0.25">
      <c r="A448" s="1"/>
      <c r="B448" s="37"/>
      <c r="C448" s="34"/>
      <c r="D448" s="34"/>
      <c r="E448" s="35"/>
      <c r="F448" s="35"/>
      <c r="G448" s="35"/>
      <c r="H448" s="35"/>
      <c r="J448" s="33"/>
      <c r="M448" s="32"/>
      <c r="N448" s="32"/>
      <c r="O448" s="50"/>
    </row>
    <row r="449" spans="1:15" s="36" customFormat="1" x14ac:dyDescent="0.25">
      <c r="A449" s="1"/>
      <c r="B449" s="37"/>
      <c r="C449" s="34"/>
      <c r="D449" s="34"/>
      <c r="E449" s="35"/>
      <c r="F449" s="35"/>
      <c r="G449" s="35"/>
      <c r="H449" s="35"/>
      <c r="J449" s="33"/>
      <c r="M449" s="32"/>
      <c r="N449" s="32"/>
      <c r="O449" s="50"/>
    </row>
    <row r="450" spans="1:15" s="36" customFormat="1" x14ac:dyDescent="0.25">
      <c r="A450" s="1"/>
      <c r="B450" s="37"/>
      <c r="C450" s="34"/>
      <c r="D450" s="34"/>
      <c r="E450" s="35"/>
      <c r="F450" s="35"/>
      <c r="G450" s="35"/>
      <c r="H450" s="35"/>
      <c r="J450" s="33"/>
      <c r="M450" s="32"/>
      <c r="N450" s="32"/>
      <c r="O450" s="50"/>
    </row>
    <row r="451" spans="1:15" s="36" customFormat="1" x14ac:dyDescent="0.25">
      <c r="A451" s="1"/>
      <c r="B451" s="37"/>
      <c r="C451" s="34"/>
      <c r="D451" s="34"/>
      <c r="E451" s="35"/>
      <c r="F451" s="35"/>
      <c r="G451" s="35"/>
      <c r="H451" s="35"/>
      <c r="J451" s="33"/>
      <c r="M451" s="32"/>
      <c r="N451" s="32"/>
      <c r="O451" s="50"/>
    </row>
    <row r="452" spans="1:15" s="36" customFormat="1" x14ac:dyDescent="0.25">
      <c r="A452" s="1"/>
      <c r="B452" s="37"/>
      <c r="C452" s="34"/>
      <c r="D452" s="34"/>
      <c r="E452" s="35"/>
      <c r="F452" s="35"/>
      <c r="G452" s="35"/>
      <c r="H452" s="35"/>
      <c r="J452" s="33"/>
      <c r="M452" s="32"/>
      <c r="N452" s="32"/>
      <c r="O452" s="50"/>
    </row>
    <row r="453" spans="1:15" s="36" customFormat="1" x14ac:dyDescent="0.25">
      <c r="A453" s="1"/>
      <c r="B453" s="37"/>
      <c r="C453" s="34"/>
      <c r="D453" s="34"/>
      <c r="E453" s="35"/>
      <c r="F453" s="35"/>
      <c r="G453" s="35"/>
      <c r="H453" s="35"/>
      <c r="J453" s="33"/>
      <c r="M453" s="32"/>
      <c r="N453" s="32"/>
      <c r="O453" s="50"/>
    </row>
    <row r="454" spans="1:15" s="36" customFormat="1" x14ac:dyDescent="0.25">
      <c r="A454" s="1"/>
      <c r="B454" s="37"/>
      <c r="C454" s="34"/>
      <c r="D454" s="34"/>
      <c r="E454" s="35"/>
      <c r="F454" s="35"/>
      <c r="G454" s="35"/>
      <c r="H454" s="35"/>
      <c r="J454" s="33"/>
      <c r="M454" s="32"/>
      <c r="N454" s="32"/>
      <c r="O454" s="50"/>
    </row>
    <row r="455" spans="1:15" s="36" customFormat="1" x14ac:dyDescent="0.25">
      <c r="A455" s="1"/>
      <c r="B455" s="37"/>
      <c r="C455" s="34"/>
      <c r="D455" s="34"/>
      <c r="E455" s="35"/>
      <c r="F455" s="35"/>
      <c r="G455" s="35"/>
      <c r="H455" s="35"/>
      <c r="J455" s="33"/>
      <c r="M455" s="32"/>
      <c r="N455" s="32"/>
      <c r="O455" s="50"/>
    </row>
    <row r="456" spans="1:15" s="36" customFormat="1" x14ac:dyDescent="0.25">
      <c r="A456" s="1"/>
      <c r="B456" s="37"/>
      <c r="C456" s="34"/>
      <c r="D456" s="34"/>
      <c r="E456" s="35"/>
      <c r="F456" s="35"/>
      <c r="G456" s="35"/>
      <c r="H456" s="35"/>
      <c r="J456" s="33"/>
      <c r="M456" s="32"/>
      <c r="N456" s="32"/>
      <c r="O456" s="50"/>
    </row>
    <row r="457" spans="1:15" s="36" customFormat="1" x14ac:dyDescent="0.25">
      <c r="A457" s="1"/>
      <c r="B457" s="37"/>
      <c r="C457" s="34"/>
      <c r="D457" s="34"/>
      <c r="E457" s="35"/>
      <c r="F457" s="35"/>
      <c r="G457" s="35"/>
      <c r="H457" s="35"/>
      <c r="J457" s="33"/>
      <c r="M457" s="32"/>
      <c r="N457" s="32"/>
      <c r="O457" s="50"/>
    </row>
    <row r="458" spans="1:15" s="36" customFormat="1" x14ac:dyDescent="0.25">
      <c r="A458" s="1"/>
      <c r="B458" s="37"/>
      <c r="C458" s="34"/>
      <c r="D458" s="34"/>
      <c r="E458" s="35"/>
      <c r="F458" s="35"/>
      <c r="G458" s="35"/>
      <c r="H458" s="35"/>
      <c r="J458" s="33"/>
      <c r="M458" s="32"/>
      <c r="N458" s="32"/>
      <c r="O458" s="50"/>
    </row>
    <row r="459" spans="1:15" s="36" customFormat="1" x14ac:dyDescent="0.25">
      <c r="A459" s="1"/>
      <c r="B459" s="37"/>
      <c r="C459" s="34"/>
      <c r="D459" s="34"/>
      <c r="E459" s="35"/>
      <c r="F459" s="35"/>
      <c r="G459" s="35"/>
      <c r="H459" s="35"/>
      <c r="J459" s="33"/>
      <c r="M459" s="32"/>
      <c r="N459" s="32"/>
      <c r="O459" s="50"/>
    </row>
    <row r="460" spans="1:15" s="36" customFormat="1" x14ac:dyDescent="0.25">
      <c r="A460" s="1"/>
      <c r="B460" s="37"/>
      <c r="C460" s="34"/>
      <c r="D460" s="34"/>
      <c r="E460" s="35"/>
      <c r="F460" s="35"/>
      <c r="G460" s="35"/>
      <c r="H460" s="35"/>
      <c r="J460" s="33"/>
      <c r="M460" s="32"/>
      <c r="N460" s="32"/>
      <c r="O460" s="50"/>
    </row>
    <row r="461" spans="1:15" s="36" customFormat="1" x14ac:dyDescent="0.25">
      <c r="A461" s="1"/>
      <c r="B461" s="37"/>
      <c r="C461" s="34"/>
      <c r="D461" s="34"/>
      <c r="E461" s="35"/>
      <c r="F461" s="35"/>
      <c r="G461" s="35"/>
      <c r="H461" s="35"/>
      <c r="J461" s="33"/>
      <c r="M461" s="32"/>
      <c r="N461" s="32"/>
      <c r="O461" s="50"/>
    </row>
    <row r="462" spans="1:15" s="36" customFormat="1" x14ac:dyDescent="0.25">
      <c r="A462" s="1"/>
      <c r="B462" s="37"/>
      <c r="C462" s="34"/>
      <c r="D462" s="34"/>
      <c r="E462" s="35"/>
      <c r="F462" s="35"/>
      <c r="G462" s="35"/>
      <c r="H462" s="35"/>
      <c r="J462" s="33"/>
      <c r="M462" s="32"/>
      <c r="N462" s="32"/>
      <c r="O462" s="50"/>
    </row>
    <row r="463" spans="1:15" s="36" customFormat="1" x14ac:dyDescent="0.25">
      <c r="A463" s="1"/>
      <c r="B463" s="37"/>
      <c r="C463" s="34"/>
      <c r="D463" s="34"/>
      <c r="E463" s="35"/>
      <c r="F463" s="35"/>
      <c r="G463" s="35"/>
      <c r="H463" s="35"/>
      <c r="J463" s="33"/>
      <c r="M463" s="32"/>
      <c r="N463" s="32"/>
      <c r="O463" s="50"/>
    </row>
    <row r="464" spans="1:15" s="36" customFormat="1" x14ac:dyDescent="0.25">
      <c r="A464" s="1"/>
      <c r="B464" s="37"/>
      <c r="C464" s="34"/>
      <c r="D464" s="34"/>
      <c r="E464" s="35"/>
      <c r="F464" s="35"/>
      <c r="G464" s="35"/>
      <c r="H464" s="35"/>
      <c r="J464" s="33"/>
      <c r="M464" s="32"/>
      <c r="N464" s="32"/>
      <c r="O464" s="50"/>
    </row>
    <row r="465" spans="1:15" s="36" customFormat="1" x14ac:dyDescent="0.25">
      <c r="A465" s="1"/>
      <c r="B465" s="37"/>
      <c r="C465" s="34"/>
      <c r="D465" s="34"/>
      <c r="E465" s="35"/>
      <c r="F465" s="35"/>
      <c r="G465" s="35"/>
      <c r="H465" s="35"/>
      <c r="J465" s="33"/>
      <c r="M465" s="32"/>
      <c r="N465" s="32"/>
      <c r="O465" s="50"/>
    </row>
    <row r="466" spans="1:15" s="36" customFormat="1" x14ac:dyDescent="0.25">
      <c r="A466" s="1"/>
      <c r="B466" s="37"/>
      <c r="C466" s="34"/>
      <c r="D466" s="34"/>
      <c r="E466" s="35"/>
      <c r="F466" s="35"/>
      <c r="G466" s="35"/>
      <c r="H466" s="35"/>
      <c r="J466" s="33"/>
      <c r="M466" s="32"/>
      <c r="N466" s="32"/>
      <c r="O466" s="50"/>
    </row>
    <row r="467" spans="1:15" s="36" customFormat="1" x14ac:dyDescent="0.25">
      <c r="A467" s="1"/>
      <c r="B467" s="37"/>
      <c r="C467" s="34"/>
      <c r="D467" s="34"/>
      <c r="E467" s="35"/>
      <c r="F467" s="35"/>
      <c r="G467" s="35"/>
      <c r="H467" s="35"/>
      <c r="J467" s="33"/>
      <c r="M467" s="32"/>
      <c r="N467" s="32"/>
      <c r="O467" s="50"/>
    </row>
    <row r="468" spans="1:15" s="36" customFormat="1" x14ac:dyDescent="0.25">
      <c r="A468" s="1"/>
      <c r="B468" s="37"/>
      <c r="C468" s="34"/>
      <c r="D468" s="34"/>
      <c r="E468" s="35"/>
      <c r="F468" s="35"/>
      <c r="G468" s="35"/>
      <c r="H468" s="35"/>
      <c r="J468" s="33"/>
      <c r="M468" s="32"/>
      <c r="N468" s="32"/>
      <c r="O468" s="50"/>
    </row>
    <row r="469" spans="1:15" s="36" customFormat="1" x14ac:dyDescent="0.25">
      <c r="A469" s="1"/>
      <c r="B469" s="37"/>
      <c r="C469" s="34"/>
      <c r="D469" s="34"/>
      <c r="E469" s="35"/>
      <c r="F469" s="35"/>
      <c r="G469" s="35"/>
      <c r="H469" s="35"/>
      <c r="J469" s="33"/>
      <c r="M469" s="32"/>
      <c r="N469" s="32"/>
      <c r="O469" s="50"/>
    </row>
    <row r="470" spans="1:15" s="36" customFormat="1" x14ac:dyDescent="0.25">
      <c r="A470" s="1"/>
      <c r="B470" s="37"/>
      <c r="C470" s="34"/>
      <c r="D470" s="34"/>
      <c r="E470" s="35"/>
      <c r="F470" s="35"/>
      <c r="G470" s="35"/>
      <c r="H470" s="35"/>
      <c r="J470" s="33"/>
      <c r="M470" s="32"/>
      <c r="N470" s="32"/>
      <c r="O470" s="50"/>
    </row>
    <row r="471" spans="1:15" s="36" customFormat="1" x14ac:dyDescent="0.25">
      <c r="A471" s="1"/>
      <c r="B471" s="37"/>
      <c r="C471" s="34"/>
      <c r="D471" s="34"/>
      <c r="E471" s="35"/>
      <c r="F471" s="35"/>
      <c r="G471" s="35"/>
      <c r="H471" s="35"/>
      <c r="J471" s="33"/>
      <c r="M471" s="32"/>
      <c r="N471" s="32"/>
      <c r="O471" s="50"/>
    </row>
    <row r="472" spans="1:15" s="36" customFormat="1" x14ac:dyDescent="0.25">
      <c r="A472" s="1"/>
      <c r="B472" s="37"/>
      <c r="C472" s="34"/>
      <c r="D472" s="34"/>
      <c r="E472" s="35"/>
      <c r="F472" s="35"/>
      <c r="G472" s="35"/>
      <c r="H472" s="35"/>
      <c r="J472" s="33"/>
      <c r="M472" s="32"/>
      <c r="N472" s="32"/>
      <c r="O472" s="50"/>
    </row>
    <row r="473" spans="1:15" s="36" customFormat="1" x14ac:dyDescent="0.25">
      <c r="A473" s="1"/>
      <c r="B473" s="37"/>
      <c r="C473" s="34"/>
      <c r="D473" s="34"/>
      <c r="E473" s="35"/>
      <c r="F473" s="35"/>
      <c r="G473" s="35"/>
      <c r="H473" s="35"/>
      <c r="J473" s="33"/>
      <c r="M473" s="32"/>
      <c r="N473" s="32"/>
      <c r="O473" s="50"/>
    </row>
    <row r="474" spans="1:15" s="36" customFormat="1" x14ac:dyDescent="0.25">
      <c r="A474" s="1"/>
      <c r="B474" s="37"/>
      <c r="C474" s="34"/>
      <c r="D474" s="34"/>
      <c r="E474" s="35"/>
      <c r="F474" s="35"/>
      <c r="G474" s="35"/>
      <c r="H474" s="35"/>
      <c r="J474" s="33"/>
      <c r="M474" s="32"/>
      <c r="N474" s="32"/>
      <c r="O474" s="50"/>
    </row>
    <row r="475" spans="1:15" s="36" customFormat="1" x14ac:dyDescent="0.25">
      <c r="A475" s="1"/>
      <c r="B475" s="37"/>
      <c r="C475" s="34"/>
      <c r="D475" s="34"/>
      <c r="E475" s="35"/>
      <c r="F475" s="35"/>
      <c r="G475" s="35"/>
      <c r="H475" s="35"/>
      <c r="J475" s="33"/>
      <c r="M475" s="32"/>
      <c r="N475" s="32"/>
      <c r="O475" s="50"/>
    </row>
    <row r="476" spans="1:15" s="36" customFormat="1" x14ac:dyDescent="0.25">
      <c r="A476" s="1"/>
      <c r="B476" s="37"/>
      <c r="C476" s="34"/>
      <c r="D476" s="34"/>
      <c r="E476" s="35"/>
      <c r="F476" s="35"/>
      <c r="G476" s="35"/>
      <c r="H476" s="35"/>
      <c r="J476" s="33"/>
      <c r="M476" s="32"/>
      <c r="N476" s="32"/>
      <c r="O476" s="50"/>
    </row>
    <row r="477" spans="1:15" s="36" customFormat="1" x14ac:dyDescent="0.25">
      <c r="A477" s="1"/>
      <c r="B477" s="37"/>
      <c r="C477" s="34"/>
      <c r="D477" s="34"/>
      <c r="E477" s="35"/>
      <c r="F477" s="35"/>
      <c r="G477" s="35"/>
      <c r="H477" s="35"/>
      <c r="J477" s="33"/>
      <c r="M477" s="32"/>
      <c r="N477" s="32"/>
      <c r="O477" s="50"/>
    </row>
    <row r="478" spans="1:15" s="36" customFormat="1" x14ac:dyDescent="0.25">
      <c r="A478" s="1"/>
      <c r="B478" s="37"/>
      <c r="C478" s="34"/>
      <c r="D478" s="34"/>
      <c r="E478" s="35"/>
      <c r="F478" s="35"/>
      <c r="G478" s="35"/>
      <c r="H478" s="35"/>
      <c r="J478" s="33"/>
      <c r="M478" s="32"/>
      <c r="N478" s="32"/>
      <c r="O478" s="50"/>
    </row>
    <row r="479" spans="1:15" s="36" customFormat="1" x14ac:dyDescent="0.25">
      <c r="A479" s="1"/>
      <c r="B479" s="37"/>
      <c r="C479" s="34"/>
      <c r="D479" s="34"/>
      <c r="E479" s="35"/>
      <c r="F479" s="35"/>
      <c r="G479" s="35"/>
      <c r="H479" s="35"/>
      <c r="J479" s="33"/>
      <c r="M479" s="32"/>
      <c r="N479" s="32"/>
      <c r="O479" s="50"/>
    </row>
    <row r="480" spans="1:15" s="36" customFormat="1" x14ac:dyDescent="0.25">
      <c r="A480" s="1"/>
      <c r="B480" s="37"/>
      <c r="C480" s="34"/>
      <c r="D480" s="34"/>
      <c r="E480" s="35"/>
      <c r="F480" s="35"/>
      <c r="G480" s="35"/>
      <c r="H480" s="35"/>
      <c r="J480" s="33"/>
      <c r="M480" s="32"/>
      <c r="N480" s="32"/>
      <c r="O480" s="50"/>
    </row>
    <row r="481" spans="1:15" s="36" customFormat="1" x14ac:dyDescent="0.25">
      <c r="A481" s="1"/>
      <c r="B481" s="37"/>
      <c r="C481" s="34"/>
      <c r="D481" s="34"/>
      <c r="E481" s="35"/>
      <c r="F481" s="35"/>
      <c r="G481" s="35"/>
      <c r="H481" s="35"/>
      <c r="J481" s="33"/>
      <c r="M481" s="32"/>
      <c r="N481" s="32"/>
      <c r="O481" s="50"/>
    </row>
    <row r="482" spans="1:15" s="36" customFormat="1" x14ac:dyDescent="0.25">
      <c r="A482" s="1"/>
      <c r="B482" s="37"/>
      <c r="C482" s="34"/>
      <c r="D482" s="34"/>
      <c r="E482" s="35"/>
      <c r="F482" s="35"/>
      <c r="G482" s="35"/>
      <c r="H482" s="35"/>
      <c r="J482" s="33"/>
      <c r="M482" s="32"/>
      <c r="N482" s="32"/>
      <c r="O482" s="50"/>
    </row>
    <row r="483" spans="1:15" s="36" customFormat="1" x14ac:dyDescent="0.25">
      <c r="A483" s="1"/>
      <c r="B483" s="37"/>
      <c r="C483" s="34"/>
      <c r="D483" s="34"/>
      <c r="E483" s="35"/>
      <c r="F483" s="35"/>
      <c r="G483" s="35"/>
      <c r="H483" s="35"/>
      <c r="J483" s="33"/>
      <c r="M483" s="32"/>
      <c r="N483" s="32"/>
      <c r="O483" s="50"/>
    </row>
    <row r="484" spans="1:15" s="36" customFormat="1" x14ac:dyDescent="0.25">
      <c r="A484" s="1"/>
      <c r="B484" s="37"/>
      <c r="C484" s="34"/>
      <c r="D484" s="34"/>
      <c r="E484" s="35"/>
      <c r="F484" s="35"/>
      <c r="G484" s="35"/>
      <c r="H484" s="35"/>
      <c r="J484" s="33"/>
      <c r="M484" s="32"/>
      <c r="N484" s="32"/>
      <c r="O484" s="50"/>
    </row>
    <row r="485" spans="1:15" s="36" customFormat="1" x14ac:dyDescent="0.25">
      <c r="A485" s="1"/>
      <c r="B485" s="37"/>
      <c r="C485" s="34"/>
      <c r="D485" s="34"/>
      <c r="E485" s="35"/>
      <c r="F485" s="35"/>
      <c r="G485" s="35"/>
      <c r="H485" s="35"/>
      <c r="J485" s="33"/>
      <c r="M485" s="32"/>
      <c r="N485" s="32"/>
      <c r="O485" s="50"/>
    </row>
    <row r="486" spans="1:15" s="36" customFormat="1" x14ac:dyDescent="0.25">
      <c r="A486" s="1"/>
      <c r="B486" s="37"/>
      <c r="C486" s="34"/>
      <c r="D486" s="34"/>
      <c r="E486" s="35"/>
      <c r="F486" s="35"/>
      <c r="G486" s="35"/>
      <c r="H486" s="35"/>
      <c r="J486" s="33"/>
      <c r="M486" s="32"/>
      <c r="N486" s="32"/>
      <c r="O486" s="50"/>
    </row>
    <row r="487" spans="1:15" s="36" customFormat="1" x14ac:dyDescent="0.25">
      <c r="A487" s="1"/>
      <c r="B487" s="37"/>
      <c r="C487" s="34"/>
      <c r="D487" s="34"/>
      <c r="E487" s="35"/>
      <c r="F487" s="35"/>
      <c r="G487" s="35"/>
      <c r="H487" s="35"/>
      <c r="J487" s="33"/>
      <c r="M487" s="32"/>
      <c r="N487" s="32"/>
      <c r="O487" s="50"/>
    </row>
    <row r="488" spans="1:15" s="36" customFormat="1" x14ac:dyDescent="0.25">
      <c r="A488" s="1"/>
      <c r="B488" s="37"/>
      <c r="C488" s="34"/>
      <c r="D488" s="34"/>
      <c r="E488" s="35"/>
      <c r="F488" s="35"/>
      <c r="G488" s="35"/>
      <c r="H488" s="35"/>
      <c r="J488" s="33"/>
      <c r="M488" s="32"/>
      <c r="N488" s="32"/>
      <c r="O488" s="50"/>
    </row>
    <row r="489" spans="1:15" s="36" customFormat="1" x14ac:dyDescent="0.25">
      <c r="A489" s="1"/>
      <c r="B489" s="37"/>
      <c r="C489" s="34"/>
      <c r="D489" s="34"/>
      <c r="E489" s="35"/>
      <c r="F489" s="35"/>
      <c r="G489" s="35"/>
      <c r="H489" s="35"/>
      <c r="J489" s="33"/>
      <c r="M489" s="32"/>
      <c r="N489" s="32"/>
      <c r="O489" s="50"/>
    </row>
    <row r="490" spans="1:15" s="36" customFormat="1" x14ac:dyDescent="0.25">
      <c r="A490" s="1"/>
      <c r="B490" s="37"/>
      <c r="C490" s="34"/>
      <c r="D490" s="34"/>
      <c r="E490" s="35"/>
      <c r="F490" s="35"/>
      <c r="G490" s="35"/>
      <c r="H490" s="35"/>
      <c r="J490" s="33"/>
      <c r="M490" s="32"/>
      <c r="N490" s="32"/>
      <c r="O490" s="50"/>
    </row>
    <row r="491" spans="1:15" s="36" customFormat="1" x14ac:dyDescent="0.25">
      <c r="A491" s="1"/>
      <c r="B491" s="37"/>
      <c r="C491" s="34"/>
      <c r="D491" s="34"/>
      <c r="E491" s="35"/>
      <c r="F491" s="35"/>
      <c r="G491" s="35"/>
      <c r="H491" s="35"/>
      <c r="J491" s="33"/>
      <c r="M491" s="32"/>
      <c r="N491" s="32"/>
      <c r="O491" s="50"/>
    </row>
    <row r="492" spans="1:15" s="36" customFormat="1" x14ac:dyDescent="0.25">
      <c r="A492" s="1"/>
      <c r="B492" s="37"/>
      <c r="C492" s="34"/>
      <c r="D492" s="34"/>
      <c r="E492" s="35"/>
      <c r="F492" s="35"/>
      <c r="G492" s="35"/>
      <c r="H492" s="35"/>
      <c r="J492" s="33"/>
      <c r="M492" s="32"/>
      <c r="N492" s="32"/>
      <c r="O492" s="50"/>
    </row>
    <row r="493" spans="1:15" s="36" customFormat="1" x14ac:dyDescent="0.25">
      <c r="A493" s="1"/>
      <c r="B493" s="37"/>
      <c r="C493" s="34"/>
      <c r="D493" s="34"/>
      <c r="E493" s="35"/>
      <c r="F493" s="35"/>
      <c r="G493" s="35"/>
      <c r="H493" s="35"/>
      <c r="J493" s="33"/>
      <c r="M493" s="32"/>
      <c r="N493" s="32"/>
      <c r="O493" s="50"/>
    </row>
    <row r="494" spans="1:15" s="36" customFormat="1" x14ac:dyDescent="0.25">
      <c r="A494" s="1"/>
      <c r="B494" s="37"/>
      <c r="C494" s="34"/>
      <c r="D494" s="34"/>
      <c r="E494" s="35"/>
      <c r="F494" s="35"/>
      <c r="G494" s="35"/>
      <c r="H494" s="35"/>
      <c r="J494" s="33"/>
      <c r="M494" s="32"/>
      <c r="N494" s="32"/>
      <c r="O494" s="50"/>
    </row>
    <row r="495" spans="1:15" s="36" customFormat="1" x14ac:dyDescent="0.25">
      <c r="A495" s="1"/>
      <c r="B495" s="37"/>
      <c r="C495" s="34"/>
      <c r="D495" s="34"/>
      <c r="E495" s="35"/>
      <c r="F495" s="35"/>
      <c r="G495" s="35"/>
      <c r="H495" s="35"/>
      <c r="J495" s="33"/>
      <c r="M495" s="32"/>
      <c r="N495" s="32"/>
      <c r="O495" s="50"/>
    </row>
    <row r="496" spans="1:15" s="36" customFormat="1" x14ac:dyDescent="0.25">
      <c r="A496" s="1"/>
      <c r="B496" s="37"/>
      <c r="C496" s="34"/>
      <c r="D496" s="34"/>
      <c r="E496" s="35"/>
      <c r="F496" s="35"/>
      <c r="G496" s="35"/>
      <c r="H496" s="35"/>
      <c r="J496" s="33"/>
      <c r="M496" s="32"/>
      <c r="N496" s="32"/>
      <c r="O496" s="50"/>
    </row>
    <row r="497" spans="1:15" s="36" customFormat="1" x14ac:dyDescent="0.25">
      <c r="A497" s="1"/>
      <c r="B497" s="37"/>
      <c r="C497" s="34"/>
      <c r="D497" s="34"/>
      <c r="E497" s="35"/>
      <c r="F497" s="35"/>
      <c r="G497" s="35"/>
      <c r="H497" s="35"/>
      <c r="J497" s="33"/>
      <c r="M497" s="32"/>
      <c r="N497" s="32"/>
      <c r="O497" s="50"/>
    </row>
    <row r="498" spans="1:15" s="36" customFormat="1" x14ac:dyDescent="0.25">
      <c r="A498" s="1"/>
      <c r="B498" s="37"/>
      <c r="C498" s="34"/>
      <c r="D498" s="34"/>
      <c r="E498" s="35"/>
      <c r="F498" s="35"/>
      <c r="G498" s="35"/>
      <c r="H498" s="35"/>
      <c r="J498" s="33"/>
      <c r="M498" s="32"/>
      <c r="N498" s="32"/>
      <c r="O498" s="50"/>
    </row>
    <row r="499" spans="1:15" s="36" customFormat="1" x14ac:dyDescent="0.25">
      <c r="A499" s="1"/>
      <c r="B499" s="37"/>
      <c r="C499" s="34"/>
      <c r="D499" s="34"/>
      <c r="E499" s="35"/>
      <c r="F499" s="35"/>
      <c r="G499" s="35"/>
      <c r="H499" s="35"/>
      <c r="J499" s="33"/>
      <c r="M499" s="32"/>
      <c r="N499" s="32"/>
      <c r="O499" s="50"/>
    </row>
    <row r="500" spans="1:15" s="36" customFormat="1" x14ac:dyDescent="0.25">
      <c r="A500" s="1"/>
      <c r="B500" s="37"/>
      <c r="C500" s="34"/>
      <c r="D500" s="34"/>
      <c r="E500" s="35"/>
      <c r="F500" s="35"/>
      <c r="G500" s="35"/>
      <c r="H500" s="35"/>
      <c r="J500" s="33"/>
      <c r="M500" s="32"/>
      <c r="N500" s="32"/>
      <c r="O500" s="50"/>
    </row>
    <row r="501" spans="1:15" s="36" customFormat="1" x14ac:dyDescent="0.25">
      <c r="A501" s="1"/>
      <c r="B501" s="37"/>
      <c r="C501" s="34"/>
      <c r="D501" s="34"/>
      <c r="E501" s="35"/>
      <c r="F501" s="35"/>
      <c r="G501" s="35"/>
      <c r="H501" s="35"/>
      <c r="J501" s="33"/>
      <c r="M501" s="32"/>
      <c r="N501" s="32"/>
      <c r="O501" s="50"/>
    </row>
    <row r="502" spans="1:15" s="36" customFormat="1" x14ac:dyDescent="0.25">
      <c r="A502" s="1"/>
      <c r="B502" s="37"/>
      <c r="C502" s="34"/>
      <c r="D502" s="34"/>
      <c r="E502" s="35"/>
      <c r="F502" s="35"/>
      <c r="G502" s="35"/>
      <c r="H502" s="35"/>
      <c r="J502" s="33"/>
      <c r="M502" s="32"/>
      <c r="N502" s="32"/>
      <c r="O502" s="50"/>
    </row>
    <row r="503" spans="1:15" s="36" customFormat="1" x14ac:dyDescent="0.25">
      <c r="A503" s="1"/>
      <c r="B503" s="37"/>
      <c r="C503" s="34"/>
      <c r="D503" s="34"/>
      <c r="E503" s="35"/>
      <c r="F503" s="35"/>
      <c r="G503" s="35"/>
      <c r="H503" s="35"/>
      <c r="J503" s="33"/>
      <c r="M503" s="32"/>
      <c r="N503" s="32"/>
      <c r="O503" s="50"/>
    </row>
    <row r="504" spans="1:15" s="36" customFormat="1" x14ac:dyDescent="0.25">
      <c r="A504" s="1"/>
      <c r="B504" s="37"/>
      <c r="C504" s="34"/>
      <c r="D504" s="34"/>
      <c r="E504" s="35"/>
      <c r="F504" s="35"/>
      <c r="G504" s="35"/>
      <c r="H504" s="35"/>
      <c r="J504" s="33"/>
      <c r="M504" s="32"/>
      <c r="N504" s="32"/>
      <c r="O504" s="50"/>
    </row>
    <row r="505" spans="1:15" s="36" customFormat="1" x14ac:dyDescent="0.25">
      <c r="A505" s="1"/>
      <c r="B505" s="37"/>
      <c r="C505" s="34"/>
      <c r="D505" s="34"/>
      <c r="E505" s="35"/>
      <c r="F505" s="35"/>
      <c r="G505" s="35"/>
      <c r="H505" s="35"/>
      <c r="J505" s="33"/>
      <c r="M505" s="32"/>
      <c r="N505" s="32"/>
      <c r="O505" s="50"/>
    </row>
    <row r="506" spans="1:15" s="36" customFormat="1" x14ac:dyDescent="0.25">
      <c r="A506" s="1"/>
      <c r="B506" s="37"/>
      <c r="C506" s="34"/>
      <c r="D506" s="34"/>
      <c r="E506" s="35"/>
      <c r="F506" s="35"/>
      <c r="G506" s="35"/>
      <c r="H506" s="35"/>
      <c r="J506" s="33"/>
      <c r="M506" s="32"/>
      <c r="N506" s="32"/>
      <c r="O506" s="50"/>
    </row>
    <row r="507" spans="1:15" s="36" customFormat="1" x14ac:dyDescent="0.25">
      <c r="A507" s="1"/>
      <c r="B507" s="37"/>
      <c r="C507" s="34"/>
      <c r="D507" s="34"/>
      <c r="E507" s="35"/>
      <c r="F507" s="35"/>
      <c r="G507" s="35"/>
      <c r="H507" s="35"/>
      <c r="J507" s="33"/>
      <c r="M507" s="32"/>
      <c r="N507" s="32"/>
      <c r="O507" s="50"/>
    </row>
    <row r="508" spans="1:15" s="36" customFormat="1" x14ac:dyDescent="0.25">
      <c r="A508" s="1"/>
      <c r="B508" s="37"/>
      <c r="C508" s="34"/>
      <c r="D508" s="34"/>
      <c r="E508" s="35"/>
      <c r="F508" s="35"/>
      <c r="G508" s="35"/>
      <c r="H508" s="35"/>
      <c r="J508" s="33"/>
      <c r="M508" s="32"/>
      <c r="N508" s="32"/>
      <c r="O508" s="50"/>
    </row>
  </sheetData>
  <autoFilter ref="C5:N75"/>
  <mergeCells count="11">
    <mergeCell ref="M4:N4"/>
    <mergeCell ref="B1:O1"/>
    <mergeCell ref="B2:O2"/>
    <mergeCell ref="A3:A5"/>
    <mergeCell ref="B3:B5"/>
    <mergeCell ref="C3:N3"/>
    <mergeCell ref="O3:O5"/>
    <mergeCell ref="C4:D4"/>
    <mergeCell ref="E4:F4"/>
    <mergeCell ref="G4:J4"/>
    <mergeCell ref="K4:L4"/>
  </mergeCells>
  <pageMargins left="0.31496062992125984" right="0.31496062992125984" top="0.35433070866141736" bottom="0.35433070866141736" header="0.31496062992125984" footer="0.31496062992125984"/>
  <pageSetup paperSize="9" scale="7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АБ</dc:creator>
  <cp:lastModifiedBy>АБ</cp:lastModifiedBy>
  <cp:lastPrinted>2020-04-06T05:10:13Z</cp:lastPrinted>
  <dcterms:created xsi:type="dcterms:W3CDTF">2019-02-02T08:21:24Z</dcterms:created>
  <dcterms:modified xsi:type="dcterms:W3CDTF">2020-04-15T08:22:38Z</dcterms:modified>
</cp:coreProperties>
</file>