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Хомушку А.Б\Отдел гос.программ\Отчет развития здравоохранения\2020 год\за 5 мес. 2020\"/>
    </mc:Choice>
  </mc:AlternateContent>
  <bookViews>
    <workbookView xWindow="0" yWindow="0" windowWidth="19200" windowHeight="10995"/>
  </bookViews>
  <sheets>
    <sheet name="2020" sheetId="11" r:id="rId1"/>
  </sheets>
  <definedNames>
    <definedName name="_xlnm._FilterDatabase" localSheetId="0" hidden="1">'2020'!$C$5:$N$77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11" l="1"/>
  <c r="H7" i="11" l="1"/>
  <c r="I7" i="11"/>
  <c r="K7" i="11"/>
  <c r="L7" i="11"/>
  <c r="M7" i="11"/>
  <c r="N7" i="11"/>
  <c r="E7" i="11"/>
  <c r="C58" i="11" l="1"/>
  <c r="C57" i="11"/>
  <c r="G34" i="11" l="1"/>
  <c r="N21" i="11" l="1"/>
  <c r="N20" i="11"/>
  <c r="N23" i="11"/>
  <c r="I34" i="11" l="1"/>
  <c r="H34" i="11"/>
  <c r="C24" i="11"/>
  <c r="C49" i="11"/>
  <c r="D47" i="11"/>
  <c r="E47" i="11"/>
  <c r="F47" i="11"/>
  <c r="G47" i="11"/>
  <c r="H47" i="11"/>
  <c r="I47" i="11"/>
  <c r="J47" i="11"/>
  <c r="K47" i="11"/>
  <c r="L47" i="11"/>
  <c r="M47" i="11"/>
  <c r="N47" i="11"/>
  <c r="C47" i="11"/>
  <c r="C8" i="11"/>
  <c r="D77" i="11" l="1"/>
  <c r="C77" i="11"/>
  <c r="D76" i="11"/>
  <c r="C76" i="11"/>
  <c r="N75" i="11"/>
  <c r="M75" i="11"/>
  <c r="L75" i="11"/>
  <c r="K75" i="11"/>
  <c r="J75" i="11"/>
  <c r="I75" i="11"/>
  <c r="H75" i="11"/>
  <c r="G75" i="11"/>
  <c r="F75" i="11"/>
  <c r="E75" i="11"/>
  <c r="D75" i="11"/>
  <c r="C75" i="11"/>
  <c r="D74" i="11"/>
  <c r="C74" i="11"/>
  <c r="N73" i="11"/>
  <c r="M73" i="11"/>
  <c r="L73" i="11"/>
  <c r="K73" i="11"/>
  <c r="J73" i="11"/>
  <c r="J72" i="11" s="1"/>
  <c r="I73" i="11"/>
  <c r="I72" i="11" s="1"/>
  <c r="H73" i="11"/>
  <c r="C73" i="11" s="1"/>
  <c r="C72" i="11" s="1"/>
  <c r="G73" i="11"/>
  <c r="F73" i="11"/>
  <c r="E73" i="11"/>
  <c r="D73" i="11"/>
  <c r="N72" i="11"/>
  <c r="M72" i="11"/>
  <c r="L72" i="11"/>
  <c r="K72" i="11"/>
  <c r="H72" i="11"/>
  <c r="G72" i="11"/>
  <c r="F72" i="11"/>
  <c r="E72" i="11"/>
  <c r="D72" i="11"/>
  <c r="D71" i="11"/>
  <c r="C71" i="11"/>
  <c r="N70" i="11"/>
  <c r="M70" i="11"/>
  <c r="L70" i="11"/>
  <c r="K70" i="11"/>
  <c r="J70" i="11"/>
  <c r="I70" i="11"/>
  <c r="H70" i="11"/>
  <c r="G70" i="11"/>
  <c r="F70" i="11"/>
  <c r="E70" i="11"/>
  <c r="D70" i="11"/>
  <c r="C70" i="11"/>
  <c r="D69" i="11"/>
  <c r="C69" i="11"/>
  <c r="N68" i="11"/>
  <c r="M68" i="11"/>
  <c r="L68" i="11"/>
  <c r="K68" i="11"/>
  <c r="J68" i="11"/>
  <c r="I68" i="11"/>
  <c r="H68" i="11"/>
  <c r="G68" i="11"/>
  <c r="F68" i="11"/>
  <c r="E68" i="11"/>
  <c r="D68" i="11"/>
  <c r="C68" i="11"/>
  <c r="D67" i="11"/>
  <c r="C67" i="11"/>
  <c r="D66" i="11"/>
  <c r="C66" i="11"/>
  <c r="D65" i="11"/>
  <c r="C65" i="11"/>
  <c r="D64" i="11"/>
  <c r="C64" i="11"/>
  <c r="D63" i="11"/>
  <c r="C63" i="11"/>
  <c r="N62" i="11"/>
  <c r="M62" i="11"/>
  <c r="L62" i="11"/>
  <c r="K62" i="11"/>
  <c r="J62" i="11"/>
  <c r="I62" i="11"/>
  <c r="H62" i="11"/>
  <c r="G62" i="11"/>
  <c r="F62" i="11"/>
  <c r="E62" i="11"/>
  <c r="D62" i="11"/>
  <c r="C62" i="11"/>
  <c r="D61" i="11"/>
  <c r="C61" i="11"/>
  <c r="D60" i="11"/>
  <c r="C60" i="11"/>
  <c r="N59" i="11"/>
  <c r="M59" i="11"/>
  <c r="L59" i="11"/>
  <c r="K59" i="11"/>
  <c r="J59" i="11"/>
  <c r="I59" i="11"/>
  <c r="H59" i="11"/>
  <c r="G59" i="11"/>
  <c r="F59" i="11"/>
  <c r="E59" i="11"/>
  <c r="D59" i="11"/>
  <c r="C59" i="11"/>
  <c r="C56" i="11"/>
  <c r="D55" i="11"/>
  <c r="C55" i="11"/>
  <c r="N54" i="11"/>
  <c r="M54" i="11"/>
  <c r="L54" i="11"/>
  <c r="K54" i="11"/>
  <c r="J54" i="11"/>
  <c r="I54" i="11"/>
  <c r="H54" i="11"/>
  <c r="G54" i="11"/>
  <c r="F54" i="11"/>
  <c r="E54" i="11"/>
  <c r="D54" i="11"/>
  <c r="C54" i="11"/>
  <c r="D53" i="11"/>
  <c r="C53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D51" i="11"/>
  <c r="C51" i="11"/>
  <c r="N50" i="11"/>
  <c r="M50" i="11"/>
  <c r="L50" i="11"/>
  <c r="K50" i="11"/>
  <c r="J50" i="11"/>
  <c r="I50" i="11"/>
  <c r="H50" i="11"/>
  <c r="G50" i="11"/>
  <c r="G7" i="11" s="1"/>
  <c r="F50" i="11"/>
  <c r="E50" i="11"/>
  <c r="D50" i="11"/>
  <c r="C50" i="11"/>
  <c r="C48" i="11"/>
  <c r="D46" i="11"/>
  <c r="C46" i="11"/>
  <c r="D45" i="11"/>
  <c r="C45" i="11"/>
  <c r="N44" i="11"/>
  <c r="M44" i="11"/>
  <c r="L44" i="11"/>
  <c r="K44" i="11"/>
  <c r="J44" i="11"/>
  <c r="J7" i="11" s="1"/>
  <c r="I44" i="11"/>
  <c r="H44" i="11"/>
  <c r="G44" i="11"/>
  <c r="F44" i="11"/>
  <c r="E44" i="11"/>
  <c r="D44" i="11"/>
  <c r="C44" i="11"/>
  <c r="D43" i="11"/>
  <c r="C43" i="11"/>
  <c r="C42" i="11"/>
  <c r="D41" i="11"/>
  <c r="C41" i="11"/>
  <c r="D40" i="11"/>
  <c r="C40" i="11"/>
  <c r="D39" i="11"/>
  <c r="C39" i="11"/>
  <c r="D38" i="11"/>
  <c r="C38" i="11"/>
  <c r="D37" i="11"/>
  <c r="C37" i="11"/>
  <c r="D36" i="11"/>
  <c r="C36" i="11"/>
  <c r="D35" i="11"/>
  <c r="C35" i="11"/>
  <c r="D34" i="11"/>
  <c r="C34" i="11"/>
  <c r="D33" i="11"/>
  <c r="C33" i="11"/>
  <c r="D32" i="11"/>
  <c r="C32" i="11"/>
  <c r="D31" i="11"/>
  <c r="C31" i="11"/>
  <c r="D30" i="11"/>
  <c r="C30" i="11"/>
  <c r="D29" i="11"/>
  <c r="C29" i="11"/>
  <c r="D28" i="11"/>
  <c r="C28" i="11"/>
  <c r="D27" i="11"/>
  <c r="C27" i="11"/>
  <c r="D26" i="11"/>
  <c r="C26" i="11"/>
  <c r="D25" i="11"/>
  <c r="C25" i="11"/>
  <c r="D24" i="11"/>
  <c r="D23" i="11"/>
  <c r="C23" i="11"/>
  <c r="D22" i="11"/>
  <c r="C22" i="11"/>
  <c r="D21" i="11"/>
  <c r="C21" i="11"/>
  <c r="D20" i="11"/>
  <c r="C20" i="11"/>
  <c r="D19" i="11"/>
  <c r="C19" i="11"/>
  <c r="D18" i="11"/>
  <c r="C18" i="11"/>
  <c r="D17" i="11"/>
  <c r="C17" i="11"/>
  <c r="D16" i="11"/>
  <c r="C16" i="11"/>
  <c r="D15" i="11"/>
  <c r="C15" i="11"/>
  <c r="D14" i="11"/>
  <c r="C14" i="11"/>
  <c r="D13" i="11"/>
  <c r="C13" i="11"/>
  <c r="D12" i="11"/>
  <c r="C12" i="11"/>
  <c r="D11" i="11"/>
  <c r="C11" i="11"/>
  <c r="D10" i="11"/>
  <c r="C10" i="11"/>
  <c r="D9" i="11"/>
  <c r="C9" i="11"/>
  <c r="F7" i="11" l="1"/>
  <c r="F78" i="11" s="1"/>
  <c r="G78" i="11"/>
  <c r="K78" i="11"/>
  <c r="M78" i="11"/>
  <c r="L78" i="11"/>
  <c r="D7" i="11"/>
  <c r="D78" i="11" s="1"/>
  <c r="J78" i="11"/>
  <c r="H78" i="11"/>
  <c r="E78" i="11"/>
  <c r="I78" i="11"/>
  <c r="C7" i="11"/>
  <c r="N78" i="11"/>
  <c r="C78" i="11" l="1"/>
</calcChain>
</file>

<file path=xl/sharedStrings.xml><?xml version="1.0" encoding="utf-8"?>
<sst xmlns="http://schemas.openxmlformats.org/spreadsheetml/2006/main" count="223" uniqueCount="213">
  <si>
    <t>ИНФОРМАЦИЯ О ХОДЕ РЕАЛИЗАЦИИ ГОСУДАРСТВЕННОЙ ПРОГРАММЫ РЕСПУБЛИКИ ТЫВА</t>
  </si>
  <si>
    <t>№</t>
  </si>
  <si>
    <t>Наименование мероприятия (объекта)</t>
  </si>
  <si>
    <t>Объемы финансирования (тыс.руб.)</t>
  </si>
  <si>
    <t>Фактический результат выполнения мероприятий (в отчетном периоде и нарастающим итогом с начала года)</t>
  </si>
  <si>
    <t>всего</t>
  </si>
  <si>
    <t>Федеральный бюджет</t>
  </si>
  <si>
    <t>Республиканский бюджет</t>
  </si>
  <si>
    <t>местные бюджеты</t>
  </si>
  <si>
    <t>внебюджетные источники</t>
  </si>
  <si>
    <t>план</t>
  </si>
  <si>
    <t>факт</t>
  </si>
  <si>
    <t xml:space="preserve">предусмотрено программой </t>
  </si>
  <si>
    <t>предусмотрено уточненной бюджетной росписью на отчетный период</t>
  </si>
  <si>
    <t>исполнено (кассовые расходы)</t>
  </si>
  <si>
    <t>Подпрограмма 1 «Совершенствование оказания медицинской помощи, включая профилактику заболеваний и формирование здорового образа жизни»</t>
  </si>
  <si>
    <t xml:space="preserve">Проведение диспансеризации определенных групп взрослого населения Республики Тыва </t>
  </si>
  <si>
    <t>Проведение диспансеризации население Республики Тыва (для детей)</t>
  </si>
  <si>
    <t>Проведение осмотров в Центре здоровья (для взрослых)</t>
  </si>
  <si>
    <t>Проведение осмотров в Центре здоровья (для детей)</t>
  </si>
  <si>
    <t>Проведение профилактических медицинских осмотров (для взрослых)</t>
  </si>
  <si>
    <t>Проведение профилактических медицинских осмотров (для детей)</t>
  </si>
  <si>
    <t>Оказание неотложной медицинской помощи</t>
  </si>
  <si>
    <t>Оказание медицинской помощи в амбулаторно-поликлиническом звене (обращение)</t>
  </si>
  <si>
    <t>Развитие первичной медико-санитарной помощи</t>
  </si>
  <si>
    <t>Централизованные расходы на текущий ремонт и приобретение строительных материалов</t>
  </si>
  <si>
    <t>Централизованные расходы на приобретение медикаментов и медицинского оборудования</t>
  </si>
  <si>
    <t>Совершенствование медицинской эвакуации</t>
  </si>
  <si>
    <t>Оказание медицинской помощи в дневном стационаре</t>
  </si>
  <si>
    <t xml:space="preserve"> Оказание медицинской помощи в круглосуточном стационаре</t>
  </si>
  <si>
    <t>Оказание скорой медицинской помощи</t>
  </si>
  <si>
    <t>1.18</t>
  </si>
  <si>
    <t>Заготовка, переработка, хранение и обеспечение безопасности донорской крови и её компонентов (Станция переливания крови)</t>
  </si>
  <si>
    <t>Санаторно-оздоровительная помощь (Санаторий "Балгазын")</t>
  </si>
  <si>
    <t>Субсидии бюджетным учреждениям на финансовое обеспечение государственного задания на оказание государственных услуг (Дом ребенка)</t>
  </si>
  <si>
    <t>Обеспечение деятельности подведомственных учреждений</t>
  </si>
  <si>
    <t>Субсидии на высокотехнологичную медицинскую помощь, не включенной в базовую программу обязательного медицинского страхования</t>
  </si>
  <si>
    <t>Оказание высокотехнологичной медицинской помощи по профилю неонатология в ГБУЗ РТ "Перинатальный центр РТ"</t>
  </si>
  <si>
    <t>Оказание высокотехнологичной медицинской помощи по профилю акушерство и гинекология в ГБУЗ РТ "Перинатальный центр РТ"</t>
  </si>
  <si>
    <t>Обеспечение проведения процедуры ЭКО</t>
  </si>
  <si>
    <t>Реализация государственных функций в области социальной политики (обеспечение питанием беременных женщин, кормящих матерей и детей до 3-х лет)</t>
  </si>
  <si>
    <t>Субсидии на закупку оборудования и расходных материалов для неонатального и аудиологического скрининга</t>
  </si>
  <si>
    <t>Организация паллиативной медицинской помощи в условиях круглосуточного стационарного пребывания</t>
  </si>
  <si>
    <t>Развитие паллиативной медицинской помощи за счет средств резервного фонда Правительства Российской Федерации</t>
  </si>
  <si>
    <t>Субвенции на обеспечение лекарственными препаратами, медицинскими изделиями, а также специализированными продуктами лечебного питания для детей-инвалидов</t>
  </si>
  <si>
    <t>Обеспечения необходимыми лекарственными препаратами и изделиями медицинского назначения больных хроническими заболеваниями, детей до 3-х лет, беременных женщин, отдельных категорий граждан</t>
  </si>
  <si>
    <t>Обеспечение лекарственными препаратами за счет средств республиканского бюджета (централизованные расходы)</t>
  </si>
  <si>
    <t>2</t>
  </si>
  <si>
    <t>Подпрограмма 2 «Развитие медицинской реабилитации и санаторно-курортного лечения, в том числе детей»</t>
  </si>
  <si>
    <t>2.1</t>
  </si>
  <si>
    <t>Оказание реабилитационной медицинской помощи</t>
  </si>
  <si>
    <t>Оздоровление детей, находящихся на диспансерном наблюдении медицинских организациях в условиях санаторно-курортных учреждений</t>
  </si>
  <si>
    <t>3</t>
  </si>
  <si>
    <t>Подпрограмма 3 «Развитие кадровых ресурсов в здравоохранении»</t>
  </si>
  <si>
    <t>3.1</t>
  </si>
  <si>
    <t>Расходы на обеспечение деятельности (оказание услуг)</t>
  </si>
  <si>
    <t>3.2</t>
  </si>
  <si>
    <t>Стипендии студентам  Республиканского медицинского колледжа</t>
  </si>
  <si>
    <t>3.3</t>
  </si>
  <si>
    <t>Централизованные расходы на курсовые и сертификационные мероприятия</t>
  </si>
  <si>
    <t>3.4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</si>
  <si>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</si>
  <si>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4</t>
  </si>
  <si>
    <t>Подпрограмма 4 «Медико-санитарное обеспечение отдельных категорий граждан»</t>
  </si>
  <si>
    <t>4.1</t>
  </si>
  <si>
    <t>Медицинское обеспечение спортивных сборных команд Республики Тыва</t>
  </si>
  <si>
    <t>5</t>
  </si>
  <si>
    <t>Подпрограмма 5 «Информационные технологии в здравоохранении»</t>
  </si>
  <si>
    <t>6</t>
  </si>
  <si>
    <t>Подпрограмма 6 «Организация обязательного медицинского страхования граждан Республики Тыва».</t>
  </si>
  <si>
    <t>6.1</t>
  </si>
  <si>
    <t>Медицинское страхование неработающего населения</t>
  </si>
  <si>
    <t>6.2</t>
  </si>
  <si>
    <t>Увеличение доли частных медицинских организаций в системе оказания медицинской помощи населению республики</t>
  </si>
  <si>
    <t>Субсидии на реализацию мероприятий по предупреждению и борьбе с социально значимыми инфекционными  заболеваниями</t>
  </si>
  <si>
    <t>Централизованные расходы на отправку больных на лечение за пределы республики</t>
  </si>
  <si>
    <t>1</t>
  </si>
  <si>
    <t>Реализация государственной информационной системы в сфере здравоохранения, соответствующая требованиям Минздрава России, подключенная к ЕГИСЗ</t>
  </si>
  <si>
    <t>1.1.</t>
  </si>
  <si>
    <t>Развитие среднего профессионального образования в сфере здравоохранения</t>
  </si>
  <si>
    <t>Подготовка кадров средних медицинских работников</t>
  </si>
  <si>
    <t>Создание и оснащение референс-центов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</t>
  </si>
  <si>
    <t>Развитие материально-технической базы детских поликлиник и детских поликлинических отделений медицинских организаций</t>
  </si>
  <si>
    <t>Обеспечение своевременности оказания экстренной медицинской помощи с использованием санитарной авиации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</si>
  <si>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</si>
  <si>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</si>
  <si>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Переоснащение оборудованием региональных сосудистых центов и первичных сосудистых отделений</t>
  </si>
  <si>
    <t>Иные межбюджетные трансферты на реализацию отдельных полномочий в области лекарственного обеспечения</t>
  </si>
  <si>
    <t>2.2</t>
  </si>
  <si>
    <t>3.5</t>
  </si>
  <si>
    <t>Создание и замена фельдшерских, фельдшерско-акушерских пунктов и врачебных амбулаторий для населенных пунктов с численность населения от 100 до 2000 человек</t>
  </si>
  <si>
    <t>утверждено на 2020 год законом Республики Тыва о республиканском бюджете</t>
  </si>
  <si>
    <t>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</si>
  <si>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</si>
  <si>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</si>
  <si>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</si>
  <si>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</si>
  <si>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</si>
  <si>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</si>
  <si>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</si>
  <si>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</si>
  <si>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</si>
  <si>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</si>
  <si>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</si>
  <si>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</si>
  <si>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</si>
  <si>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Высокотехнологичная медицинская помощь</t>
  </si>
  <si>
    <t>1.17.</t>
  </si>
  <si>
    <t>1.19.</t>
  </si>
  <si>
    <t>1.20.</t>
  </si>
  <si>
    <t>1.21.</t>
  </si>
  <si>
    <t>1.22.</t>
  </si>
  <si>
    <t>1.23.</t>
  </si>
  <si>
    <t>1.24.</t>
  </si>
  <si>
    <t>1.25.</t>
  </si>
  <si>
    <t>1.27.</t>
  </si>
  <si>
    <t>1.26.</t>
  </si>
  <si>
    <t>1.28.</t>
  </si>
  <si>
    <t>1.29.</t>
  </si>
  <si>
    <t>1.30.</t>
  </si>
  <si>
    <t>1.31.</t>
  </si>
  <si>
    <t>1.32.</t>
  </si>
  <si>
    <t>1.33.</t>
  </si>
  <si>
    <t>1.34.</t>
  </si>
  <si>
    <t>1.34.1.</t>
  </si>
  <si>
    <t>1.34.2.</t>
  </si>
  <si>
    <t>1.35.</t>
  </si>
  <si>
    <t>1.35.1.</t>
  </si>
  <si>
    <t>1.36.</t>
  </si>
  <si>
    <t>1.36.1.</t>
  </si>
  <si>
    <t>1.37.</t>
  </si>
  <si>
    <t>1.37.1.</t>
  </si>
  <si>
    <t>1.38.</t>
  </si>
  <si>
    <t>1.38.1.</t>
  </si>
  <si>
    <t>3.6.</t>
  </si>
  <si>
    <t>Региональный проект 2 "Обеспечение медицинских организаций системы здравоохранения Республики Тыва квалифицированными кадрами"</t>
  </si>
  <si>
    <t>Региональный проект 1 "Создание единого цифрового контура в здравоохранении Республики Тыва на основе единой государственной информационной системы здравоохранения (ЕГИСЗ РТ)"</t>
  </si>
  <si>
    <t>Региональный проект 6 "Борьба с сердечно-сосудистыми заболеваниями"</t>
  </si>
  <si>
    <t>Региональный проект 3 "Борьба с онкологическими заболеваниями"</t>
  </si>
  <si>
    <t xml:space="preserve">Региональный проект 4 "Программа развития детского здравоохранения Республики Тыва, включая создание современной инфраструктуры оказания медицинской помощи детям"
</t>
  </si>
  <si>
    <t>Региональный проект 8 "Разработка и реализация программы системной поддержки и повышения качества жизни граждан старшего поколения" ("Старшее поколение")"</t>
  </si>
  <si>
    <t>Всего Программе</t>
  </si>
  <si>
    <t>Произведена оплата по 2 договорам, заключенные в 2019 году за поставленную продукцию (молоко) на сумму 74 704,00 руб.</t>
  </si>
  <si>
    <t>3.1.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</si>
  <si>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яентября 1998 года № 157-ФЗ "Об иммунопрофилактике инфекционных болезней"</t>
  </si>
  <si>
    <t>1.15.</t>
  </si>
  <si>
    <t>1.16</t>
  </si>
  <si>
    <t>в 2020 году запланировано оказание высокотехнологичная медицинская помощь 4 больным в ГБУЗ РТ "Республикснкая больница №1". Оказана выосокотехнологичная медицинская помощь 2 больным по профилю сердечно-сосудистая хирургия на сумму 901 900,02 руб.</t>
  </si>
  <si>
    <t>Издан совместный приказ Миздрава РТ и Минтруда РТ"Об утверждении плана профилактических прививок против пневмококковой инфекции граждан старшего поколения из групп риска проживающих в организациях социального обеспечения Республики Тыва на 2020-2022 годы". Заключен 1 договор на поставку вакцины Превенар с ООО "Сибмединфо" на сумму 43 838,3400 руб. Поставлено и произведена оплата 100 %.</t>
  </si>
  <si>
    <t xml:space="preserve">
На это год запланировано предоставление единовременных компенсационных выплат 15 врачам.
</t>
  </si>
  <si>
    <t>Произведена оплата по кредиторской задолженности за договора, заключенные в 2019 году на проведение технического обслуживания зданий центральных кожуунных больниц и на приобретение строительных материалов на общую сумму 1 430 260,62 руб.</t>
  </si>
  <si>
    <t xml:space="preserve">Учебно-тренировочное мероприятие по вольной борьбе сборных команд РТ на подготовку всероссийского турнира на призы Академии борьбы им. «Д.Г. Миндиашвили» в г. Красноярск январь 2020 года.Спортзал «ХЕРЕЛ».
     Учебно-тренировочное мероприятие по вольной борьбе сборных команд РТ на подготовку международного турнира «Гран-При Иван Ярыгин» в г. Красноярск январь 2020 года. Спорт зал «ХЕРЕЛ».
    Учебно-тренировочное мероприятие по вольной борьбе сборных команд РТ на подготовку первенстве Сибирского Федерального Округа по вольной борьбе в г. Красноярск февраль 2020 год. Спортзал «ХЕРЕЛ».  
</t>
  </si>
  <si>
    <t xml:space="preserve">На развитие симуляционных площадок для закупки манекенов и оборудований для  нужды Республиканского медицинского колледжа предусмотрено 6 000,0 тыс. руб.  </t>
  </si>
  <si>
    <t xml:space="preserve">На 2020 год запланированы следующие курсовые и сертификационные мероприятия: "Организация здравоохранения и общественное здоровье", "Симуляционное обучение в Центре повышения квалификации", "Детство", "Болезни системы кровообращения", "Онкология", "Санавиация", "Ортодонтия", "Урология". Прошли обучение тематическое усовершенствование по "Онкологии" 3 врачей на сумму 103 560,00 руб. </t>
  </si>
  <si>
    <t>Диспансеризация детей   проведена на сумму 1822,9 тыс.рублей, втом числе: ГБУЗ РТ "Республиканская детская больница" - 1362,3 тыс. руб. (135 случая); ГБУЗ РТ "Бай-Тайгинская ЦКБ" - 0 тыс. руб. (0 случая); ГБУЗ РТ "Барун-Хемчикский ММЦ" - 0 тыс.руб., (0 случая),ГБУЗ РТ "Дзун-Хемчикский ММЦ" - 0 тыс. руб. (0 случая); ГБУЗ РТ "Каа-Хемская ЦКБ" - 0 тыс. руб. (0 случая); ГБУЗ РТ "Кызылская ЦКБ" - 0 тыс. руб. (0 случая); ГБУЗ РТ "Монгун-Тайгинская ЦКБ" - 0 тыс. руб. (0 случая); ГБУЗ РТ "Овюрская ЦКБ" - 0 тыс. руб. (0 случая); ГБУЗ РТ "Пий-Хемская ЦКБ" - 0 тыс. руб. (0 случая); ГБУЗ РТ "Сут-Хольская ЦКБ" - 0  тыс. руб. (0 случая); ГБУЗ РТ "Тандинская ЦКБ" - 350,6 тыс. руб. (35 случая); ГБУЗ РТ "Тес-Хемская ЦКБ" - 0 тыс. руб. (0 случая);ГБУЗ РТ "Тоджинская ЦКБ" - 109,9 тыс. руб. (11 случая); ГБУЗ РТ "Тере-Хольская ЦКБ" - 0 тыс. руб. (0 случая); ГБУЗ РТ "Улуг-Хемский ММЦ" - 0 тыс. руб. (0 случая);ГБУЗ РТ"Чаа-Хольская ЦКБ" - 0 тыс.рублей (0 случая), ГБУЗ РТ "Чеди-Хольская ЦКБ" - 0 тыс. руб. (0 случая); ГБУЗ РТ Эрзинская ЦКБ" - 0 тыс. руб. (0 случая).</t>
  </si>
  <si>
    <t>Субсидии бюджетам субъектов Российской Федерации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</si>
  <si>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факт*</t>
  </si>
  <si>
    <t>Случаев поствакцинальных осложенний не выявлено.</t>
  </si>
  <si>
    <t>За отчетный период направлены средства в Территориальный фонд обязательного медицинского страхования по Республике Тыва на общую сумму 1 150 322 415,00 руб.</t>
  </si>
  <si>
    <t>За отчетный период направлены в санаторно-курортное лечение 727 детей, в том числе: санаторий "Белокуриха" - 81 чел., санаторий "Вулан" - 3 чел., санаторий "Шира" - 615 чел., санаторий "Васильевское" - 2 чел., санаторий "Кратово" - 4 чел., детский санаторий "Калуга-Бор" - 6 чел., санаторий "Горный воздух" - 2 чел., детский туберкулезный санаторий "Кирицы" - 10 чел., детский туберкулезный санаторий "Пионер" - 4 чел.  В связи с угрозой и распространения новой короновирусной инфекцией COVID-19 отменен 58 путевок. Направлены финансовые средства в ГБУЗ РТ "Противотуберкулезный диспансер" на сумму 96 233,40 руб.</t>
  </si>
  <si>
    <t xml:space="preserve">Произведена оплата по 129 заявлениям (123 чел.) за произведенные расходы на лечение за пределы республики на сумму 2 211 445,12 рублей.   </t>
  </si>
  <si>
    <t>"Развитие здравоохранения на 2018-2025 годы" за 5 мес. 2020 г.</t>
  </si>
  <si>
    <t>Проведена диспансеризация определенных групп взрослого населения на сумму 29692,8 тыс.рублей, в том числе: ГБУЗ РТ "Городская поликлиника" - 4225,1 тыс. руб. (1278 случая); ГБУЗ РТ "Республиканская больница № 1" - 3774,6 тыс. руб. (1168 случая); ГБУЗ РТ "Бай-Тайгинская ЦКБ" - 2484,3 тыс. руб. (762 случая); ГБУЗ РТ "Барун-Хемчикский ММЦ" - 4073,7 тыс. руб. (1192 случая); ГБУЗ РТ "Дзун-Хемчикский ММЦ" - 1965,8 тыс. руб. (573 случая); ГБУЗ РТ "Каа-Хемская ЦКБ" - 6827,2 тыс. руб. (2 случая); ГБУЗ РТ "Кызылская ЦКБ" - 3318,4 тыс. руб. (973 случаев); ГБУЗ РТ "Монгун-Тайгинская ЦКБ" - 168,2 тыс. руб. (58 случаев); ГБУЗ РТ "Овюрская ЦКБ" - 582,9 тыс. руб. (155 случаев); ГБУЗ РТ "Пий-Хемская ЦКБ" - 557,0 тыс. руб. (184 случаев); ГБУЗ РТ "Сут-Хольская ЦКБ" - 1049,2 тыс. руб. (328 случаев); ГБУЗ РТ "Тандинская ЦКБ" - 1070,3 тыс. руб. (377 случаев); ГБУЗ РТ "Тере-Хольская ЦКБ" - 66,6 тыс. руб. (22 случаев); ГБУЗ РТ "Тес-Хемская ЦКБ" - 1880,4 тыс. руб. (576 случаев); ГБУЗ РТ "Тоджинская ЦКБ" - 584,2 тыс. руб. (192 случаев); ГБУЗ РТ "Улуг-Хемский ММЦ" - 1158,3 тыс. руб. (371 случая); ГБУЗ РТ "Чаа-Хольская ЦКБ" - 0 тыс. руб. (0 случаев); ГБУЗ РТ "Чеди-Хольская ЦКБ" - 1901,6 тыс. руб. (566 случаев); ГБУЗ РТ Эрзинская ЦКБ" - 825,4  тыс. руб.  (263 случаев).</t>
  </si>
  <si>
    <t>За отчетный период проведено в ГБУЗ РТ "Республиканском центре медицинской профилактики"  осмотров на сумму 3255,8 тыс. руб. (1363 посещений) или 24,7 % исполнения от годового план.</t>
  </si>
  <si>
    <t>Профилактические осмотры  для взрослых проведена  на сумму 7479,9 тыс.рублей (3351 случая) или 24,3 % исполнения от годового плана.</t>
  </si>
  <si>
    <t>Профилактические осмотры  для детей проведены на сумму 42990,3 тыс.рублей (14571 случая) или 19,7 % исполнения от годового плана.</t>
  </si>
  <si>
    <r>
      <t>По неотложной медицинской помощи за отчетный период  выполнено на сумму 78398,2  тыс. руб. (59886 случаев) выполнение от годового плана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41,7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% том числе: ГБУЗ РТ "Бай-Тайгинская ЦКБ" - 2511,2  тыс. руб. (2320 случаев); ГБУЗ РТ "Барун-Хемчикский ММЦ" - 6326,2 тыс. руб. (5540 случая); ГБУЗ РТ "Дзун-Хемчикский ММЦ" - 4862,6 тыс. руб. (3081 случая); ГБУЗ РТ "Каа-Хемская ЦКБ" - 2162,7 тыс. руб. (2757 случая); ГБУЗ РТ "Кызылская ЦКБ" - 8355,9 тыс. руб. (5480 случая); ГБУЗ РТ "Монгун-Тайгинская ЦКБ" - 1806,6 тыс. руб. (1700 случая); ГБУЗ РТ "Овюрская ЦКБ" - 1729,7 тыс. руб. (1240 случая); ГБУЗ РТ "Пий-Хемская ЦКБ" - 3249,7 тыс. руб. (1919 случая); ГБУЗ РТ "Сут-Хольская ЦКБ" - 1985,2 тыс. руб. (1510 случая); ГБУЗ РТ "Тандинская ЦКБ" - 3679,6 тыс. руб. (3529 случая); ГБУЗ РТ "Тере-Хольская ЦКБ" - 1065,1 тыс. руб. (932 случая); ГБУЗ РТ "Тес-Хемская ЦКБ" - 2254,8 тыс. руб. (2211 случая); ГБУЗ РТ "Тоджинская ЦКБ" - 1770,4 тыс. руб. (1430 случая); ГБУЗ РТ "Улуг-Хемский ММЦ" - 5873,5 тыс. руб. (5311 случая); ГБУЗ РТ "Чаа-Хольская ЦКБ" - 1659,5 тыс. руб. (1689 случая); ГБУЗ РТ "Чеди-Хольская ЦКБ" - 1949,3 тыс. руб. (1677 случая); ГБУЗ РТ Эрзинская ЦКБ" - 1800,8 тыс. руб. (1651 случая), ГБУЗ РТ "Городская поликлиника" - 7484,5 тыс. руб. (6260 случая); ГБУЗ РТ "Республиканская больница № 1" - 6883,4 тыс. руб. (2985 случая); ГБУЗ РТ "Республиканская больница № 2" - 75,2 тыс. руб. (81 случай); .ГБУЗ РТ "Республиканская детская больница" - 10735,8 тыс. руб. (6424 случая); ООО "Семейный доктор" - 176,7 тыс.руб. (159 случая).</t>
    </r>
  </si>
  <si>
    <r>
      <t>Обращение по заболеваниям выполнено за отчетный период на сумму - 448332,7  тыс. руб., (152478 случая) выполнение от годового плана составляет - 32,6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%., в том числе: ГБУЗ РТ "Бай-Тайгинская ЦКБ" - 17119,9 тыс. руб. (5465 случая); ГБУЗ РТ "Барун-Хемчиская ММЦ" - 39830,5 тыс.руб. (10694 случая), ГБУЗ РТ "Дзун-Хемчикский ММЦ" - 26611,1 тыс. руб. (8308 случая); ГБУЗ РТ "Каа-Хемская ЦКБ" - 18947,7 тыс. руб. (7335 случая); ГБУЗ РТ "Кызылская ЦКБ" - 30680 тыс. руб. (10418 случая); ГБУЗ РТ "Монгун-Тайгинская ЦКБ" - 9713,1 тыс. руб. (3763 случаев); ГБУЗ РТ "Овюрская ЦКБ" - 13374,8 тыс. руб. (4358 случая); ГБУЗ РТ "Пий-Хемская ЦКБ" - 19974,8 тыс. руб. (4122 случая); ГБУЗ РТ "Сут-Хольская ЦКБ" - 7363,8 тыс. руб. (2208 случая); ГБУЗ РТ "Тандинская ЦКБ" - 16327,0 тыс. руб. (6439 случая); ГБУЗ РТ "Тес-Хемская ЦКБ" - 15935,3 тыс.руб. (6009 случая), ГБУЗ РТ "Тере-Хольская ЦКБ" - 3270,0 тыс.руб. (973 случая), ГБУЗ РТ "Тоджинская ЦКБ" - 13325,0 тыс. руб. (3548 случая); РТ "Улуг-Хемский ММЦ" - 34190,5 тыс. руб. (12671 случая);  ГБУЗ РТ "Чаа-Хольская ЦКБ" - 10760,5 тыс.руб. (3508 случая), ГБУЗ РТ "Чеди-Хольская ЦКБ" - 11284,3 тыс. руб. (3734 случая); ГБУЗ РТ "Эрзинская ЦКБ" - 18124,1  тыс. руб. (6739 случая), ГБУЗ РТ "Республиканская больница №1" - 25569,8 тыс.руб. (9863 случая), ГБУЗ РТ "Республиканская больница № 2" - 6442,1 тыс.руб. (2488 случая), ГБУЗ РТ "Республиканский онкологический дитспансер" - 5585,0 тыс.руб. (2140 случая), ГБУЗ РТ "Республиканский кожно-венерологический диспансер" - 6104,4 тыс.руб. (2368 случая), ГБУЗ РТ "Республиканская детская больница" - 32924,6 тыс.руб. (9718 случая), ГБУЗ РТ "Перинатальный центр" - 10110,8 тыс.руб. (3056 случая), ГБУЗ РТ "Инфекционная больница" - 1045,4 тыс.руб. (409 случая), ГБУЗ РТ "Городская поликлиника" - 34356,1 тыс.руб. (11490 случая), ГБУЗ РТ "Стоматологическая поликлиника" - 13437,4 тыс.руб. (8222 случая), ФКУЗ "МСЧ МВД России по РТ" - 440,1 тыс.руб. (212 случая), ГБУЗ РТ "Республиканский центр Медицинской профилактике" - 1728,0 тыс.руб. (639 случая), ГБУЗ РТ "Республиканский центр восстановительной медицины и реабилитации для детей" - 1050,2 тыс.руб. (507 случая), ИП "Олчей" - 115,6 тыс.рублей (68 случая), ИП Монгуш Р.К. - 121,4 тыс.руб. (46 случая), ИП Саражакова Л.А. - 193,9 тыс.руб. (155 случая), ГАУЗ РТ СП "Серебрянка" - 1137,4 тыс.руб. (425 случая), ООО "Байдо" - 432,5 тыс.руб. (141 случаев), МЧУ ДПО "Нефросовет" - 196,8 тыс.руб. (100 случая), ООО "Санталь 17" - 312,6 тыс.руб. (83 случая), ООО "Вита-Дент" - 36,0 тыс.руб. (21 случая), ООО Медицинский центр "Гиппократ" - 206,8 (100 случай).</t>
    </r>
  </si>
  <si>
    <r>
      <t>Профилактические посещение за отчетный период выполнено на сумму 101591,6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тыс. рублей (273401 посещений) или 29,6 % исполнения от годового плана, том числе: ГБУЗ РТ "Бай-Тайгинская ЦКБ" - 1328,8 тыс. руб. (6108 посещений); ГБУЗ РТ "Барун-Хемчикский ММЦ" - 2393,6 тыс. руб. (12792 посещений); ГБУЗ РТ "Дзун-Хемчикский ММЦ" - 1538,9 тыс. руб. (5887 посещений); ГБУЗ РТ "Каа-Хемская ЦКБ" - 1143,2 тыс. руб. (5692 посещений); ГБУЗ РТ "Кызылская ЦКБ" - 3153,6 тыс. руб. (15535 посещений); ГБУЗ РТ "Монгун-Тайгинская ЦКБ" - 721,1 тыс. руб. (3629 посещений); ГБУЗ РТ "Овюрская ЦКБ" - 614,5 тыс. руб. (2821 посещений); ГБУЗ РТ "Пий-Хемская ЦКБ" - 3127,6 тыс. руб. (11598 посщений); ГБУЗ РТ "Сут-Хольская ЦКБ" - 994,9 тыс. руб. (4543 посещений); ГБУЗ РТ "Тандинская ЦКБ" - 1532,0 тыс. руб. (7794 посещений); ГБУЗ РТ "Тере-Хольская ЦКБ" - 15,0 тыс. руб. (71 посещений); ГБУЗ РТ "Тес-Хемская ЦКБ" - 1013,7  тыс. руб. (3737 посещений); ГБУЗ РТ "Тоджинская ЦКБ" - 572,5 тыс. руб. (1712 посещений); ГБУЗ РТ "Улуг-Хемский ММЦ" - 3407,8 тыс. руб. (17079 посещений); ГБУЗ РТ "Чаа-Хольская ЦКБ" - 547,8 тыс. руб. (2208 посещений); ГБУЗ РТ "Чеди-Хольская ЦКБ" - 896,0 тыс. руб. (4606 посещений) ,ГБУЗ РТ Эрзинская ЦКБ" - 1115,3 тыс. руб. (4855 посещений), ГБУЗ РТ "Республиканская больница № 1" - 6023,5 тыс.руб. (28627 посещений),  ГБУЗ РТ "Республиканская больница № 2" - 178,0 тыс.руб. (988 посещений), ГБУЗ РТ "Республиканский онкологический диспансер" - 187,2 тыс.руб. (1881 посещений), ГБУЗ РТ "Республиканский кожно-венерологический диспансер" - 6104,4 тыс.руб. (4820 посещений), ГБУЗ РТ "Республиканская детская больница" - 3795,7 тыс.руб. (19393 посещений), ГБУЗ РТ "Перинатальный центр" - 1716,4  тыс.руб. (14291 посещений), ГБУЗ РТ "Инфекционная больница" - 147,9 тыс.руб. (676 посещений), ГБУЗ РТ "Городская поликлиника" - 3753,7 тыс. руб. (14808 посещений); ГБУЗ РТ "Стоматологическая поликлиника - 9836,5 тыс. руб. (61322 посещений); .ФКУЗ "МСЧ МВД России по РТ" - 96,8 тыс.руб. (581 посещений), ГБУЗ РТ "Республиканский центр медицинской профилактике" - 1114,7 тыс.руб. (3068 посещений), ГБУЗ РТ "Республиканский центр восстановительной медицины" - 2899,2 тыс.руб. (8503 посещений), ИП Саражакова Л.А. - 193,9 тыс.руб. (1023 посещений), ГАУЗ РТ СП "Серебрянка" - 145,2 тыс.руб. (516 посещений), ООО "Байдо" - 7,980 тыс.руб. (22 посещений), МЧУ ДПО "Нефросовет" - 47227,5 тыс.руб. (6161 посещений), ООО "Санталь 17" - 24,8 тыс.руб. (80 посещений), ООО "Гиппократ" - 31,5 тыс.руб. (129 посещений).</t>
    </r>
  </si>
  <si>
    <t>По медицинской эвакуации (по наземному эвакуации) обслужено на сумму 3002,8 тыс. руб., (149 вызова) или 27,2 %  исполнения от годового плана, из них: ГБУЗ РТ "Барун-Хечикский ММЦ" - 192,5 тыс.рублей (5 случая), ГБУЗ РТ Республиканская детская больница" - 495,1 тыс.рублей (22 вызовов), ГБУЗ РТ "Перинатальный центр" - 473,9 тыс.рублей (18 вызова), ГБУЗ РТ "Республиканский центр скорой медицинской помощи и медицины катастроф" - 1841,3 тыс.рублей (104вызова).</t>
  </si>
  <si>
    <t>Оказано по высокотехнологической медицинской помощи на сумму 74615,7 тыс. рублей (382 случаев) на базе Республиканской больницы № 1, выполнение годового плана 54,9 %.</t>
  </si>
  <si>
    <r>
      <t>За отчетный период обслужено на сумму 194649,3 тыс. рублей, 48,2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color theme="1"/>
        <rFont val="Times New Roman"/>
        <family val="1"/>
        <charset val="204"/>
      </rPr>
      <t>%, в том числе: ГБУЗ РТ "Барун-Хемчикский межкожуунный медицинский центр" - 26966,8 тыс.руб. (2433 вызова), ГБУЗ РТ «Бай-Тайгинская ЦКБ» - 8545,8 тыс.рублей (901 вызова), ГБУЗ РТ «Дзун-Хемчикская межкожунный медицинский центр» - 7499,0 тыс.рублей (1651 вызова), ГБУЗ РТ «Каа-Хемская ЦКБ» - 10018,1 тыс.рублей (761 вызова), ГБУЗ РТ «Монгун-Тайгинская ЦКБ» - 6291,0 тыс.руб. (640 вызова), ГБУЗ РТ «Овюрская ЦКБ» - 5142,6 тыс.руб. (723 вызова), ГБУЗ РТ «Пий-Хемская ЦКБ» - 20938,7 тыс. руб. (982 вызова), ГБУЗ РТ «Сут-Хольская ЦКБ» - 10911,5 руб. (774 вызова), ГБУЗ РТ «Тандинская ЦКБ» - 4294,9 тыс.руб. (1005 вызова) , ГБУЗ РТ «Тес-Хемская ЦКБ» - 4363,3 тыс.руб (682 вызова).,  ГБУЗ РТ "Тере-Хольская ЦКБ" - 1362,7 тыс.руб. (161 вызова), ГБУЗ РТ «Тоджинская ЦКБ» - 1935,0 тыс.руб. (308 вызова), ГБУЗ РТ «Улуг-Хемский межкожуунный медицинский центр» -  6418,8 тыс.руб. (1090 вызова), ГБУЗ РТ «Чаа-Хольская ЦКБ» -  4072,7 тыс. руб. (542 вызова), ГБУЗ РТ «Чеди-Хольская ЦКБ» - 1780,2 тыс. руб.(626 вызова), ГБУЗ РТ «Эрзинская ЦКБ» - 8117,0 тыс. руб.(625 вызова), ГБУЗ РТ "Республиканский центр скорой медицинской помощи и медицины катастроф" - 65991,1 тыс.рублей (17822 вызова).</t>
    </r>
  </si>
  <si>
    <r>
      <t>Оказано по высокотехнологической медицинской помощи по профилю "Неонатология" на сумму 14284,8 тыс. рублей (49 случая) на базе ГБУЗ РТ "Перинатальный центр", выполнение от годового плана 35,4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%.</t>
    </r>
  </si>
  <si>
    <t>Оказано по высокотехнологической медицинской помощи по профилю "Акушерство и гинекология" на сумму 3830,0 тыс. рублей (20 случаев) на базе ГБУЗ РТ "Перинатальный центр", выполнение годового плана 37,1 %.</t>
  </si>
  <si>
    <t>Проведены 9 случая процедур на экстракорпоральное оплодотворение  на сумму 859,9 тыс.рублей или 4 % исполнения от годового плана</t>
  </si>
  <si>
    <t>Медицинская реабилитация за отчетный период выполнено на сумму 29215,2 тыс. рублей, в том числе ГБУЗ РТ "Барун-Хемчикская ММЦ" - 0 тыс.руб. (0 случая), ГБУЗ РТ "Республиканская больница № 1" - 10431,3 тыс.руб.(149 случая), ГАУЗ РТ СП "Серебрянка" - 10998,0 тыс.руб. (249 случая), ГБУЗ РТ "Республиканский центр восстановительной медицины и реабилитации для детей" - 13006,8 тыс.руб. (183 случая).</t>
  </si>
  <si>
    <r>
      <t>Частными медицинскими организациями оказана медицинская помощь на сумму 56614,1 тыс. рублей  или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30,3 </t>
    </r>
    <r>
      <rPr>
        <sz val="8"/>
        <color theme="1"/>
        <rFont val="Times New Roman"/>
        <family val="1"/>
        <charset val="204"/>
      </rPr>
      <t xml:space="preserve">%, из них ИП "Олчей" - 115,7 тыс.руб. (57 случая), ИП Монгуш Р.К. - 121,4 тыс.руб. (46 случая), ИП Саражакова Л.А. - 193,9 тыс.руб.(102 случая), ООО "Байдо" - 440,4 тыс.руб.(143 случаев), МЧУ ДПО "Нефросовет" - 47424,3 тыс.руб. (667 случая), ООО "Семейный доктор" - 176,7 тыс.руб. (154 случаев), ООО "Санталь 17" - 2241,6 тыс.руб. (172 случая), ООО "Вита-Дент" - 36,0 тыс.руб. (16 случая), ООО "МЦ "Гиппократ" - 238,3 (199 случая) . </t>
    </r>
  </si>
  <si>
    <t>На организационные мероприятия заключено 2 гос.контракта на услуги связи на общую сумму 50 000,00 руб., услуги интернете 1 договор на сумму 6 237, 23 руб. (оплата за 1 месяц). На услуги уполномоченного склада 1 гос.контракт с ГБУ РТ "Ресфармация" на сумму 29 985 211,63 руб. Заключено 13 ГК на поставку лекарственных препаратов на сумму 14 648 296,50 руб. с 8 поставщиками. Заключен 3 ГК на найм автотранспорта на сумму 72 607,33 руб. Поставлено и оказаны услуги на сумму 29 743 912,08 руб. Произведена оплата на сумму 28 648 906,90 руб.</t>
  </si>
  <si>
    <t>Заключено 4 госконтрактов на сумму 14 052 309,26 руб. с 3 поставщиками на поставку диагностических средств, аллерген для выявления туберкулеза и регентов для определения ВИЧ-инфекции. Поставлено на сумму 5 738 658,48 руб. Оплачено - 5 398 057,70 руб.</t>
  </si>
  <si>
    <t>Создание санаторно-курортного оздоровительного комплекса "Чедер"</t>
  </si>
  <si>
    <t>1.52.</t>
  </si>
  <si>
    <t>1.53.</t>
  </si>
  <si>
    <t>Проектирование детского противотуберкулезного лечебно-оздоровительного комплекса "Сосновый бор" в с. Балгазын Тандинского района</t>
  </si>
  <si>
    <t>1.54.</t>
  </si>
  <si>
    <t>Строительство многопрофильной стоматологической поликлиники в г. Кызыл</t>
  </si>
  <si>
    <t xml:space="preserve">Выполнено – 68 вылетов по целевой программе:
Налет часов всего – 242,07 л/часов;
Среднее время 1 вылета составило 3,6 л/часа;
Освоение целевых средств с начала года – 61 427,0 тыс. рублей (36,2%), в том числе:
средства федерального бюджета – 60 812,7 тыс. рублей;
средства бюджета субъекта – 614,3 тыс. рублей.
Остаток целевых средств от плана – 88 573,0 тыс. рублей
</t>
  </si>
  <si>
    <t>Заключен 12 гос.контрактов на сумму 10 498 245,14руб. с 5 поставщиками для профилактики осложнений сердечно-сосудистых заболеваний у пациентов высокого риска путем обеспечения лекарственными препаратами граждан, которые перенесли острое нарушение мозгового кровообращения, инфаркт миокарда и другие острые сердечно-сосудистые заболевания или операции на сосудах и которые получают медицинскую помощь в амбулаторных условиях. Поставлено 9 749 260,00 руб.</t>
  </si>
  <si>
    <t>Издан приказ Минздрава РТ от 06.03.2020 г. № 221пр/20 "Об утверждении об утверждении плана-графика закупок товаров, работ, услуг в рамках Национального проекта "Здравоохранения" для нужд Министерство здравоохранения Республики Тыва", где запланировано закупка 3 наименований медицинского оборудования для оснащения оборудованием региональных сосудистых центров и первичных сосудистых отделений. Идет подготовка аукционной документации на 40880,80 тыс. рублей, в связи с отсутствием действующих регистрационных удостоверений медицинских оборудований на открытой части сайта Росздравнадзор, Министерством здравоохранения РТ направлен письменный запрос на уточнение действующих регистрационных удостоверений на территории Российской Федерации, в срок до 01.06.2020 года будет отправлена заказ-заявка на поставку оборудования в сумме - 19 114,70 тыс. рублей.</t>
  </si>
  <si>
    <t>Издан приказ Минздрава РТ от 06.03.2020 г. № 221пр/20 "Об утверждении об утверждении плана-графика закупок товаров, работ, услуг в рамках Национального проекта "Здравоохранения" для нужд Министерство здравоохранения Республики Тыва", где запланировано закупка 16 наименований медицинского оборудования для медицинских органи заций, оказывающих медицинскую помощь больным с онкологическими заболеваниями. Заключено 4 контракта на общую сумму 72 422,2 тыс. рублей. Профинансировано 2 185,2 тыс. руб. Остаток – 131 723,8 тыс. руб.</t>
  </si>
  <si>
    <t>издан приказ МЗ РТ от 31.12.2019 г. № 1458 "Об утверждении перечня медицинских изделий и медицинских организаций, участвующих в региональной проекте "Развитие детского здравоохранения, включая создание современной инфраструктуры оказания медицинской помощи детям" на 2020 год. Заключено 2 контракта на общую  сумму 13866,20 тыс. рублей. Идет процесс заключения 3 контрактов на общую сумму 7370,85</t>
  </si>
  <si>
    <t>ГБПОУ РТ "Республиканский медицинский колледж" отправил расчет потребности на выплату стипендии в сумме 1 352 652,00 руб. и сиротам на сумму 1 584 244,00 руб. Всего 2 936 896,00 руб.</t>
  </si>
  <si>
    <t>* - данные за 4 мес. 2020 г.</t>
  </si>
  <si>
    <t>Заключено 110 госконтрактов на общую сумму 139 179 248,55 руб.и 17 договора на сумму 1 741 631,73 руб. с 40 поставщиками. Поставлено медикаментов на сумму 140 342 727,98 руб. Произведена оплата на сумму 139 631 273,12 руб.</t>
  </si>
  <si>
    <t>Всего заключено 109 госконтрактов на общую сумму 122 454 671,01 руб. и 25 договоров на общую сумму 2 467 272,80 руб. с 42 поставщиками на поставку медикаментов льготным категориям граждан территориального регистра. Всего поставлено на сумму 124 353 814,29 руб. Оплачено на сумму 103 121 853,78 руб.</t>
  </si>
  <si>
    <t>Заключен государственный контракт на оказание услуг уполномоченного склада с ГБУ "Ресфармация" на сумму 555 800,00 руб.  Произведена оплата на сумму 151 500,00 руб.</t>
  </si>
  <si>
    <t>Заключен 1 договор с ГБУЗ РТ "Ресфармация" на сумму 192 382,60 руб. Заключен 6 ГК на сумму 807 609,60 руб. Поставлены наркотические препараты на сумму 861 120,00 руб. Произведена оплата на сумму 782 119,32 руб. Приобретено оборудование на сумму 2 108 677,00 руб.</t>
  </si>
  <si>
    <t>На 2020 год запланировано приобретение медицинского оборудования на сумму 24 260,0 тыс. руб. Произведена оплата на сумму 5 230 000,00 руб. Произведена оплата по исполнительному листу на сумму 10 000,00 руб.</t>
  </si>
  <si>
    <t>Заключено 14 гос.контрактов  на  сумму 32 551 024,21  руб и 2 договора на сумму281 326,30 руб. с 7 поставщиками. Поставлено на сумму 30 054 281,21 руб. Оплачено на сумму 30 054 281,21 руб.</t>
  </si>
  <si>
    <t xml:space="preserve">В отчетном периоде в медицинские организации направлены финансовые средства на общую сумму 6 822 071,11 руб. за счет средств республиканского бюджета для приобретения расходных материалов, в том числе: Противотуберкулезный диспансер - 4 606 156,11 руб., Рескожвендиспансер - 1 553 375,00 руб., Реснаркодиспансер - 482 540,00 руб., Респсихбольница - 180 000,00 руб.  За счет средств ОМС  оказана помощь на сумму 152697,5 тыс. рублей или 26,3% исполнения от годового плана.ГБУЗ РТ "Барун-Хемчикский межкожуунный медицинский центр" - 6115,5 тыс.руб. (314 случая), ГБУЗ РТ «Бай-Тайгинская ЦКБ» - 1908,0 тыс.рублей (90 случая), ГБУЗ РТ «Дзун-Хемчикская межкожунный медицинскитй центр» - 5706,5 тыс.рублей (280 случаев), ГБУЗ РТ «Каа-Хемская ЦКБ» - 1696,1 тыс.рублей (78 случаев), ГБУЗ РТ «Кызылская ЦКБ» - 4091,9 тыс.рублей (213 случая),ГБУЗ РТ «Монгун-Тайгинская ЦКБ» - 1945,7 тыс.руб. (84 случая), ГБУЗ РТ «Овюрская ЦКБ» - 2284,2 тыс.руб. (118 случая), ГБУЗ РТ «Пий-Хемская ЦКБ» - 1650,2 тыс. руб. (89 случая), ГБУЗ РТ «Сут-Хольская ЦКБ» - 406,9 руб. (23 случая), ГБУЗ РТ «Тандинская ЦКБ» - 4598,5 тыс.руб.(266 случая) , ГБУЗ РТ «Тес-Хемская ЦКБ» - 2024,1 тыс.руб (102 случая).,  ГБУЗ РТ "Тере-Хольская ЦКБ" - 555,3 тыс.руб. (18 случая), ГБУЗ РТ «Тоджинская ЦКБ» - 562,6 тыс.руб. (31 случая), ГБУЗ РТ «Улуг-Хемский межкожуунный медицинский центр» - 7978,8 тыс.руб. (347 случая), ГБУЗ РТ «Чаа-Хольская ЦКБ» - 957,7 тыс. руб.(57 случая), ГБУЗ РТ «Чеди-Хольская ЦКБ» - 1333,9 тыс. руб.(67 случая), ГБУЗ РТ «Эрзинская ЦКБ» - 2451,9 тыс. руб.(134 случая), ГБУЗ РТ "Республиканская больница № 1" - 8170,9 тыс.рублей (446 случая),ГБУЗ РТ "Республиканская больница №2" - 1384,0 тыс.руб. (77 случая), ГБУЗ РТ "Республиканский онкологический диспансер" - 69,764,9 (338 случая), ГБУЗ РТ "Республиканский кожно-венерологический диспансер" - 5452,6 тыс.руб. (167 случая), ГБУЗ РТ Республиканская детская больница" - 5914,6 тыс.руб.(188 случая), ГБУЗ РТ "Перинатальный центр" - 6461,6 тыс.руб. (306 случая),ГБУЗ РТ "Инфекционная больница" - 2939,0 тыс.руб. (78 случая), ГБУЗ РТ "Городская поликлиника" - 4458,7 тыс.руб. (256 случая), МЧУ ДПО "Нефросовет" - 839,3 тыс.руб. (12 случая). </t>
  </si>
  <si>
    <t xml:space="preserve">В отчетном периоде на содержание подведомственному учреждению Минздрава РТ санаторий "Балгазын" профинансирована 30 592 304,74 рублей (на коммунальные услуги, материальные запасы, заработная плата, налоги и др. статьи). </t>
  </si>
  <si>
    <t xml:space="preserve">В отчетном периоде на содержание подведомственному учреждению Минздрава РТ ГБУЗ РТ "Станция переливания крови"профинансирована 23 233 588,67 рублей (на коммунальные услуги, материальные запасы, заработная плата, налоги и др. статьи). </t>
  </si>
  <si>
    <t>В течение отчетного периода на содержание подведомственному учреждению Минздрава РТ ГБУЗ РТ "Дом ребенка" профинансирована на сумму 22 520 929,68 руб. (на коммунальные услуги, материальные запасы, заработная плата, налоги и др. статьи).</t>
  </si>
  <si>
    <t xml:space="preserve">В отчетном периоде на содержание подведомственных учреждений Минздрава РТ (прочие учреждения) направлены 173 256 811,34 руб., в том числе: ГБУЗ РТ «Бюро судебно-медицинской экспертизы» - 27 373 839,54 руб., ГБУЗ РТ «Республиканский Центр по профилактике и борьбе со СПИД и инфекционными заболеваниями»  - 20 614 417,68 руб.,  ГБУЗ РТ "Республиканская больница № 1" (Паталогоанатомическое бюро) - 500 000,00 руб., ГБУЗ РТ «Республиканский центр восстановительной медицины и реабилитации для детей» - 7 737 868,00 руб., ГБУЗ РТ «Республиканский центр медицинской профилактики» - 13 138 895,56 руб., ГБУ РТ «Ресфармация» - 24 456 031,01 руб., ГБУЗ «Медицинский информационно-аналитический центр Республики Тыва» - 28 601 380,00 руб., ГБУ РТ «Учреждение по административно-хозяйственному обеспечению учреждений здравоохранения Республики Тыва» - 27 212 581,64 руб., ГБУ «Научно-исследовательский институт медико-социальных проблем и управления Республики Тыва» - 6 245 211,30 руб., ГБУЗ РТ «Республиканский центр скорой медицинской помощи и медицины катастроф» - 7 001 768,94 руб., ГБУЗ РТ «Санаторий-профилакторий «Серебрянка» - 10 374 816,67 руб. </t>
  </si>
  <si>
    <t>В отчетном периоде на содержание подведомственных учреждений Минздрава РТ (стационаров) направлены 380 397 317,68 руб., в том числе: ГБУЗ РТ «Республиканская психиатрическая больница» - 95 605 408,16 руб.,  ГБУЗ РТ «Инфекционная больница» - 644 600,00 руб., ГБУЗ РТ «Республиканский кожно-венерологический диспансер» - 8 951 026,00 руб., ГБУЗ РТ «Противотуберкулезный диспансер» - 195 481 464,20 руб., ГБУЗ РТ «Барун-Хемчикский межкожуунный медицинский центр" - 7 437 875,00 руб., ГБУЗ РТ «Бай-Тайгинская ЦКБ» - 3 457 600,00 руб., ГБУЗ РТ «Дзун-Хемчикская ЦКБ» - 8 961 889,05 руб., ГБУЗ РТ «Каа-Хемская ЦКБ» - 5 096 100,00 руб., ГБУЗ РТ «Кызылская ЦКБ» - 3 242 450,00 руб., ГБУЗ РТ «Монгун-Тайгинская ЦКБ» - 1 840 805,66 руб., ГБУЗ РТ «Овюрская ЦКБ» - 2 705 939,01 руб., ГБУЗ РТ «Пий-Хемская ЦКБ» - 6 319 849,84 руб., ГБУЗ РТ «Сут-Хольская ЦКБ» -3 579 894,00 руб., ГБУЗ РТ «Тандинская ЦКБ» - 2 203 415,00 руб., ГБУЗ РТ «Тес-Хемская ЦКБ» - 3 645 260,00 руб.,  ГБУЗ РТ "Тере-Хольская ЦКБ" - 206 500,00 руб., ГБУЗ РТ «Тоджинская ЦКБ» - 5 255 093,00 руб., ГБУЗ РТ «Улуг-Хемский межкожуунный медицинский центр» - 16 853 700,33 руб., ГБУЗ РТ "Чаа-Хольская ЦКБ" - 2 127 568,00 руб., ГБУЗ РТ «Чеди-Хольская ЦКБ» - 2 557 240,43 руб., ГБУЗ РТ «Эрзинская ЦКБ» -4 223 640,00 руб. За счет средств ОМС выполнено на сумму 875910,9 тыс. рублей или 29,6 % исполнения от годового плана, в том числе: ГБУЗ РТ "Барун-Хемчикский межкожуунный медицинский центр" - 63387,1 тыс.руб. (1281 случая), ГБУЗ РТ «Бай-Тайгинская ЦКБ» - 8592,2 тыс.рублей (268 случая), ГБУЗ РТ «Дзун-Хемчикская межкожунный медицинскитй центр» - 19201,0 тыс.рублей (458 случая), ГБУЗ РТ «Каа-Хемская ЦКБ» - 10912,2 тыс.рублей (233 случая), ГБУЗ РТ «Кызылская ЦКБ» - 24075,5 тыс.рублей (700 случая),ГБУЗ РТ «Монгун-Тайгинская ЦКБ» - 12307,0 тыс.руб. (323 случая), ГБУЗ РТ «Овюрская ЦКБ» - 5824,1 тыс.руб. (183 случаев), ГБУЗ РТ «Пий-Хемская ЦКБ» - 14583,2 тыс. руб. (301 случаев), ГБУЗ РТ «Сут-Хольская ЦКБ» - 11851,9 тыс.руб. (202 случая), ГБУЗ РТ «Тандинская ЦКБ» - 13004,6 тыс.руб.(415 случая) , ГБУЗ РТ «Тес-Хемская ЦКБ» - 8582,3 тыс.руб (241 случая).,  ГБУЗ РТ "Тере-Хольская ЦКБ" - 6147,8 тыс.руб. (155 случая), ГБУЗ РТ «Тоджинская ЦКБ» - 7145,7 тыс.руб. (155 случая), ГБУЗ РТ «Улуг-Хемский межкожуунный медицинский центр» - 34886,7 тыс.руб. (678 случая), ГБУЗ РТ «Чаа-Хольская ЦКБ» - 6364,5 тыс. руб.(172 случая), ГБУЗ РТ «Чеди-Хольская ЦКБ» - 6570,5 тыс. руб.(183 случая), ГБУЗ РТ «Эрзинская ЦКБ» - 9339,4 тыс. руб.(328 случая), ГБУЗ РТ "Республиканская больница № 1" - 312518,3 тыс.рублей (4592 случая),ГБУЗ РТ "Республиканская больница №2" - 6299,9 тыс.руб. (182 случая), ГБУЗ РТ "Республиканский онкологический диспансер" - 112634,4 (631 случая), ГБУЗ РТ "Республиканский кожно-венерологический диспансер" - 7979,9 тыс.руб. (185 случая), ГБУЗ РТ Республиканская детская больница" - 67535,9 тыс.руб. (1156 случая), ГБУЗ РТ "Перинатальный центр" - 170130,4 тыс.руб. (3163 случая), ГБУЗ РТ "Инфекционная больница" - 34411,8 тыс.руб. (1068 случая), МЧУ ДПО "Нефросовет" - 4786,5 тыс.руб. (64 случая).</t>
  </si>
  <si>
    <t>За отчетный период направлены финансовые средства в медицинские организации на общую сумму 12 171 350,00руб., в том числе: Ресонкодиспансер - 6 434 248,00 руб., Улуг-Хемский ММЦ - 3 796 150,00 руб. и Республиканская детская больница - 1 940 952,00 руб.</t>
  </si>
  <si>
    <t xml:space="preserve">Всего за 5 мес. 2020 г. первично обследовано 2570 детей на адреногенитальный синдром, муковисцидоз, галактоземию, фенилкетонурию, врожденный гипотериоз. </t>
  </si>
  <si>
    <t xml:space="preserve">На 2020 год запланировано строительство 26 ФАПов в 11 кожуунах республики. Определены 12 подрядные организации и заключены государственные контракты на строительство 26 ФАПов. По результатам подведения итогов электронного аукциона и заключенных государственных контрактов экономия финансовых средств составила 20,903 млн. рублей. 15 мая 2020 года на имя Министра здравоохранения Российской Федерации Мурашко М.А. направлено письмо за исх. № 453 о согласовании освоения сэкономленных средств на приобретение и оснащение медицинским оборудованием 26 ФАПов и дополнительно на строительство одного ФАПа. Под строительство ФАПов в 11 муниципальных районах республики выделены 26 земельных участков и поставлены на кадастровый учет. В настоящее время все земельные участки закреплены за Министерством здравоохранения Республики Тыва на праве безвозмездного срочного пользования со сроком на 11 месяцев, кроме земельного участка, расположенного в с. Ак-Чыраа Овюрского района. Обращение Министерства здравоохранения РТ находится на рассмотрении администрации Овюрского кожууна. В соответствии с графиком выполнения строительно-монтажных работ Государственных контрактов (далее - график), первым этапом строительства является прохождение государственной экспертизы, геолого-геодезические изыскания грунта строительного участка, привязка к местности со сроком 22 рабочих дня. 
Подрядные организации уведомлены о необходимости прохождения в срок государственную экспертизу и об обеспечении строгого соблюдения мер по профилактике новой коронавирусной инфекции (COV1D-19), указанных в рекомендации Роспотребнадзора от 10 марта 2020 г. № 02/3853-2020-27 на строительных площадках. Всеми 12 подрядными организациями заключены договора с проектной организацией ООО Авангард на прохождение госэкспертизы, проектных работ (геолого-геодезические изыскания, привязка к местности). По состоянию на 1 июня 2020 года пробурены скважины в с. Уюк, с. Хадын, с. Аржаан, с. Барлык, с. Ак-Даш. Выполнили работы по устройству фундамента в с. Барлык, с. Ак-Эрик, с. Уюк, с. Хадын, с. Аржаан.
</t>
  </si>
  <si>
    <t xml:space="preserve">В рамках реализации индивидуальной программы социально-экономического развития Республики Тыва на 2020-2024 годы, утвержденного распоряжением Правительства Российской Федерации от 10 апреля 2020 года № 972-р предусмотрено мероприятие проектирование детского противотуберкулезного лечебно-оздоровительного комплекса «Сосновый бор» в с. Балгазын Тандынского района. Реализация данного мероприятия предусмотрено на период 2020-2021 года. Общая стоимость мероприятия составляет 22,610 млн. рублей, из них: федеральный бюджет – 22,380 млн. рублей, республиканский бюджет – 0,230 млн. рублей, в том числе: 
- в 2020 году всего – 10,1 млн. рублей, из них: федеральный бюджет – 10,0 млн. рублей, республиканский бюджет – 0,1 млн. рублей;
- в 2021 году всего – 12,51 млн. рублей, из них: федеральный бюджет – 12,38 млн. рублей, республиканский бюджет – 0,13 млн. рублей.
В целях реализации мероприятия Министерством здравоохранения Республики Тыва приказом от 23 апреля 2020 года № 452пр/20 утвержден состав рабочей группы по своевременному и надлежащему реализацию мероприятий индивидуальной программы социально-экономического развития Республики Тыва на 2020-2024 годы. Приказом Министерства здравоохранения Республики Тыва от 24 апреля 2020 года № 461пр/20 утвержден «План мероприятий (Дорожная карта) по реализации мероприятия индивидуальной программы социально-экономического развития Республики Тыва проектирование детского противотуберкулезного лечебно-оздоровительного комплекса «Сосновый бор» в с. Балгазын Тандынского района.
</t>
  </si>
  <si>
    <t xml:space="preserve">В рамках инвестиционного проекта «Енисейская Сибирь», утвержденных распоряжением Правительства Российской Федерации от 29 марта 2019 года № 571-р в перечень инвестиционных проектов, реализуемых в составе комплексного инвестиционного проекта предусмотрено мероприятие по созданию на территории г. Кызыла объекта «Многопрофильная стоматологическая поликлиника в г. Кызыле». Правительством Республики Тыва обеспечено выделение земельного участка и разработка проектно-сметной документации для строительства объекта. Министерством земельных и имущественных отношений РТ определен земельный участок, расположенный по адресу: г. Кызыл, на пересечении улиц Чехова и Кечил-оола, общей площадью 2 896,00 кв.м., с кадастровым номером 17:18:0105022:2874 на базе недостроенного здания «Стоматологическая поликлиника в г. Кызыле». На сегодняшний день проектная документация разработана.  Получено положительное заключение государственной экспертизы на проектную документацию и инженерные изыскания от 28 декабря 2018 г. № 17-1-1-3-0093 от ГАУ «Управление государственной строительной экспертизы Республики Тыва». Получено положительное заключение достоверности сметной стоимости от 14 февраля 2020 г. № 17-1-6-0022-20 от ГАУ «Управление государственной строительной экспертизы Республики Тыва». Общая сметная стоимость строительства объекта составляет 298 413,41 тыс. рублей, из них:
- на общестроительные работы - 104,538 млн. рублей;
- на наружные инженерные сети (связь, водоснабжениие, водоотведение, отопление и электроснабжение) - 4,454 млн. рублей;
- на пуско-наладочные работы лифтов, благоустройство, озеленение территории, вертикальная планировка и телефонизация - 189,421 млн. рублей.
Данное мероприятие включено в государственную программу Республики Тыва «Развитие здравоохранения на 2018-2025 годы». На сегодняшний день не определен источник со финансирования мероприятия и схема реализации проекта в рамках государственно-частного партнерства и концессия.
Имеется потенциальный инвестор в лице компании ООО «СаянМедикалГрупп», руководитель Бригида Александр Николаевич.
</t>
  </si>
  <si>
    <t xml:space="preserve">В течение отчетного периода на обеспечение деятельности Медицинского колледжа профинансировано 19 861 600,00 рублей (на коммунальные услуги, материальные запасы, заработная плата, налоги и др. статьи). </t>
  </si>
  <si>
    <t>В течение отчетного периода на обеспечение мероприятия подготовка средних медицинских работников Медицинского колледжа профинансировано 438 755,00 рублей (заработная плата и начисления на выплаты по оплате труда)</t>
  </si>
  <si>
    <t>Заключен 3 контракта на общую сумму 110 811,13 тыс. рублей. Профинансировано 13241,5 тыс. рублей. Кассовый расход 13 241,5 тыс. рублей. Остаток от плана 272 384,4 тыс. рублей.</t>
  </si>
  <si>
    <r>
      <t>За отчетный период проведено в ГБУЗ РТ "Республиканский центр восстановительной медицины и реабилитации для детей" осмотров на сумму 2808,7 тыс. руб. (1840 посещений) или 27,8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color theme="1"/>
        <rFont val="Times New Roman"/>
        <family val="1"/>
        <charset val="204"/>
      </rPr>
      <t>% исполнения от годового плана.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</si>
</sst>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  <numFmt numFmtId="166" formatCode="_-* #,##0.0\ _₽_-;\-* #,##0.0\ _₽_-;_-* &quot;-&quot;?\ _₽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6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" fontId="4" fillId="0" borderId="3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2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6" fillId="0" borderId="0" xfId="0" applyFont="1"/>
    <xf numFmtId="49" fontId="4" fillId="3" borderId="2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left" vertical="top" wrapText="1" shrinkToFit="1"/>
    </xf>
    <xf numFmtId="4" fontId="9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14" fillId="0" borderId="2" xfId="0" applyNumberFormat="1" applyFont="1" applyFill="1" applyBorder="1" applyAlignment="1">
      <alignment horizontal="left" vertical="top" wrapText="1"/>
    </xf>
    <xf numFmtId="0" fontId="15" fillId="3" borderId="2" xfId="0" applyNumberFormat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center" vertical="center"/>
    </xf>
    <xf numFmtId="4" fontId="16" fillId="0" borderId="0" xfId="0" applyNumberFormat="1" applyFont="1" applyFill="1"/>
    <xf numFmtId="4" fontId="16" fillId="2" borderId="0" xfId="0" applyNumberFormat="1" applyFont="1" applyFill="1"/>
    <xf numFmtId="4" fontId="17" fillId="0" borderId="0" xfId="0" applyNumberFormat="1" applyFont="1"/>
    <xf numFmtId="4" fontId="18" fillId="0" borderId="0" xfId="0" applyNumberFormat="1" applyFont="1"/>
    <xf numFmtId="4" fontId="16" fillId="0" borderId="0" xfId="0" applyNumberFormat="1" applyFont="1"/>
    <xf numFmtId="0" fontId="16" fillId="0" borderId="0" xfId="0" applyFont="1" applyBorder="1"/>
    <xf numFmtId="4" fontId="16" fillId="4" borderId="0" xfId="0" applyNumberFormat="1" applyFont="1" applyFill="1"/>
    <xf numFmtId="164" fontId="12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wrapText="1"/>
    </xf>
    <xf numFmtId="0" fontId="19" fillId="0" borderId="0" xfId="0" applyFont="1"/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/>
    </xf>
    <xf numFmtId="4" fontId="14" fillId="0" borderId="2" xfId="0" applyNumberFormat="1" applyFont="1" applyFill="1" applyBorder="1" applyAlignment="1">
      <alignment horizontal="left" vertical="center" wrapText="1"/>
    </xf>
    <xf numFmtId="4" fontId="15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165" fontId="9" fillId="0" borderId="2" xfId="1" applyNumberFormat="1" applyFont="1" applyFill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1" fillId="5" borderId="2" xfId="0" applyNumberFormat="1" applyFont="1" applyFill="1" applyBorder="1" applyAlignment="1">
      <alignment horizontal="center" vertical="center"/>
    </xf>
    <xf numFmtId="0" fontId="4" fillId="5" borderId="2" xfId="0" applyNumberFormat="1" applyFont="1" applyFill="1" applyBorder="1" applyAlignment="1">
      <alignment horizontal="center" wrapText="1"/>
    </xf>
    <xf numFmtId="0" fontId="4" fillId="5" borderId="2" xfId="0" applyNumberFormat="1" applyFont="1" applyFill="1" applyBorder="1" applyAlignment="1">
      <alignment horizontal="center"/>
    </xf>
    <xf numFmtId="49" fontId="2" fillId="6" borderId="2" xfId="0" applyNumberFormat="1" applyFont="1" applyFill="1" applyBorder="1" applyAlignment="1">
      <alignment horizontal="center" vertical="center"/>
    </xf>
    <xf numFmtId="0" fontId="2" fillId="6" borderId="2" xfId="0" applyNumberFormat="1" applyFont="1" applyFill="1" applyBorder="1" applyAlignment="1">
      <alignment horizontal="left" wrapText="1"/>
    </xf>
    <xf numFmtId="165" fontId="2" fillId="6" borderId="3" xfId="1" applyNumberFormat="1" applyFont="1" applyFill="1" applyBorder="1" applyAlignment="1">
      <alignment horizontal="center" vertical="center"/>
    </xf>
    <xf numFmtId="0" fontId="2" fillId="6" borderId="2" xfId="0" applyNumberFormat="1" applyFont="1" applyFill="1" applyBorder="1" applyAlignment="1">
      <alignment horizontal="center" vertical="center"/>
    </xf>
    <xf numFmtId="0" fontId="6" fillId="6" borderId="0" xfId="0" applyFont="1" applyFill="1"/>
    <xf numFmtId="49" fontId="2" fillId="0" borderId="8" xfId="0" applyNumberFormat="1" applyFont="1" applyBorder="1" applyAlignment="1">
      <alignment horizontal="center" vertical="center"/>
    </xf>
    <xf numFmtId="165" fontId="9" fillId="6" borderId="2" xfId="1" applyNumberFormat="1" applyFont="1" applyFill="1" applyBorder="1" applyAlignment="1">
      <alignment horizontal="center" vertical="center"/>
    </xf>
    <xf numFmtId="165" fontId="2" fillId="6" borderId="2" xfId="1" applyNumberFormat="1" applyFont="1" applyFill="1" applyBorder="1" applyAlignment="1">
      <alignment horizontal="center" vertical="center"/>
    </xf>
    <xf numFmtId="0" fontId="2" fillId="0" borderId="7" xfId="0" applyNumberFormat="1" applyFont="1" applyBorder="1" applyAlignment="1">
      <alignment horizontal="left" vertical="center" wrapText="1"/>
    </xf>
    <xf numFmtId="49" fontId="4" fillId="5" borderId="2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left" vertical="top" wrapText="1"/>
    </xf>
    <xf numFmtId="164" fontId="7" fillId="5" borderId="2" xfId="0" applyNumberFormat="1" applyFont="1" applyFill="1" applyBorder="1" applyAlignment="1">
      <alignment horizontal="center" vertical="center"/>
    </xf>
    <xf numFmtId="4" fontId="15" fillId="5" borderId="2" xfId="0" applyNumberFormat="1" applyFont="1" applyFill="1" applyBorder="1" applyAlignment="1">
      <alignment horizontal="left" vertical="center" wrapText="1"/>
    </xf>
    <xf numFmtId="49" fontId="2" fillId="7" borderId="2" xfId="0" applyNumberFormat="1" applyFont="1" applyFill="1" applyBorder="1" applyAlignment="1">
      <alignment horizontal="center" vertical="center"/>
    </xf>
    <xf numFmtId="0" fontId="2" fillId="7" borderId="2" xfId="0" applyNumberFormat="1" applyFont="1" applyFill="1" applyBorder="1" applyAlignment="1">
      <alignment horizontal="left" wrapText="1"/>
    </xf>
    <xf numFmtId="165" fontId="9" fillId="7" borderId="2" xfId="1" applyNumberFormat="1" applyFont="1" applyFill="1" applyBorder="1" applyAlignment="1">
      <alignment horizontal="center" vertical="center"/>
    </xf>
    <xf numFmtId="0" fontId="2" fillId="7" borderId="2" xfId="0" applyNumberFormat="1" applyFont="1" applyFill="1" applyBorder="1" applyAlignment="1">
      <alignment horizontal="center" vertical="center"/>
    </xf>
    <xf numFmtId="165" fontId="2" fillId="7" borderId="2" xfId="1" applyNumberFormat="1" applyFont="1" applyFill="1" applyBorder="1" applyAlignment="1">
      <alignment horizontal="center" vertical="center"/>
    </xf>
    <xf numFmtId="0" fontId="2" fillId="7" borderId="2" xfId="0" applyNumberFormat="1" applyFont="1" applyFill="1" applyBorder="1" applyAlignment="1">
      <alignment horizontal="center"/>
    </xf>
    <xf numFmtId="166" fontId="4" fillId="5" borderId="2" xfId="0" applyNumberFormat="1" applyFont="1" applyFill="1" applyBorder="1" applyAlignment="1">
      <alignment horizontal="center"/>
    </xf>
    <xf numFmtId="0" fontId="16" fillId="0" borderId="2" xfId="0" applyFont="1" applyBorder="1"/>
    <xf numFmtId="4" fontId="17" fillId="0" borderId="2" xfId="0" applyNumberFormat="1" applyFont="1" applyBorder="1"/>
    <xf numFmtId="4" fontId="2" fillId="0" borderId="2" xfId="0" applyNumberFormat="1" applyFont="1" applyFill="1" applyBorder="1" applyAlignment="1">
      <alignment horizontal="center"/>
    </xf>
    <xf numFmtId="49" fontId="2" fillId="0" borderId="0" xfId="0" applyNumberFormat="1" applyFont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/>
    </xf>
    <xf numFmtId="0" fontId="19" fillId="0" borderId="0" xfId="0" applyFont="1" applyFill="1"/>
    <xf numFmtId="0" fontId="2" fillId="0" borderId="2" xfId="0" applyNumberFormat="1" applyFont="1" applyFill="1" applyBorder="1" applyAlignment="1">
      <alignment horizontal="left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4" fontId="20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0"/>
  <sheetViews>
    <sheetView tabSelected="1" topLeftCell="B1" zoomScale="90" zoomScaleNormal="90" workbookViewId="0">
      <pane ySplit="6" topLeftCell="A76" activePane="bottomLeft" state="frozen"/>
      <selection pane="bottomLeft" activeCell="K89" sqref="K89"/>
    </sheetView>
  </sheetViews>
  <sheetFormatPr defaultRowHeight="15" x14ac:dyDescent="0.25"/>
  <cols>
    <col min="1" max="1" width="6.42578125" style="1" customWidth="1"/>
    <col min="2" max="2" width="19.140625" style="37" customWidth="1"/>
    <col min="3" max="3" width="12.42578125" style="34" bestFit="1" customWidth="1"/>
    <col min="4" max="4" width="12.5703125" style="34" bestFit="1" customWidth="1"/>
    <col min="5" max="5" width="11.7109375" style="35" bestFit="1" customWidth="1"/>
    <col min="6" max="6" width="12.5703125" style="35" bestFit="1" customWidth="1"/>
    <col min="7" max="8" width="11.5703125" style="35" bestFit="1" customWidth="1"/>
    <col min="9" max="9" width="11.7109375" style="36" bestFit="1" customWidth="1"/>
    <col min="10" max="10" width="11.7109375" style="38" bestFit="1" customWidth="1"/>
    <col min="11" max="12" width="5.85546875" style="36" bestFit="1" customWidth="1"/>
    <col min="13" max="13" width="12" style="32" bestFit="1" customWidth="1"/>
    <col min="14" max="14" width="11.5703125" style="32" bestFit="1" customWidth="1"/>
    <col min="15" max="15" width="41.85546875" style="50" customWidth="1"/>
  </cols>
  <sheetData>
    <row r="1" spans="1:15" s="2" customFormat="1" ht="15.75" x14ac:dyDescent="0.25">
      <c r="A1" s="1"/>
      <c r="B1" s="93" t="s">
        <v>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1:15" s="2" customFormat="1" ht="15.75" x14ac:dyDescent="0.25">
      <c r="A2" s="1"/>
      <c r="B2" s="94" t="s">
        <v>161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x14ac:dyDescent="0.25">
      <c r="A3" s="95" t="s">
        <v>1</v>
      </c>
      <c r="B3" s="96" t="s">
        <v>2</v>
      </c>
      <c r="C3" s="97" t="s">
        <v>3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9" t="s">
        <v>4</v>
      </c>
    </row>
    <row r="4" spans="1:15" ht="26.25" customHeight="1" x14ac:dyDescent="0.25">
      <c r="A4" s="95"/>
      <c r="B4" s="96"/>
      <c r="C4" s="102" t="s">
        <v>5</v>
      </c>
      <c r="D4" s="103"/>
      <c r="E4" s="104" t="s">
        <v>6</v>
      </c>
      <c r="F4" s="104"/>
      <c r="G4" s="104" t="s">
        <v>7</v>
      </c>
      <c r="H4" s="104"/>
      <c r="I4" s="104"/>
      <c r="J4" s="104"/>
      <c r="K4" s="104" t="s">
        <v>8</v>
      </c>
      <c r="L4" s="104"/>
      <c r="M4" s="92" t="s">
        <v>9</v>
      </c>
      <c r="N4" s="92"/>
      <c r="O4" s="100"/>
    </row>
    <row r="5" spans="1:15" ht="78.75" x14ac:dyDescent="0.25">
      <c r="A5" s="95"/>
      <c r="B5" s="96"/>
      <c r="C5" s="3" t="s">
        <v>10</v>
      </c>
      <c r="D5" s="4" t="s">
        <v>11</v>
      </c>
      <c r="E5" s="5" t="s">
        <v>10</v>
      </c>
      <c r="F5" s="5" t="s">
        <v>11</v>
      </c>
      <c r="G5" s="5" t="s">
        <v>12</v>
      </c>
      <c r="H5" s="5" t="s">
        <v>91</v>
      </c>
      <c r="I5" s="5" t="s">
        <v>13</v>
      </c>
      <c r="J5" s="6" t="s">
        <v>14</v>
      </c>
      <c r="K5" s="5" t="s">
        <v>10</v>
      </c>
      <c r="L5" s="5" t="s">
        <v>11</v>
      </c>
      <c r="M5" s="7" t="s">
        <v>10</v>
      </c>
      <c r="N5" s="7" t="s">
        <v>156</v>
      </c>
      <c r="O5" s="101"/>
    </row>
    <row r="6" spans="1:15" s="13" customFormat="1" ht="12.75" customHeight="1" x14ac:dyDescent="0.2">
      <c r="A6" s="8">
        <v>1</v>
      </c>
      <c r="B6" s="9">
        <v>2</v>
      </c>
      <c r="C6" s="10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11">
        <v>10</v>
      </c>
      <c r="K6" s="9">
        <v>11</v>
      </c>
      <c r="L6" s="9">
        <v>12</v>
      </c>
      <c r="M6" s="12">
        <v>13</v>
      </c>
      <c r="N6" s="12">
        <v>14</v>
      </c>
      <c r="O6" s="45">
        <v>15</v>
      </c>
    </row>
    <row r="7" spans="1:15" s="42" customFormat="1" ht="94.5" x14ac:dyDescent="0.15">
      <c r="A7" s="57" t="s">
        <v>92</v>
      </c>
      <c r="B7" s="58" t="s">
        <v>15</v>
      </c>
      <c r="C7" s="79">
        <f>C9+C10+C11+C12+C13+C14+C15+C16+C17+C18+C19+C20+C21+C22+C23+C24+C25+C26+C29+C30+C31+C32+C33+C34+C35+C36+C37+C38+C39+C40+C41+C42+C43+C44+C47+C50+C52+C54+C56</f>
        <v>9257951.4870000016</v>
      </c>
      <c r="D7" s="79">
        <f>D8+D9+D10+D11+D12+D13+D14+D15+D16+D17+D18+D19+D20+D21+D22+D23+D24+D25+D26+D29+D30+D31+D32+D33+D34+D35+D36+D37+D38+D39+D40+D41+D42+D43+D44+D47+D50+D52+D54+D56</f>
        <v>3016789.6682699998</v>
      </c>
      <c r="E7" s="79">
        <f>E8+E9+E10+E11+E12+E13+E14+E15+E16+E17+E18+E19+E20+E21+E22+E23+E24+E25+E26+E29+E30+E31+E32+E33+E34+E35+E36+E37+E38+E39+E40+E41+E42+E43+E44+E47+E50+E52+E54+E56+E57+E58</f>
        <v>869418.6</v>
      </c>
      <c r="F7" s="79">
        <f t="shared" ref="F7:N7" si="0">F8+F9+F10+F11+F12+F13+F14+F15+F16+F17+F18+F19+F20+F21+F22+F23+F24+F25+F26+F29+F30+F31+F32+F33+F34+F35+F36+F37+F38+F39+F40+F41+F42+F43+F44+F47+F50+F52+F54+F56+F57+F58</f>
        <v>239858.58332000001</v>
      </c>
      <c r="G7" s="79">
        <f t="shared" si="0"/>
        <v>1664971.7999999998</v>
      </c>
      <c r="H7" s="79">
        <f t="shared" si="0"/>
        <v>1664715.3870000001</v>
      </c>
      <c r="I7" s="79">
        <f t="shared" si="0"/>
        <v>1664715.3870000001</v>
      </c>
      <c r="J7" s="79">
        <f t="shared" si="0"/>
        <v>738620.91694999998</v>
      </c>
      <c r="K7" s="79">
        <f t="shared" si="0"/>
        <v>0</v>
      </c>
      <c r="L7" s="79">
        <f t="shared" si="0"/>
        <v>0</v>
      </c>
      <c r="M7" s="79">
        <f t="shared" si="0"/>
        <v>6858151.0999999996</v>
      </c>
      <c r="N7" s="79">
        <f t="shared" si="0"/>
        <v>2038461.6680000001</v>
      </c>
      <c r="O7" s="59"/>
    </row>
    <row r="8" spans="1:15" s="85" customFormat="1" ht="168.75" x14ac:dyDescent="0.2">
      <c r="A8" s="16" t="s">
        <v>78</v>
      </c>
      <c r="B8" s="86" t="s">
        <v>144</v>
      </c>
      <c r="C8" s="18">
        <f t="shared" ref="C8:C22" si="1">E8+H8+K8+M8</f>
        <v>26.9</v>
      </c>
      <c r="D8" s="87">
        <v>0</v>
      </c>
      <c r="E8" s="87">
        <v>26.9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43" t="s">
        <v>157</v>
      </c>
    </row>
    <row r="9" spans="1:15" s="13" customFormat="1" ht="281.25" x14ac:dyDescent="0.15">
      <c r="A9" s="16" t="s">
        <v>93</v>
      </c>
      <c r="B9" s="17" t="s">
        <v>16</v>
      </c>
      <c r="C9" s="18">
        <f t="shared" si="1"/>
        <v>100295.5</v>
      </c>
      <c r="D9" s="18">
        <f t="shared" ref="D9:D22" si="2">F9+J9+L9+N9</f>
        <v>29692.775000000001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9">
        <v>100295.5</v>
      </c>
      <c r="N9" s="20">
        <v>29692.775000000001</v>
      </c>
      <c r="O9" s="46" t="s">
        <v>162</v>
      </c>
    </row>
    <row r="10" spans="1:15" s="13" customFormat="1" ht="236.25" x14ac:dyDescent="0.15">
      <c r="A10" s="16" t="s">
        <v>94</v>
      </c>
      <c r="B10" s="17" t="s">
        <v>17</v>
      </c>
      <c r="C10" s="18">
        <f t="shared" si="1"/>
        <v>39012.1</v>
      </c>
      <c r="D10" s="18">
        <f t="shared" si="2"/>
        <v>4060.7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9">
        <v>39012.1</v>
      </c>
      <c r="N10" s="18">
        <v>4060.7</v>
      </c>
      <c r="O10" s="46" t="s">
        <v>154</v>
      </c>
    </row>
    <row r="11" spans="1:15" s="13" customFormat="1" ht="45" x14ac:dyDescent="0.15">
      <c r="A11" s="16" t="s">
        <v>95</v>
      </c>
      <c r="B11" s="17" t="s">
        <v>18</v>
      </c>
      <c r="C11" s="18">
        <f t="shared" si="1"/>
        <v>13421.9</v>
      </c>
      <c r="D11" s="18">
        <f t="shared" si="2"/>
        <v>3255.8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13421.9</v>
      </c>
      <c r="N11" s="20">
        <v>3255.8</v>
      </c>
      <c r="O11" s="46" t="s">
        <v>163</v>
      </c>
    </row>
    <row r="12" spans="1:15" s="13" customFormat="1" ht="56.25" x14ac:dyDescent="0.15">
      <c r="A12" s="16" t="s">
        <v>96</v>
      </c>
      <c r="B12" s="17" t="s">
        <v>19</v>
      </c>
      <c r="C12" s="18">
        <f t="shared" si="1"/>
        <v>10595.8</v>
      </c>
      <c r="D12" s="18">
        <f t="shared" si="2"/>
        <v>2808.7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v>10595.8</v>
      </c>
      <c r="N12" s="18">
        <v>2808.7</v>
      </c>
      <c r="O12" s="55" t="s">
        <v>212</v>
      </c>
    </row>
    <row r="13" spans="1:15" s="13" customFormat="1" ht="45" x14ac:dyDescent="0.15">
      <c r="A13" s="16" t="s">
        <v>97</v>
      </c>
      <c r="B13" s="17" t="s">
        <v>20</v>
      </c>
      <c r="C13" s="18">
        <f t="shared" si="1"/>
        <v>105631.4</v>
      </c>
      <c r="D13" s="18">
        <f t="shared" si="2"/>
        <v>7479.9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105631.4</v>
      </c>
      <c r="N13" s="20">
        <v>7479.9</v>
      </c>
      <c r="O13" s="46" t="s">
        <v>164</v>
      </c>
    </row>
    <row r="14" spans="1:15" s="13" customFormat="1" ht="45" x14ac:dyDescent="0.15">
      <c r="A14" s="16" t="s">
        <v>98</v>
      </c>
      <c r="B14" s="21" t="s">
        <v>21</v>
      </c>
      <c r="C14" s="18">
        <f t="shared" si="1"/>
        <v>224252.79999999999</v>
      </c>
      <c r="D14" s="18">
        <f t="shared" si="2"/>
        <v>42990.3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>
        <v>224252.79999999999</v>
      </c>
      <c r="N14" s="18">
        <v>42990.3</v>
      </c>
      <c r="O14" s="46" t="s">
        <v>165</v>
      </c>
    </row>
    <row r="15" spans="1:15" s="13" customFormat="1" ht="348.75" x14ac:dyDescent="0.15">
      <c r="A15" s="16" t="s">
        <v>99</v>
      </c>
      <c r="B15" s="22" t="s">
        <v>22</v>
      </c>
      <c r="C15" s="18">
        <f t="shared" si="1"/>
        <v>182653.2</v>
      </c>
      <c r="D15" s="18">
        <f t="shared" si="2"/>
        <v>78398.2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>
        <v>182653.2</v>
      </c>
      <c r="N15" s="18">
        <v>78398.2</v>
      </c>
      <c r="O15" s="46" t="s">
        <v>166</v>
      </c>
    </row>
    <row r="16" spans="1:15" s="13" customFormat="1" ht="409.5" x14ac:dyDescent="0.15">
      <c r="A16" s="16" t="s">
        <v>100</v>
      </c>
      <c r="B16" s="22" t="s">
        <v>23</v>
      </c>
      <c r="C16" s="18">
        <f t="shared" si="1"/>
        <v>1324012.3</v>
      </c>
      <c r="D16" s="18">
        <f t="shared" si="2"/>
        <v>448332.7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>
        <v>1324012.3</v>
      </c>
      <c r="N16" s="18">
        <v>448332.7</v>
      </c>
      <c r="O16" s="46" t="s">
        <v>167</v>
      </c>
    </row>
    <row r="17" spans="1:15" s="13" customFormat="1" ht="409.5" x14ac:dyDescent="0.15">
      <c r="A17" s="16" t="s">
        <v>101</v>
      </c>
      <c r="B17" s="22" t="s">
        <v>24</v>
      </c>
      <c r="C17" s="18">
        <f t="shared" si="1"/>
        <v>302380.79999999999</v>
      </c>
      <c r="D17" s="18">
        <f t="shared" si="2"/>
        <v>101591.6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>
        <v>302380.79999999999</v>
      </c>
      <c r="N17" s="20">
        <v>101591.6</v>
      </c>
      <c r="O17" s="46" t="s">
        <v>168</v>
      </c>
    </row>
    <row r="18" spans="1:15" s="13" customFormat="1" ht="101.25" x14ac:dyDescent="0.15">
      <c r="A18" s="16" t="s">
        <v>102</v>
      </c>
      <c r="B18" s="23" t="s">
        <v>27</v>
      </c>
      <c r="C18" s="18">
        <f t="shared" si="1"/>
        <v>13680.8</v>
      </c>
      <c r="D18" s="18">
        <f t="shared" si="2"/>
        <v>3002.8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13680.8</v>
      </c>
      <c r="N18" s="18">
        <v>3002.8</v>
      </c>
      <c r="O18" s="46" t="s">
        <v>169</v>
      </c>
    </row>
    <row r="19" spans="1:15" s="13" customFormat="1" ht="292.5" x14ac:dyDescent="0.15">
      <c r="A19" s="16" t="s">
        <v>103</v>
      </c>
      <c r="B19" s="23" t="s">
        <v>30</v>
      </c>
      <c r="C19" s="18">
        <f t="shared" si="1"/>
        <v>369753.4</v>
      </c>
      <c r="D19" s="18">
        <f t="shared" si="2"/>
        <v>194649.3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369753.4</v>
      </c>
      <c r="N19" s="18">
        <v>194649.3</v>
      </c>
      <c r="O19" s="55" t="s">
        <v>171</v>
      </c>
    </row>
    <row r="20" spans="1:15" s="13" customFormat="1" ht="78.75" x14ac:dyDescent="0.15">
      <c r="A20" s="16" t="s">
        <v>104</v>
      </c>
      <c r="B20" s="27" t="s">
        <v>37</v>
      </c>
      <c r="C20" s="18">
        <f t="shared" si="1"/>
        <v>39487.9</v>
      </c>
      <c r="D20" s="18">
        <f t="shared" si="2"/>
        <v>14284.8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39487.9</v>
      </c>
      <c r="N20" s="20">
        <f>10537.6+3747.2</f>
        <v>14284.8</v>
      </c>
      <c r="O20" s="46" t="s">
        <v>172</v>
      </c>
    </row>
    <row r="21" spans="1:15" s="13" customFormat="1" ht="78.75" x14ac:dyDescent="0.15">
      <c r="A21" s="16" t="s">
        <v>105</v>
      </c>
      <c r="B21" s="26" t="s">
        <v>38</v>
      </c>
      <c r="C21" s="18">
        <f t="shared" si="1"/>
        <v>5177.3999999999996</v>
      </c>
      <c r="D21" s="18">
        <f t="shared" si="2"/>
        <v>3830.03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5177.3999999999996</v>
      </c>
      <c r="N21" s="20">
        <f>2971.9+858.13</f>
        <v>3830.03</v>
      </c>
      <c r="O21" s="46" t="s">
        <v>173</v>
      </c>
    </row>
    <row r="22" spans="1:15" s="13" customFormat="1" ht="33.75" x14ac:dyDescent="0.15">
      <c r="A22" s="16" t="s">
        <v>145</v>
      </c>
      <c r="B22" s="26" t="s">
        <v>39</v>
      </c>
      <c r="C22" s="18">
        <f t="shared" si="1"/>
        <v>27368.5</v>
      </c>
      <c r="D22" s="18">
        <f t="shared" si="2"/>
        <v>859.947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27368.5</v>
      </c>
      <c r="N22" s="18">
        <v>859.947</v>
      </c>
      <c r="O22" s="46" t="s">
        <v>174</v>
      </c>
    </row>
    <row r="23" spans="1:15" s="13" customFormat="1" ht="45" x14ac:dyDescent="0.15">
      <c r="A23" s="16" t="s">
        <v>146</v>
      </c>
      <c r="B23" s="23" t="s">
        <v>106</v>
      </c>
      <c r="C23" s="18">
        <f>E23+H23+K23+M23</f>
        <v>121334.7</v>
      </c>
      <c r="D23" s="18">
        <f>F23+J23+L23+N23</f>
        <v>74615.716</v>
      </c>
      <c r="E23" s="18">
        <v>0</v>
      </c>
      <c r="F23" s="18">
        <v>0</v>
      </c>
      <c r="G23" s="24">
        <v>0</v>
      </c>
      <c r="H23" s="24">
        <v>0</v>
      </c>
      <c r="I23" s="24">
        <v>0</v>
      </c>
      <c r="J23" s="25">
        <v>0</v>
      </c>
      <c r="K23" s="18">
        <v>0</v>
      </c>
      <c r="L23" s="18">
        <v>0</v>
      </c>
      <c r="M23" s="18">
        <v>121334.7</v>
      </c>
      <c r="N23" s="18">
        <f>66859.6+7756.116</f>
        <v>74615.716</v>
      </c>
      <c r="O23" s="55" t="s">
        <v>170</v>
      </c>
    </row>
    <row r="24" spans="1:15" s="13" customFormat="1" ht="90" x14ac:dyDescent="0.15">
      <c r="A24" s="16" t="s">
        <v>107</v>
      </c>
      <c r="B24" s="26" t="s">
        <v>40</v>
      </c>
      <c r="C24" s="18">
        <f>E24+H24+K24+M24</f>
        <v>13363.7</v>
      </c>
      <c r="D24" s="18">
        <f t="shared" ref="D24:D41" si="3">F24+J24+L24+N24</f>
        <v>74.703999999999994</v>
      </c>
      <c r="E24" s="18">
        <v>0</v>
      </c>
      <c r="F24" s="18">
        <v>0</v>
      </c>
      <c r="G24" s="39">
        <v>13363.7</v>
      </c>
      <c r="H24" s="39">
        <v>13363.7</v>
      </c>
      <c r="I24" s="39">
        <v>13363.7</v>
      </c>
      <c r="J24" s="39">
        <v>74.703999999999994</v>
      </c>
      <c r="K24" s="18">
        <v>0</v>
      </c>
      <c r="L24" s="18">
        <v>0</v>
      </c>
      <c r="M24" s="18">
        <v>0</v>
      </c>
      <c r="N24" s="18">
        <v>0</v>
      </c>
      <c r="O24" s="46" t="s">
        <v>142</v>
      </c>
    </row>
    <row r="25" spans="1:15" s="13" customFormat="1" ht="112.5" x14ac:dyDescent="0.15">
      <c r="A25" s="16" t="s">
        <v>31</v>
      </c>
      <c r="B25" s="26" t="s">
        <v>45</v>
      </c>
      <c r="C25" s="18">
        <f t="shared" ref="C25:C43" si="4">E25+H25+K25+M25</f>
        <v>145390.9</v>
      </c>
      <c r="D25" s="18">
        <f t="shared" si="3"/>
        <v>103121.85378</v>
      </c>
      <c r="E25" s="18">
        <v>0</v>
      </c>
      <c r="F25" s="18">
        <v>0</v>
      </c>
      <c r="G25" s="40">
        <v>145390.9</v>
      </c>
      <c r="H25" s="40">
        <v>145390.9</v>
      </c>
      <c r="I25" s="40">
        <v>145390.9</v>
      </c>
      <c r="J25" s="40">
        <v>103121.85378</v>
      </c>
      <c r="K25" s="18">
        <v>0</v>
      </c>
      <c r="L25" s="18">
        <v>0</v>
      </c>
      <c r="M25" s="18">
        <v>0</v>
      </c>
      <c r="N25" s="18">
        <v>0</v>
      </c>
      <c r="O25" s="55" t="s">
        <v>193</v>
      </c>
    </row>
    <row r="26" spans="1:15" s="13" customFormat="1" ht="409.5" x14ac:dyDescent="0.15">
      <c r="A26" s="16" t="s">
        <v>108</v>
      </c>
      <c r="B26" s="23" t="s">
        <v>28</v>
      </c>
      <c r="C26" s="18">
        <f t="shared" si="4"/>
        <v>673981.7</v>
      </c>
      <c r="D26" s="18">
        <f t="shared" si="3"/>
        <v>159519.5711</v>
      </c>
      <c r="E26" s="18">
        <v>0</v>
      </c>
      <c r="F26" s="18">
        <v>0</v>
      </c>
      <c r="G26" s="24">
        <v>16731.7</v>
      </c>
      <c r="H26" s="24">
        <v>16731.7</v>
      </c>
      <c r="I26" s="24">
        <v>16731.7</v>
      </c>
      <c r="J26" s="24">
        <v>6822.0711000000001</v>
      </c>
      <c r="K26" s="18">
        <v>0</v>
      </c>
      <c r="L26" s="18">
        <v>0</v>
      </c>
      <c r="M26" s="18">
        <v>657250</v>
      </c>
      <c r="N26" s="25">
        <v>152697.5</v>
      </c>
      <c r="O26" s="91" t="s">
        <v>198</v>
      </c>
    </row>
    <row r="27" spans="1:15" s="13" customFormat="1" ht="56.25" x14ac:dyDescent="0.15">
      <c r="A27" s="16" t="s">
        <v>109</v>
      </c>
      <c r="B27" s="26" t="s">
        <v>33</v>
      </c>
      <c r="C27" s="18">
        <f t="shared" si="4"/>
        <v>74680.5</v>
      </c>
      <c r="D27" s="18">
        <f t="shared" si="3"/>
        <v>30592.30474</v>
      </c>
      <c r="E27" s="18">
        <v>0</v>
      </c>
      <c r="F27" s="18">
        <v>0</v>
      </c>
      <c r="G27" s="24">
        <v>74680.5</v>
      </c>
      <c r="H27" s="24">
        <v>74680.5</v>
      </c>
      <c r="I27" s="24">
        <v>74680.5</v>
      </c>
      <c r="J27" s="25">
        <v>30592.30474</v>
      </c>
      <c r="K27" s="18">
        <v>0</v>
      </c>
      <c r="L27" s="18">
        <v>0</v>
      </c>
      <c r="M27" s="18">
        <v>0</v>
      </c>
      <c r="N27" s="18">
        <v>0</v>
      </c>
      <c r="O27" s="55" t="s">
        <v>199</v>
      </c>
    </row>
    <row r="28" spans="1:15" s="13" customFormat="1" ht="67.5" x14ac:dyDescent="0.15">
      <c r="A28" s="16" t="s">
        <v>31</v>
      </c>
      <c r="B28" s="26" t="s">
        <v>32</v>
      </c>
      <c r="C28" s="18">
        <f t="shared" si="4"/>
        <v>51433.9</v>
      </c>
      <c r="D28" s="18">
        <f t="shared" si="3"/>
        <v>23233.588670000001</v>
      </c>
      <c r="E28" s="18">
        <v>0</v>
      </c>
      <c r="F28" s="18">
        <v>0</v>
      </c>
      <c r="G28" s="24">
        <v>51433.9</v>
      </c>
      <c r="H28" s="24">
        <v>51433.9</v>
      </c>
      <c r="I28" s="24">
        <v>51433.9</v>
      </c>
      <c r="J28" s="25">
        <v>23233.588670000001</v>
      </c>
      <c r="K28" s="18">
        <v>0</v>
      </c>
      <c r="L28" s="18">
        <v>0</v>
      </c>
      <c r="M28" s="18">
        <v>0</v>
      </c>
      <c r="N28" s="18">
        <v>0</v>
      </c>
      <c r="O28" s="55" t="s">
        <v>200</v>
      </c>
    </row>
    <row r="29" spans="1:15" s="13" customFormat="1" ht="78.75" x14ac:dyDescent="0.15">
      <c r="A29" s="16" t="s">
        <v>108</v>
      </c>
      <c r="B29" s="27" t="s">
        <v>34</v>
      </c>
      <c r="C29" s="18">
        <f t="shared" si="4"/>
        <v>50022.5</v>
      </c>
      <c r="D29" s="18">
        <f t="shared" si="3"/>
        <v>22520.929680000001</v>
      </c>
      <c r="E29" s="18">
        <v>0</v>
      </c>
      <c r="F29" s="18">
        <v>0</v>
      </c>
      <c r="G29" s="24">
        <v>50022.5</v>
      </c>
      <c r="H29" s="24">
        <v>50022.5</v>
      </c>
      <c r="I29" s="24">
        <v>50022.5</v>
      </c>
      <c r="J29" s="40">
        <v>22520.929680000001</v>
      </c>
      <c r="K29" s="18">
        <v>0</v>
      </c>
      <c r="L29" s="18">
        <v>0</v>
      </c>
      <c r="M29" s="18">
        <v>0</v>
      </c>
      <c r="N29" s="18">
        <v>0</v>
      </c>
      <c r="O29" s="55" t="s">
        <v>201</v>
      </c>
    </row>
    <row r="30" spans="1:15" s="13" customFormat="1" ht="281.25" x14ac:dyDescent="0.15">
      <c r="A30" s="16" t="s">
        <v>109</v>
      </c>
      <c r="B30" s="27" t="s">
        <v>35</v>
      </c>
      <c r="C30" s="18">
        <f t="shared" si="4"/>
        <v>397788.3</v>
      </c>
      <c r="D30" s="18">
        <f t="shared" si="3"/>
        <v>173256.81133999999</v>
      </c>
      <c r="E30" s="18">
        <v>0</v>
      </c>
      <c r="F30" s="18">
        <v>0</v>
      </c>
      <c r="G30" s="24">
        <v>397788.3</v>
      </c>
      <c r="H30" s="24">
        <v>397788.3</v>
      </c>
      <c r="I30" s="24">
        <v>397788.3</v>
      </c>
      <c r="J30" s="25">
        <v>173256.81133999999</v>
      </c>
      <c r="K30" s="18">
        <v>0</v>
      </c>
      <c r="L30" s="18">
        <v>0</v>
      </c>
      <c r="M30" s="18">
        <v>0</v>
      </c>
      <c r="N30" s="18">
        <v>0</v>
      </c>
      <c r="O30" s="55" t="s">
        <v>202</v>
      </c>
    </row>
    <row r="31" spans="1:15" s="13" customFormat="1" ht="409.5" x14ac:dyDescent="0.15">
      <c r="A31" s="16" t="s">
        <v>110</v>
      </c>
      <c r="B31" s="26" t="s">
        <v>29</v>
      </c>
      <c r="C31" s="18">
        <f t="shared" si="4"/>
        <v>4110089.7</v>
      </c>
      <c r="D31" s="18">
        <f t="shared" si="3"/>
        <v>1256308.21768</v>
      </c>
      <c r="E31" s="18">
        <v>0</v>
      </c>
      <c r="F31" s="18">
        <v>0</v>
      </c>
      <c r="G31" s="24">
        <v>900033.1</v>
      </c>
      <c r="H31" s="24">
        <v>900033.1</v>
      </c>
      <c r="I31" s="24">
        <v>900033.1</v>
      </c>
      <c r="J31" s="40">
        <v>380397.31767999998</v>
      </c>
      <c r="K31" s="18">
        <v>0</v>
      </c>
      <c r="L31" s="18">
        <v>0</v>
      </c>
      <c r="M31" s="18">
        <v>3210056.6</v>
      </c>
      <c r="N31" s="18">
        <v>875910.9</v>
      </c>
      <c r="O31" s="46" t="s">
        <v>203</v>
      </c>
    </row>
    <row r="32" spans="1:15" s="13" customFormat="1" ht="78.75" x14ac:dyDescent="0.15">
      <c r="A32" s="16" t="s">
        <v>111</v>
      </c>
      <c r="B32" s="26" t="s">
        <v>42</v>
      </c>
      <c r="C32" s="18">
        <f t="shared" si="4"/>
        <v>31357.3</v>
      </c>
      <c r="D32" s="18">
        <f t="shared" si="3"/>
        <v>12171.35</v>
      </c>
      <c r="E32" s="18">
        <v>0</v>
      </c>
      <c r="F32" s="18">
        <v>0</v>
      </c>
      <c r="G32" s="18">
        <v>31357.3</v>
      </c>
      <c r="H32" s="18">
        <v>31357.3</v>
      </c>
      <c r="I32" s="18">
        <v>31357.3</v>
      </c>
      <c r="J32" s="18">
        <v>12171.35</v>
      </c>
      <c r="K32" s="18">
        <v>0</v>
      </c>
      <c r="L32" s="18">
        <v>0</v>
      </c>
      <c r="M32" s="18">
        <v>0</v>
      </c>
      <c r="N32" s="18">
        <v>0</v>
      </c>
      <c r="O32" s="55" t="s">
        <v>204</v>
      </c>
    </row>
    <row r="33" spans="1:15" s="13" customFormat="1" ht="67.5" x14ac:dyDescent="0.15">
      <c r="A33" s="16" t="s">
        <v>112</v>
      </c>
      <c r="B33" s="26" t="s">
        <v>41</v>
      </c>
      <c r="C33" s="18">
        <f t="shared" si="4"/>
        <v>12485.2</v>
      </c>
      <c r="D33" s="18">
        <f t="shared" si="3"/>
        <v>0</v>
      </c>
      <c r="E33" s="18">
        <v>0</v>
      </c>
      <c r="F33" s="18">
        <v>0</v>
      </c>
      <c r="G33" s="39">
        <v>12485.2</v>
      </c>
      <c r="H33" s="39">
        <v>12485.2</v>
      </c>
      <c r="I33" s="39">
        <v>12485.2</v>
      </c>
      <c r="J33" s="40">
        <v>0</v>
      </c>
      <c r="K33" s="18">
        <v>0</v>
      </c>
      <c r="L33" s="18">
        <v>0</v>
      </c>
      <c r="M33" s="18">
        <v>0</v>
      </c>
      <c r="N33" s="18">
        <v>0</v>
      </c>
      <c r="O33" s="55" t="s">
        <v>205</v>
      </c>
    </row>
    <row r="34" spans="1:15" s="13" customFormat="1" ht="56.25" x14ac:dyDescent="0.15">
      <c r="A34" s="16" t="s">
        <v>113</v>
      </c>
      <c r="B34" s="23" t="s">
        <v>26</v>
      </c>
      <c r="C34" s="18">
        <f t="shared" si="4"/>
        <v>24270</v>
      </c>
      <c r="D34" s="18">
        <f t="shared" si="3"/>
        <v>5240</v>
      </c>
      <c r="E34" s="18">
        <v>0</v>
      </c>
      <c r="F34" s="18">
        <v>0</v>
      </c>
      <c r="G34" s="24">
        <f>24260+10</f>
        <v>24270</v>
      </c>
      <c r="H34" s="24">
        <f>24260+10</f>
        <v>24270</v>
      </c>
      <c r="I34" s="24">
        <f>24260+10</f>
        <v>24270</v>
      </c>
      <c r="J34" s="25">
        <f>5230+10</f>
        <v>5240</v>
      </c>
      <c r="K34" s="18">
        <v>0</v>
      </c>
      <c r="L34" s="18">
        <v>0</v>
      </c>
      <c r="M34" s="20">
        <v>0</v>
      </c>
      <c r="N34" s="18">
        <v>0</v>
      </c>
      <c r="O34" s="46" t="s">
        <v>196</v>
      </c>
    </row>
    <row r="35" spans="1:15" s="13" customFormat="1" ht="56.25" x14ac:dyDescent="0.15">
      <c r="A35" s="16" t="s">
        <v>114</v>
      </c>
      <c r="B35" s="23" t="s">
        <v>25</v>
      </c>
      <c r="C35" s="18">
        <f t="shared" si="4"/>
        <v>1650.6</v>
      </c>
      <c r="D35" s="18">
        <f t="shared" si="3"/>
        <v>1430.26062</v>
      </c>
      <c r="E35" s="18">
        <v>0</v>
      </c>
      <c r="F35" s="18">
        <v>0</v>
      </c>
      <c r="G35" s="18">
        <v>1650.6</v>
      </c>
      <c r="H35" s="18">
        <v>1650.6</v>
      </c>
      <c r="I35" s="18">
        <v>1650.6</v>
      </c>
      <c r="J35" s="18">
        <v>1430.26062</v>
      </c>
      <c r="K35" s="18">
        <v>0</v>
      </c>
      <c r="L35" s="18">
        <v>0</v>
      </c>
      <c r="M35" s="20">
        <v>0</v>
      </c>
      <c r="N35" s="18">
        <v>0</v>
      </c>
      <c r="O35" s="46" t="s">
        <v>150</v>
      </c>
    </row>
    <row r="36" spans="1:15" s="13" customFormat="1" ht="45" x14ac:dyDescent="0.15">
      <c r="A36" s="16" t="s">
        <v>116</v>
      </c>
      <c r="B36" s="23" t="s">
        <v>75</v>
      </c>
      <c r="C36" s="18">
        <f t="shared" si="4"/>
        <v>4500</v>
      </c>
      <c r="D36" s="18">
        <f t="shared" si="3"/>
        <v>2211.4451199999999</v>
      </c>
      <c r="E36" s="18">
        <v>0</v>
      </c>
      <c r="F36" s="18">
        <v>0</v>
      </c>
      <c r="G36" s="24">
        <v>4500</v>
      </c>
      <c r="H36" s="24">
        <v>4500</v>
      </c>
      <c r="I36" s="24">
        <v>4500</v>
      </c>
      <c r="J36" s="25">
        <v>2211.4451199999999</v>
      </c>
      <c r="K36" s="18">
        <v>0</v>
      </c>
      <c r="L36" s="18">
        <v>0</v>
      </c>
      <c r="M36" s="18">
        <v>0</v>
      </c>
      <c r="N36" s="18">
        <v>0</v>
      </c>
      <c r="O36" s="55" t="s">
        <v>160</v>
      </c>
    </row>
    <row r="37" spans="1:15" s="13" customFormat="1" ht="90" x14ac:dyDescent="0.15">
      <c r="A37" s="16" t="s">
        <v>115</v>
      </c>
      <c r="B37" s="26" t="s">
        <v>46</v>
      </c>
      <c r="C37" s="18">
        <f t="shared" si="4"/>
        <v>39527.4</v>
      </c>
      <c r="D37" s="18">
        <f t="shared" si="3"/>
        <v>30054.281210000001</v>
      </c>
      <c r="E37" s="18">
        <v>0</v>
      </c>
      <c r="F37" s="18">
        <v>0</v>
      </c>
      <c r="G37" s="40">
        <v>39527.4</v>
      </c>
      <c r="H37" s="40">
        <v>39527.4</v>
      </c>
      <c r="I37" s="40">
        <v>39527.4</v>
      </c>
      <c r="J37" s="40">
        <v>30054.281210000001</v>
      </c>
      <c r="K37" s="18">
        <v>0</v>
      </c>
      <c r="L37" s="18">
        <v>0</v>
      </c>
      <c r="M37" s="18">
        <v>0</v>
      </c>
      <c r="N37" s="18">
        <v>0</v>
      </c>
      <c r="O37" s="55" t="s">
        <v>197</v>
      </c>
    </row>
    <row r="38" spans="1:15" s="13" customFormat="1" ht="112.5" x14ac:dyDescent="0.15">
      <c r="A38" s="16" t="s">
        <v>117</v>
      </c>
      <c r="B38" s="26" t="s">
        <v>44</v>
      </c>
      <c r="C38" s="18">
        <f t="shared" si="4"/>
        <v>141358.70000000001</v>
      </c>
      <c r="D38" s="18">
        <f t="shared" si="3"/>
        <v>139631.27312</v>
      </c>
      <c r="E38" s="25">
        <v>141358.70000000001</v>
      </c>
      <c r="F38" s="25">
        <v>139631.27312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55" t="s">
        <v>192</v>
      </c>
    </row>
    <row r="39" spans="1:15" s="13" customFormat="1" ht="123.75" x14ac:dyDescent="0.15">
      <c r="A39" s="16" t="s">
        <v>118</v>
      </c>
      <c r="B39" s="26" t="s">
        <v>87</v>
      </c>
      <c r="C39" s="18">
        <f t="shared" si="4"/>
        <v>46209.9</v>
      </c>
      <c r="D39" s="18">
        <f t="shared" si="3"/>
        <v>28648.906900000002</v>
      </c>
      <c r="E39" s="18">
        <v>46209.9</v>
      </c>
      <c r="F39" s="18">
        <v>28648.906900000002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55" t="s">
        <v>177</v>
      </c>
    </row>
    <row r="40" spans="1:15" s="13" customFormat="1" ht="67.5" x14ac:dyDescent="0.15">
      <c r="A40" s="16" t="s">
        <v>119</v>
      </c>
      <c r="B40" s="26" t="s">
        <v>43</v>
      </c>
      <c r="C40" s="18">
        <f t="shared" si="4"/>
        <v>8722.4000000000015</v>
      </c>
      <c r="D40" s="18">
        <f t="shared" si="3"/>
        <v>2890.8</v>
      </c>
      <c r="E40" s="18">
        <v>8635.2000000000007</v>
      </c>
      <c r="F40" s="25">
        <v>2861.9</v>
      </c>
      <c r="G40" s="18">
        <v>87.2</v>
      </c>
      <c r="H40" s="18">
        <v>87.2</v>
      </c>
      <c r="I40" s="18">
        <v>87.2</v>
      </c>
      <c r="J40" s="18">
        <v>28.9</v>
      </c>
      <c r="K40" s="18">
        <v>0</v>
      </c>
      <c r="L40" s="18">
        <v>0</v>
      </c>
      <c r="M40" s="18">
        <v>0</v>
      </c>
      <c r="N40" s="18">
        <v>0</v>
      </c>
      <c r="O40" s="55" t="s">
        <v>195</v>
      </c>
    </row>
    <row r="41" spans="1:15" s="13" customFormat="1" ht="78.75" x14ac:dyDescent="0.15">
      <c r="A41" s="16" t="s">
        <v>120</v>
      </c>
      <c r="B41" s="26" t="s">
        <v>74</v>
      </c>
      <c r="C41" s="18">
        <f t="shared" si="4"/>
        <v>15007.4</v>
      </c>
      <c r="D41" s="18">
        <f t="shared" si="3"/>
        <v>5398.0576999999994</v>
      </c>
      <c r="E41" s="18">
        <v>14857.3</v>
      </c>
      <c r="F41" s="18">
        <v>5344.0776999999998</v>
      </c>
      <c r="G41" s="40">
        <v>150.1</v>
      </c>
      <c r="H41" s="40">
        <v>150.1</v>
      </c>
      <c r="I41" s="40">
        <v>150.1</v>
      </c>
      <c r="J41" s="40">
        <v>53.98</v>
      </c>
      <c r="K41" s="18">
        <v>0</v>
      </c>
      <c r="L41" s="18">
        <v>0</v>
      </c>
      <c r="M41" s="18">
        <v>0</v>
      </c>
      <c r="N41" s="18">
        <v>0</v>
      </c>
      <c r="O41" s="55" t="s">
        <v>178</v>
      </c>
    </row>
    <row r="42" spans="1:15" s="13" customFormat="1" ht="303.75" x14ac:dyDescent="0.15">
      <c r="A42" s="16" t="s">
        <v>121</v>
      </c>
      <c r="B42" s="26" t="s">
        <v>85</v>
      </c>
      <c r="C42" s="18">
        <f t="shared" si="4"/>
        <v>555.79999999999995</v>
      </c>
      <c r="D42" s="18"/>
      <c r="E42" s="18">
        <v>555.79999999999995</v>
      </c>
      <c r="F42" s="18">
        <v>151.5</v>
      </c>
      <c r="G42" s="40"/>
      <c r="H42" s="40"/>
      <c r="I42" s="40"/>
      <c r="J42" s="40"/>
      <c r="K42" s="18"/>
      <c r="L42" s="18"/>
      <c r="M42" s="18"/>
      <c r="N42" s="18"/>
      <c r="O42" s="55" t="s">
        <v>194</v>
      </c>
    </row>
    <row r="43" spans="1:15" s="13" customFormat="1" ht="90" x14ac:dyDescent="0.15">
      <c r="A43" s="16" t="s">
        <v>122</v>
      </c>
      <c r="B43" s="27" t="s">
        <v>36</v>
      </c>
      <c r="C43" s="18">
        <f t="shared" si="4"/>
        <v>1603.8</v>
      </c>
      <c r="D43" s="18">
        <f>F43+J43+L43+N43</f>
        <v>801.90001999999993</v>
      </c>
      <c r="E43" s="25">
        <v>358.8</v>
      </c>
      <c r="F43" s="25">
        <v>179.62559999999999</v>
      </c>
      <c r="G43" s="25">
        <v>1245</v>
      </c>
      <c r="H43" s="25">
        <v>1245</v>
      </c>
      <c r="I43" s="25">
        <v>1245</v>
      </c>
      <c r="J43" s="25">
        <v>622.27441999999996</v>
      </c>
      <c r="K43" s="18">
        <v>0</v>
      </c>
      <c r="L43" s="18">
        <v>0</v>
      </c>
      <c r="M43" s="18">
        <v>0</v>
      </c>
      <c r="N43" s="18">
        <v>0</v>
      </c>
      <c r="O43" s="55" t="s">
        <v>147</v>
      </c>
    </row>
    <row r="44" spans="1:15" s="64" customFormat="1" ht="33.75" x14ac:dyDescent="0.2">
      <c r="A44" s="60" t="s">
        <v>123</v>
      </c>
      <c r="B44" s="61" t="s">
        <v>24</v>
      </c>
      <c r="C44" s="62">
        <f t="shared" ref="C44:N44" si="5">C45+C46</f>
        <v>305613.5</v>
      </c>
      <c r="D44" s="62">
        <f t="shared" si="5"/>
        <v>61427</v>
      </c>
      <c r="E44" s="62">
        <f t="shared" si="5"/>
        <v>296332.79999999999</v>
      </c>
      <c r="F44" s="62">
        <f t="shared" si="5"/>
        <v>60812.7</v>
      </c>
      <c r="G44" s="62">
        <f t="shared" si="5"/>
        <v>7780.7</v>
      </c>
      <c r="H44" s="62">
        <f t="shared" si="5"/>
        <v>9280.7000000000007</v>
      </c>
      <c r="I44" s="62">
        <f t="shared" si="5"/>
        <v>9280.7000000000007</v>
      </c>
      <c r="J44" s="62">
        <f t="shared" si="5"/>
        <v>614.29999999999995</v>
      </c>
      <c r="K44" s="62">
        <f t="shared" si="5"/>
        <v>0</v>
      </c>
      <c r="L44" s="62">
        <f t="shared" si="5"/>
        <v>0</v>
      </c>
      <c r="M44" s="62">
        <f t="shared" si="5"/>
        <v>0</v>
      </c>
      <c r="N44" s="62">
        <f t="shared" si="5"/>
        <v>0</v>
      </c>
      <c r="O44" s="63"/>
    </row>
    <row r="45" spans="1:15" s="13" customFormat="1" ht="409.5" x14ac:dyDescent="0.15">
      <c r="A45" s="56" t="s">
        <v>124</v>
      </c>
      <c r="B45" s="44" t="s">
        <v>90</v>
      </c>
      <c r="C45" s="51">
        <f>E45+H45+K45+M45</f>
        <v>155613.5</v>
      </c>
      <c r="D45" s="52">
        <f>F45+J45+L45+N45</f>
        <v>0</v>
      </c>
      <c r="E45" s="52">
        <v>147832.79999999999</v>
      </c>
      <c r="F45" s="52"/>
      <c r="G45" s="52">
        <v>7780.7</v>
      </c>
      <c r="H45" s="54">
        <v>7780.7</v>
      </c>
      <c r="I45" s="54">
        <v>7780.7</v>
      </c>
      <c r="J45" s="53"/>
      <c r="K45" s="52"/>
      <c r="L45" s="52"/>
      <c r="M45" s="54"/>
      <c r="N45" s="54"/>
      <c r="O45" s="43" t="s">
        <v>206</v>
      </c>
    </row>
    <row r="46" spans="1:15" s="13" customFormat="1" ht="101.25" x14ac:dyDescent="0.15">
      <c r="A46" s="56" t="s">
        <v>125</v>
      </c>
      <c r="B46" s="44" t="s">
        <v>83</v>
      </c>
      <c r="C46" s="51">
        <f>E46+H46+K46+M46</f>
        <v>150000</v>
      </c>
      <c r="D46" s="52">
        <f>F46+J46+L46+N46</f>
        <v>61427</v>
      </c>
      <c r="E46" s="52">
        <v>148500</v>
      </c>
      <c r="F46" s="52">
        <v>60812.7</v>
      </c>
      <c r="G46" s="52"/>
      <c r="H46" s="54">
        <v>1500</v>
      </c>
      <c r="I46" s="54">
        <v>1500</v>
      </c>
      <c r="J46" s="53">
        <v>614.29999999999995</v>
      </c>
      <c r="K46" s="52"/>
      <c r="L46" s="52"/>
      <c r="M46" s="54"/>
      <c r="N46" s="54"/>
      <c r="O46" s="43" t="s">
        <v>185</v>
      </c>
    </row>
    <row r="47" spans="1:15" s="13" customFormat="1" ht="45" x14ac:dyDescent="0.2">
      <c r="A47" s="60" t="s">
        <v>126</v>
      </c>
      <c r="B47" s="61" t="s">
        <v>137</v>
      </c>
      <c r="C47" s="62">
        <f>C48+C49</f>
        <v>57805.749000000003</v>
      </c>
      <c r="D47" s="62">
        <f t="shared" ref="D47:N47" si="6">D48+D49</f>
        <v>0</v>
      </c>
      <c r="E47" s="62">
        <f t="shared" si="6"/>
        <v>57636.5</v>
      </c>
      <c r="F47" s="62">
        <f t="shared" si="6"/>
        <v>0</v>
      </c>
      <c r="G47" s="62">
        <f t="shared" si="6"/>
        <v>2073</v>
      </c>
      <c r="H47" s="62">
        <f t="shared" si="6"/>
        <v>169.249</v>
      </c>
      <c r="I47" s="62">
        <f t="shared" si="6"/>
        <v>169.249</v>
      </c>
      <c r="J47" s="62">
        <f t="shared" si="6"/>
        <v>0</v>
      </c>
      <c r="K47" s="62">
        <f t="shared" si="6"/>
        <v>0</v>
      </c>
      <c r="L47" s="62">
        <f t="shared" si="6"/>
        <v>0</v>
      </c>
      <c r="M47" s="62">
        <f t="shared" si="6"/>
        <v>0</v>
      </c>
      <c r="N47" s="62">
        <f t="shared" si="6"/>
        <v>0</v>
      </c>
      <c r="O47" s="63"/>
    </row>
    <row r="48" spans="1:15" s="13" customFormat="1" ht="202.5" x14ac:dyDescent="0.15">
      <c r="A48" s="56" t="s">
        <v>127</v>
      </c>
      <c r="B48" s="44" t="s">
        <v>86</v>
      </c>
      <c r="C48" s="51">
        <f>E48+H48+K48+M48</f>
        <v>40880.800000000003</v>
      </c>
      <c r="D48" s="52"/>
      <c r="E48" s="52">
        <v>40880.800000000003</v>
      </c>
      <c r="F48" s="52"/>
      <c r="G48" s="52">
        <v>2073</v>
      </c>
      <c r="H48" s="52">
        <v>0</v>
      </c>
      <c r="I48" s="52">
        <v>0</v>
      </c>
      <c r="J48" s="53"/>
      <c r="K48" s="52"/>
      <c r="L48" s="52"/>
      <c r="M48" s="54"/>
      <c r="N48" s="54"/>
      <c r="O48" s="43" t="s">
        <v>187</v>
      </c>
    </row>
    <row r="49" spans="1:15" s="13" customFormat="1" ht="135" x14ac:dyDescent="0.15">
      <c r="A49" s="84"/>
      <c r="B49" s="44" t="s">
        <v>155</v>
      </c>
      <c r="C49" s="51">
        <f>E49+H49+K49+M49</f>
        <v>16924.949000000001</v>
      </c>
      <c r="D49" s="88"/>
      <c r="E49" s="88">
        <v>16755.7</v>
      </c>
      <c r="F49" s="88"/>
      <c r="G49" s="88"/>
      <c r="H49" s="88">
        <v>169.249</v>
      </c>
      <c r="I49" s="88">
        <v>169.249</v>
      </c>
      <c r="J49" s="89"/>
      <c r="K49" s="88"/>
      <c r="L49" s="88"/>
      <c r="M49" s="90"/>
      <c r="N49" s="90"/>
      <c r="O49" s="43" t="s">
        <v>186</v>
      </c>
    </row>
    <row r="50" spans="1:15" s="13" customFormat="1" ht="45" x14ac:dyDescent="0.2">
      <c r="A50" s="60" t="s">
        <v>128</v>
      </c>
      <c r="B50" s="61" t="s">
        <v>138</v>
      </c>
      <c r="C50" s="62">
        <f>C51</f>
        <v>133908.9</v>
      </c>
      <c r="D50" s="62">
        <f t="shared" ref="D50:N50" si="7">D51</f>
        <v>2185.1999999999998</v>
      </c>
      <c r="E50" s="62">
        <f t="shared" si="7"/>
        <v>133908.9</v>
      </c>
      <c r="F50" s="62">
        <f t="shared" si="7"/>
        <v>2185.1999999999998</v>
      </c>
      <c r="G50" s="62">
        <f t="shared" si="7"/>
        <v>0</v>
      </c>
      <c r="H50" s="62">
        <f t="shared" si="7"/>
        <v>0</v>
      </c>
      <c r="I50" s="62">
        <f t="shared" si="7"/>
        <v>0</v>
      </c>
      <c r="J50" s="62">
        <f t="shared" si="7"/>
        <v>0</v>
      </c>
      <c r="K50" s="62">
        <f t="shared" si="7"/>
        <v>0</v>
      </c>
      <c r="L50" s="62">
        <f t="shared" si="7"/>
        <v>0</v>
      </c>
      <c r="M50" s="62">
        <f t="shared" si="7"/>
        <v>0</v>
      </c>
      <c r="N50" s="62">
        <f t="shared" si="7"/>
        <v>0</v>
      </c>
      <c r="O50" s="63"/>
    </row>
    <row r="51" spans="1:15" s="13" customFormat="1" ht="168.75" x14ac:dyDescent="0.15">
      <c r="A51" s="56" t="s">
        <v>129</v>
      </c>
      <c r="B51" s="44" t="s">
        <v>81</v>
      </c>
      <c r="C51" s="51">
        <f>E51+H51+K51+M51</f>
        <v>133908.9</v>
      </c>
      <c r="D51" s="52">
        <f>F51+J51+L51+N51</f>
        <v>2185.1999999999998</v>
      </c>
      <c r="E51" s="52">
        <v>133908.9</v>
      </c>
      <c r="F51" s="52">
        <v>2185.1999999999998</v>
      </c>
      <c r="G51" s="52">
        <v>0</v>
      </c>
      <c r="H51" s="52">
        <v>0</v>
      </c>
      <c r="I51" s="52">
        <v>0</v>
      </c>
      <c r="J51" s="53">
        <v>0</v>
      </c>
      <c r="K51" s="52"/>
      <c r="L51" s="52"/>
      <c r="M51" s="54"/>
      <c r="N51" s="54"/>
      <c r="O51" s="43" t="s">
        <v>188</v>
      </c>
    </row>
    <row r="52" spans="1:15" s="13" customFormat="1" ht="123.75" x14ac:dyDescent="0.2">
      <c r="A52" s="60" t="s">
        <v>130</v>
      </c>
      <c r="B52" s="61" t="s">
        <v>139</v>
      </c>
      <c r="C52" s="66">
        <f>E52+H52+K52+M52</f>
        <v>62625.700000000004</v>
      </c>
      <c r="D52" s="67">
        <f>D53</f>
        <v>0</v>
      </c>
      <c r="E52" s="67">
        <f t="shared" ref="E52:N52" si="8">E53</f>
        <v>59494.400000000001</v>
      </c>
      <c r="F52" s="67">
        <f t="shared" si="8"/>
        <v>0</v>
      </c>
      <c r="G52" s="67">
        <f t="shared" si="8"/>
        <v>2980</v>
      </c>
      <c r="H52" s="67">
        <f t="shared" si="8"/>
        <v>3131.3</v>
      </c>
      <c r="I52" s="67">
        <f t="shared" si="8"/>
        <v>3131.3</v>
      </c>
      <c r="J52" s="67">
        <f t="shared" si="8"/>
        <v>0</v>
      </c>
      <c r="K52" s="67">
        <f t="shared" si="8"/>
        <v>0</v>
      </c>
      <c r="L52" s="67">
        <f t="shared" si="8"/>
        <v>0</v>
      </c>
      <c r="M52" s="67">
        <f t="shared" si="8"/>
        <v>0</v>
      </c>
      <c r="N52" s="67">
        <f t="shared" si="8"/>
        <v>0</v>
      </c>
      <c r="O52" s="63"/>
    </row>
    <row r="53" spans="1:15" s="13" customFormat="1" ht="101.25" x14ac:dyDescent="0.15">
      <c r="A53" s="56" t="s">
        <v>131</v>
      </c>
      <c r="B53" s="44" t="s">
        <v>82</v>
      </c>
      <c r="C53" s="51">
        <f>E53+H53+K53+M53</f>
        <v>62625.700000000004</v>
      </c>
      <c r="D53" s="52">
        <f>F53+J53+L53+N53</f>
        <v>0</v>
      </c>
      <c r="E53" s="52">
        <v>59494.400000000001</v>
      </c>
      <c r="F53" s="52"/>
      <c r="G53" s="52">
        <v>2980</v>
      </c>
      <c r="H53" s="54">
        <v>3131.3</v>
      </c>
      <c r="I53" s="54">
        <v>3131.3</v>
      </c>
      <c r="J53" s="54"/>
      <c r="K53" s="54"/>
      <c r="L53" s="54"/>
      <c r="M53" s="54"/>
      <c r="N53" s="54"/>
      <c r="O53" s="43" t="s">
        <v>189</v>
      </c>
    </row>
    <row r="54" spans="1:15" s="13" customFormat="1" ht="78.75" x14ac:dyDescent="0.2">
      <c r="A54" s="60" t="s">
        <v>132</v>
      </c>
      <c r="B54" s="61" t="s">
        <v>140</v>
      </c>
      <c r="C54" s="62">
        <f>C55</f>
        <v>43.838000000000001</v>
      </c>
      <c r="D54" s="62">
        <f t="shared" ref="D54:N54" si="9">D55</f>
        <v>43.838000000000001</v>
      </c>
      <c r="E54" s="62">
        <f t="shared" si="9"/>
        <v>43.4</v>
      </c>
      <c r="F54" s="62">
        <f t="shared" si="9"/>
        <v>43.4</v>
      </c>
      <c r="G54" s="62">
        <f t="shared" si="9"/>
        <v>4.4000000000000004</v>
      </c>
      <c r="H54" s="62">
        <f t="shared" si="9"/>
        <v>0.438</v>
      </c>
      <c r="I54" s="62">
        <f t="shared" si="9"/>
        <v>0.438</v>
      </c>
      <c r="J54" s="62">
        <f t="shared" si="9"/>
        <v>0.438</v>
      </c>
      <c r="K54" s="62">
        <f t="shared" si="9"/>
        <v>0</v>
      </c>
      <c r="L54" s="62">
        <f t="shared" si="9"/>
        <v>0</v>
      </c>
      <c r="M54" s="62">
        <f t="shared" si="9"/>
        <v>0</v>
      </c>
      <c r="N54" s="62">
        <f t="shared" si="9"/>
        <v>0</v>
      </c>
      <c r="O54" s="63"/>
    </row>
    <row r="55" spans="1:15" s="13" customFormat="1" ht="101.25" x14ac:dyDescent="0.15">
      <c r="A55" s="56" t="s">
        <v>133</v>
      </c>
      <c r="B55" s="44" t="s">
        <v>84</v>
      </c>
      <c r="C55" s="51">
        <f>E55+H55+K55+M55</f>
        <v>43.838000000000001</v>
      </c>
      <c r="D55" s="52">
        <f>F55+J55</f>
        <v>43.838000000000001</v>
      </c>
      <c r="E55" s="52">
        <v>43.4</v>
      </c>
      <c r="F55" s="52">
        <v>43.4</v>
      </c>
      <c r="G55" s="52">
        <v>4.4000000000000004</v>
      </c>
      <c r="H55" s="54">
        <v>0.438</v>
      </c>
      <c r="I55" s="54">
        <v>0.438</v>
      </c>
      <c r="J55" s="53">
        <v>0.438</v>
      </c>
      <c r="K55" s="52"/>
      <c r="L55" s="52"/>
      <c r="M55" s="54"/>
      <c r="N55" s="54"/>
      <c r="O55" s="43" t="s">
        <v>148</v>
      </c>
    </row>
    <row r="56" spans="1:15" s="13" customFormat="1" ht="45" x14ac:dyDescent="0.15">
      <c r="A56" s="65" t="s">
        <v>180</v>
      </c>
      <c r="B56" s="68" t="s">
        <v>179</v>
      </c>
      <c r="C56" s="51">
        <f>E56+G56+K56+M56</f>
        <v>101010</v>
      </c>
      <c r="D56" s="52"/>
      <c r="E56" s="52">
        <v>100000</v>
      </c>
      <c r="F56" s="52"/>
      <c r="G56" s="52">
        <v>1010</v>
      </c>
      <c r="H56" s="52">
        <v>1010</v>
      </c>
      <c r="I56" s="52">
        <v>1010</v>
      </c>
      <c r="J56" s="53"/>
      <c r="K56" s="52"/>
      <c r="L56" s="52"/>
      <c r="M56" s="54"/>
      <c r="N56" s="54"/>
      <c r="O56" s="43"/>
    </row>
    <row r="57" spans="1:15" s="13" customFormat="1" ht="382.5" x14ac:dyDescent="0.15">
      <c r="A57" s="65" t="s">
        <v>181</v>
      </c>
      <c r="B57" s="68" t="s">
        <v>182</v>
      </c>
      <c r="C57" s="51">
        <f>E57+G57+K57+M57</f>
        <v>10100</v>
      </c>
      <c r="D57" s="52"/>
      <c r="E57" s="52">
        <v>10000</v>
      </c>
      <c r="F57" s="52"/>
      <c r="G57" s="52">
        <v>100</v>
      </c>
      <c r="H57" s="52">
        <v>100</v>
      </c>
      <c r="I57" s="52">
        <v>100</v>
      </c>
      <c r="J57" s="53"/>
      <c r="K57" s="52"/>
      <c r="L57" s="52"/>
      <c r="M57" s="54"/>
      <c r="N57" s="54"/>
      <c r="O57" s="43" t="s">
        <v>207</v>
      </c>
    </row>
    <row r="58" spans="1:15" s="13" customFormat="1" ht="409.5" x14ac:dyDescent="0.15">
      <c r="A58" s="65" t="s">
        <v>183</v>
      </c>
      <c r="B58" s="68" t="s">
        <v>184</v>
      </c>
      <c r="C58" s="51">
        <f>E58+G58+K58+M58</f>
        <v>124206.7</v>
      </c>
      <c r="D58" s="52"/>
      <c r="E58" s="52"/>
      <c r="F58" s="52"/>
      <c r="G58" s="52">
        <v>12420.7</v>
      </c>
      <c r="H58" s="52">
        <v>12420.7</v>
      </c>
      <c r="I58" s="52">
        <v>12420.7</v>
      </c>
      <c r="J58" s="53"/>
      <c r="K58" s="52"/>
      <c r="L58" s="52"/>
      <c r="M58" s="54">
        <v>111786</v>
      </c>
      <c r="N58" s="54"/>
      <c r="O58" s="43" t="s">
        <v>208</v>
      </c>
    </row>
    <row r="59" spans="1:15" s="13" customFormat="1" ht="63" x14ac:dyDescent="0.15">
      <c r="A59" s="69" t="s">
        <v>47</v>
      </c>
      <c r="B59" s="70" t="s">
        <v>48</v>
      </c>
      <c r="C59" s="71">
        <f>C60+C61</f>
        <v>117015.8</v>
      </c>
      <c r="D59" s="71">
        <f t="shared" ref="D59:N59" si="10">D60+D61</f>
        <v>34532.433399999994</v>
      </c>
      <c r="E59" s="71">
        <f t="shared" si="10"/>
        <v>0</v>
      </c>
      <c r="F59" s="71">
        <f t="shared" si="10"/>
        <v>0</v>
      </c>
      <c r="G59" s="71">
        <f t="shared" si="10"/>
        <v>19456.599999999999</v>
      </c>
      <c r="H59" s="71">
        <f t="shared" si="10"/>
        <v>21136</v>
      </c>
      <c r="I59" s="71">
        <f t="shared" si="10"/>
        <v>21136</v>
      </c>
      <c r="J59" s="71">
        <f t="shared" si="10"/>
        <v>96.233400000000003</v>
      </c>
      <c r="K59" s="71">
        <f t="shared" si="10"/>
        <v>0</v>
      </c>
      <c r="L59" s="71">
        <f t="shared" si="10"/>
        <v>0</v>
      </c>
      <c r="M59" s="71">
        <f t="shared" si="10"/>
        <v>95879.8</v>
      </c>
      <c r="N59" s="71">
        <f t="shared" si="10"/>
        <v>34436.199999999997</v>
      </c>
      <c r="O59" s="72"/>
    </row>
    <row r="60" spans="1:15" s="13" customFormat="1" ht="90" x14ac:dyDescent="0.15">
      <c r="A60" s="16" t="s">
        <v>49</v>
      </c>
      <c r="B60" s="26" t="s">
        <v>50</v>
      </c>
      <c r="C60" s="18">
        <f>E60+H60+K60+M60</f>
        <v>95879.8</v>
      </c>
      <c r="D60" s="18">
        <f>F60+J60+L60+N60</f>
        <v>34436.199999999997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95879.8</v>
      </c>
      <c r="N60" s="20">
        <v>34436.199999999997</v>
      </c>
      <c r="O60" s="46" t="s">
        <v>175</v>
      </c>
    </row>
    <row r="61" spans="1:15" s="13" customFormat="1" ht="139.5" customHeight="1" x14ac:dyDescent="0.15">
      <c r="A61" s="16" t="s">
        <v>88</v>
      </c>
      <c r="B61" s="26" t="s">
        <v>51</v>
      </c>
      <c r="C61" s="18">
        <f>E61+H61+K61+M61</f>
        <v>21136</v>
      </c>
      <c r="D61" s="18">
        <f>F61+J61+L61+N61</f>
        <v>96.233400000000003</v>
      </c>
      <c r="E61" s="18">
        <v>0</v>
      </c>
      <c r="F61" s="18">
        <v>0</v>
      </c>
      <c r="G61" s="18">
        <v>19456.599999999999</v>
      </c>
      <c r="H61" s="18">
        <v>21136</v>
      </c>
      <c r="I61" s="18">
        <v>21136</v>
      </c>
      <c r="J61" s="18">
        <v>96.233400000000003</v>
      </c>
      <c r="K61" s="18">
        <v>0</v>
      </c>
      <c r="L61" s="18">
        <v>0</v>
      </c>
      <c r="M61" s="18">
        <v>0</v>
      </c>
      <c r="N61" s="18">
        <v>0</v>
      </c>
      <c r="O61" s="55" t="s">
        <v>159</v>
      </c>
    </row>
    <row r="62" spans="1:15" s="13" customFormat="1" ht="42" x14ac:dyDescent="0.15">
      <c r="A62" s="14" t="s">
        <v>52</v>
      </c>
      <c r="B62" s="28" t="s">
        <v>53</v>
      </c>
      <c r="C62" s="15">
        <f>C63+C64+C65+C66+C67+C68</f>
        <v>90673</v>
      </c>
      <c r="D62" s="15">
        <f t="shared" ref="D62:N62" si="11">D63+D64+D65+D66+D67+D68</f>
        <v>23237.251</v>
      </c>
      <c r="E62" s="15">
        <f t="shared" si="11"/>
        <v>29700</v>
      </c>
      <c r="F62" s="15">
        <f t="shared" si="11"/>
        <v>0</v>
      </c>
      <c r="G62" s="15">
        <f t="shared" si="11"/>
        <v>52742.400000000001</v>
      </c>
      <c r="H62" s="15">
        <f t="shared" si="11"/>
        <v>60973</v>
      </c>
      <c r="I62" s="15">
        <f t="shared" si="11"/>
        <v>60973</v>
      </c>
      <c r="J62" s="15">
        <f t="shared" si="11"/>
        <v>23237.251</v>
      </c>
      <c r="K62" s="15">
        <f t="shared" si="11"/>
        <v>0</v>
      </c>
      <c r="L62" s="15">
        <f t="shared" si="11"/>
        <v>0</v>
      </c>
      <c r="M62" s="15">
        <f t="shared" si="11"/>
        <v>0</v>
      </c>
      <c r="N62" s="15">
        <f t="shared" si="11"/>
        <v>0</v>
      </c>
      <c r="O62" s="48"/>
    </row>
    <row r="63" spans="1:15" s="13" customFormat="1" ht="56.25" x14ac:dyDescent="0.15">
      <c r="A63" s="16" t="s">
        <v>54</v>
      </c>
      <c r="B63" s="26" t="s">
        <v>55</v>
      </c>
      <c r="C63" s="18">
        <f>E63+H63+K63+M63</f>
        <v>48468</v>
      </c>
      <c r="D63" s="18">
        <f>F63+J63+L63+N63</f>
        <v>19861.599999999999</v>
      </c>
      <c r="E63" s="18">
        <v>0</v>
      </c>
      <c r="F63" s="18">
        <v>0</v>
      </c>
      <c r="G63" s="25">
        <v>0</v>
      </c>
      <c r="H63" s="25">
        <v>48468</v>
      </c>
      <c r="I63" s="25">
        <v>48468</v>
      </c>
      <c r="J63" s="25">
        <v>19861.599999999999</v>
      </c>
      <c r="K63" s="18">
        <v>0</v>
      </c>
      <c r="L63" s="18">
        <v>0</v>
      </c>
      <c r="M63" s="18">
        <v>0</v>
      </c>
      <c r="N63" s="18">
        <v>0</v>
      </c>
      <c r="O63" s="46" t="s">
        <v>209</v>
      </c>
    </row>
    <row r="64" spans="1:15" s="13" customFormat="1" ht="45" x14ac:dyDescent="0.15">
      <c r="A64" s="16" t="s">
        <v>56</v>
      </c>
      <c r="B64" s="23" t="s">
        <v>57</v>
      </c>
      <c r="C64" s="18">
        <f>E64+H64+K64+M64</f>
        <v>3652</v>
      </c>
      <c r="D64" s="18">
        <f>F64+J64+L64+N64</f>
        <v>2936.8960000000002</v>
      </c>
      <c r="E64" s="18">
        <v>0</v>
      </c>
      <c r="F64" s="18">
        <v>0</v>
      </c>
      <c r="G64" s="25">
        <v>0</v>
      </c>
      <c r="H64" s="25">
        <v>3652</v>
      </c>
      <c r="I64" s="25">
        <v>3652</v>
      </c>
      <c r="J64" s="25">
        <v>2936.8960000000002</v>
      </c>
      <c r="K64" s="18">
        <v>0</v>
      </c>
      <c r="L64" s="18">
        <v>0</v>
      </c>
      <c r="M64" s="18">
        <v>0</v>
      </c>
      <c r="N64" s="18">
        <v>0</v>
      </c>
      <c r="O64" s="55" t="s">
        <v>190</v>
      </c>
    </row>
    <row r="65" spans="1:15" s="13" customFormat="1" ht="56.25" x14ac:dyDescent="0.15">
      <c r="A65" s="16" t="s">
        <v>58</v>
      </c>
      <c r="B65" s="23" t="s">
        <v>80</v>
      </c>
      <c r="C65" s="18">
        <f>E65+H65+K65+M65</f>
        <v>1053</v>
      </c>
      <c r="D65" s="18">
        <f>F65+J65+L65+N65</f>
        <v>438.755</v>
      </c>
      <c r="E65" s="18">
        <v>0</v>
      </c>
      <c r="F65" s="18">
        <v>0</v>
      </c>
      <c r="G65" s="25">
        <v>0</v>
      </c>
      <c r="H65" s="25">
        <v>1053</v>
      </c>
      <c r="I65" s="25">
        <v>1053</v>
      </c>
      <c r="J65" s="25">
        <v>438.755</v>
      </c>
      <c r="K65" s="18">
        <v>0</v>
      </c>
      <c r="L65" s="18">
        <v>0</v>
      </c>
      <c r="M65" s="18">
        <v>0</v>
      </c>
      <c r="N65" s="18">
        <v>0</v>
      </c>
      <c r="O65" s="55" t="s">
        <v>210</v>
      </c>
    </row>
    <row r="66" spans="1:15" s="13" customFormat="1" ht="101.25" x14ac:dyDescent="0.15">
      <c r="A66" s="16" t="s">
        <v>60</v>
      </c>
      <c r="B66" s="26" t="s">
        <v>59</v>
      </c>
      <c r="C66" s="18">
        <f>E66+H66+K66+M66</f>
        <v>1500</v>
      </c>
      <c r="D66" s="18">
        <f>F66+J66+L66+N66</f>
        <v>0</v>
      </c>
      <c r="E66" s="18">
        <v>0</v>
      </c>
      <c r="F66" s="18">
        <v>0</v>
      </c>
      <c r="G66" s="25">
        <v>1380.8</v>
      </c>
      <c r="H66" s="25">
        <v>1500</v>
      </c>
      <c r="I66" s="25">
        <v>1500</v>
      </c>
      <c r="J66" s="25">
        <v>0</v>
      </c>
      <c r="K66" s="18">
        <v>0</v>
      </c>
      <c r="L66" s="18">
        <v>0</v>
      </c>
      <c r="M66" s="18">
        <v>0</v>
      </c>
      <c r="N66" s="18">
        <v>0</v>
      </c>
      <c r="O66" s="55" t="s">
        <v>153</v>
      </c>
    </row>
    <row r="67" spans="1:15" s="13" customFormat="1" ht="101.25" x14ac:dyDescent="0.15">
      <c r="A67" s="16" t="s">
        <v>89</v>
      </c>
      <c r="B67" s="29" t="s">
        <v>61</v>
      </c>
      <c r="C67" s="18">
        <f>E67+H67+K67+M67</f>
        <v>30000</v>
      </c>
      <c r="D67" s="18">
        <f>F67+J67+L67+N67</f>
        <v>0</v>
      </c>
      <c r="E67" s="25">
        <v>29700</v>
      </c>
      <c r="F67" s="25">
        <v>0</v>
      </c>
      <c r="G67" s="25">
        <v>0</v>
      </c>
      <c r="H67" s="25">
        <v>300</v>
      </c>
      <c r="I67" s="25">
        <v>300</v>
      </c>
      <c r="J67" s="25">
        <v>0</v>
      </c>
      <c r="K67" s="18">
        <v>0</v>
      </c>
      <c r="L67" s="18">
        <v>0</v>
      </c>
      <c r="M67" s="18">
        <v>0</v>
      </c>
      <c r="N67" s="18">
        <v>0</v>
      </c>
      <c r="O67" s="55" t="s">
        <v>149</v>
      </c>
    </row>
    <row r="68" spans="1:15" s="13" customFormat="1" ht="90" x14ac:dyDescent="0.2">
      <c r="A68" s="73" t="s">
        <v>134</v>
      </c>
      <c r="B68" s="74" t="s">
        <v>135</v>
      </c>
      <c r="C68" s="75">
        <f>C69</f>
        <v>6000</v>
      </c>
      <c r="D68" s="75">
        <f t="shared" ref="D68:N68" si="12">D69</f>
        <v>0</v>
      </c>
      <c r="E68" s="75">
        <f t="shared" si="12"/>
        <v>0</v>
      </c>
      <c r="F68" s="75">
        <f t="shared" si="12"/>
        <v>0</v>
      </c>
      <c r="G68" s="75">
        <f t="shared" si="12"/>
        <v>51361.599999999999</v>
      </c>
      <c r="H68" s="75">
        <f t="shared" si="12"/>
        <v>6000</v>
      </c>
      <c r="I68" s="75">
        <f t="shared" si="12"/>
        <v>6000</v>
      </c>
      <c r="J68" s="75">
        <f t="shared" si="12"/>
        <v>0</v>
      </c>
      <c r="K68" s="75">
        <f t="shared" si="12"/>
        <v>0</v>
      </c>
      <c r="L68" s="75">
        <f t="shared" si="12"/>
        <v>0</v>
      </c>
      <c r="M68" s="75">
        <f t="shared" si="12"/>
        <v>0</v>
      </c>
      <c r="N68" s="75">
        <f t="shared" si="12"/>
        <v>0</v>
      </c>
      <c r="O68" s="76"/>
    </row>
    <row r="69" spans="1:15" s="13" customFormat="1" ht="45" x14ac:dyDescent="0.2">
      <c r="A69" s="56" t="s">
        <v>143</v>
      </c>
      <c r="B69" s="41" t="s">
        <v>79</v>
      </c>
      <c r="C69" s="51">
        <f>E69+H69+K69+M69</f>
        <v>6000</v>
      </c>
      <c r="D69" s="52">
        <f>F69+J69+L69+N69</f>
        <v>0</v>
      </c>
      <c r="E69" s="52"/>
      <c r="F69" s="52"/>
      <c r="G69" s="52">
        <v>51361.599999999999</v>
      </c>
      <c r="H69" s="54">
        <v>6000</v>
      </c>
      <c r="I69" s="54">
        <v>6000</v>
      </c>
      <c r="J69" s="54"/>
      <c r="K69" s="54"/>
      <c r="L69" s="54"/>
      <c r="M69" s="54"/>
      <c r="N69" s="54"/>
      <c r="O69" s="43" t="s">
        <v>152</v>
      </c>
    </row>
    <row r="70" spans="1:15" s="13" customFormat="1" ht="52.5" x14ac:dyDescent="0.15">
      <c r="A70" s="14" t="s">
        <v>62</v>
      </c>
      <c r="B70" s="30" t="s">
        <v>63</v>
      </c>
      <c r="C70" s="15">
        <f>C71</f>
        <v>0</v>
      </c>
      <c r="D70" s="15">
        <f t="shared" ref="D70:N70" si="13">D71</f>
        <v>0</v>
      </c>
      <c r="E70" s="15">
        <f t="shared" si="13"/>
        <v>0</v>
      </c>
      <c r="F70" s="15">
        <f t="shared" si="13"/>
        <v>0</v>
      </c>
      <c r="G70" s="15">
        <f t="shared" si="13"/>
        <v>0</v>
      </c>
      <c r="H70" s="15">
        <f t="shared" si="13"/>
        <v>0</v>
      </c>
      <c r="I70" s="15">
        <f t="shared" si="13"/>
        <v>0</v>
      </c>
      <c r="J70" s="15">
        <f t="shared" si="13"/>
        <v>0</v>
      </c>
      <c r="K70" s="15">
        <f t="shared" si="13"/>
        <v>0</v>
      </c>
      <c r="L70" s="15">
        <f t="shared" si="13"/>
        <v>0</v>
      </c>
      <c r="M70" s="15">
        <f t="shared" si="13"/>
        <v>0</v>
      </c>
      <c r="N70" s="15">
        <f t="shared" si="13"/>
        <v>0</v>
      </c>
      <c r="O70" s="48"/>
    </row>
    <row r="71" spans="1:15" s="13" customFormat="1" ht="157.5" x14ac:dyDescent="0.15">
      <c r="A71" s="16" t="s">
        <v>64</v>
      </c>
      <c r="B71" s="29" t="s">
        <v>65</v>
      </c>
      <c r="C71" s="18">
        <f>E71+H71+K71+M71</f>
        <v>0</v>
      </c>
      <c r="D71" s="18">
        <f>F71+J71+L71+N71</f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46" t="s">
        <v>151</v>
      </c>
    </row>
    <row r="72" spans="1:15" s="13" customFormat="1" ht="42" x14ac:dyDescent="0.15">
      <c r="A72" s="14" t="s">
        <v>66</v>
      </c>
      <c r="B72" s="30" t="s">
        <v>67</v>
      </c>
      <c r="C72" s="15">
        <f>C73</f>
        <v>285589.90000000002</v>
      </c>
      <c r="D72" s="15">
        <f t="shared" ref="D72:N72" si="14">D73</f>
        <v>13241.5</v>
      </c>
      <c r="E72" s="15">
        <f t="shared" si="14"/>
        <v>282734</v>
      </c>
      <c r="F72" s="15">
        <f t="shared" si="14"/>
        <v>13109.1</v>
      </c>
      <c r="G72" s="15">
        <f t="shared" si="14"/>
        <v>14880.7</v>
      </c>
      <c r="H72" s="15">
        <f t="shared" si="14"/>
        <v>2855.9</v>
      </c>
      <c r="I72" s="15">
        <f t="shared" si="14"/>
        <v>2855.9</v>
      </c>
      <c r="J72" s="15">
        <f t="shared" si="14"/>
        <v>132.4</v>
      </c>
      <c r="K72" s="15">
        <f t="shared" si="14"/>
        <v>0</v>
      </c>
      <c r="L72" s="15">
        <f t="shared" si="14"/>
        <v>0</v>
      </c>
      <c r="M72" s="15">
        <f t="shared" si="14"/>
        <v>0</v>
      </c>
      <c r="N72" s="15">
        <f t="shared" si="14"/>
        <v>0</v>
      </c>
      <c r="O72" s="47"/>
    </row>
    <row r="73" spans="1:15" s="13" customFormat="1" ht="112.5" x14ac:dyDescent="0.2">
      <c r="A73" s="73" t="s">
        <v>76</v>
      </c>
      <c r="B73" s="74" t="s">
        <v>136</v>
      </c>
      <c r="C73" s="75">
        <f>E73+H73+K73+M73</f>
        <v>285589.90000000002</v>
      </c>
      <c r="D73" s="77">
        <f>D74</f>
        <v>13241.5</v>
      </c>
      <c r="E73" s="77">
        <f t="shared" ref="E73:N73" si="15">E74</f>
        <v>282734</v>
      </c>
      <c r="F73" s="77">
        <f t="shared" si="15"/>
        <v>13109.1</v>
      </c>
      <c r="G73" s="77">
        <f t="shared" si="15"/>
        <v>14880.7</v>
      </c>
      <c r="H73" s="77">
        <f t="shared" si="15"/>
        <v>2855.9</v>
      </c>
      <c r="I73" s="77">
        <f t="shared" si="15"/>
        <v>2855.9</v>
      </c>
      <c r="J73" s="77">
        <f t="shared" si="15"/>
        <v>132.4</v>
      </c>
      <c r="K73" s="77">
        <f t="shared" si="15"/>
        <v>0</v>
      </c>
      <c r="L73" s="77">
        <f t="shared" si="15"/>
        <v>0</v>
      </c>
      <c r="M73" s="77">
        <f t="shared" si="15"/>
        <v>0</v>
      </c>
      <c r="N73" s="77">
        <f t="shared" si="15"/>
        <v>0</v>
      </c>
      <c r="O73" s="78"/>
    </row>
    <row r="74" spans="1:15" s="13" customFormat="1" ht="101.25" x14ac:dyDescent="0.2">
      <c r="A74" s="56" t="s">
        <v>78</v>
      </c>
      <c r="B74" s="41" t="s">
        <v>77</v>
      </c>
      <c r="C74" s="51">
        <f>E74+H74+K74+M74</f>
        <v>285589.90000000002</v>
      </c>
      <c r="D74" s="52">
        <f>F74+J74+L74+N74</f>
        <v>13241.5</v>
      </c>
      <c r="E74" s="52">
        <v>282734</v>
      </c>
      <c r="F74" s="52">
        <v>13109.1</v>
      </c>
      <c r="G74" s="52">
        <v>14880.7</v>
      </c>
      <c r="H74" s="54">
        <v>2855.9</v>
      </c>
      <c r="I74" s="54">
        <v>2855.9</v>
      </c>
      <c r="J74" s="53">
        <v>132.4</v>
      </c>
      <c r="K74" s="52"/>
      <c r="L74" s="52"/>
      <c r="M74" s="54"/>
      <c r="N74" s="54"/>
      <c r="O74" s="43" t="s">
        <v>211</v>
      </c>
    </row>
    <row r="75" spans="1:15" s="13" customFormat="1" ht="63" x14ac:dyDescent="0.15">
      <c r="A75" s="31" t="s">
        <v>68</v>
      </c>
      <c r="B75" s="28" t="s">
        <v>69</v>
      </c>
      <c r="C75" s="15">
        <f>C76</f>
        <v>2760773.8</v>
      </c>
      <c r="D75" s="15">
        <f t="shared" ref="D75:N75" si="16">D76</f>
        <v>1150322.415</v>
      </c>
      <c r="E75" s="15">
        <f t="shared" si="16"/>
        <v>0</v>
      </c>
      <c r="F75" s="15">
        <f t="shared" si="16"/>
        <v>0</v>
      </c>
      <c r="G75" s="15">
        <f t="shared" si="16"/>
        <v>2415028</v>
      </c>
      <c r="H75" s="15">
        <f t="shared" si="16"/>
        <v>2760773.8</v>
      </c>
      <c r="I75" s="15">
        <f t="shared" si="16"/>
        <v>2760773.8</v>
      </c>
      <c r="J75" s="15">
        <f t="shared" si="16"/>
        <v>1150322.415</v>
      </c>
      <c r="K75" s="15">
        <f t="shared" si="16"/>
        <v>0</v>
      </c>
      <c r="L75" s="15">
        <f t="shared" si="16"/>
        <v>0</v>
      </c>
      <c r="M75" s="15">
        <f t="shared" si="16"/>
        <v>0</v>
      </c>
      <c r="N75" s="15">
        <f t="shared" si="16"/>
        <v>0</v>
      </c>
      <c r="O75" s="49"/>
    </row>
    <row r="76" spans="1:15" s="13" customFormat="1" ht="45" x14ac:dyDescent="0.15">
      <c r="A76" s="16" t="s">
        <v>70</v>
      </c>
      <c r="B76" s="26" t="s">
        <v>71</v>
      </c>
      <c r="C76" s="18">
        <f>E76+H76+K76+M76</f>
        <v>2760773.8</v>
      </c>
      <c r="D76" s="18">
        <f>F76+J76+L76+N76</f>
        <v>1150322.415</v>
      </c>
      <c r="E76" s="18">
        <v>0</v>
      </c>
      <c r="F76" s="18">
        <v>0</v>
      </c>
      <c r="G76" s="18">
        <v>2415028</v>
      </c>
      <c r="H76" s="18">
        <v>2760773.8</v>
      </c>
      <c r="I76" s="18">
        <v>2760773.8</v>
      </c>
      <c r="J76" s="18">
        <v>1150322.415</v>
      </c>
      <c r="K76" s="18">
        <v>0</v>
      </c>
      <c r="L76" s="18">
        <v>0</v>
      </c>
      <c r="M76" s="18">
        <v>0</v>
      </c>
      <c r="N76" s="18">
        <v>0</v>
      </c>
      <c r="O76" s="55" t="s">
        <v>158</v>
      </c>
    </row>
    <row r="77" spans="1:15" s="13" customFormat="1" ht="123.75" x14ac:dyDescent="0.15">
      <c r="A77" s="16" t="s">
        <v>72</v>
      </c>
      <c r="B77" s="26" t="s">
        <v>73</v>
      </c>
      <c r="C77" s="18">
        <f>E77+H77+K77+M77</f>
        <v>221136</v>
      </c>
      <c r="D77" s="18">
        <f>F77+J77+L77+N77</f>
        <v>56614.1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221136</v>
      </c>
      <c r="N77" s="18">
        <v>56614.1</v>
      </c>
      <c r="O77" s="55" t="s">
        <v>176</v>
      </c>
    </row>
    <row r="78" spans="1:15" s="36" customFormat="1" x14ac:dyDescent="0.25">
      <c r="A78" s="56"/>
      <c r="B78" s="80" t="s">
        <v>141</v>
      </c>
      <c r="C78" s="81">
        <f>E78+H78+M78</f>
        <v>12646337.586999997</v>
      </c>
      <c r="D78" s="81">
        <f t="shared" ref="D78:N78" si="17">D7+D59+D62+D70+D72+D75</f>
        <v>4238123.26767</v>
      </c>
      <c r="E78" s="81">
        <f t="shared" si="17"/>
        <v>1181852.6000000001</v>
      </c>
      <c r="F78" s="81">
        <f t="shared" si="17"/>
        <v>252967.68332000001</v>
      </c>
      <c r="G78" s="81">
        <f t="shared" si="17"/>
        <v>4167079.5</v>
      </c>
      <c r="H78" s="81">
        <f>H7+H59+H62+H70+H72+H75</f>
        <v>4510454.0869999994</v>
      </c>
      <c r="I78" s="81">
        <f t="shared" si="17"/>
        <v>4510454.0869999994</v>
      </c>
      <c r="J78" s="81">
        <f t="shared" si="17"/>
        <v>1912409.2163500001</v>
      </c>
      <c r="K78" s="81">
        <f t="shared" si="17"/>
        <v>0</v>
      </c>
      <c r="L78" s="81">
        <f t="shared" si="17"/>
        <v>0</v>
      </c>
      <c r="M78" s="81">
        <f t="shared" si="17"/>
        <v>6954030.8999999994</v>
      </c>
      <c r="N78" s="81">
        <f t="shared" si="17"/>
        <v>2072897.868</v>
      </c>
      <c r="O78" s="82"/>
    </row>
    <row r="79" spans="1:15" s="36" customFormat="1" x14ac:dyDescent="0.25">
      <c r="A79" s="1"/>
      <c r="B79" s="37"/>
      <c r="C79" s="34"/>
      <c r="D79" s="34"/>
      <c r="E79" s="35"/>
      <c r="F79" s="35"/>
      <c r="G79" s="35"/>
      <c r="H79" s="35"/>
      <c r="J79" s="33"/>
      <c r="M79" s="32"/>
      <c r="N79" s="32"/>
      <c r="O79" s="50"/>
    </row>
    <row r="80" spans="1:15" s="36" customFormat="1" x14ac:dyDescent="0.25">
      <c r="A80" s="83" t="s">
        <v>191</v>
      </c>
      <c r="B80" s="37"/>
      <c r="C80" s="34"/>
      <c r="D80" s="34"/>
      <c r="E80" s="35"/>
      <c r="F80" s="35"/>
      <c r="G80" s="35"/>
      <c r="H80" s="35"/>
      <c r="J80" s="33"/>
      <c r="M80" s="32"/>
      <c r="N80" s="32"/>
      <c r="O80" s="50"/>
    </row>
    <row r="81" spans="1:15" s="36" customFormat="1" x14ac:dyDescent="0.25">
      <c r="A81" s="1"/>
      <c r="B81" s="37"/>
      <c r="C81" s="34"/>
      <c r="D81" s="34"/>
      <c r="E81" s="35"/>
      <c r="F81" s="35"/>
      <c r="G81" s="35"/>
      <c r="H81" s="35"/>
      <c r="J81" s="33"/>
      <c r="M81" s="32"/>
      <c r="N81" s="32"/>
      <c r="O81" s="50"/>
    </row>
    <row r="82" spans="1:15" s="36" customFormat="1" x14ac:dyDescent="0.25">
      <c r="A82" s="1"/>
      <c r="B82" s="37"/>
      <c r="C82" s="34"/>
      <c r="D82" s="34"/>
      <c r="E82" s="35"/>
      <c r="F82" s="35"/>
      <c r="G82" s="35"/>
      <c r="H82" s="35"/>
      <c r="J82" s="33"/>
      <c r="M82" s="32"/>
      <c r="N82" s="32"/>
      <c r="O82" s="50"/>
    </row>
    <row r="83" spans="1:15" s="36" customFormat="1" x14ac:dyDescent="0.25">
      <c r="A83" s="1"/>
      <c r="B83" s="37"/>
      <c r="C83" s="34"/>
      <c r="D83" s="34"/>
      <c r="E83" s="35"/>
      <c r="F83" s="35"/>
      <c r="G83" s="35"/>
      <c r="H83" s="35"/>
      <c r="J83" s="33"/>
      <c r="M83" s="32"/>
      <c r="N83" s="32"/>
      <c r="O83" s="50"/>
    </row>
    <row r="84" spans="1:15" s="36" customFormat="1" x14ac:dyDescent="0.25">
      <c r="A84" s="1"/>
      <c r="B84" s="37"/>
      <c r="C84" s="34"/>
      <c r="D84" s="34"/>
      <c r="E84" s="35"/>
      <c r="F84" s="35"/>
      <c r="G84" s="35"/>
      <c r="H84" s="35"/>
      <c r="J84" s="33"/>
      <c r="M84" s="32"/>
      <c r="N84" s="32"/>
      <c r="O84" s="50"/>
    </row>
    <row r="85" spans="1:15" s="36" customFormat="1" x14ac:dyDescent="0.25">
      <c r="A85" s="1"/>
      <c r="B85" s="37"/>
      <c r="C85" s="34"/>
      <c r="D85" s="34"/>
      <c r="E85" s="35"/>
      <c r="F85" s="35"/>
      <c r="G85" s="35"/>
      <c r="H85" s="35"/>
      <c r="J85" s="33"/>
      <c r="M85" s="32"/>
      <c r="N85" s="32"/>
      <c r="O85" s="50"/>
    </row>
    <row r="86" spans="1:15" s="36" customFormat="1" x14ac:dyDescent="0.25">
      <c r="A86" s="1"/>
      <c r="B86" s="37"/>
      <c r="C86" s="34"/>
      <c r="D86" s="34"/>
      <c r="E86" s="35"/>
      <c r="F86" s="35"/>
      <c r="G86" s="35"/>
      <c r="H86" s="35"/>
      <c r="J86" s="33"/>
      <c r="M86" s="32"/>
      <c r="N86" s="32"/>
      <c r="O86" s="50"/>
    </row>
    <row r="87" spans="1:15" s="36" customFormat="1" x14ac:dyDescent="0.25">
      <c r="A87" s="1"/>
      <c r="B87" s="37"/>
      <c r="C87" s="34"/>
      <c r="D87" s="34"/>
      <c r="E87" s="35"/>
      <c r="F87" s="35"/>
      <c r="G87" s="35"/>
      <c r="H87" s="35"/>
      <c r="J87" s="33"/>
      <c r="M87" s="32"/>
      <c r="N87" s="32"/>
      <c r="O87" s="50"/>
    </row>
    <row r="88" spans="1:15" s="36" customFormat="1" x14ac:dyDescent="0.25">
      <c r="A88" s="1"/>
      <c r="B88" s="37"/>
      <c r="C88" s="34"/>
      <c r="D88" s="34"/>
      <c r="E88" s="35"/>
      <c r="F88" s="35"/>
      <c r="G88" s="35"/>
      <c r="H88" s="35"/>
      <c r="J88" s="33"/>
      <c r="M88" s="32"/>
      <c r="N88" s="32"/>
      <c r="O88" s="50"/>
    </row>
    <row r="89" spans="1:15" s="36" customFormat="1" x14ac:dyDescent="0.25">
      <c r="A89" s="1"/>
      <c r="B89" s="37"/>
      <c r="C89" s="34"/>
      <c r="D89" s="34"/>
      <c r="E89" s="35"/>
      <c r="F89" s="35"/>
      <c r="G89" s="35"/>
      <c r="H89" s="35"/>
      <c r="J89" s="33"/>
      <c r="M89" s="32"/>
      <c r="N89" s="32"/>
      <c r="O89" s="50"/>
    </row>
    <row r="90" spans="1:15" s="36" customFormat="1" x14ac:dyDescent="0.25">
      <c r="A90" s="1"/>
      <c r="B90" s="37"/>
      <c r="C90" s="34"/>
      <c r="D90" s="34"/>
      <c r="E90" s="35"/>
      <c r="F90" s="35"/>
      <c r="G90" s="35"/>
      <c r="H90" s="35"/>
      <c r="J90" s="33"/>
      <c r="M90" s="32"/>
      <c r="N90" s="32"/>
      <c r="O90" s="50"/>
    </row>
    <row r="91" spans="1:15" s="36" customFormat="1" x14ac:dyDescent="0.25">
      <c r="A91" s="1"/>
      <c r="B91" s="37"/>
      <c r="C91" s="34"/>
      <c r="D91" s="34"/>
      <c r="E91" s="35"/>
      <c r="F91" s="35"/>
      <c r="G91" s="35"/>
      <c r="H91" s="35"/>
      <c r="J91" s="33"/>
      <c r="M91" s="32"/>
      <c r="N91" s="32"/>
      <c r="O91" s="50"/>
    </row>
    <row r="92" spans="1:15" s="36" customFormat="1" x14ac:dyDescent="0.25">
      <c r="A92" s="1"/>
      <c r="B92" s="37"/>
      <c r="C92" s="34"/>
      <c r="D92" s="34"/>
      <c r="E92" s="35"/>
      <c r="F92" s="35"/>
      <c r="G92" s="35"/>
      <c r="H92" s="35"/>
      <c r="J92" s="33"/>
      <c r="M92" s="32"/>
      <c r="N92" s="32"/>
      <c r="O92" s="50"/>
    </row>
    <row r="93" spans="1:15" s="36" customFormat="1" x14ac:dyDescent="0.25">
      <c r="A93" s="1"/>
      <c r="B93" s="37"/>
      <c r="C93" s="34"/>
      <c r="D93" s="34"/>
      <c r="E93" s="35"/>
      <c r="F93" s="35"/>
      <c r="G93" s="35"/>
      <c r="H93" s="35"/>
      <c r="J93" s="33"/>
      <c r="M93" s="32"/>
      <c r="N93" s="32"/>
      <c r="O93" s="50"/>
    </row>
    <row r="94" spans="1:15" s="36" customFormat="1" x14ac:dyDescent="0.25">
      <c r="A94" s="1"/>
      <c r="B94" s="37"/>
      <c r="C94" s="34"/>
      <c r="D94" s="34"/>
      <c r="E94" s="35"/>
      <c r="F94" s="35"/>
      <c r="G94" s="35"/>
      <c r="H94" s="35"/>
      <c r="J94" s="33"/>
      <c r="M94" s="32"/>
      <c r="N94" s="32"/>
      <c r="O94" s="50"/>
    </row>
    <row r="95" spans="1:15" s="36" customFormat="1" x14ac:dyDescent="0.25">
      <c r="A95" s="1"/>
      <c r="B95" s="37"/>
      <c r="C95" s="34"/>
      <c r="D95" s="34"/>
      <c r="E95" s="35"/>
      <c r="F95" s="35"/>
      <c r="G95" s="35"/>
      <c r="H95" s="35"/>
      <c r="J95" s="33"/>
      <c r="M95" s="32"/>
      <c r="N95" s="32"/>
      <c r="O95" s="50"/>
    </row>
    <row r="96" spans="1:15" s="36" customFormat="1" x14ac:dyDescent="0.25">
      <c r="A96" s="1"/>
      <c r="B96" s="37"/>
      <c r="C96" s="34"/>
      <c r="D96" s="34"/>
      <c r="E96" s="35"/>
      <c r="F96" s="35"/>
      <c r="G96" s="35"/>
      <c r="H96" s="35"/>
      <c r="J96" s="33"/>
      <c r="M96" s="32"/>
      <c r="N96" s="32"/>
      <c r="O96" s="50"/>
    </row>
    <row r="97" spans="1:15" s="36" customFormat="1" x14ac:dyDescent="0.25">
      <c r="A97" s="1"/>
      <c r="B97" s="37"/>
      <c r="C97" s="34"/>
      <c r="D97" s="34"/>
      <c r="E97" s="35"/>
      <c r="F97" s="35"/>
      <c r="G97" s="35"/>
      <c r="H97" s="35"/>
      <c r="J97" s="33"/>
      <c r="M97" s="32"/>
      <c r="N97" s="32"/>
      <c r="O97" s="50"/>
    </row>
    <row r="98" spans="1:15" s="36" customFormat="1" x14ac:dyDescent="0.25">
      <c r="A98" s="1"/>
      <c r="B98" s="37"/>
      <c r="C98" s="34"/>
      <c r="D98" s="34"/>
      <c r="E98" s="35"/>
      <c r="F98" s="35"/>
      <c r="G98" s="35"/>
      <c r="H98" s="35"/>
      <c r="J98" s="33"/>
      <c r="M98" s="32"/>
      <c r="N98" s="32"/>
      <c r="O98" s="50"/>
    </row>
    <row r="99" spans="1:15" s="36" customFormat="1" x14ac:dyDescent="0.25">
      <c r="A99" s="1"/>
      <c r="B99" s="37"/>
      <c r="C99" s="34"/>
      <c r="D99" s="34"/>
      <c r="E99" s="35"/>
      <c r="F99" s="35"/>
      <c r="G99" s="35"/>
      <c r="H99" s="35"/>
      <c r="J99" s="33"/>
      <c r="M99" s="32"/>
      <c r="N99" s="32"/>
      <c r="O99" s="50"/>
    </row>
    <row r="100" spans="1:15" s="36" customFormat="1" x14ac:dyDescent="0.25">
      <c r="A100" s="1"/>
      <c r="B100" s="37"/>
      <c r="C100" s="34"/>
      <c r="D100" s="34"/>
      <c r="E100" s="35"/>
      <c r="F100" s="35"/>
      <c r="G100" s="35"/>
      <c r="H100" s="35"/>
      <c r="J100" s="33"/>
      <c r="M100" s="32"/>
      <c r="N100" s="32"/>
      <c r="O100" s="50"/>
    </row>
    <row r="101" spans="1:15" s="36" customFormat="1" x14ac:dyDescent="0.25">
      <c r="A101" s="1"/>
      <c r="B101" s="37"/>
      <c r="C101" s="34"/>
      <c r="D101" s="34"/>
      <c r="E101" s="35"/>
      <c r="F101" s="35"/>
      <c r="G101" s="35"/>
      <c r="H101" s="35"/>
      <c r="J101" s="33"/>
      <c r="M101" s="32"/>
      <c r="N101" s="32"/>
      <c r="O101" s="50"/>
    </row>
    <row r="102" spans="1:15" s="36" customFormat="1" x14ac:dyDescent="0.25">
      <c r="A102" s="1"/>
      <c r="B102" s="37"/>
      <c r="C102" s="34"/>
      <c r="D102" s="34"/>
      <c r="E102" s="35"/>
      <c r="F102" s="35"/>
      <c r="G102" s="35"/>
      <c r="H102" s="35"/>
      <c r="J102" s="33"/>
      <c r="M102" s="32"/>
      <c r="N102" s="32"/>
      <c r="O102" s="50"/>
    </row>
    <row r="103" spans="1:15" s="36" customFormat="1" x14ac:dyDescent="0.25">
      <c r="A103" s="1"/>
      <c r="B103" s="37"/>
      <c r="C103" s="34"/>
      <c r="D103" s="34"/>
      <c r="E103" s="35"/>
      <c r="F103" s="35"/>
      <c r="G103" s="35"/>
      <c r="H103" s="35"/>
      <c r="J103" s="33"/>
      <c r="M103" s="32"/>
      <c r="N103" s="32"/>
      <c r="O103" s="50"/>
    </row>
    <row r="104" spans="1:15" s="36" customFormat="1" x14ac:dyDescent="0.25">
      <c r="A104" s="1"/>
      <c r="B104" s="37"/>
      <c r="C104" s="34"/>
      <c r="D104" s="34"/>
      <c r="E104" s="35"/>
      <c r="F104" s="35"/>
      <c r="G104" s="35"/>
      <c r="H104" s="35"/>
      <c r="J104" s="33"/>
      <c r="M104" s="32"/>
      <c r="N104" s="32"/>
      <c r="O104" s="50"/>
    </row>
    <row r="105" spans="1:15" s="36" customFormat="1" x14ac:dyDescent="0.25">
      <c r="A105" s="1"/>
      <c r="B105" s="37"/>
      <c r="C105" s="34"/>
      <c r="D105" s="34"/>
      <c r="E105" s="35"/>
      <c r="F105" s="35"/>
      <c r="G105" s="35"/>
      <c r="H105" s="35"/>
      <c r="J105" s="33"/>
      <c r="M105" s="32"/>
      <c r="N105" s="32"/>
      <c r="O105" s="50"/>
    </row>
    <row r="106" spans="1:15" s="36" customFormat="1" x14ac:dyDescent="0.25">
      <c r="A106" s="1"/>
      <c r="B106" s="37"/>
      <c r="C106" s="34"/>
      <c r="D106" s="34"/>
      <c r="E106" s="35"/>
      <c r="F106" s="35"/>
      <c r="G106" s="35"/>
      <c r="H106" s="35"/>
      <c r="J106" s="33"/>
      <c r="M106" s="32"/>
      <c r="N106" s="32"/>
      <c r="O106" s="50"/>
    </row>
    <row r="107" spans="1:15" s="36" customFormat="1" x14ac:dyDescent="0.25">
      <c r="A107" s="1"/>
      <c r="B107" s="37"/>
      <c r="C107" s="34"/>
      <c r="D107" s="34"/>
      <c r="E107" s="35"/>
      <c r="F107" s="35"/>
      <c r="G107" s="35"/>
      <c r="H107" s="35"/>
      <c r="J107" s="33"/>
      <c r="M107" s="32"/>
      <c r="N107" s="32"/>
      <c r="O107" s="50"/>
    </row>
    <row r="108" spans="1:15" s="36" customFormat="1" x14ac:dyDescent="0.25">
      <c r="A108" s="1"/>
      <c r="B108" s="37"/>
      <c r="C108" s="34"/>
      <c r="D108" s="34"/>
      <c r="E108" s="35"/>
      <c r="F108" s="35"/>
      <c r="G108" s="35"/>
      <c r="H108" s="35"/>
      <c r="J108" s="33"/>
      <c r="M108" s="32"/>
      <c r="N108" s="32"/>
      <c r="O108" s="50"/>
    </row>
    <row r="109" spans="1:15" s="36" customFormat="1" x14ac:dyDescent="0.25">
      <c r="A109" s="1"/>
      <c r="B109" s="37"/>
      <c r="C109" s="34"/>
      <c r="D109" s="34"/>
      <c r="E109" s="35"/>
      <c r="F109" s="35"/>
      <c r="G109" s="35"/>
      <c r="H109" s="35"/>
      <c r="J109" s="33"/>
      <c r="M109" s="32"/>
      <c r="N109" s="32"/>
      <c r="O109" s="50"/>
    </row>
    <row r="110" spans="1:15" s="36" customFormat="1" x14ac:dyDescent="0.25">
      <c r="A110" s="1"/>
      <c r="B110" s="37"/>
      <c r="C110" s="34"/>
      <c r="D110" s="34"/>
      <c r="E110" s="35"/>
      <c r="F110" s="35"/>
      <c r="G110" s="35"/>
      <c r="H110" s="35"/>
      <c r="J110" s="33"/>
      <c r="M110" s="32"/>
      <c r="N110" s="32"/>
      <c r="O110" s="50"/>
    </row>
    <row r="111" spans="1:15" s="36" customFormat="1" x14ac:dyDescent="0.25">
      <c r="A111" s="1"/>
      <c r="B111" s="37"/>
      <c r="C111" s="34"/>
      <c r="D111" s="34"/>
      <c r="E111" s="35"/>
      <c r="F111" s="35"/>
      <c r="G111" s="35"/>
      <c r="H111" s="35"/>
      <c r="J111" s="33"/>
      <c r="M111" s="32"/>
      <c r="N111" s="32"/>
      <c r="O111" s="50"/>
    </row>
    <row r="112" spans="1:15" s="36" customFormat="1" x14ac:dyDescent="0.25">
      <c r="A112" s="1"/>
      <c r="B112" s="37"/>
      <c r="C112" s="34"/>
      <c r="D112" s="34"/>
      <c r="E112" s="35"/>
      <c r="F112" s="35"/>
      <c r="G112" s="35"/>
      <c r="H112" s="35"/>
      <c r="J112" s="33"/>
      <c r="M112" s="32"/>
      <c r="N112" s="32"/>
      <c r="O112" s="50"/>
    </row>
    <row r="113" spans="1:15" s="36" customFormat="1" x14ac:dyDescent="0.25">
      <c r="A113" s="1"/>
      <c r="B113" s="37"/>
      <c r="C113" s="34"/>
      <c r="D113" s="34"/>
      <c r="E113" s="35"/>
      <c r="F113" s="35"/>
      <c r="G113" s="35"/>
      <c r="H113" s="35"/>
      <c r="J113" s="33"/>
      <c r="M113" s="32"/>
      <c r="N113" s="32"/>
      <c r="O113" s="50"/>
    </row>
    <row r="114" spans="1:15" s="36" customFormat="1" x14ac:dyDescent="0.25">
      <c r="A114" s="1"/>
      <c r="B114" s="37"/>
      <c r="C114" s="34"/>
      <c r="D114" s="34"/>
      <c r="E114" s="35"/>
      <c r="F114" s="35"/>
      <c r="G114" s="35"/>
      <c r="H114" s="35"/>
      <c r="J114" s="33"/>
      <c r="M114" s="32"/>
      <c r="N114" s="32"/>
      <c r="O114" s="50"/>
    </row>
    <row r="115" spans="1:15" s="36" customFormat="1" x14ac:dyDescent="0.25">
      <c r="A115" s="1"/>
      <c r="B115" s="37"/>
      <c r="C115" s="34"/>
      <c r="D115" s="34"/>
      <c r="E115" s="35"/>
      <c r="F115" s="35"/>
      <c r="G115" s="35"/>
      <c r="H115" s="35"/>
      <c r="J115" s="33"/>
      <c r="M115" s="32"/>
      <c r="N115" s="32"/>
      <c r="O115" s="50"/>
    </row>
    <row r="116" spans="1:15" s="36" customFormat="1" x14ac:dyDescent="0.25">
      <c r="A116" s="1"/>
      <c r="B116" s="37"/>
      <c r="C116" s="34"/>
      <c r="D116" s="34"/>
      <c r="E116" s="35"/>
      <c r="F116" s="35"/>
      <c r="G116" s="35"/>
      <c r="H116" s="35"/>
      <c r="J116" s="33"/>
      <c r="M116" s="32"/>
      <c r="N116" s="32"/>
      <c r="O116" s="50"/>
    </row>
    <row r="117" spans="1:15" s="36" customFormat="1" x14ac:dyDescent="0.25">
      <c r="A117" s="1"/>
      <c r="B117" s="37"/>
      <c r="C117" s="34"/>
      <c r="D117" s="34"/>
      <c r="E117" s="35"/>
      <c r="F117" s="35"/>
      <c r="G117" s="35"/>
      <c r="H117" s="35"/>
      <c r="J117" s="33"/>
      <c r="M117" s="32"/>
      <c r="N117" s="32"/>
      <c r="O117" s="50"/>
    </row>
    <row r="118" spans="1:15" s="36" customFormat="1" x14ac:dyDescent="0.25">
      <c r="A118" s="1"/>
      <c r="B118" s="37"/>
      <c r="C118" s="34"/>
      <c r="D118" s="34"/>
      <c r="E118" s="35"/>
      <c r="F118" s="35"/>
      <c r="G118" s="35"/>
      <c r="H118" s="35"/>
      <c r="J118" s="33"/>
      <c r="M118" s="32"/>
      <c r="N118" s="32"/>
      <c r="O118" s="50"/>
    </row>
    <row r="119" spans="1:15" s="36" customFormat="1" x14ac:dyDescent="0.25">
      <c r="A119" s="1"/>
      <c r="B119" s="37"/>
      <c r="C119" s="34"/>
      <c r="D119" s="34"/>
      <c r="E119" s="35"/>
      <c r="F119" s="35"/>
      <c r="G119" s="35"/>
      <c r="H119" s="35"/>
      <c r="J119" s="33"/>
      <c r="M119" s="32"/>
      <c r="N119" s="32"/>
      <c r="O119" s="50"/>
    </row>
    <row r="120" spans="1:15" s="36" customFormat="1" x14ac:dyDescent="0.25">
      <c r="A120" s="1"/>
      <c r="B120" s="37"/>
      <c r="C120" s="34"/>
      <c r="D120" s="34"/>
      <c r="E120" s="35"/>
      <c r="F120" s="35"/>
      <c r="G120" s="35"/>
      <c r="H120" s="35"/>
      <c r="J120" s="33"/>
      <c r="M120" s="32"/>
      <c r="N120" s="32"/>
      <c r="O120" s="50"/>
    </row>
    <row r="121" spans="1:15" s="36" customFormat="1" x14ac:dyDescent="0.25">
      <c r="A121" s="1"/>
      <c r="B121" s="37"/>
      <c r="C121" s="34"/>
      <c r="D121" s="34"/>
      <c r="E121" s="35"/>
      <c r="F121" s="35"/>
      <c r="G121" s="35"/>
      <c r="H121" s="35"/>
      <c r="J121" s="33"/>
      <c r="M121" s="32"/>
      <c r="N121" s="32"/>
      <c r="O121" s="50"/>
    </row>
    <row r="122" spans="1:15" s="36" customFormat="1" x14ac:dyDescent="0.25">
      <c r="A122" s="1"/>
      <c r="B122" s="37"/>
      <c r="C122" s="34"/>
      <c r="D122" s="34"/>
      <c r="E122" s="35"/>
      <c r="F122" s="35"/>
      <c r="G122" s="35"/>
      <c r="H122" s="35"/>
      <c r="J122" s="33"/>
      <c r="M122" s="32"/>
      <c r="N122" s="32"/>
      <c r="O122" s="50"/>
    </row>
    <row r="123" spans="1:15" s="36" customFormat="1" x14ac:dyDescent="0.25">
      <c r="A123" s="1"/>
      <c r="B123" s="37"/>
      <c r="C123" s="34"/>
      <c r="D123" s="34"/>
      <c r="E123" s="35"/>
      <c r="F123" s="35"/>
      <c r="G123" s="35"/>
      <c r="H123" s="35"/>
      <c r="J123" s="33"/>
      <c r="M123" s="32"/>
      <c r="N123" s="32"/>
      <c r="O123" s="50"/>
    </row>
    <row r="124" spans="1:15" s="36" customFormat="1" x14ac:dyDescent="0.25">
      <c r="A124" s="1"/>
      <c r="B124" s="37"/>
      <c r="C124" s="34"/>
      <c r="D124" s="34"/>
      <c r="E124" s="35"/>
      <c r="F124" s="35"/>
      <c r="G124" s="35"/>
      <c r="H124" s="35"/>
      <c r="J124" s="33"/>
      <c r="M124" s="32"/>
      <c r="N124" s="32"/>
      <c r="O124" s="50"/>
    </row>
    <row r="125" spans="1:15" s="36" customFormat="1" x14ac:dyDescent="0.25">
      <c r="A125" s="1"/>
      <c r="B125" s="37"/>
      <c r="C125" s="34"/>
      <c r="D125" s="34"/>
      <c r="E125" s="35"/>
      <c r="F125" s="35"/>
      <c r="G125" s="35"/>
      <c r="H125" s="35"/>
      <c r="J125" s="33"/>
      <c r="M125" s="32"/>
      <c r="N125" s="32"/>
      <c r="O125" s="50"/>
    </row>
    <row r="126" spans="1:15" s="36" customFormat="1" x14ac:dyDescent="0.25">
      <c r="A126" s="1"/>
      <c r="B126" s="37"/>
      <c r="C126" s="34"/>
      <c r="D126" s="34"/>
      <c r="E126" s="35"/>
      <c r="F126" s="35"/>
      <c r="G126" s="35"/>
      <c r="H126" s="35"/>
      <c r="J126" s="33"/>
      <c r="M126" s="32"/>
      <c r="N126" s="32"/>
      <c r="O126" s="50"/>
    </row>
    <row r="127" spans="1:15" s="36" customFormat="1" x14ac:dyDescent="0.25">
      <c r="A127" s="1"/>
      <c r="B127" s="37"/>
      <c r="C127" s="34"/>
      <c r="D127" s="34"/>
      <c r="E127" s="35"/>
      <c r="F127" s="35"/>
      <c r="G127" s="35"/>
      <c r="H127" s="35"/>
      <c r="J127" s="33"/>
      <c r="M127" s="32"/>
      <c r="N127" s="32"/>
      <c r="O127" s="50"/>
    </row>
    <row r="128" spans="1:15" s="36" customFormat="1" x14ac:dyDescent="0.25">
      <c r="A128" s="1"/>
      <c r="B128" s="37"/>
      <c r="C128" s="34"/>
      <c r="D128" s="34"/>
      <c r="E128" s="35"/>
      <c r="F128" s="35"/>
      <c r="G128" s="35"/>
      <c r="H128" s="35"/>
      <c r="J128" s="33"/>
      <c r="M128" s="32"/>
      <c r="N128" s="32"/>
      <c r="O128" s="50"/>
    </row>
    <row r="129" spans="1:15" s="36" customFormat="1" x14ac:dyDescent="0.25">
      <c r="A129" s="1"/>
      <c r="B129" s="37"/>
      <c r="C129" s="34"/>
      <c r="D129" s="34"/>
      <c r="E129" s="35"/>
      <c r="F129" s="35"/>
      <c r="G129" s="35"/>
      <c r="H129" s="35"/>
      <c r="J129" s="33"/>
      <c r="M129" s="32"/>
      <c r="N129" s="32"/>
      <c r="O129" s="50"/>
    </row>
    <row r="130" spans="1:15" s="36" customFormat="1" x14ac:dyDescent="0.25">
      <c r="A130" s="1"/>
      <c r="B130" s="37"/>
      <c r="C130" s="34"/>
      <c r="D130" s="34"/>
      <c r="E130" s="35"/>
      <c r="F130" s="35"/>
      <c r="G130" s="35"/>
      <c r="H130" s="35"/>
      <c r="J130" s="33"/>
      <c r="M130" s="32"/>
      <c r="N130" s="32"/>
      <c r="O130" s="50"/>
    </row>
    <row r="131" spans="1:15" s="36" customFormat="1" x14ac:dyDescent="0.25">
      <c r="A131" s="1"/>
      <c r="B131" s="37"/>
      <c r="C131" s="34"/>
      <c r="D131" s="34"/>
      <c r="E131" s="35"/>
      <c r="F131" s="35"/>
      <c r="G131" s="35"/>
      <c r="H131" s="35"/>
      <c r="J131" s="33"/>
      <c r="M131" s="32"/>
      <c r="N131" s="32"/>
      <c r="O131" s="50"/>
    </row>
    <row r="132" spans="1:15" s="36" customFormat="1" x14ac:dyDescent="0.25">
      <c r="A132" s="1"/>
      <c r="B132" s="37"/>
      <c r="C132" s="34"/>
      <c r="D132" s="34"/>
      <c r="E132" s="35"/>
      <c r="F132" s="35"/>
      <c r="G132" s="35"/>
      <c r="H132" s="35"/>
      <c r="J132" s="33"/>
      <c r="M132" s="32"/>
      <c r="N132" s="32"/>
      <c r="O132" s="50"/>
    </row>
    <row r="133" spans="1:15" s="36" customFormat="1" x14ac:dyDescent="0.25">
      <c r="A133" s="1"/>
      <c r="B133" s="37"/>
      <c r="C133" s="34"/>
      <c r="D133" s="34"/>
      <c r="E133" s="35"/>
      <c r="F133" s="35"/>
      <c r="G133" s="35"/>
      <c r="H133" s="35"/>
      <c r="J133" s="33"/>
      <c r="M133" s="32"/>
      <c r="N133" s="32"/>
      <c r="O133" s="50"/>
    </row>
    <row r="134" spans="1:15" s="36" customFormat="1" x14ac:dyDescent="0.25">
      <c r="A134" s="1"/>
      <c r="B134" s="37"/>
      <c r="C134" s="34"/>
      <c r="D134" s="34"/>
      <c r="E134" s="35"/>
      <c r="F134" s="35"/>
      <c r="G134" s="35"/>
      <c r="H134" s="35"/>
      <c r="J134" s="33"/>
      <c r="M134" s="32"/>
      <c r="N134" s="32"/>
      <c r="O134" s="50"/>
    </row>
    <row r="135" spans="1:15" s="36" customFormat="1" x14ac:dyDescent="0.25">
      <c r="A135" s="1"/>
      <c r="B135" s="37"/>
      <c r="C135" s="34"/>
      <c r="D135" s="34"/>
      <c r="E135" s="35"/>
      <c r="F135" s="35"/>
      <c r="G135" s="35"/>
      <c r="H135" s="35"/>
      <c r="J135" s="33"/>
      <c r="M135" s="32"/>
      <c r="N135" s="32"/>
      <c r="O135" s="50"/>
    </row>
    <row r="136" spans="1:15" s="36" customFormat="1" x14ac:dyDescent="0.25">
      <c r="A136" s="1"/>
      <c r="B136" s="37"/>
      <c r="C136" s="34"/>
      <c r="D136" s="34"/>
      <c r="E136" s="35"/>
      <c r="F136" s="35"/>
      <c r="G136" s="35"/>
      <c r="H136" s="35"/>
      <c r="J136" s="33"/>
      <c r="M136" s="32"/>
      <c r="N136" s="32"/>
      <c r="O136" s="50"/>
    </row>
    <row r="137" spans="1:15" s="36" customFormat="1" x14ac:dyDescent="0.25">
      <c r="A137" s="1"/>
      <c r="B137" s="37"/>
      <c r="C137" s="34"/>
      <c r="D137" s="34"/>
      <c r="E137" s="35"/>
      <c r="F137" s="35"/>
      <c r="G137" s="35"/>
      <c r="H137" s="35"/>
      <c r="J137" s="33"/>
      <c r="M137" s="32"/>
      <c r="N137" s="32"/>
      <c r="O137" s="50"/>
    </row>
    <row r="138" spans="1:15" s="36" customFormat="1" x14ac:dyDescent="0.25">
      <c r="A138" s="1"/>
      <c r="B138" s="37"/>
      <c r="C138" s="34"/>
      <c r="D138" s="34"/>
      <c r="E138" s="35"/>
      <c r="F138" s="35"/>
      <c r="G138" s="35"/>
      <c r="H138" s="35"/>
      <c r="J138" s="33"/>
      <c r="M138" s="32"/>
      <c r="N138" s="32"/>
      <c r="O138" s="50"/>
    </row>
    <row r="139" spans="1:15" s="36" customFormat="1" x14ac:dyDescent="0.25">
      <c r="A139" s="1"/>
      <c r="B139" s="37"/>
      <c r="C139" s="34"/>
      <c r="D139" s="34"/>
      <c r="E139" s="35"/>
      <c r="F139" s="35"/>
      <c r="G139" s="35"/>
      <c r="H139" s="35"/>
      <c r="J139" s="33"/>
      <c r="M139" s="32"/>
      <c r="N139" s="32"/>
      <c r="O139" s="50"/>
    </row>
    <row r="140" spans="1:15" s="36" customFormat="1" x14ac:dyDescent="0.25">
      <c r="A140" s="1"/>
      <c r="B140" s="37"/>
      <c r="C140" s="34"/>
      <c r="D140" s="34"/>
      <c r="E140" s="35"/>
      <c r="F140" s="35"/>
      <c r="G140" s="35"/>
      <c r="H140" s="35"/>
      <c r="J140" s="33"/>
      <c r="M140" s="32"/>
      <c r="N140" s="32"/>
      <c r="O140" s="50"/>
    </row>
    <row r="141" spans="1:15" s="36" customFormat="1" x14ac:dyDescent="0.25">
      <c r="A141" s="1"/>
      <c r="B141" s="37"/>
      <c r="C141" s="34"/>
      <c r="D141" s="34"/>
      <c r="E141" s="35"/>
      <c r="F141" s="35"/>
      <c r="G141" s="35"/>
      <c r="H141" s="35"/>
      <c r="J141" s="33"/>
      <c r="M141" s="32"/>
      <c r="N141" s="32"/>
      <c r="O141" s="50"/>
    </row>
    <row r="142" spans="1:15" s="36" customFormat="1" x14ac:dyDescent="0.25">
      <c r="A142" s="1"/>
      <c r="B142" s="37"/>
      <c r="C142" s="34"/>
      <c r="D142" s="34"/>
      <c r="E142" s="35"/>
      <c r="F142" s="35"/>
      <c r="G142" s="35"/>
      <c r="H142" s="35"/>
      <c r="J142" s="33"/>
      <c r="M142" s="32"/>
      <c r="N142" s="32"/>
      <c r="O142" s="50"/>
    </row>
    <row r="143" spans="1:15" s="36" customFormat="1" x14ac:dyDescent="0.25">
      <c r="A143" s="1"/>
      <c r="B143" s="37"/>
      <c r="C143" s="34"/>
      <c r="D143" s="34"/>
      <c r="E143" s="35"/>
      <c r="F143" s="35"/>
      <c r="G143" s="35"/>
      <c r="H143" s="35"/>
      <c r="J143" s="33"/>
      <c r="M143" s="32"/>
      <c r="N143" s="32"/>
      <c r="O143" s="50"/>
    </row>
    <row r="144" spans="1:15" s="36" customFormat="1" x14ac:dyDescent="0.25">
      <c r="A144" s="1"/>
      <c r="B144" s="37"/>
      <c r="C144" s="34"/>
      <c r="D144" s="34"/>
      <c r="E144" s="35"/>
      <c r="F144" s="35"/>
      <c r="G144" s="35"/>
      <c r="H144" s="35"/>
      <c r="J144" s="33"/>
      <c r="M144" s="32"/>
      <c r="N144" s="32"/>
      <c r="O144" s="50"/>
    </row>
    <row r="145" spans="1:15" s="36" customFormat="1" x14ac:dyDescent="0.25">
      <c r="A145" s="1"/>
      <c r="B145" s="37"/>
      <c r="C145" s="34"/>
      <c r="D145" s="34"/>
      <c r="E145" s="35"/>
      <c r="F145" s="35"/>
      <c r="G145" s="35"/>
      <c r="H145" s="35"/>
      <c r="J145" s="33"/>
      <c r="M145" s="32"/>
      <c r="N145" s="32"/>
      <c r="O145" s="50"/>
    </row>
    <row r="146" spans="1:15" s="36" customFormat="1" x14ac:dyDescent="0.25">
      <c r="A146" s="1"/>
      <c r="B146" s="37"/>
      <c r="C146" s="34"/>
      <c r="D146" s="34"/>
      <c r="E146" s="35"/>
      <c r="F146" s="35"/>
      <c r="G146" s="35"/>
      <c r="H146" s="35"/>
      <c r="J146" s="33"/>
      <c r="M146" s="32"/>
      <c r="N146" s="32"/>
      <c r="O146" s="50"/>
    </row>
    <row r="147" spans="1:15" s="36" customFormat="1" x14ac:dyDescent="0.25">
      <c r="A147" s="1"/>
      <c r="B147" s="37"/>
      <c r="C147" s="34"/>
      <c r="D147" s="34"/>
      <c r="E147" s="35"/>
      <c r="F147" s="35"/>
      <c r="G147" s="35"/>
      <c r="H147" s="35"/>
      <c r="J147" s="33"/>
      <c r="M147" s="32"/>
      <c r="N147" s="32"/>
      <c r="O147" s="50"/>
    </row>
    <row r="148" spans="1:15" s="36" customFormat="1" x14ac:dyDescent="0.25">
      <c r="A148" s="1"/>
      <c r="B148" s="37"/>
      <c r="C148" s="34"/>
      <c r="D148" s="34"/>
      <c r="E148" s="35"/>
      <c r="F148" s="35"/>
      <c r="G148" s="35"/>
      <c r="H148" s="35"/>
      <c r="J148" s="33"/>
      <c r="M148" s="32"/>
      <c r="N148" s="32"/>
      <c r="O148" s="50"/>
    </row>
    <row r="149" spans="1:15" s="36" customFormat="1" x14ac:dyDescent="0.25">
      <c r="A149" s="1"/>
      <c r="B149" s="37"/>
      <c r="C149" s="34"/>
      <c r="D149" s="34"/>
      <c r="E149" s="35"/>
      <c r="F149" s="35"/>
      <c r="G149" s="35"/>
      <c r="H149" s="35"/>
      <c r="J149" s="33"/>
      <c r="M149" s="32"/>
      <c r="N149" s="32"/>
      <c r="O149" s="50"/>
    </row>
    <row r="150" spans="1:15" s="36" customFormat="1" x14ac:dyDescent="0.25">
      <c r="A150" s="1"/>
      <c r="B150" s="37"/>
      <c r="C150" s="34"/>
      <c r="D150" s="34"/>
      <c r="E150" s="35"/>
      <c r="F150" s="35"/>
      <c r="G150" s="35"/>
      <c r="H150" s="35"/>
      <c r="J150" s="33"/>
      <c r="M150" s="32"/>
      <c r="N150" s="32"/>
      <c r="O150" s="50"/>
    </row>
    <row r="151" spans="1:15" s="36" customFormat="1" x14ac:dyDescent="0.25">
      <c r="A151" s="1"/>
      <c r="B151" s="37"/>
      <c r="C151" s="34"/>
      <c r="D151" s="34"/>
      <c r="E151" s="35"/>
      <c r="F151" s="35"/>
      <c r="G151" s="35"/>
      <c r="H151" s="35"/>
      <c r="J151" s="33"/>
      <c r="M151" s="32"/>
      <c r="N151" s="32"/>
      <c r="O151" s="50"/>
    </row>
    <row r="152" spans="1:15" s="36" customFormat="1" x14ac:dyDescent="0.25">
      <c r="A152" s="1"/>
      <c r="B152" s="37"/>
      <c r="C152" s="34"/>
      <c r="D152" s="34"/>
      <c r="E152" s="35"/>
      <c r="F152" s="35"/>
      <c r="G152" s="35"/>
      <c r="H152" s="35"/>
      <c r="J152" s="33"/>
      <c r="M152" s="32"/>
      <c r="N152" s="32"/>
      <c r="O152" s="50"/>
    </row>
    <row r="153" spans="1:15" s="36" customFormat="1" x14ac:dyDescent="0.25">
      <c r="A153" s="1"/>
      <c r="B153" s="37"/>
      <c r="C153" s="34"/>
      <c r="D153" s="34"/>
      <c r="E153" s="35"/>
      <c r="F153" s="35"/>
      <c r="G153" s="35"/>
      <c r="H153" s="35"/>
      <c r="J153" s="33"/>
      <c r="M153" s="32"/>
      <c r="N153" s="32"/>
      <c r="O153" s="50"/>
    </row>
    <row r="154" spans="1:15" s="36" customFormat="1" x14ac:dyDescent="0.25">
      <c r="A154" s="1"/>
      <c r="B154" s="37"/>
      <c r="C154" s="34"/>
      <c r="D154" s="34"/>
      <c r="E154" s="35"/>
      <c r="F154" s="35"/>
      <c r="G154" s="35"/>
      <c r="H154" s="35"/>
      <c r="J154" s="33"/>
      <c r="M154" s="32"/>
      <c r="N154" s="32"/>
      <c r="O154" s="50"/>
    </row>
    <row r="155" spans="1:15" s="36" customFormat="1" x14ac:dyDescent="0.25">
      <c r="A155" s="1"/>
      <c r="B155" s="37"/>
      <c r="C155" s="34"/>
      <c r="D155" s="34"/>
      <c r="E155" s="35"/>
      <c r="F155" s="35"/>
      <c r="G155" s="35"/>
      <c r="H155" s="35"/>
      <c r="J155" s="33"/>
      <c r="M155" s="32"/>
      <c r="N155" s="32"/>
      <c r="O155" s="50"/>
    </row>
    <row r="156" spans="1:15" s="36" customFormat="1" x14ac:dyDescent="0.25">
      <c r="A156" s="1"/>
      <c r="B156" s="37"/>
      <c r="C156" s="34"/>
      <c r="D156" s="34"/>
      <c r="E156" s="35"/>
      <c r="F156" s="35"/>
      <c r="G156" s="35"/>
      <c r="H156" s="35"/>
      <c r="J156" s="33"/>
      <c r="M156" s="32"/>
      <c r="N156" s="32"/>
      <c r="O156" s="50"/>
    </row>
    <row r="157" spans="1:15" s="36" customFormat="1" x14ac:dyDescent="0.25">
      <c r="A157" s="1"/>
      <c r="B157" s="37"/>
      <c r="C157" s="34"/>
      <c r="D157" s="34"/>
      <c r="E157" s="35"/>
      <c r="F157" s="35"/>
      <c r="G157" s="35"/>
      <c r="H157" s="35"/>
      <c r="J157" s="33"/>
      <c r="M157" s="32"/>
      <c r="N157" s="32"/>
      <c r="O157" s="50"/>
    </row>
    <row r="158" spans="1:15" s="36" customFormat="1" x14ac:dyDescent="0.25">
      <c r="A158" s="1"/>
      <c r="B158" s="37"/>
      <c r="C158" s="34"/>
      <c r="D158" s="34"/>
      <c r="E158" s="35"/>
      <c r="F158" s="35"/>
      <c r="G158" s="35"/>
      <c r="H158" s="35"/>
      <c r="J158" s="33"/>
      <c r="M158" s="32"/>
      <c r="N158" s="32"/>
      <c r="O158" s="50"/>
    </row>
    <row r="159" spans="1:15" s="36" customFormat="1" x14ac:dyDescent="0.25">
      <c r="A159" s="1"/>
      <c r="B159" s="37"/>
      <c r="C159" s="34"/>
      <c r="D159" s="34"/>
      <c r="E159" s="35"/>
      <c r="F159" s="35"/>
      <c r="G159" s="35"/>
      <c r="H159" s="35"/>
      <c r="J159" s="33"/>
      <c r="M159" s="32"/>
      <c r="N159" s="32"/>
      <c r="O159" s="50"/>
    </row>
    <row r="160" spans="1:15" s="36" customFormat="1" x14ac:dyDescent="0.25">
      <c r="A160" s="1"/>
      <c r="B160" s="37"/>
      <c r="C160" s="34"/>
      <c r="D160" s="34"/>
      <c r="E160" s="35"/>
      <c r="F160" s="35"/>
      <c r="G160" s="35"/>
      <c r="H160" s="35"/>
      <c r="J160" s="33"/>
      <c r="M160" s="32"/>
      <c r="N160" s="32"/>
      <c r="O160" s="50"/>
    </row>
    <row r="161" spans="1:15" s="36" customFormat="1" x14ac:dyDescent="0.25">
      <c r="A161" s="1"/>
      <c r="B161" s="37"/>
      <c r="C161" s="34"/>
      <c r="D161" s="34"/>
      <c r="E161" s="35"/>
      <c r="F161" s="35"/>
      <c r="G161" s="35"/>
      <c r="H161" s="35"/>
      <c r="J161" s="33"/>
      <c r="M161" s="32"/>
      <c r="N161" s="32"/>
      <c r="O161" s="50"/>
    </row>
    <row r="162" spans="1:15" s="36" customFormat="1" x14ac:dyDescent="0.25">
      <c r="A162" s="1"/>
      <c r="B162" s="37"/>
      <c r="C162" s="34"/>
      <c r="D162" s="34"/>
      <c r="E162" s="35"/>
      <c r="F162" s="35"/>
      <c r="G162" s="35"/>
      <c r="H162" s="35"/>
      <c r="J162" s="33"/>
      <c r="M162" s="32"/>
      <c r="N162" s="32"/>
      <c r="O162" s="50"/>
    </row>
    <row r="163" spans="1:15" s="36" customFormat="1" x14ac:dyDescent="0.25">
      <c r="A163" s="1"/>
      <c r="B163" s="37"/>
      <c r="C163" s="34"/>
      <c r="D163" s="34"/>
      <c r="E163" s="35"/>
      <c r="F163" s="35"/>
      <c r="G163" s="35"/>
      <c r="H163" s="35"/>
      <c r="J163" s="33"/>
      <c r="M163" s="32"/>
      <c r="N163" s="32"/>
      <c r="O163" s="50"/>
    </row>
    <row r="164" spans="1:15" s="36" customFormat="1" x14ac:dyDescent="0.25">
      <c r="A164" s="1"/>
      <c r="B164" s="37"/>
      <c r="C164" s="34"/>
      <c r="D164" s="34"/>
      <c r="E164" s="35"/>
      <c r="F164" s="35"/>
      <c r="G164" s="35"/>
      <c r="H164" s="35"/>
      <c r="J164" s="33"/>
      <c r="M164" s="32"/>
      <c r="N164" s="32"/>
      <c r="O164" s="50"/>
    </row>
    <row r="165" spans="1:15" s="36" customFormat="1" x14ac:dyDescent="0.25">
      <c r="A165" s="1"/>
      <c r="B165" s="37"/>
      <c r="C165" s="34"/>
      <c r="D165" s="34"/>
      <c r="E165" s="35"/>
      <c r="F165" s="35"/>
      <c r="G165" s="35"/>
      <c r="H165" s="35"/>
      <c r="J165" s="33"/>
      <c r="M165" s="32"/>
      <c r="N165" s="32"/>
      <c r="O165" s="50"/>
    </row>
    <row r="166" spans="1:15" s="36" customFormat="1" x14ac:dyDescent="0.25">
      <c r="A166" s="1"/>
      <c r="B166" s="37"/>
      <c r="C166" s="34"/>
      <c r="D166" s="34"/>
      <c r="E166" s="35"/>
      <c r="F166" s="35"/>
      <c r="G166" s="35"/>
      <c r="H166" s="35"/>
      <c r="J166" s="33"/>
      <c r="M166" s="32"/>
      <c r="N166" s="32"/>
      <c r="O166" s="50"/>
    </row>
    <row r="167" spans="1:15" s="36" customFormat="1" x14ac:dyDescent="0.25">
      <c r="A167" s="1"/>
      <c r="B167" s="37"/>
      <c r="C167" s="34"/>
      <c r="D167" s="34"/>
      <c r="E167" s="35"/>
      <c r="F167" s="35"/>
      <c r="G167" s="35"/>
      <c r="H167" s="35"/>
      <c r="J167" s="33"/>
      <c r="M167" s="32"/>
      <c r="N167" s="32"/>
      <c r="O167" s="50"/>
    </row>
    <row r="168" spans="1:15" s="36" customFormat="1" x14ac:dyDescent="0.25">
      <c r="A168" s="1"/>
      <c r="B168" s="37"/>
      <c r="C168" s="34"/>
      <c r="D168" s="34"/>
      <c r="E168" s="35"/>
      <c r="F168" s="35"/>
      <c r="G168" s="35"/>
      <c r="H168" s="35"/>
      <c r="J168" s="33"/>
      <c r="M168" s="32"/>
      <c r="N168" s="32"/>
      <c r="O168" s="50"/>
    </row>
    <row r="169" spans="1:15" s="36" customFormat="1" x14ac:dyDescent="0.25">
      <c r="A169" s="1"/>
      <c r="B169" s="37"/>
      <c r="C169" s="34"/>
      <c r="D169" s="34"/>
      <c r="E169" s="35"/>
      <c r="F169" s="35"/>
      <c r="G169" s="35"/>
      <c r="H169" s="35"/>
      <c r="J169" s="33"/>
      <c r="M169" s="32"/>
      <c r="N169" s="32"/>
      <c r="O169" s="50"/>
    </row>
    <row r="170" spans="1:15" s="36" customFormat="1" x14ac:dyDescent="0.25">
      <c r="A170" s="1"/>
      <c r="B170" s="37"/>
      <c r="C170" s="34"/>
      <c r="D170" s="34"/>
      <c r="E170" s="35"/>
      <c r="F170" s="35"/>
      <c r="G170" s="35"/>
      <c r="H170" s="35"/>
      <c r="J170" s="33"/>
      <c r="M170" s="32"/>
      <c r="N170" s="32"/>
      <c r="O170" s="50"/>
    </row>
    <row r="171" spans="1:15" s="36" customFormat="1" x14ac:dyDescent="0.25">
      <c r="A171" s="1"/>
      <c r="B171" s="37"/>
      <c r="C171" s="34"/>
      <c r="D171" s="34"/>
      <c r="E171" s="35"/>
      <c r="F171" s="35"/>
      <c r="G171" s="35"/>
      <c r="H171" s="35"/>
      <c r="J171" s="33"/>
      <c r="M171" s="32"/>
      <c r="N171" s="32"/>
      <c r="O171" s="50"/>
    </row>
    <row r="172" spans="1:15" s="36" customFormat="1" x14ac:dyDescent="0.25">
      <c r="A172" s="1"/>
      <c r="B172" s="37"/>
      <c r="C172" s="34"/>
      <c r="D172" s="34"/>
      <c r="E172" s="35"/>
      <c r="F172" s="35"/>
      <c r="G172" s="35"/>
      <c r="H172" s="35"/>
      <c r="J172" s="33"/>
      <c r="M172" s="32"/>
      <c r="N172" s="32"/>
      <c r="O172" s="50"/>
    </row>
    <row r="173" spans="1:15" s="36" customFormat="1" x14ac:dyDescent="0.25">
      <c r="A173" s="1"/>
      <c r="B173" s="37"/>
      <c r="C173" s="34"/>
      <c r="D173" s="34"/>
      <c r="E173" s="35"/>
      <c r="F173" s="35"/>
      <c r="G173" s="35"/>
      <c r="H173" s="35"/>
      <c r="J173" s="33"/>
      <c r="M173" s="32"/>
      <c r="N173" s="32"/>
      <c r="O173" s="50"/>
    </row>
    <row r="174" spans="1:15" s="36" customFormat="1" x14ac:dyDescent="0.25">
      <c r="A174" s="1"/>
      <c r="B174" s="37"/>
      <c r="C174" s="34"/>
      <c r="D174" s="34"/>
      <c r="E174" s="35"/>
      <c r="F174" s="35"/>
      <c r="G174" s="35"/>
      <c r="H174" s="35"/>
      <c r="J174" s="33"/>
      <c r="M174" s="32"/>
      <c r="N174" s="32"/>
      <c r="O174" s="50"/>
    </row>
    <row r="175" spans="1:15" s="36" customFormat="1" x14ac:dyDescent="0.25">
      <c r="A175" s="1"/>
      <c r="B175" s="37"/>
      <c r="C175" s="34"/>
      <c r="D175" s="34"/>
      <c r="E175" s="35"/>
      <c r="F175" s="35"/>
      <c r="G175" s="35"/>
      <c r="H175" s="35"/>
      <c r="J175" s="33"/>
      <c r="M175" s="32"/>
      <c r="N175" s="32"/>
      <c r="O175" s="50"/>
    </row>
    <row r="176" spans="1:15" s="36" customFormat="1" x14ac:dyDescent="0.25">
      <c r="A176" s="1"/>
      <c r="B176" s="37"/>
      <c r="C176" s="34"/>
      <c r="D176" s="34"/>
      <c r="E176" s="35"/>
      <c r="F176" s="35"/>
      <c r="G176" s="35"/>
      <c r="H176" s="35"/>
      <c r="J176" s="33"/>
      <c r="M176" s="32"/>
      <c r="N176" s="32"/>
      <c r="O176" s="50"/>
    </row>
    <row r="177" spans="1:15" s="36" customFormat="1" x14ac:dyDescent="0.25">
      <c r="A177" s="1"/>
      <c r="B177" s="37"/>
      <c r="C177" s="34"/>
      <c r="D177" s="34"/>
      <c r="E177" s="35"/>
      <c r="F177" s="35"/>
      <c r="G177" s="35"/>
      <c r="H177" s="35"/>
      <c r="J177" s="33"/>
      <c r="M177" s="32"/>
      <c r="N177" s="32"/>
      <c r="O177" s="50"/>
    </row>
    <row r="178" spans="1:15" s="36" customFormat="1" x14ac:dyDescent="0.25">
      <c r="A178" s="1"/>
      <c r="B178" s="37"/>
      <c r="C178" s="34"/>
      <c r="D178" s="34"/>
      <c r="E178" s="35"/>
      <c r="F178" s="35"/>
      <c r="G178" s="35"/>
      <c r="H178" s="35"/>
      <c r="J178" s="33"/>
      <c r="M178" s="32"/>
      <c r="N178" s="32"/>
      <c r="O178" s="50"/>
    </row>
    <row r="179" spans="1:15" s="36" customFormat="1" x14ac:dyDescent="0.25">
      <c r="A179" s="1"/>
      <c r="B179" s="37"/>
      <c r="C179" s="34"/>
      <c r="D179" s="34"/>
      <c r="E179" s="35"/>
      <c r="F179" s="35"/>
      <c r="G179" s="35"/>
      <c r="H179" s="35"/>
      <c r="J179" s="33"/>
      <c r="M179" s="32"/>
      <c r="N179" s="32"/>
      <c r="O179" s="50"/>
    </row>
    <row r="180" spans="1:15" s="36" customFormat="1" x14ac:dyDescent="0.25">
      <c r="A180" s="1"/>
      <c r="B180" s="37"/>
      <c r="C180" s="34"/>
      <c r="D180" s="34"/>
      <c r="E180" s="35"/>
      <c r="F180" s="35"/>
      <c r="G180" s="35"/>
      <c r="H180" s="35"/>
      <c r="J180" s="33"/>
      <c r="M180" s="32"/>
      <c r="N180" s="32"/>
      <c r="O180" s="50"/>
    </row>
    <row r="181" spans="1:15" s="36" customFormat="1" x14ac:dyDescent="0.25">
      <c r="A181" s="1"/>
      <c r="B181" s="37"/>
      <c r="C181" s="34"/>
      <c r="D181" s="34"/>
      <c r="E181" s="35"/>
      <c r="F181" s="35"/>
      <c r="G181" s="35"/>
      <c r="H181" s="35"/>
      <c r="J181" s="33"/>
      <c r="M181" s="32"/>
      <c r="N181" s="32"/>
      <c r="O181" s="50"/>
    </row>
    <row r="182" spans="1:15" s="36" customFormat="1" x14ac:dyDescent="0.25">
      <c r="A182" s="1"/>
      <c r="B182" s="37"/>
      <c r="C182" s="34"/>
      <c r="D182" s="34"/>
      <c r="E182" s="35"/>
      <c r="F182" s="35"/>
      <c r="G182" s="35"/>
      <c r="H182" s="35"/>
      <c r="J182" s="33"/>
      <c r="M182" s="32"/>
      <c r="N182" s="32"/>
      <c r="O182" s="50"/>
    </row>
    <row r="183" spans="1:15" s="36" customFormat="1" x14ac:dyDescent="0.25">
      <c r="A183" s="1"/>
      <c r="B183" s="37"/>
      <c r="C183" s="34"/>
      <c r="D183" s="34"/>
      <c r="E183" s="35"/>
      <c r="F183" s="35"/>
      <c r="G183" s="35"/>
      <c r="H183" s="35"/>
      <c r="J183" s="33"/>
      <c r="M183" s="32"/>
      <c r="N183" s="32"/>
      <c r="O183" s="50"/>
    </row>
    <row r="184" spans="1:15" s="36" customFormat="1" x14ac:dyDescent="0.25">
      <c r="A184" s="1"/>
      <c r="B184" s="37"/>
      <c r="C184" s="34"/>
      <c r="D184" s="34"/>
      <c r="E184" s="35"/>
      <c r="F184" s="35"/>
      <c r="G184" s="35"/>
      <c r="H184" s="35"/>
      <c r="J184" s="33"/>
      <c r="M184" s="32"/>
      <c r="N184" s="32"/>
      <c r="O184" s="50"/>
    </row>
    <row r="185" spans="1:15" s="36" customFormat="1" x14ac:dyDescent="0.25">
      <c r="A185" s="1"/>
      <c r="B185" s="37"/>
      <c r="C185" s="34"/>
      <c r="D185" s="34"/>
      <c r="E185" s="35"/>
      <c r="F185" s="35"/>
      <c r="G185" s="35"/>
      <c r="H185" s="35"/>
      <c r="J185" s="33"/>
      <c r="M185" s="32"/>
      <c r="N185" s="32"/>
      <c r="O185" s="50"/>
    </row>
    <row r="186" spans="1:15" s="36" customFormat="1" x14ac:dyDescent="0.25">
      <c r="A186" s="1"/>
      <c r="B186" s="37"/>
      <c r="C186" s="34"/>
      <c r="D186" s="34"/>
      <c r="E186" s="35"/>
      <c r="F186" s="35"/>
      <c r="G186" s="35"/>
      <c r="H186" s="35"/>
      <c r="J186" s="33"/>
      <c r="M186" s="32"/>
      <c r="N186" s="32"/>
      <c r="O186" s="50"/>
    </row>
    <row r="187" spans="1:15" s="36" customFormat="1" x14ac:dyDescent="0.25">
      <c r="A187" s="1"/>
      <c r="B187" s="37"/>
      <c r="C187" s="34"/>
      <c r="D187" s="34"/>
      <c r="E187" s="35"/>
      <c r="F187" s="35"/>
      <c r="G187" s="35"/>
      <c r="H187" s="35"/>
      <c r="J187" s="33"/>
      <c r="M187" s="32"/>
      <c r="N187" s="32"/>
      <c r="O187" s="50"/>
    </row>
    <row r="188" spans="1:15" s="36" customFormat="1" x14ac:dyDescent="0.25">
      <c r="A188" s="1"/>
      <c r="B188" s="37"/>
      <c r="C188" s="34"/>
      <c r="D188" s="34"/>
      <c r="E188" s="35"/>
      <c r="F188" s="35"/>
      <c r="G188" s="35"/>
      <c r="H188" s="35"/>
      <c r="J188" s="33"/>
      <c r="M188" s="32"/>
      <c r="N188" s="32"/>
      <c r="O188" s="50"/>
    </row>
    <row r="189" spans="1:15" s="36" customFormat="1" x14ac:dyDescent="0.25">
      <c r="A189" s="1"/>
      <c r="B189" s="37"/>
      <c r="C189" s="34"/>
      <c r="D189" s="34"/>
      <c r="E189" s="35"/>
      <c r="F189" s="35"/>
      <c r="G189" s="35"/>
      <c r="H189" s="35"/>
      <c r="J189" s="33"/>
      <c r="M189" s="32"/>
      <c r="N189" s="32"/>
      <c r="O189" s="50"/>
    </row>
    <row r="190" spans="1:15" s="36" customFormat="1" x14ac:dyDescent="0.25">
      <c r="A190" s="1"/>
      <c r="B190" s="37"/>
      <c r="C190" s="34"/>
      <c r="D190" s="34"/>
      <c r="E190" s="35"/>
      <c r="F190" s="35"/>
      <c r="G190" s="35"/>
      <c r="H190" s="35"/>
      <c r="J190" s="33"/>
      <c r="M190" s="32"/>
      <c r="N190" s="32"/>
      <c r="O190" s="50"/>
    </row>
    <row r="191" spans="1:15" s="36" customFormat="1" x14ac:dyDescent="0.25">
      <c r="A191" s="1"/>
      <c r="B191" s="37"/>
      <c r="C191" s="34"/>
      <c r="D191" s="34"/>
      <c r="E191" s="35"/>
      <c r="F191" s="35"/>
      <c r="G191" s="35"/>
      <c r="H191" s="35"/>
      <c r="J191" s="33"/>
      <c r="M191" s="32"/>
      <c r="N191" s="32"/>
      <c r="O191" s="50"/>
    </row>
    <row r="192" spans="1:15" s="36" customFormat="1" x14ac:dyDescent="0.25">
      <c r="A192" s="1"/>
      <c r="B192" s="37"/>
      <c r="C192" s="34"/>
      <c r="D192" s="34"/>
      <c r="E192" s="35"/>
      <c r="F192" s="35"/>
      <c r="G192" s="35"/>
      <c r="H192" s="35"/>
      <c r="J192" s="33"/>
      <c r="M192" s="32"/>
      <c r="N192" s="32"/>
      <c r="O192" s="50"/>
    </row>
    <row r="193" spans="1:15" s="36" customFormat="1" x14ac:dyDescent="0.25">
      <c r="A193" s="1"/>
      <c r="B193" s="37"/>
      <c r="C193" s="34"/>
      <c r="D193" s="34"/>
      <c r="E193" s="35"/>
      <c r="F193" s="35"/>
      <c r="G193" s="35"/>
      <c r="H193" s="35"/>
      <c r="J193" s="33"/>
      <c r="M193" s="32"/>
      <c r="N193" s="32"/>
      <c r="O193" s="50"/>
    </row>
    <row r="194" spans="1:15" s="36" customFormat="1" x14ac:dyDescent="0.25">
      <c r="A194" s="1"/>
      <c r="B194" s="37"/>
      <c r="C194" s="34"/>
      <c r="D194" s="34"/>
      <c r="E194" s="35"/>
      <c r="F194" s="35"/>
      <c r="G194" s="35"/>
      <c r="H194" s="35"/>
      <c r="J194" s="33"/>
      <c r="M194" s="32"/>
      <c r="N194" s="32"/>
      <c r="O194" s="50"/>
    </row>
    <row r="195" spans="1:15" s="36" customFormat="1" x14ac:dyDescent="0.25">
      <c r="A195" s="1"/>
      <c r="B195" s="37"/>
      <c r="C195" s="34"/>
      <c r="D195" s="34"/>
      <c r="E195" s="35"/>
      <c r="F195" s="35"/>
      <c r="G195" s="35"/>
      <c r="H195" s="35"/>
      <c r="J195" s="33"/>
      <c r="M195" s="32"/>
      <c r="N195" s="32"/>
      <c r="O195" s="50"/>
    </row>
    <row r="196" spans="1:15" s="36" customFormat="1" x14ac:dyDescent="0.25">
      <c r="A196" s="1"/>
      <c r="B196" s="37"/>
      <c r="C196" s="34"/>
      <c r="D196" s="34"/>
      <c r="E196" s="35"/>
      <c r="F196" s="35"/>
      <c r="G196" s="35"/>
      <c r="H196" s="35"/>
      <c r="J196" s="33"/>
      <c r="M196" s="32"/>
      <c r="N196" s="32"/>
      <c r="O196" s="50"/>
    </row>
    <row r="197" spans="1:15" s="36" customFormat="1" x14ac:dyDescent="0.25">
      <c r="A197" s="1"/>
      <c r="B197" s="37"/>
      <c r="C197" s="34"/>
      <c r="D197" s="34"/>
      <c r="E197" s="35"/>
      <c r="F197" s="35"/>
      <c r="G197" s="35"/>
      <c r="H197" s="35"/>
      <c r="J197" s="33"/>
      <c r="M197" s="32"/>
      <c r="N197" s="32"/>
      <c r="O197" s="50"/>
    </row>
    <row r="198" spans="1:15" s="36" customFormat="1" x14ac:dyDescent="0.25">
      <c r="A198" s="1"/>
      <c r="B198" s="37"/>
      <c r="C198" s="34"/>
      <c r="D198" s="34"/>
      <c r="E198" s="35"/>
      <c r="F198" s="35"/>
      <c r="G198" s="35"/>
      <c r="H198" s="35"/>
      <c r="J198" s="33"/>
      <c r="M198" s="32"/>
      <c r="N198" s="32"/>
      <c r="O198" s="50"/>
    </row>
    <row r="199" spans="1:15" s="36" customFormat="1" x14ac:dyDescent="0.25">
      <c r="A199" s="1"/>
      <c r="B199" s="37"/>
      <c r="C199" s="34"/>
      <c r="D199" s="34"/>
      <c r="E199" s="35"/>
      <c r="F199" s="35"/>
      <c r="G199" s="35"/>
      <c r="H199" s="35"/>
      <c r="J199" s="33"/>
      <c r="M199" s="32"/>
      <c r="N199" s="32"/>
      <c r="O199" s="50"/>
    </row>
    <row r="200" spans="1:15" s="36" customFormat="1" x14ac:dyDescent="0.25">
      <c r="A200" s="1"/>
      <c r="B200" s="37"/>
      <c r="C200" s="34"/>
      <c r="D200" s="34"/>
      <c r="E200" s="35"/>
      <c r="F200" s="35"/>
      <c r="G200" s="35"/>
      <c r="H200" s="35"/>
      <c r="J200" s="33"/>
      <c r="M200" s="32"/>
      <c r="N200" s="32"/>
      <c r="O200" s="50"/>
    </row>
    <row r="201" spans="1:15" s="36" customFormat="1" x14ac:dyDescent="0.25">
      <c r="A201" s="1"/>
      <c r="B201" s="37"/>
      <c r="C201" s="34"/>
      <c r="D201" s="34"/>
      <c r="E201" s="35"/>
      <c r="F201" s="35"/>
      <c r="G201" s="35"/>
      <c r="H201" s="35"/>
      <c r="J201" s="33"/>
      <c r="M201" s="32"/>
      <c r="N201" s="32"/>
      <c r="O201" s="50"/>
    </row>
    <row r="202" spans="1:15" s="36" customFormat="1" x14ac:dyDescent="0.25">
      <c r="A202" s="1"/>
      <c r="B202" s="37"/>
      <c r="C202" s="34"/>
      <c r="D202" s="34"/>
      <c r="E202" s="35"/>
      <c r="F202" s="35"/>
      <c r="G202" s="35"/>
      <c r="H202" s="35"/>
      <c r="J202" s="33"/>
      <c r="M202" s="32"/>
      <c r="N202" s="32"/>
      <c r="O202" s="50"/>
    </row>
    <row r="203" spans="1:15" s="36" customFormat="1" x14ac:dyDescent="0.25">
      <c r="A203" s="1"/>
      <c r="B203" s="37"/>
      <c r="C203" s="34"/>
      <c r="D203" s="34"/>
      <c r="E203" s="35"/>
      <c r="F203" s="35"/>
      <c r="G203" s="35"/>
      <c r="H203" s="35"/>
      <c r="J203" s="33"/>
      <c r="M203" s="32"/>
      <c r="N203" s="32"/>
      <c r="O203" s="50"/>
    </row>
    <row r="204" spans="1:15" s="36" customFormat="1" x14ac:dyDescent="0.25">
      <c r="A204" s="1"/>
      <c r="B204" s="37"/>
      <c r="C204" s="34"/>
      <c r="D204" s="34"/>
      <c r="E204" s="35"/>
      <c r="F204" s="35"/>
      <c r="G204" s="35"/>
      <c r="H204" s="35"/>
      <c r="J204" s="33"/>
      <c r="M204" s="32"/>
      <c r="N204" s="32"/>
      <c r="O204" s="50"/>
    </row>
    <row r="205" spans="1:15" s="36" customFormat="1" x14ac:dyDescent="0.25">
      <c r="A205" s="1"/>
      <c r="B205" s="37"/>
      <c r="C205" s="34"/>
      <c r="D205" s="34"/>
      <c r="E205" s="35"/>
      <c r="F205" s="35"/>
      <c r="G205" s="35"/>
      <c r="H205" s="35"/>
      <c r="J205" s="33"/>
      <c r="M205" s="32"/>
      <c r="N205" s="32"/>
      <c r="O205" s="50"/>
    </row>
    <row r="206" spans="1:15" s="36" customFormat="1" x14ac:dyDescent="0.25">
      <c r="A206" s="1"/>
      <c r="B206" s="37"/>
      <c r="C206" s="34"/>
      <c r="D206" s="34"/>
      <c r="E206" s="35"/>
      <c r="F206" s="35"/>
      <c r="G206" s="35"/>
      <c r="H206" s="35"/>
      <c r="J206" s="33"/>
      <c r="M206" s="32"/>
      <c r="N206" s="32"/>
      <c r="O206" s="50"/>
    </row>
    <row r="207" spans="1:15" s="36" customFormat="1" x14ac:dyDescent="0.25">
      <c r="A207" s="1"/>
      <c r="B207" s="37"/>
      <c r="C207" s="34"/>
      <c r="D207" s="34"/>
      <c r="E207" s="35"/>
      <c r="F207" s="35"/>
      <c r="G207" s="35"/>
      <c r="H207" s="35"/>
      <c r="J207" s="33"/>
      <c r="M207" s="32"/>
      <c r="N207" s="32"/>
      <c r="O207" s="50"/>
    </row>
    <row r="208" spans="1:15" s="36" customFormat="1" x14ac:dyDescent="0.25">
      <c r="A208" s="1"/>
      <c r="B208" s="37"/>
      <c r="C208" s="34"/>
      <c r="D208" s="34"/>
      <c r="E208" s="35"/>
      <c r="F208" s="35"/>
      <c r="G208" s="35"/>
      <c r="H208" s="35"/>
      <c r="J208" s="33"/>
      <c r="M208" s="32"/>
      <c r="N208" s="32"/>
      <c r="O208" s="50"/>
    </row>
    <row r="209" spans="1:15" s="36" customFormat="1" x14ac:dyDescent="0.25">
      <c r="A209" s="1"/>
      <c r="B209" s="37"/>
      <c r="C209" s="34"/>
      <c r="D209" s="34"/>
      <c r="E209" s="35"/>
      <c r="F209" s="35"/>
      <c r="G209" s="35"/>
      <c r="H209" s="35"/>
      <c r="J209" s="33"/>
      <c r="M209" s="32"/>
      <c r="N209" s="32"/>
      <c r="O209" s="50"/>
    </row>
    <row r="210" spans="1:15" s="36" customFormat="1" x14ac:dyDescent="0.25">
      <c r="A210" s="1"/>
      <c r="B210" s="37"/>
      <c r="C210" s="34"/>
      <c r="D210" s="34"/>
      <c r="E210" s="35"/>
      <c r="F210" s="35"/>
      <c r="G210" s="35"/>
      <c r="H210" s="35"/>
      <c r="J210" s="33"/>
      <c r="M210" s="32"/>
      <c r="N210" s="32"/>
      <c r="O210" s="50"/>
    </row>
    <row r="211" spans="1:15" s="36" customFormat="1" x14ac:dyDescent="0.25">
      <c r="A211" s="1"/>
      <c r="B211" s="37"/>
      <c r="C211" s="34"/>
      <c r="D211" s="34"/>
      <c r="E211" s="35"/>
      <c r="F211" s="35"/>
      <c r="G211" s="35"/>
      <c r="H211" s="35"/>
      <c r="J211" s="33"/>
      <c r="M211" s="32"/>
      <c r="N211" s="32"/>
      <c r="O211" s="50"/>
    </row>
    <row r="212" spans="1:15" s="36" customFormat="1" x14ac:dyDescent="0.25">
      <c r="A212" s="1"/>
      <c r="B212" s="37"/>
      <c r="C212" s="34"/>
      <c r="D212" s="34"/>
      <c r="E212" s="35"/>
      <c r="F212" s="35"/>
      <c r="G212" s="35"/>
      <c r="H212" s="35"/>
      <c r="J212" s="33"/>
      <c r="M212" s="32"/>
      <c r="N212" s="32"/>
      <c r="O212" s="50"/>
    </row>
    <row r="213" spans="1:15" s="36" customFormat="1" x14ac:dyDescent="0.25">
      <c r="A213" s="1"/>
      <c r="B213" s="37"/>
      <c r="C213" s="34"/>
      <c r="D213" s="34"/>
      <c r="E213" s="35"/>
      <c r="F213" s="35"/>
      <c r="G213" s="35"/>
      <c r="H213" s="35"/>
      <c r="J213" s="33"/>
      <c r="M213" s="32"/>
      <c r="N213" s="32"/>
      <c r="O213" s="50"/>
    </row>
    <row r="214" spans="1:15" s="36" customFormat="1" x14ac:dyDescent="0.25">
      <c r="A214" s="1"/>
      <c r="B214" s="37"/>
      <c r="C214" s="34"/>
      <c r="D214" s="34"/>
      <c r="E214" s="35"/>
      <c r="F214" s="35"/>
      <c r="G214" s="35"/>
      <c r="H214" s="35"/>
      <c r="J214" s="33"/>
      <c r="M214" s="32"/>
      <c r="N214" s="32"/>
      <c r="O214" s="50"/>
    </row>
    <row r="215" spans="1:15" s="36" customFormat="1" x14ac:dyDescent="0.25">
      <c r="A215" s="1"/>
      <c r="B215" s="37"/>
      <c r="C215" s="34"/>
      <c r="D215" s="34"/>
      <c r="E215" s="35"/>
      <c r="F215" s="35"/>
      <c r="G215" s="35"/>
      <c r="H215" s="35"/>
      <c r="J215" s="33"/>
      <c r="M215" s="32"/>
      <c r="N215" s="32"/>
      <c r="O215" s="50"/>
    </row>
    <row r="216" spans="1:15" s="36" customFormat="1" x14ac:dyDescent="0.25">
      <c r="A216" s="1"/>
      <c r="B216" s="37"/>
      <c r="C216" s="34"/>
      <c r="D216" s="34"/>
      <c r="E216" s="35"/>
      <c r="F216" s="35"/>
      <c r="G216" s="35"/>
      <c r="H216" s="35"/>
      <c r="J216" s="33"/>
      <c r="M216" s="32"/>
      <c r="N216" s="32"/>
      <c r="O216" s="50"/>
    </row>
    <row r="217" spans="1:15" s="36" customFormat="1" x14ac:dyDescent="0.25">
      <c r="A217" s="1"/>
      <c r="B217" s="37"/>
      <c r="C217" s="34"/>
      <c r="D217" s="34"/>
      <c r="E217" s="35"/>
      <c r="F217" s="35"/>
      <c r="G217" s="35"/>
      <c r="H217" s="35"/>
      <c r="J217" s="33"/>
      <c r="M217" s="32"/>
      <c r="N217" s="32"/>
      <c r="O217" s="50"/>
    </row>
    <row r="218" spans="1:15" s="36" customFormat="1" x14ac:dyDescent="0.25">
      <c r="A218" s="1"/>
      <c r="B218" s="37"/>
      <c r="C218" s="34"/>
      <c r="D218" s="34"/>
      <c r="E218" s="35"/>
      <c r="F218" s="35"/>
      <c r="G218" s="35"/>
      <c r="H218" s="35"/>
      <c r="J218" s="33"/>
      <c r="M218" s="32"/>
      <c r="N218" s="32"/>
      <c r="O218" s="50"/>
    </row>
    <row r="219" spans="1:15" s="36" customFormat="1" x14ac:dyDescent="0.25">
      <c r="A219" s="1"/>
      <c r="B219" s="37"/>
      <c r="C219" s="34"/>
      <c r="D219" s="34"/>
      <c r="E219" s="35"/>
      <c r="F219" s="35"/>
      <c r="G219" s="35"/>
      <c r="H219" s="35"/>
      <c r="J219" s="33"/>
      <c r="M219" s="32"/>
      <c r="N219" s="32"/>
      <c r="O219" s="50"/>
    </row>
    <row r="220" spans="1:15" s="36" customFormat="1" x14ac:dyDescent="0.25">
      <c r="A220" s="1"/>
      <c r="B220" s="37"/>
      <c r="C220" s="34"/>
      <c r="D220" s="34"/>
      <c r="E220" s="35"/>
      <c r="F220" s="35"/>
      <c r="G220" s="35"/>
      <c r="H220" s="35"/>
      <c r="J220" s="33"/>
      <c r="M220" s="32"/>
      <c r="N220" s="32"/>
      <c r="O220" s="50"/>
    </row>
    <row r="221" spans="1:15" s="36" customFormat="1" x14ac:dyDescent="0.25">
      <c r="A221" s="1"/>
      <c r="B221" s="37"/>
      <c r="C221" s="34"/>
      <c r="D221" s="34"/>
      <c r="E221" s="35"/>
      <c r="F221" s="35"/>
      <c r="G221" s="35"/>
      <c r="H221" s="35"/>
      <c r="J221" s="33"/>
      <c r="M221" s="32"/>
      <c r="N221" s="32"/>
      <c r="O221" s="50"/>
    </row>
    <row r="222" spans="1:15" s="36" customFormat="1" x14ac:dyDescent="0.25">
      <c r="A222" s="1"/>
      <c r="B222" s="37"/>
      <c r="C222" s="34"/>
      <c r="D222" s="34"/>
      <c r="E222" s="35"/>
      <c r="F222" s="35"/>
      <c r="G222" s="35"/>
      <c r="H222" s="35"/>
      <c r="J222" s="33"/>
      <c r="M222" s="32"/>
      <c r="N222" s="32"/>
      <c r="O222" s="50"/>
    </row>
    <row r="223" spans="1:15" s="36" customFormat="1" x14ac:dyDescent="0.25">
      <c r="A223" s="1"/>
      <c r="B223" s="37"/>
      <c r="C223" s="34"/>
      <c r="D223" s="34"/>
      <c r="E223" s="35"/>
      <c r="F223" s="35"/>
      <c r="G223" s="35"/>
      <c r="H223" s="35"/>
      <c r="J223" s="33"/>
      <c r="M223" s="32"/>
      <c r="N223" s="32"/>
      <c r="O223" s="50"/>
    </row>
    <row r="224" spans="1:15" s="36" customFormat="1" x14ac:dyDescent="0.25">
      <c r="A224" s="1"/>
      <c r="B224" s="37"/>
      <c r="C224" s="34"/>
      <c r="D224" s="34"/>
      <c r="E224" s="35"/>
      <c r="F224" s="35"/>
      <c r="G224" s="35"/>
      <c r="H224" s="35"/>
      <c r="J224" s="33"/>
      <c r="M224" s="32"/>
      <c r="N224" s="32"/>
      <c r="O224" s="50"/>
    </row>
    <row r="225" spans="1:15" s="36" customFormat="1" x14ac:dyDescent="0.25">
      <c r="A225" s="1"/>
      <c r="B225" s="37"/>
      <c r="C225" s="34"/>
      <c r="D225" s="34"/>
      <c r="E225" s="35"/>
      <c r="F225" s="35"/>
      <c r="G225" s="35"/>
      <c r="H225" s="35"/>
      <c r="J225" s="33"/>
      <c r="M225" s="32"/>
      <c r="N225" s="32"/>
      <c r="O225" s="50"/>
    </row>
    <row r="226" spans="1:15" s="36" customFormat="1" x14ac:dyDescent="0.25">
      <c r="A226" s="1"/>
      <c r="B226" s="37"/>
      <c r="C226" s="34"/>
      <c r="D226" s="34"/>
      <c r="E226" s="35"/>
      <c r="F226" s="35"/>
      <c r="G226" s="35"/>
      <c r="H226" s="35"/>
      <c r="J226" s="33"/>
      <c r="M226" s="32"/>
      <c r="N226" s="32"/>
      <c r="O226" s="50"/>
    </row>
    <row r="227" spans="1:15" s="36" customFormat="1" x14ac:dyDescent="0.25">
      <c r="A227" s="1"/>
      <c r="B227" s="37"/>
      <c r="C227" s="34"/>
      <c r="D227" s="34"/>
      <c r="E227" s="35"/>
      <c r="F227" s="35"/>
      <c r="G227" s="35"/>
      <c r="H227" s="35"/>
      <c r="J227" s="33"/>
      <c r="M227" s="32"/>
      <c r="N227" s="32"/>
      <c r="O227" s="50"/>
    </row>
    <row r="228" spans="1:15" s="36" customFormat="1" x14ac:dyDescent="0.25">
      <c r="A228" s="1"/>
      <c r="B228" s="37"/>
      <c r="C228" s="34"/>
      <c r="D228" s="34"/>
      <c r="E228" s="35"/>
      <c r="F228" s="35"/>
      <c r="G228" s="35"/>
      <c r="H228" s="35"/>
      <c r="J228" s="33"/>
      <c r="M228" s="32"/>
      <c r="N228" s="32"/>
      <c r="O228" s="50"/>
    </row>
    <row r="229" spans="1:15" s="36" customFormat="1" x14ac:dyDescent="0.25">
      <c r="A229" s="1"/>
      <c r="B229" s="37"/>
      <c r="C229" s="34"/>
      <c r="D229" s="34"/>
      <c r="E229" s="35"/>
      <c r="F229" s="35"/>
      <c r="G229" s="35"/>
      <c r="H229" s="35"/>
      <c r="J229" s="33"/>
      <c r="M229" s="32"/>
      <c r="N229" s="32"/>
      <c r="O229" s="50"/>
    </row>
    <row r="230" spans="1:15" s="36" customFormat="1" x14ac:dyDescent="0.25">
      <c r="A230" s="1"/>
      <c r="B230" s="37"/>
      <c r="C230" s="34"/>
      <c r="D230" s="34"/>
      <c r="E230" s="35"/>
      <c r="F230" s="35"/>
      <c r="G230" s="35"/>
      <c r="H230" s="35"/>
      <c r="J230" s="33"/>
      <c r="M230" s="32"/>
      <c r="N230" s="32"/>
      <c r="O230" s="50"/>
    </row>
    <row r="231" spans="1:15" s="36" customFormat="1" x14ac:dyDescent="0.25">
      <c r="A231" s="1"/>
      <c r="B231" s="37"/>
      <c r="C231" s="34"/>
      <c r="D231" s="34"/>
      <c r="E231" s="35"/>
      <c r="F231" s="35"/>
      <c r="G231" s="35"/>
      <c r="H231" s="35"/>
      <c r="J231" s="33"/>
      <c r="M231" s="32"/>
      <c r="N231" s="32"/>
      <c r="O231" s="50"/>
    </row>
    <row r="232" spans="1:15" s="36" customFormat="1" x14ac:dyDescent="0.25">
      <c r="A232" s="1"/>
      <c r="B232" s="37"/>
      <c r="C232" s="34"/>
      <c r="D232" s="34"/>
      <c r="E232" s="35"/>
      <c r="F232" s="35"/>
      <c r="G232" s="35"/>
      <c r="H232" s="35"/>
      <c r="J232" s="33"/>
      <c r="M232" s="32"/>
      <c r="N232" s="32"/>
      <c r="O232" s="50"/>
    </row>
    <row r="233" spans="1:15" s="36" customFormat="1" x14ac:dyDescent="0.25">
      <c r="A233" s="1"/>
      <c r="B233" s="37"/>
      <c r="C233" s="34"/>
      <c r="D233" s="34"/>
      <c r="E233" s="35"/>
      <c r="F233" s="35"/>
      <c r="G233" s="35"/>
      <c r="H233" s="35"/>
      <c r="J233" s="33"/>
      <c r="M233" s="32"/>
      <c r="N233" s="32"/>
      <c r="O233" s="50"/>
    </row>
    <row r="234" spans="1:15" s="36" customFormat="1" x14ac:dyDescent="0.25">
      <c r="A234" s="1"/>
      <c r="B234" s="37"/>
      <c r="C234" s="34"/>
      <c r="D234" s="34"/>
      <c r="E234" s="35"/>
      <c r="F234" s="35"/>
      <c r="G234" s="35"/>
      <c r="H234" s="35"/>
      <c r="J234" s="33"/>
      <c r="M234" s="32"/>
      <c r="N234" s="32"/>
      <c r="O234" s="50"/>
    </row>
    <row r="235" spans="1:15" s="36" customFormat="1" x14ac:dyDescent="0.25">
      <c r="A235" s="1"/>
      <c r="B235" s="37"/>
      <c r="C235" s="34"/>
      <c r="D235" s="34"/>
      <c r="E235" s="35"/>
      <c r="F235" s="35"/>
      <c r="G235" s="35"/>
      <c r="H235" s="35"/>
      <c r="J235" s="33"/>
      <c r="M235" s="32"/>
      <c r="N235" s="32"/>
      <c r="O235" s="50"/>
    </row>
    <row r="236" spans="1:15" s="36" customFormat="1" x14ac:dyDescent="0.25">
      <c r="A236" s="1"/>
      <c r="B236" s="37"/>
      <c r="C236" s="34"/>
      <c r="D236" s="34"/>
      <c r="E236" s="35"/>
      <c r="F236" s="35"/>
      <c r="G236" s="35"/>
      <c r="H236" s="35"/>
      <c r="J236" s="33"/>
      <c r="M236" s="32"/>
      <c r="N236" s="32"/>
      <c r="O236" s="50"/>
    </row>
    <row r="237" spans="1:15" s="36" customFormat="1" x14ac:dyDescent="0.25">
      <c r="A237" s="1"/>
      <c r="B237" s="37"/>
      <c r="C237" s="34"/>
      <c r="D237" s="34"/>
      <c r="E237" s="35"/>
      <c r="F237" s="35"/>
      <c r="G237" s="35"/>
      <c r="H237" s="35"/>
      <c r="J237" s="33"/>
      <c r="M237" s="32"/>
      <c r="N237" s="32"/>
      <c r="O237" s="50"/>
    </row>
    <row r="238" spans="1:15" s="36" customFormat="1" x14ac:dyDescent="0.25">
      <c r="A238" s="1"/>
      <c r="B238" s="37"/>
      <c r="C238" s="34"/>
      <c r="D238" s="34"/>
      <c r="E238" s="35"/>
      <c r="F238" s="35"/>
      <c r="G238" s="35"/>
      <c r="H238" s="35"/>
      <c r="J238" s="33"/>
      <c r="M238" s="32"/>
      <c r="N238" s="32"/>
      <c r="O238" s="50"/>
    </row>
    <row r="239" spans="1:15" s="36" customFormat="1" x14ac:dyDescent="0.25">
      <c r="A239" s="1"/>
      <c r="B239" s="37"/>
      <c r="C239" s="34"/>
      <c r="D239" s="34"/>
      <c r="E239" s="35"/>
      <c r="F239" s="35"/>
      <c r="G239" s="35"/>
      <c r="H239" s="35"/>
      <c r="J239" s="33"/>
      <c r="M239" s="32"/>
      <c r="N239" s="32"/>
      <c r="O239" s="50"/>
    </row>
    <row r="240" spans="1:15" s="36" customFormat="1" x14ac:dyDescent="0.25">
      <c r="A240" s="1"/>
      <c r="B240" s="37"/>
      <c r="C240" s="34"/>
      <c r="D240" s="34"/>
      <c r="E240" s="35"/>
      <c r="F240" s="35"/>
      <c r="G240" s="35"/>
      <c r="H240" s="35"/>
      <c r="J240" s="33"/>
      <c r="M240" s="32"/>
      <c r="N240" s="32"/>
      <c r="O240" s="50"/>
    </row>
    <row r="241" spans="1:15" s="36" customFormat="1" x14ac:dyDescent="0.25">
      <c r="A241" s="1"/>
      <c r="B241" s="37"/>
      <c r="C241" s="34"/>
      <c r="D241" s="34"/>
      <c r="E241" s="35"/>
      <c r="F241" s="35"/>
      <c r="G241" s="35"/>
      <c r="H241" s="35"/>
      <c r="J241" s="33"/>
      <c r="M241" s="32"/>
      <c r="N241" s="32"/>
      <c r="O241" s="50"/>
    </row>
    <row r="242" spans="1:15" s="36" customFormat="1" x14ac:dyDescent="0.25">
      <c r="A242" s="1"/>
      <c r="B242" s="37"/>
      <c r="C242" s="34"/>
      <c r="D242" s="34"/>
      <c r="E242" s="35"/>
      <c r="F242" s="35"/>
      <c r="G242" s="35"/>
      <c r="H242" s="35"/>
      <c r="J242" s="33"/>
      <c r="M242" s="32"/>
      <c r="N242" s="32"/>
      <c r="O242" s="50"/>
    </row>
    <row r="243" spans="1:15" s="36" customFormat="1" x14ac:dyDescent="0.25">
      <c r="A243" s="1"/>
      <c r="B243" s="37"/>
      <c r="C243" s="34"/>
      <c r="D243" s="34"/>
      <c r="E243" s="35"/>
      <c r="F243" s="35"/>
      <c r="G243" s="35"/>
      <c r="H243" s="35"/>
      <c r="J243" s="33"/>
      <c r="M243" s="32"/>
      <c r="N243" s="32"/>
      <c r="O243" s="50"/>
    </row>
    <row r="244" spans="1:15" s="36" customFormat="1" x14ac:dyDescent="0.25">
      <c r="A244" s="1"/>
      <c r="B244" s="37"/>
      <c r="C244" s="34"/>
      <c r="D244" s="34"/>
      <c r="E244" s="35"/>
      <c r="F244" s="35"/>
      <c r="G244" s="35"/>
      <c r="H244" s="35"/>
      <c r="J244" s="33"/>
      <c r="M244" s="32"/>
      <c r="N244" s="32"/>
      <c r="O244" s="50"/>
    </row>
    <row r="245" spans="1:15" s="36" customFormat="1" x14ac:dyDescent="0.25">
      <c r="A245" s="1"/>
      <c r="B245" s="37"/>
      <c r="C245" s="34"/>
      <c r="D245" s="34"/>
      <c r="E245" s="35"/>
      <c r="F245" s="35"/>
      <c r="G245" s="35"/>
      <c r="H245" s="35"/>
      <c r="J245" s="33"/>
      <c r="M245" s="32"/>
      <c r="N245" s="32"/>
      <c r="O245" s="50"/>
    </row>
    <row r="246" spans="1:15" s="36" customFormat="1" x14ac:dyDescent="0.25">
      <c r="A246" s="1"/>
      <c r="B246" s="37"/>
      <c r="C246" s="34"/>
      <c r="D246" s="34"/>
      <c r="E246" s="35"/>
      <c r="F246" s="35"/>
      <c r="G246" s="35"/>
      <c r="H246" s="35"/>
      <c r="J246" s="33"/>
      <c r="M246" s="32"/>
      <c r="N246" s="32"/>
      <c r="O246" s="50"/>
    </row>
    <row r="247" spans="1:15" s="36" customFormat="1" x14ac:dyDescent="0.25">
      <c r="A247" s="1"/>
      <c r="B247" s="37"/>
      <c r="C247" s="34"/>
      <c r="D247" s="34"/>
      <c r="E247" s="35"/>
      <c r="F247" s="35"/>
      <c r="G247" s="35"/>
      <c r="H247" s="35"/>
      <c r="J247" s="33"/>
      <c r="M247" s="32"/>
      <c r="N247" s="32"/>
      <c r="O247" s="50"/>
    </row>
    <row r="248" spans="1:15" s="36" customFormat="1" x14ac:dyDescent="0.25">
      <c r="A248" s="1"/>
      <c r="B248" s="37"/>
      <c r="C248" s="34"/>
      <c r="D248" s="34"/>
      <c r="E248" s="35"/>
      <c r="F248" s="35"/>
      <c r="G248" s="35"/>
      <c r="H248" s="35"/>
      <c r="J248" s="33"/>
      <c r="M248" s="32"/>
      <c r="N248" s="32"/>
      <c r="O248" s="50"/>
    </row>
    <row r="249" spans="1:15" s="36" customFormat="1" x14ac:dyDescent="0.25">
      <c r="A249" s="1"/>
      <c r="B249" s="37"/>
      <c r="C249" s="34"/>
      <c r="D249" s="34"/>
      <c r="E249" s="35"/>
      <c r="F249" s="35"/>
      <c r="G249" s="35"/>
      <c r="H249" s="35"/>
      <c r="J249" s="33"/>
      <c r="M249" s="32"/>
      <c r="N249" s="32"/>
      <c r="O249" s="50"/>
    </row>
    <row r="250" spans="1:15" s="36" customFormat="1" x14ac:dyDescent="0.25">
      <c r="A250" s="1"/>
      <c r="B250" s="37"/>
      <c r="C250" s="34"/>
      <c r="D250" s="34"/>
      <c r="E250" s="35"/>
      <c r="F250" s="35"/>
      <c r="G250" s="35"/>
      <c r="H250" s="35"/>
      <c r="J250" s="33"/>
      <c r="M250" s="32"/>
      <c r="N250" s="32"/>
      <c r="O250" s="50"/>
    </row>
    <row r="251" spans="1:15" s="36" customFormat="1" x14ac:dyDescent="0.25">
      <c r="A251" s="1"/>
      <c r="B251" s="37"/>
      <c r="C251" s="34"/>
      <c r="D251" s="34"/>
      <c r="E251" s="35"/>
      <c r="F251" s="35"/>
      <c r="G251" s="35"/>
      <c r="H251" s="35"/>
      <c r="J251" s="33"/>
      <c r="M251" s="32"/>
      <c r="N251" s="32"/>
      <c r="O251" s="50"/>
    </row>
    <row r="252" spans="1:15" s="36" customFormat="1" x14ac:dyDescent="0.25">
      <c r="A252" s="1"/>
      <c r="B252" s="37"/>
      <c r="C252" s="34"/>
      <c r="D252" s="34"/>
      <c r="E252" s="35"/>
      <c r="F252" s="35"/>
      <c r="G252" s="35"/>
      <c r="H252" s="35"/>
      <c r="J252" s="33"/>
      <c r="M252" s="32"/>
      <c r="N252" s="32"/>
      <c r="O252" s="50"/>
    </row>
    <row r="253" spans="1:15" s="36" customFormat="1" x14ac:dyDescent="0.25">
      <c r="A253" s="1"/>
      <c r="B253" s="37"/>
      <c r="C253" s="34"/>
      <c r="D253" s="34"/>
      <c r="E253" s="35"/>
      <c r="F253" s="35"/>
      <c r="G253" s="35"/>
      <c r="H253" s="35"/>
      <c r="J253" s="33"/>
      <c r="M253" s="32"/>
      <c r="N253" s="32"/>
      <c r="O253" s="50"/>
    </row>
    <row r="254" spans="1:15" s="36" customFormat="1" x14ac:dyDescent="0.25">
      <c r="A254" s="1"/>
      <c r="B254" s="37"/>
      <c r="C254" s="34"/>
      <c r="D254" s="34"/>
      <c r="E254" s="35"/>
      <c r="F254" s="35"/>
      <c r="G254" s="35"/>
      <c r="H254" s="35"/>
      <c r="J254" s="33"/>
      <c r="M254" s="32"/>
      <c r="N254" s="32"/>
      <c r="O254" s="50"/>
    </row>
    <row r="255" spans="1:15" s="36" customFormat="1" x14ac:dyDescent="0.25">
      <c r="A255" s="1"/>
      <c r="B255" s="37"/>
      <c r="C255" s="34"/>
      <c r="D255" s="34"/>
      <c r="E255" s="35"/>
      <c r="F255" s="35"/>
      <c r="G255" s="35"/>
      <c r="H255" s="35"/>
      <c r="J255" s="33"/>
      <c r="M255" s="32"/>
      <c r="N255" s="32"/>
      <c r="O255" s="50"/>
    </row>
    <row r="256" spans="1:15" s="36" customFormat="1" x14ac:dyDescent="0.25">
      <c r="A256" s="1"/>
      <c r="B256" s="37"/>
      <c r="C256" s="34"/>
      <c r="D256" s="34"/>
      <c r="E256" s="35"/>
      <c r="F256" s="35"/>
      <c r="G256" s="35"/>
      <c r="H256" s="35"/>
      <c r="J256" s="33"/>
      <c r="M256" s="32"/>
      <c r="N256" s="32"/>
      <c r="O256" s="50"/>
    </row>
    <row r="257" spans="1:15" s="36" customFormat="1" x14ac:dyDescent="0.25">
      <c r="A257" s="1"/>
      <c r="B257" s="37"/>
      <c r="C257" s="34"/>
      <c r="D257" s="34"/>
      <c r="E257" s="35"/>
      <c r="F257" s="35"/>
      <c r="G257" s="35"/>
      <c r="H257" s="35"/>
      <c r="J257" s="33"/>
      <c r="M257" s="32"/>
      <c r="N257" s="32"/>
      <c r="O257" s="50"/>
    </row>
    <row r="258" spans="1:15" s="36" customFormat="1" x14ac:dyDescent="0.25">
      <c r="A258" s="1"/>
      <c r="B258" s="37"/>
      <c r="C258" s="34"/>
      <c r="D258" s="34"/>
      <c r="E258" s="35"/>
      <c r="F258" s="35"/>
      <c r="G258" s="35"/>
      <c r="H258" s="35"/>
      <c r="J258" s="33"/>
      <c r="M258" s="32"/>
      <c r="N258" s="32"/>
      <c r="O258" s="50"/>
    </row>
    <row r="259" spans="1:15" s="36" customFormat="1" x14ac:dyDescent="0.25">
      <c r="A259" s="1"/>
      <c r="B259" s="37"/>
      <c r="C259" s="34"/>
      <c r="D259" s="34"/>
      <c r="E259" s="35"/>
      <c r="F259" s="35"/>
      <c r="G259" s="35"/>
      <c r="H259" s="35"/>
      <c r="J259" s="33"/>
      <c r="M259" s="32"/>
      <c r="N259" s="32"/>
      <c r="O259" s="50"/>
    </row>
    <row r="260" spans="1:15" s="36" customFormat="1" x14ac:dyDescent="0.25">
      <c r="A260" s="1"/>
      <c r="B260" s="37"/>
      <c r="C260" s="34"/>
      <c r="D260" s="34"/>
      <c r="E260" s="35"/>
      <c r="F260" s="35"/>
      <c r="G260" s="35"/>
      <c r="H260" s="35"/>
      <c r="J260" s="33"/>
      <c r="M260" s="32"/>
      <c r="N260" s="32"/>
      <c r="O260" s="50"/>
    </row>
    <row r="261" spans="1:15" s="36" customFormat="1" x14ac:dyDescent="0.25">
      <c r="A261" s="1"/>
      <c r="B261" s="37"/>
      <c r="C261" s="34"/>
      <c r="D261" s="34"/>
      <c r="E261" s="35"/>
      <c r="F261" s="35"/>
      <c r="G261" s="35"/>
      <c r="H261" s="35"/>
      <c r="J261" s="33"/>
      <c r="M261" s="32"/>
      <c r="N261" s="32"/>
      <c r="O261" s="50"/>
    </row>
    <row r="262" spans="1:15" s="36" customFormat="1" x14ac:dyDescent="0.25">
      <c r="A262" s="1"/>
      <c r="B262" s="37"/>
      <c r="C262" s="34"/>
      <c r="D262" s="34"/>
      <c r="E262" s="35"/>
      <c r="F262" s="35"/>
      <c r="G262" s="35"/>
      <c r="H262" s="35"/>
      <c r="J262" s="33"/>
      <c r="M262" s="32"/>
      <c r="N262" s="32"/>
      <c r="O262" s="50"/>
    </row>
    <row r="263" spans="1:15" s="36" customFormat="1" x14ac:dyDescent="0.25">
      <c r="A263" s="1"/>
      <c r="B263" s="37"/>
      <c r="C263" s="34"/>
      <c r="D263" s="34"/>
      <c r="E263" s="35"/>
      <c r="F263" s="35"/>
      <c r="G263" s="35"/>
      <c r="H263" s="35"/>
      <c r="J263" s="33"/>
      <c r="M263" s="32"/>
      <c r="N263" s="32"/>
      <c r="O263" s="50"/>
    </row>
    <row r="264" spans="1:15" s="36" customFormat="1" x14ac:dyDescent="0.25">
      <c r="A264" s="1"/>
      <c r="B264" s="37"/>
      <c r="C264" s="34"/>
      <c r="D264" s="34"/>
      <c r="E264" s="35"/>
      <c r="F264" s="35"/>
      <c r="G264" s="35"/>
      <c r="H264" s="35"/>
      <c r="J264" s="33"/>
      <c r="M264" s="32"/>
      <c r="N264" s="32"/>
      <c r="O264" s="50"/>
    </row>
    <row r="265" spans="1:15" s="36" customFormat="1" x14ac:dyDescent="0.25">
      <c r="A265" s="1"/>
      <c r="B265" s="37"/>
      <c r="C265" s="34"/>
      <c r="D265" s="34"/>
      <c r="E265" s="35"/>
      <c r="F265" s="35"/>
      <c r="G265" s="35"/>
      <c r="H265" s="35"/>
      <c r="J265" s="33"/>
      <c r="M265" s="32"/>
      <c r="N265" s="32"/>
      <c r="O265" s="50"/>
    </row>
    <row r="266" spans="1:15" s="36" customFormat="1" x14ac:dyDescent="0.25">
      <c r="A266" s="1"/>
      <c r="B266" s="37"/>
      <c r="C266" s="34"/>
      <c r="D266" s="34"/>
      <c r="E266" s="35"/>
      <c r="F266" s="35"/>
      <c r="G266" s="35"/>
      <c r="H266" s="35"/>
      <c r="J266" s="33"/>
      <c r="M266" s="32"/>
      <c r="N266" s="32"/>
      <c r="O266" s="50"/>
    </row>
    <row r="267" spans="1:15" s="36" customFormat="1" x14ac:dyDescent="0.25">
      <c r="A267" s="1"/>
      <c r="B267" s="37"/>
      <c r="C267" s="34"/>
      <c r="D267" s="34"/>
      <c r="E267" s="35"/>
      <c r="F267" s="35"/>
      <c r="G267" s="35"/>
      <c r="H267" s="35"/>
      <c r="J267" s="33"/>
      <c r="M267" s="32"/>
      <c r="N267" s="32"/>
      <c r="O267" s="50"/>
    </row>
    <row r="268" spans="1:15" s="36" customFormat="1" x14ac:dyDescent="0.25">
      <c r="A268" s="1"/>
      <c r="B268" s="37"/>
      <c r="C268" s="34"/>
      <c r="D268" s="34"/>
      <c r="E268" s="35"/>
      <c r="F268" s="35"/>
      <c r="G268" s="35"/>
      <c r="H268" s="35"/>
      <c r="J268" s="33"/>
      <c r="M268" s="32"/>
      <c r="N268" s="32"/>
      <c r="O268" s="50"/>
    </row>
    <row r="269" spans="1:15" s="36" customFormat="1" x14ac:dyDescent="0.25">
      <c r="A269" s="1"/>
      <c r="B269" s="37"/>
      <c r="C269" s="34"/>
      <c r="D269" s="34"/>
      <c r="E269" s="35"/>
      <c r="F269" s="35"/>
      <c r="G269" s="35"/>
      <c r="H269" s="35"/>
      <c r="J269" s="33"/>
      <c r="M269" s="32"/>
      <c r="N269" s="32"/>
      <c r="O269" s="50"/>
    </row>
    <row r="270" spans="1:15" s="36" customFormat="1" x14ac:dyDescent="0.25">
      <c r="A270" s="1"/>
      <c r="B270" s="37"/>
      <c r="C270" s="34"/>
      <c r="D270" s="34"/>
      <c r="E270" s="35"/>
      <c r="F270" s="35"/>
      <c r="G270" s="35"/>
      <c r="H270" s="35"/>
      <c r="J270" s="33"/>
      <c r="M270" s="32"/>
      <c r="N270" s="32"/>
      <c r="O270" s="50"/>
    </row>
    <row r="271" spans="1:15" s="36" customFormat="1" x14ac:dyDescent="0.25">
      <c r="A271" s="1"/>
      <c r="B271" s="37"/>
      <c r="C271" s="34"/>
      <c r="D271" s="34"/>
      <c r="E271" s="35"/>
      <c r="F271" s="35"/>
      <c r="G271" s="35"/>
      <c r="H271" s="35"/>
      <c r="J271" s="33"/>
      <c r="M271" s="32"/>
      <c r="N271" s="32"/>
      <c r="O271" s="50"/>
    </row>
    <row r="272" spans="1:15" s="36" customFormat="1" x14ac:dyDescent="0.25">
      <c r="A272" s="1"/>
      <c r="B272" s="37"/>
      <c r="C272" s="34"/>
      <c r="D272" s="34"/>
      <c r="E272" s="35"/>
      <c r="F272" s="35"/>
      <c r="G272" s="35"/>
      <c r="H272" s="35"/>
      <c r="J272" s="33"/>
      <c r="M272" s="32"/>
      <c r="N272" s="32"/>
      <c r="O272" s="50"/>
    </row>
    <row r="273" spans="1:15" s="36" customFormat="1" x14ac:dyDescent="0.25">
      <c r="A273" s="1"/>
      <c r="B273" s="37"/>
      <c r="C273" s="34"/>
      <c r="D273" s="34"/>
      <c r="E273" s="35"/>
      <c r="F273" s="35"/>
      <c r="G273" s="35"/>
      <c r="H273" s="35"/>
      <c r="J273" s="33"/>
      <c r="M273" s="32"/>
      <c r="N273" s="32"/>
      <c r="O273" s="50"/>
    </row>
    <row r="274" spans="1:15" s="36" customFormat="1" x14ac:dyDescent="0.25">
      <c r="A274" s="1"/>
      <c r="B274" s="37"/>
      <c r="C274" s="34"/>
      <c r="D274" s="34"/>
      <c r="E274" s="35"/>
      <c r="F274" s="35"/>
      <c r="G274" s="35"/>
      <c r="H274" s="35"/>
      <c r="J274" s="33"/>
      <c r="M274" s="32"/>
      <c r="N274" s="32"/>
      <c r="O274" s="50"/>
    </row>
    <row r="275" spans="1:15" s="36" customFormat="1" x14ac:dyDescent="0.25">
      <c r="A275" s="1"/>
      <c r="B275" s="37"/>
      <c r="C275" s="34"/>
      <c r="D275" s="34"/>
      <c r="E275" s="35"/>
      <c r="F275" s="35"/>
      <c r="G275" s="35"/>
      <c r="H275" s="35"/>
      <c r="J275" s="33"/>
      <c r="M275" s="32"/>
      <c r="N275" s="32"/>
      <c r="O275" s="50"/>
    </row>
    <row r="276" spans="1:15" s="36" customFormat="1" x14ac:dyDescent="0.25">
      <c r="A276" s="1"/>
      <c r="B276" s="37"/>
      <c r="C276" s="34"/>
      <c r="D276" s="34"/>
      <c r="E276" s="35"/>
      <c r="F276" s="35"/>
      <c r="G276" s="35"/>
      <c r="H276" s="35"/>
      <c r="J276" s="33"/>
      <c r="M276" s="32"/>
      <c r="N276" s="32"/>
      <c r="O276" s="50"/>
    </row>
    <row r="277" spans="1:15" s="36" customFormat="1" x14ac:dyDescent="0.25">
      <c r="A277" s="1"/>
      <c r="B277" s="37"/>
      <c r="C277" s="34"/>
      <c r="D277" s="34"/>
      <c r="E277" s="35"/>
      <c r="F277" s="35"/>
      <c r="G277" s="35"/>
      <c r="H277" s="35"/>
      <c r="J277" s="33"/>
      <c r="M277" s="32"/>
      <c r="N277" s="32"/>
      <c r="O277" s="50"/>
    </row>
    <row r="278" spans="1:15" s="36" customFormat="1" x14ac:dyDescent="0.25">
      <c r="A278" s="1"/>
      <c r="B278" s="37"/>
      <c r="C278" s="34"/>
      <c r="D278" s="34"/>
      <c r="E278" s="35"/>
      <c r="F278" s="35"/>
      <c r="G278" s="35"/>
      <c r="H278" s="35"/>
      <c r="J278" s="33"/>
      <c r="M278" s="32"/>
      <c r="N278" s="32"/>
      <c r="O278" s="50"/>
    </row>
    <row r="279" spans="1:15" s="36" customFormat="1" x14ac:dyDescent="0.25">
      <c r="A279" s="1"/>
      <c r="B279" s="37"/>
      <c r="C279" s="34"/>
      <c r="D279" s="34"/>
      <c r="E279" s="35"/>
      <c r="F279" s="35"/>
      <c r="G279" s="35"/>
      <c r="H279" s="35"/>
      <c r="J279" s="33"/>
      <c r="M279" s="32"/>
      <c r="N279" s="32"/>
      <c r="O279" s="50"/>
    </row>
    <row r="280" spans="1:15" s="36" customFormat="1" x14ac:dyDescent="0.25">
      <c r="A280" s="1"/>
      <c r="B280" s="37"/>
      <c r="C280" s="34"/>
      <c r="D280" s="34"/>
      <c r="E280" s="35"/>
      <c r="F280" s="35"/>
      <c r="G280" s="35"/>
      <c r="H280" s="35"/>
      <c r="J280" s="33"/>
      <c r="M280" s="32"/>
      <c r="N280" s="32"/>
      <c r="O280" s="50"/>
    </row>
    <row r="281" spans="1:15" s="36" customFormat="1" x14ac:dyDescent="0.25">
      <c r="A281" s="1"/>
      <c r="B281" s="37"/>
      <c r="C281" s="34"/>
      <c r="D281" s="34"/>
      <c r="E281" s="35"/>
      <c r="F281" s="35"/>
      <c r="G281" s="35"/>
      <c r="H281" s="35"/>
      <c r="J281" s="33"/>
      <c r="M281" s="32"/>
      <c r="N281" s="32"/>
      <c r="O281" s="50"/>
    </row>
    <row r="282" spans="1:15" s="36" customFormat="1" x14ac:dyDescent="0.25">
      <c r="A282" s="1"/>
      <c r="B282" s="37"/>
      <c r="C282" s="34"/>
      <c r="D282" s="34"/>
      <c r="E282" s="35"/>
      <c r="F282" s="35"/>
      <c r="G282" s="35"/>
      <c r="H282" s="35"/>
      <c r="J282" s="33"/>
      <c r="M282" s="32"/>
      <c r="N282" s="32"/>
      <c r="O282" s="50"/>
    </row>
    <row r="283" spans="1:15" s="36" customFormat="1" x14ac:dyDescent="0.25">
      <c r="A283" s="1"/>
      <c r="B283" s="37"/>
      <c r="C283" s="34"/>
      <c r="D283" s="34"/>
      <c r="E283" s="35"/>
      <c r="F283" s="35"/>
      <c r="G283" s="35"/>
      <c r="H283" s="35"/>
      <c r="J283" s="33"/>
      <c r="M283" s="32"/>
      <c r="N283" s="32"/>
      <c r="O283" s="50"/>
    </row>
    <row r="284" spans="1:15" s="36" customFormat="1" x14ac:dyDescent="0.25">
      <c r="A284" s="1"/>
      <c r="B284" s="37"/>
      <c r="C284" s="34"/>
      <c r="D284" s="34"/>
      <c r="E284" s="35"/>
      <c r="F284" s="35"/>
      <c r="G284" s="35"/>
      <c r="H284" s="35"/>
      <c r="J284" s="33"/>
      <c r="M284" s="32"/>
      <c r="N284" s="32"/>
      <c r="O284" s="50"/>
    </row>
    <row r="285" spans="1:15" s="36" customFormat="1" x14ac:dyDescent="0.25">
      <c r="A285" s="1"/>
      <c r="B285" s="37"/>
      <c r="C285" s="34"/>
      <c r="D285" s="34"/>
      <c r="E285" s="35"/>
      <c r="F285" s="35"/>
      <c r="G285" s="35"/>
      <c r="H285" s="35"/>
      <c r="J285" s="33"/>
      <c r="M285" s="32"/>
      <c r="N285" s="32"/>
      <c r="O285" s="50"/>
    </row>
    <row r="286" spans="1:15" s="36" customFormat="1" x14ac:dyDescent="0.25">
      <c r="A286" s="1"/>
      <c r="B286" s="37"/>
      <c r="C286" s="34"/>
      <c r="D286" s="34"/>
      <c r="E286" s="35"/>
      <c r="F286" s="35"/>
      <c r="G286" s="35"/>
      <c r="H286" s="35"/>
      <c r="J286" s="33"/>
      <c r="M286" s="32"/>
      <c r="N286" s="32"/>
      <c r="O286" s="50"/>
    </row>
    <row r="287" spans="1:15" s="36" customFormat="1" x14ac:dyDescent="0.25">
      <c r="A287" s="1"/>
      <c r="B287" s="37"/>
      <c r="C287" s="34"/>
      <c r="D287" s="34"/>
      <c r="E287" s="35"/>
      <c r="F287" s="35"/>
      <c r="G287" s="35"/>
      <c r="H287" s="35"/>
      <c r="J287" s="33"/>
      <c r="M287" s="32"/>
      <c r="N287" s="32"/>
      <c r="O287" s="50"/>
    </row>
    <row r="288" spans="1:15" s="36" customFormat="1" x14ac:dyDescent="0.25">
      <c r="A288" s="1"/>
      <c r="B288" s="37"/>
      <c r="C288" s="34"/>
      <c r="D288" s="34"/>
      <c r="E288" s="35"/>
      <c r="F288" s="35"/>
      <c r="G288" s="35"/>
      <c r="H288" s="35"/>
      <c r="J288" s="33"/>
      <c r="M288" s="32"/>
      <c r="N288" s="32"/>
      <c r="O288" s="50"/>
    </row>
    <row r="289" spans="1:15" s="36" customFormat="1" x14ac:dyDescent="0.25">
      <c r="A289" s="1"/>
      <c r="B289" s="37"/>
      <c r="C289" s="34"/>
      <c r="D289" s="34"/>
      <c r="E289" s="35"/>
      <c r="F289" s="35"/>
      <c r="G289" s="35"/>
      <c r="H289" s="35"/>
      <c r="J289" s="33"/>
      <c r="M289" s="32"/>
      <c r="N289" s="32"/>
      <c r="O289" s="50"/>
    </row>
    <row r="290" spans="1:15" s="36" customFormat="1" x14ac:dyDescent="0.25">
      <c r="A290" s="1"/>
      <c r="B290" s="37"/>
      <c r="C290" s="34"/>
      <c r="D290" s="34"/>
      <c r="E290" s="35"/>
      <c r="F290" s="35"/>
      <c r="G290" s="35"/>
      <c r="H290" s="35"/>
      <c r="J290" s="33"/>
      <c r="M290" s="32"/>
      <c r="N290" s="32"/>
      <c r="O290" s="50"/>
    </row>
    <row r="291" spans="1:15" s="36" customFormat="1" x14ac:dyDescent="0.25">
      <c r="A291" s="1"/>
      <c r="B291" s="37"/>
      <c r="C291" s="34"/>
      <c r="D291" s="34"/>
      <c r="E291" s="35"/>
      <c r="F291" s="35"/>
      <c r="G291" s="35"/>
      <c r="H291" s="35"/>
      <c r="J291" s="33"/>
      <c r="M291" s="32"/>
      <c r="N291" s="32"/>
      <c r="O291" s="50"/>
    </row>
    <row r="292" spans="1:15" s="36" customFormat="1" x14ac:dyDescent="0.25">
      <c r="A292" s="1"/>
      <c r="B292" s="37"/>
      <c r="C292" s="34"/>
      <c r="D292" s="34"/>
      <c r="E292" s="35"/>
      <c r="F292" s="35"/>
      <c r="G292" s="35"/>
      <c r="H292" s="35"/>
      <c r="J292" s="33"/>
      <c r="M292" s="32"/>
      <c r="N292" s="32"/>
      <c r="O292" s="50"/>
    </row>
    <row r="293" spans="1:15" s="36" customFormat="1" x14ac:dyDescent="0.25">
      <c r="A293" s="1"/>
      <c r="B293" s="37"/>
      <c r="C293" s="34"/>
      <c r="D293" s="34"/>
      <c r="E293" s="35"/>
      <c r="F293" s="35"/>
      <c r="G293" s="35"/>
      <c r="H293" s="35"/>
      <c r="J293" s="33"/>
      <c r="M293" s="32"/>
      <c r="N293" s="32"/>
      <c r="O293" s="50"/>
    </row>
    <row r="294" spans="1:15" s="36" customFormat="1" x14ac:dyDescent="0.25">
      <c r="A294" s="1"/>
      <c r="B294" s="37"/>
      <c r="C294" s="34"/>
      <c r="D294" s="34"/>
      <c r="E294" s="35"/>
      <c r="F294" s="35"/>
      <c r="G294" s="35"/>
      <c r="H294" s="35"/>
      <c r="J294" s="33"/>
      <c r="M294" s="32"/>
      <c r="N294" s="32"/>
      <c r="O294" s="50"/>
    </row>
    <row r="295" spans="1:15" s="36" customFormat="1" x14ac:dyDescent="0.25">
      <c r="A295" s="1"/>
      <c r="B295" s="37"/>
      <c r="C295" s="34"/>
      <c r="D295" s="34"/>
      <c r="E295" s="35"/>
      <c r="F295" s="35"/>
      <c r="G295" s="35"/>
      <c r="H295" s="35"/>
      <c r="J295" s="33"/>
      <c r="M295" s="32"/>
      <c r="N295" s="32"/>
      <c r="O295" s="50"/>
    </row>
    <row r="296" spans="1:15" s="36" customFormat="1" x14ac:dyDescent="0.25">
      <c r="A296" s="1"/>
      <c r="B296" s="37"/>
      <c r="C296" s="34"/>
      <c r="D296" s="34"/>
      <c r="E296" s="35"/>
      <c r="F296" s="35"/>
      <c r="G296" s="35"/>
      <c r="H296" s="35"/>
      <c r="J296" s="33"/>
      <c r="M296" s="32"/>
      <c r="N296" s="32"/>
      <c r="O296" s="50"/>
    </row>
    <row r="297" spans="1:15" s="36" customFormat="1" x14ac:dyDescent="0.25">
      <c r="A297" s="1"/>
      <c r="B297" s="37"/>
      <c r="C297" s="34"/>
      <c r="D297" s="34"/>
      <c r="E297" s="35"/>
      <c r="F297" s="35"/>
      <c r="G297" s="35"/>
      <c r="H297" s="35"/>
      <c r="J297" s="33"/>
      <c r="M297" s="32"/>
      <c r="N297" s="32"/>
      <c r="O297" s="50"/>
    </row>
    <row r="298" spans="1:15" s="36" customFormat="1" x14ac:dyDescent="0.25">
      <c r="A298" s="1"/>
      <c r="B298" s="37"/>
      <c r="C298" s="34"/>
      <c r="D298" s="34"/>
      <c r="E298" s="35"/>
      <c r="F298" s="35"/>
      <c r="G298" s="35"/>
      <c r="H298" s="35"/>
      <c r="J298" s="33"/>
      <c r="M298" s="32"/>
      <c r="N298" s="32"/>
      <c r="O298" s="50"/>
    </row>
    <row r="299" spans="1:15" s="36" customFormat="1" x14ac:dyDescent="0.25">
      <c r="A299" s="1"/>
      <c r="B299" s="37"/>
      <c r="C299" s="34"/>
      <c r="D299" s="34"/>
      <c r="E299" s="35"/>
      <c r="F299" s="35"/>
      <c r="G299" s="35"/>
      <c r="H299" s="35"/>
      <c r="J299" s="33"/>
      <c r="M299" s="32"/>
      <c r="N299" s="32"/>
      <c r="O299" s="50"/>
    </row>
    <row r="300" spans="1:15" s="36" customFormat="1" x14ac:dyDescent="0.25">
      <c r="A300" s="1"/>
      <c r="B300" s="37"/>
      <c r="C300" s="34"/>
      <c r="D300" s="34"/>
      <c r="E300" s="35"/>
      <c r="F300" s="35"/>
      <c r="G300" s="35"/>
      <c r="H300" s="35"/>
      <c r="J300" s="33"/>
      <c r="M300" s="32"/>
      <c r="N300" s="32"/>
      <c r="O300" s="50"/>
    </row>
    <row r="301" spans="1:15" s="36" customFormat="1" x14ac:dyDescent="0.25">
      <c r="A301" s="1"/>
      <c r="B301" s="37"/>
      <c r="C301" s="34"/>
      <c r="D301" s="34"/>
      <c r="E301" s="35"/>
      <c r="F301" s="35"/>
      <c r="G301" s="35"/>
      <c r="H301" s="35"/>
      <c r="J301" s="33"/>
      <c r="M301" s="32"/>
      <c r="N301" s="32"/>
      <c r="O301" s="50"/>
    </row>
    <row r="302" spans="1:15" s="36" customFormat="1" x14ac:dyDescent="0.25">
      <c r="A302" s="1"/>
      <c r="B302" s="37"/>
      <c r="C302" s="34"/>
      <c r="D302" s="34"/>
      <c r="E302" s="35"/>
      <c r="F302" s="35"/>
      <c r="G302" s="35"/>
      <c r="H302" s="35"/>
      <c r="J302" s="33"/>
      <c r="M302" s="32"/>
      <c r="N302" s="32"/>
      <c r="O302" s="50"/>
    </row>
    <row r="303" spans="1:15" s="36" customFormat="1" x14ac:dyDescent="0.25">
      <c r="A303" s="1"/>
      <c r="B303" s="37"/>
      <c r="C303" s="34"/>
      <c r="D303" s="34"/>
      <c r="E303" s="35"/>
      <c r="F303" s="35"/>
      <c r="G303" s="35"/>
      <c r="H303" s="35"/>
      <c r="J303" s="33"/>
      <c r="M303" s="32"/>
      <c r="N303" s="32"/>
      <c r="O303" s="50"/>
    </row>
    <row r="304" spans="1:15" s="36" customFormat="1" x14ac:dyDescent="0.25">
      <c r="A304" s="1"/>
      <c r="B304" s="37"/>
      <c r="C304" s="34"/>
      <c r="D304" s="34"/>
      <c r="E304" s="35"/>
      <c r="F304" s="35"/>
      <c r="G304" s="35"/>
      <c r="H304" s="35"/>
      <c r="J304" s="33"/>
      <c r="M304" s="32"/>
      <c r="N304" s="32"/>
      <c r="O304" s="50"/>
    </row>
    <row r="305" spans="1:15" s="36" customFormat="1" x14ac:dyDescent="0.25">
      <c r="A305" s="1"/>
      <c r="B305" s="37"/>
      <c r="C305" s="34"/>
      <c r="D305" s="34"/>
      <c r="E305" s="35"/>
      <c r="F305" s="35"/>
      <c r="G305" s="35"/>
      <c r="H305" s="35"/>
      <c r="J305" s="33"/>
      <c r="M305" s="32"/>
      <c r="N305" s="32"/>
      <c r="O305" s="50"/>
    </row>
    <row r="306" spans="1:15" s="36" customFormat="1" x14ac:dyDescent="0.25">
      <c r="A306" s="1"/>
      <c r="B306" s="37"/>
      <c r="C306" s="34"/>
      <c r="D306" s="34"/>
      <c r="E306" s="35"/>
      <c r="F306" s="35"/>
      <c r="G306" s="35"/>
      <c r="H306" s="35"/>
      <c r="J306" s="33"/>
      <c r="M306" s="32"/>
      <c r="N306" s="32"/>
      <c r="O306" s="50"/>
    </row>
    <row r="307" spans="1:15" s="36" customFormat="1" x14ac:dyDescent="0.25">
      <c r="A307" s="1"/>
      <c r="B307" s="37"/>
      <c r="C307" s="34"/>
      <c r="D307" s="34"/>
      <c r="E307" s="35"/>
      <c r="F307" s="35"/>
      <c r="G307" s="35"/>
      <c r="H307" s="35"/>
      <c r="J307" s="33"/>
      <c r="M307" s="32"/>
      <c r="N307" s="32"/>
      <c r="O307" s="50"/>
    </row>
    <row r="308" spans="1:15" s="36" customFormat="1" x14ac:dyDescent="0.25">
      <c r="A308" s="1"/>
      <c r="B308" s="37"/>
      <c r="C308" s="34"/>
      <c r="D308" s="34"/>
      <c r="E308" s="35"/>
      <c r="F308" s="35"/>
      <c r="G308" s="35"/>
      <c r="H308" s="35"/>
      <c r="J308" s="33"/>
      <c r="M308" s="32"/>
      <c r="N308" s="32"/>
      <c r="O308" s="50"/>
    </row>
    <row r="309" spans="1:15" s="36" customFormat="1" x14ac:dyDescent="0.25">
      <c r="A309" s="1"/>
      <c r="B309" s="37"/>
      <c r="C309" s="34"/>
      <c r="D309" s="34"/>
      <c r="E309" s="35"/>
      <c r="F309" s="35"/>
      <c r="G309" s="35"/>
      <c r="H309" s="35"/>
      <c r="J309" s="33"/>
      <c r="M309" s="32"/>
      <c r="N309" s="32"/>
      <c r="O309" s="50"/>
    </row>
    <row r="310" spans="1:15" s="36" customFormat="1" x14ac:dyDescent="0.25">
      <c r="A310" s="1"/>
      <c r="B310" s="37"/>
      <c r="C310" s="34"/>
      <c r="D310" s="34"/>
      <c r="E310" s="35"/>
      <c r="F310" s="35"/>
      <c r="G310" s="35"/>
      <c r="H310" s="35"/>
      <c r="J310" s="33"/>
      <c r="M310" s="32"/>
      <c r="N310" s="32"/>
      <c r="O310" s="50"/>
    </row>
    <row r="311" spans="1:15" s="36" customFormat="1" x14ac:dyDescent="0.25">
      <c r="A311" s="1"/>
      <c r="B311" s="37"/>
      <c r="C311" s="34"/>
      <c r="D311" s="34"/>
      <c r="E311" s="35"/>
      <c r="F311" s="35"/>
      <c r="G311" s="35"/>
      <c r="H311" s="35"/>
      <c r="J311" s="33"/>
      <c r="M311" s="32"/>
      <c r="N311" s="32"/>
      <c r="O311" s="50"/>
    </row>
    <row r="312" spans="1:15" s="36" customFormat="1" x14ac:dyDescent="0.25">
      <c r="A312" s="1"/>
      <c r="B312" s="37"/>
      <c r="C312" s="34"/>
      <c r="D312" s="34"/>
      <c r="E312" s="35"/>
      <c r="F312" s="35"/>
      <c r="G312" s="35"/>
      <c r="H312" s="35"/>
      <c r="J312" s="33"/>
      <c r="M312" s="32"/>
      <c r="N312" s="32"/>
      <c r="O312" s="50"/>
    </row>
    <row r="313" spans="1:15" s="36" customFormat="1" x14ac:dyDescent="0.25">
      <c r="A313" s="1"/>
      <c r="B313" s="37"/>
      <c r="C313" s="34"/>
      <c r="D313" s="34"/>
      <c r="E313" s="35"/>
      <c r="F313" s="35"/>
      <c r="G313" s="35"/>
      <c r="H313" s="35"/>
      <c r="J313" s="33"/>
      <c r="M313" s="32"/>
      <c r="N313" s="32"/>
      <c r="O313" s="50"/>
    </row>
    <row r="314" spans="1:15" s="36" customFormat="1" x14ac:dyDescent="0.25">
      <c r="A314" s="1"/>
      <c r="B314" s="37"/>
      <c r="C314" s="34"/>
      <c r="D314" s="34"/>
      <c r="E314" s="35"/>
      <c r="F314" s="35"/>
      <c r="G314" s="35"/>
      <c r="H314" s="35"/>
      <c r="J314" s="33"/>
      <c r="M314" s="32"/>
      <c r="N314" s="32"/>
      <c r="O314" s="50"/>
    </row>
    <row r="315" spans="1:15" s="36" customFormat="1" x14ac:dyDescent="0.25">
      <c r="A315" s="1"/>
      <c r="B315" s="37"/>
      <c r="C315" s="34"/>
      <c r="D315" s="34"/>
      <c r="E315" s="35"/>
      <c r="F315" s="35"/>
      <c r="G315" s="35"/>
      <c r="H315" s="35"/>
      <c r="J315" s="33"/>
      <c r="M315" s="32"/>
      <c r="N315" s="32"/>
      <c r="O315" s="50"/>
    </row>
    <row r="316" spans="1:15" s="36" customFormat="1" x14ac:dyDescent="0.25">
      <c r="A316" s="1"/>
      <c r="B316" s="37"/>
      <c r="C316" s="34"/>
      <c r="D316" s="34"/>
      <c r="E316" s="35"/>
      <c r="F316" s="35"/>
      <c r="G316" s="35"/>
      <c r="H316" s="35"/>
      <c r="J316" s="33"/>
      <c r="M316" s="32"/>
      <c r="N316" s="32"/>
      <c r="O316" s="50"/>
    </row>
    <row r="317" spans="1:15" s="36" customFormat="1" x14ac:dyDescent="0.25">
      <c r="A317" s="1"/>
      <c r="B317" s="37"/>
      <c r="C317" s="34"/>
      <c r="D317" s="34"/>
      <c r="E317" s="35"/>
      <c r="F317" s="35"/>
      <c r="G317" s="35"/>
      <c r="H317" s="35"/>
      <c r="J317" s="33"/>
      <c r="M317" s="32"/>
      <c r="N317" s="32"/>
      <c r="O317" s="50"/>
    </row>
    <row r="318" spans="1:15" s="36" customFormat="1" x14ac:dyDescent="0.25">
      <c r="A318" s="1"/>
      <c r="B318" s="37"/>
      <c r="C318" s="34"/>
      <c r="D318" s="34"/>
      <c r="E318" s="35"/>
      <c r="F318" s="35"/>
      <c r="G318" s="35"/>
      <c r="H318" s="35"/>
      <c r="J318" s="33"/>
      <c r="M318" s="32"/>
      <c r="N318" s="32"/>
      <c r="O318" s="50"/>
    </row>
    <row r="319" spans="1:15" s="36" customFormat="1" x14ac:dyDescent="0.25">
      <c r="A319" s="1"/>
      <c r="B319" s="37"/>
      <c r="C319" s="34"/>
      <c r="D319" s="34"/>
      <c r="E319" s="35"/>
      <c r="F319" s="35"/>
      <c r="G319" s="35"/>
      <c r="H319" s="35"/>
      <c r="J319" s="33"/>
      <c r="M319" s="32"/>
      <c r="N319" s="32"/>
      <c r="O319" s="50"/>
    </row>
    <row r="320" spans="1:15" s="36" customFormat="1" x14ac:dyDescent="0.25">
      <c r="A320" s="1"/>
      <c r="B320" s="37"/>
      <c r="C320" s="34"/>
      <c r="D320" s="34"/>
      <c r="E320" s="35"/>
      <c r="F320" s="35"/>
      <c r="G320" s="35"/>
      <c r="H320" s="35"/>
      <c r="J320" s="33"/>
      <c r="M320" s="32"/>
      <c r="N320" s="32"/>
      <c r="O320" s="50"/>
    </row>
    <row r="321" spans="1:15" s="36" customFormat="1" x14ac:dyDescent="0.25">
      <c r="A321" s="1"/>
      <c r="B321" s="37"/>
      <c r="C321" s="34"/>
      <c r="D321" s="34"/>
      <c r="E321" s="35"/>
      <c r="F321" s="35"/>
      <c r="G321" s="35"/>
      <c r="H321" s="35"/>
      <c r="J321" s="33"/>
      <c r="M321" s="32"/>
      <c r="N321" s="32"/>
      <c r="O321" s="50"/>
    </row>
    <row r="322" spans="1:15" s="36" customFormat="1" x14ac:dyDescent="0.25">
      <c r="A322" s="1"/>
      <c r="B322" s="37"/>
      <c r="C322" s="34"/>
      <c r="D322" s="34"/>
      <c r="E322" s="35"/>
      <c r="F322" s="35"/>
      <c r="G322" s="35"/>
      <c r="H322" s="35"/>
      <c r="J322" s="33"/>
      <c r="M322" s="32"/>
      <c r="N322" s="32"/>
      <c r="O322" s="50"/>
    </row>
    <row r="323" spans="1:15" s="36" customFormat="1" x14ac:dyDescent="0.25">
      <c r="A323" s="1"/>
      <c r="B323" s="37"/>
      <c r="C323" s="34"/>
      <c r="D323" s="34"/>
      <c r="E323" s="35"/>
      <c r="F323" s="35"/>
      <c r="G323" s="35"/>
      <c r="H323" s="35"/>
      <c r="J323" s="33"/>
      <c r="M323" s="32"/>
      <c r="N323" s="32"/>
      <c r="O323" s="50"/>
    </row>
    <row r="324" spans="1:15" s="36" customFormat="1" x14ac:dyDescent="0.25">
      <c r="A324" s="1"/>
      <c r="B324" s="37"/>
      <c r="C324" s="34"/>
      <c r="D324" s="34"/>
      <c r="E324" s="35"/>
      <c r="F324" s="35"/>
      <c r="G324" s="35"/>
      <c r="H324" s="35"/>
      <c r="J324" s="33"/>
      <c r="M324" s="32"/>
      <c r="N324" s="32"/>
      <c r="O324" s="50"/>
    </row>
    <row r="325" spans="1:15" s="36" customFormat="1" x14ac:dyDescent="0.25">
      <c r="A325" s="1"/>
      <c r="B325" s="37"/>
      <c r="C325" s="34"/>
      <c r="D325" s="34"/>
      <c r="E325" s="35"/>
      <c r="F325" s="35"/>
      <c r="G325" s="35"/>
      <c r="H325" s="35"/>
      <c r="J325" s="33"/>
      <c r="M325" s="32"/>
      <c r="N325" s="32"/>
      <c r="O325" s="50"/>
    </row>
    <row r="326" spans="1:15" s="36" customFormat="1" x14ac:dyDescent="0.25">
      <c r="A326" s="1"/>
      <c r="B326" s="37"/>
      <c r="C326" s="34"/>
      <c r="D326" s="34"/>
      <c r="E326" s="35"/>
      <c r="F326" s="35"/>
      <c r="G326" s="35"/>
      <c r="H326" s="35"/>
      <c r="J326" s="33"/>
      <c r="M326" s="32"/>
      <c r="N326" s="32"/>
      <c r="O326" s="50"/>
    </row>
    <row r="327" spans="1:15" s="36" customFormat="1" x14ac:dyDescent="0.25">
      <c r="A327" s="1"/>
      <c r="B327" s="37"/>
      <c r="C327" s="34"/>
      <c r="D327" s="34"/>
      <c r="E327" s="35"/>
      <c r="F327" s="35"/>
      <c r="G327" s="35"/>
      <c r="H327" s="35"/>
      <c r="J327" s="33"/>
      <c r="M327" s="32"/>
      <c r="N327" s="32"/>
      <c r="O327" s="50"/>
    </row>
    <row r="328" spans="1:15" s="36" customFormat="1" x14ac:dyDescent="0.25">
      <c r="A328" s="1"/>
      <c r="B328" s="37"/>
      <c r="C328" s="34"/>
      <c r="D328" s="34"/>
      <c r="E328" s="35"/>
      <c r="F328" s="35"/>
      <c r="G328" s="35"/>
      <c r="H328" s="35"/>
      <c r="J328" s="33"/>
      <c r="M328" s="32"/>
      <c r="N328" s="32"/>
      <c r="O328" s="50"/>
    </row>
    <row r="329" spans="1:15" s="36" customFormat="1" x14ac:dyDescent="0.25">
      <c r="A329" s="1"/>
      <c r="B329" s="37"/>
      <c r="C329" s="34"/>
      <c r="D329" s="34"/>
      <c r="E329" s="35"/>
      <c r="F329" s="35"/>
      <c r="G329" s="35"/>
      <c r="H329" s="35"/>
      <c r="J329" s="33"/>
      <c r="M329" s="32"/>
      <c r="N329" s="32"/>
      <c r="O329" s="50"/>
    </row>
    <row r="330" spans="1:15" s="36" customFormat="1" x14ac:dyDescent="0.25">
      <c r="A330" s="1"/>
      <c r="B330" s="37"/>
      <c r="C330" s="34"/>
      <c r="D330" s="34"/>
      <c r="E330" s="35"/>
      <c r="F330" s="35"/>
      <c r="G330" s="35"/>
      <c r="H330" s="35"/>
      <c r="J330" s="33"/>
      <c r="M330" s="32"/>
      <c r="N330" s="32"/>
      <c r="O330" s="50"/>
    </row>
    <row r="331" spans="1:15" s="36" customFormat="1" x14ac:dyDescent="0.25">
      <c r="A331" s="1"/>
      <c r="B331" s="37"/>
      <c r="C331" s="34"/>
      <c r="D331" s="34"/>
      <c r="E331" s="35"/>
      <c r="F331" s="35"/>
      <c r="G331" s="35"/>
      <c r="H331" s="35"/>
      <c r="J331" s="33"/>
      <c r="M331" s="32"/>
      <c r="N331" s="32"/>
      <c r="O331" s="50"/>
    </row>
    <row r="332" spans="1:15" s="36" customFormat="1" x14ac:dyDescent="0.25">
      <c r="A332" s="1"/>
      <c r="B332" s="37"/>
      <c r="C332" s="34"/>
      <c r="D332" s="34"/>
      <c r="E332" s="35"/>
      <c r="F332" s="35"/>
      <c r="G332" s="35"/>
      <c r="H332" s="35"/>
      <c r="J332" s="33"/>
      <c r="M332" s="32"/>
      <c r="N332" s="32"/>
      <c r="O332" s="50"/>
    </row>
    <row r="333" spans="1:15" s="36" customFormat="1" x14ac:dyDescent="0.25">
      <c r="A333" s="1"/>
      <c r="B333" s="37"/>
      <c r="C333" s="34"/>
      <c r="D333" s="34"/>
      <c r="E333" s="35"/>
      <c r="F333" s="35"/>
      <c r="G333" s="35"/>
      <c r="H333" s="35"/>
      <c r="J333" s="33"/>
      <c r="M333" s="32"/>
      <c r="N333" s="32"/>
      <c r="O333" s="50"/>
    </row>
    <row r="334" spans="1:15" s="36" customFormat="1" x14ac:dyDescent="0.25">
      <c r="A334" s="1"/>
      <c r="B334" s="37"/>
      <c r="C334" s="34"/>
      <c r="D334" s="34"/>
      <c r="E334" s="35"/>
      <c r="F334" s="35"/>
      <c r="G334" s="35"/>
      <c r="H334" s="35"/>
      <c r="J334" s="33"/>
      <c r="M334" s="32"/>
      <c r="N334" s="32"/>
      <c r="O334" s="50"/>
    </row>
    <row r="335" spans="1:15" s="36" customFormat="1" x14ac:dyDescent="0.25">
      <c r="A335" s="1"/>
      <c r="B335" s="37"/>
      <c r="C335" s="34"/>
      <c r="D335" s="34"/>
      <c r="E335" s="35"/>
      <c r="F335" s="35"/>
      <c r="G335" s="35"/>
      <c r="H335" s="35"/>
      <c r="J335" s="33"/>
      <c r="M335" s="32"/>
      <c r="N335" s="32"/>
      <c r="O335" s="50"/>
    </row>
    <row r="336" spans="1:15" s="36" customFormat="1" x14ac:dyDescent="0.25">
      <c r="A336" s="1"/>
      <c r="B336" s="37"/>
      <c r="C336" s="34"/>
      <c r="D336" s="34"/>
      <c r="E336" s="35"/>
      <c r="F336" s="35"/>
      <c r="G336" s="35"/>
      <c r="H336" s="35"/>
      <c r="J336" s="33"/>
      <c r="M336" s="32"/>
      <c r="N336" s="32"/>
      <c r="O336" s="50"/>
    </row>
    <row r="337" spans="1:15" s="36" customFormat="1" x14ac:dyDescent="0.25">
      <c r="A337" s="1"/>
      <c r="B337" s="37"/>
      <c r="C337" s="34"/>
      <c r="D337" s="34"/>
      <c r="E337" s="35"/>
      <c r="F337" s="35"/>
      <c r="G337" s="35"/>
      <c r="H337" s="35"/>
      <c r="J337" s="33"/>
      <c r="M337" s="32"/>
      <c r="N337" s="32"/>
      <c r="O337" s="50"/>
    </row>
    <row r="338" spans="1:15" s="36" customFormat="1" x14ac:dyDescent="0.25">
      <c r="A338" s="1"/>
      <c r="B338" s="37"/>
      <c r="C338" s="34"/>
      <c r="D338" s="34"/>
      <c r="E338" s="35"/>
      <c r="F338" s="35"/>
      <c r="G338" s="35"/>
      <c r="H338" s="35"/>
      <c r="J338" s="33"/>
      <c r="M338" s="32"/>
      <c r="N338" s="32"/>
      <c r="O338" s="50"/>
    </row>
    <row r="339" spans="1:15" s="36" customFormat="1" x14ac:dyDescent="0.25">
      <c r="A339" s="1"/>
      <c r="B339" s="37"/>
      <c r="C339" s="34"/>
      <c r="D339" s="34"/>
      <c r="E339" s="35"/>
      <c r="F339" s="35"/>
      <c r="G339" s="35"/>
      <c r="H339" s="35"/>
      <c r="J339" s="33"/>
      <c r="M339" s="32"/>
      <c r="N339" s="32"/>
      <c r="O339" s="50"/>
    </row>
    <row r="340" spans="1:15" s="36" customFormat="1" x14ac:dyDescent="0.25">
      <c r="A340" s="1"/>
      <c r="B340" s="37"/>
      <c r="C340" s="34"/>
      <c r="D340" s="34"/>
      <c r="E340" s="35"/>
      <c r="F340" s="35"/>
      <c r="G340" s="35"/>
      <c r="H340" s="35"/>
      <c r="J340" s="33"/>
      <c r="M340" s="32"/>
      <c r="N340" s="32"/>
      <c r="O340" s="50"/>
    </row>
    <row r="341" spans="1:15" s="36" customFormat="1" x14ac:dyDescent="0.25">
      <c r="A341" s="1"/>
      <c r="B341" s="37"/>
      <c r="C341" s="34"/>
      <c r="D341" s="34"/>
      <c r="E341" s="35"/>
      <c r="F341" s="35"/>
      <c r="G341" s="35"/>
      <c r="H341" s="35"/>
      <c r="J341" s="33"/>
      <c r="M341" s="32"/>
      <c r="N341" s="32"/>
      <c r="O341" s="50"/>
    </row>
    <row r="342" spans="1:15" s="36" customFormat="1" x14ac:dyDescent="0.25">
      <c r="A342" s="1"/>
      <c r="B342" s="37"/>
      <c r="C342" s="34"/>
      <c r="D342" s="34"/>
      <c r="E342" s="35"/>
      <c r="F342" s="35"/>
      <c r="G342" s="35"/>
      <c r="H342" s="35"/>
      <c r="J342" s="33"/>
      <c r="M342" s="32"/>
      <c r="N342" s="32"/>
      <c r="O342" s="50"/>
    </row>
    <row r="343" spans="1:15" s="36" customFormat="1" x14ac:dyDescent="0.25">
      <c r="A343" s="1"/>
      <c r="B343" s="37"/>
      <c r="C343" s="34"/>
      <c r="D343" s="34"/>
      <c r="E343" s="35"/>
      <c r="F343" s="35"/>
      <c r="G343" s="35"/>
      <c r="H343" s="35"/>
      <c r="J343" s="33"/>
      <c r="M343" s="32"/>
      <c r="N343" s="32"/>
      <c r="O343" s="50"/>
    </row>
    <row r="344" spans="1:15" s="36" customFormat="1" x14ac:dyDescent="0.25">
      <c r="A344" s="1"/>
      <c r="B344" s="37"/>
      <c r="C344" s="34"/>
      <c r="D344" s="34"/>
      <c r="E344" s="35"/>
      <c r="F344" s="35"/>
      <c r="G344" s="35"/>
      <c r="H344" s="35"/>
      <c r="J344" s="33"/>
      <c r="M344" s="32"/>
      <c r="N344" s="32"/>
      <c r="O344" s="50"/>
    </row>
    <row r="345" spans="1:15" s="36" customFormat="1" x14ac:dyDescent="0.25">
      <c r="A345" s="1"/>
      <c r="B345" s="37"/>
      <c r="C345" s="34"/>
      <c r="D345" s="34"/>
      <c r="E345" s="35"/>
      <c r="F345" s="35"/>
      <c r="G345" s="35"/>
      <c r="H345" s="35"/>
      <c r="J345" s="33"/>
      <c r="M345" s="32"/>
      <c r="N345" s="32"/>
      <c r="O345" s="50"/>
    </row>
    <row r="346" spans="1:15" s="36" customFormat="1" x14ac:dyDescent="0.25">
      <c r="A346" s="1"/>
      <c r="B346" s="37"/>
      <c r="C346" s="34"/>
      <c r="D346" s="34"/>
      <c r="E346" s="35"/>
      <c r="F346" s="35"/>
      <c r="G346" s="35"/>
      <c r="H346" s="35"/>
      <c r="J346" s="33"/>
      <c r="M346" s="32"/>
      <c r="N346" s="32"/>
      <c r="O346" s="50"/>
    </row>
    <row r="347" spans="1:15" s="36" customFormat="1" x14ac:dyDescent="0.25">
      <c r="A347" s="1"/>
      <c r="B347" s="37"/>
      <c r="C347" s="34"/>
      <c r="D347" s="34"/>
      <c r="E347" s="35"/>
      <c r="F347" s="35"/>
      <c r="G347" s="35"/>
      <c r="H347" s="35"/>
      <c r="J347" s="33"/>
      <c r="M347" s="32"/>
      <c r="N347" s="32"/>
      <c r="O347" s="50"/>
    </row>
    <row r="348" spans="1:15" s="36" customFormat="1" x14ac:dyDescent="0.25">
      <c r="A348" s="1"/>
      <c r="B348" s="37"/>
      <c r="C348" s="34"/>
      <c r="D348" s="34"/>
      <c r="E348" s="35"/>
      <c r="F348" s="35"/>
      <c r="G348" s="35"/>
      <c r="H348" s="35"/>
      <c r="J348" s="33"/>
      <c r="M348" s="32"/>
      <c r="N348" s="32"/>
      <c r="O348" s="50"/>
    </row>
    <row r="349" spans="1:15" s="36" customFormat="1" x14ac:dyDescent="0.25">
      <c r="A349" s="1"/>
      <c r="B349" s="37"/>
      <c r="C349" s="34"/>
      <c r="D349" s="34"/>
      <c r="E349" s="35"/>
      <c r="F349" s="35"/>
      <c r="G349" s="35"/>
      <c r="H349" s="35"/>
      <c r="J349" s="33"/>
      <c r="M349" s="32"/>
      <c r="N349" s="32"/>
      <c r="O349" s="50"/>
    </row>
    <row r="350" spans="1:15" s="36" customFormat="1" x14ac:dyDescent="0.25">
      <c r="A350" s="1"/>
      <c r="B350" s="37"/>
      <c r="C350" s="34"/>
      <c r="D350" s="34"/>
      <c r="E350" s="35"/>
      <c r="F350" s="35"/>
      <c r="G350" s="35"/>
      <c r="H350" s="35"/>
      <c r="J350" s="33"/>
      <c r="M350" s="32"/>
      <c r="N350" s="32"/>
      <c r="O350" s="50"/>
    </row>
    <row r="351" spans="1:15" s="36" customFormat="1" x14ac:dyDescent="0.25">
      <c r="A351" s="1"/>
      <c r="B351" s="37"/>
      <c r="C351" s="34"/>
      <c r="D351" s="34"/>
      <c r="E351" s="35"/>
      <c r="F351" s="35"/>
      <c r="G351" s="35"/>
      <c r="H351" s="35"/>
      <c r="J351" s="33"/>
      <c r="M351" s="32"/>
      <c r="N351" s="32"/>
      <c r="O351" s="50"/>
    </row>
    <row r="352" spans="1:15" s="36" customFormat="1" x14ac:dyDescent="0.25">
      <c r="A352" s="1"/>
      <c r="B352" s="37"/>
      <c r="C352" s="34"/>
      <c r="D352" s="34"/>
      <c r="E352" s="35"/>
      <c r="F352" s="35"/>
      <c r="G352" s="35"/>
      <c r="H352" s="35"/>
      <c r="J352" s="33"/>
      <c r="M352" s="32"/>
      <c r="N352" s="32"/>
      <c r="O352" s="50"/>
    </row>
    <row r="353" spans="1:15" s="36" customFormat="1" x14ac:dyDescent="0.25">
      <c r="A353" s="1"/>
      <c r="B353" s="37"/>
      <c r="C353" s="34"/>
      <c r="D353" s="34"/>
      <c r="E353" s="35"/>
      <c r="F353" s="35"/>
      <c r="G353" s="35"/>
      <c r="H353" s="35"/>
      <c r="J353" s="33"/>
      <c r="M353" s="32"/>
      <c r="N353" s="32"/>
      <c r="O353" s="50"/>
    </row>
    <row r="354" spans="1:15" s="36" customFormat="1" x14ac:dyDescent="0.25">
      <c r="A354" s="1"/>
      <c r="B354" s="37"/>
      <c r="C354" s="34"/>
      <c r="D354" s="34"/>
      <c r="E354" s="35"/>
      <c r="F354" s="35"/>
      <c r="G354" s="35"/>
      <c r="H354" s="35"/>
      <c r="J354" s="33"/>
      <c r="M354" s="32"/>
      <c r="N354" s="32"/>
      <c r="O354" s="50"/>
    </row>
    <row r="355" spans="1:15" s="36" customFormat="1" x14ac:dyDescent="0.25">
      <c r="A355" s="1"/>
      <c r="B355" s="37"/>
      <c r="C355" s="34"/>
      <c r="D355" s="34"/>
      <c r="E355" s="35"/>
      <c r="F355" s="35"/>
      <c r="G355" s="35"/>
      <c r="H355" s="35"/>
      <c r="J355" s="33"/>
      <c r="M355" s="32"/>
      <c r="N355" s="32"/>
      <c r="O355" s="50"/>
    </row>
    <row r="356" spans="1:15" s="36" customFormat="1" x14ac:dyDescent="0.25">
      <c r="A356" s="1"/>
      <c r="B356" s="37"/>
      <c r="C356" s="34"/>
      <c r="D356" s="34"/>
      <c r="E356" s="35"/>
      <c r="F356" s="35"/>
      <c r="G356" s="35"/>
      <c r="H356" s="35"/>
      <c r="J356" s="33"/>
      <c r="M356" s="32"/>
      <c r="N356" s="32"/>
      <c r="O356" s="50"/>
    </row>
    <row r="357" spans="1:15" s="36" customFormat="1" x14ac:dyDescent="0.25">
      <c r="A357" s="1"/>
      <c r="B357" s="37"/>
      <c r="C357" s="34"/>
      <c r="D357" s="34"/>
      <c r="E357" s="35"/>
      <c r="F357" s="35"/>
      <c r="G357" s="35"/>
      <c r="H357" s="35"/>
      <c r="J357" s="33"/>
      <c r="M357" s="32"/>
      <c r="N357" s="32"/>
      <c r="O357" s="50"/>
    </row>
    <row r="358" spans="1:15" s="36" customFormat="1" x14ac:dyDescent="0.25">
      <c r="A358" s="1"/>
      <c r="B358" s="37"/>
      <c r="C358" s="34"/>
      <c r="D358" s="34"/>
      <c r="E358" s="35"/>
      <c r="F358" s="35"/>
      <c r="G358" s="35"/>
      <c r="H358" s="35"/>
      <c r="J358" s="33"/>
      <c r="M358" s="32"/>
      <c r="N358" s="32"/>
      <c r="O358" s="50"/>
    </row>
    <row r="359" spans="1:15" s="36" customFormat="1" x14ac:dyDescent="0.25">
      <c r="A359" s="1"/>
      <c r="B359" s="37"/>
      <c r="C359" s="34"/>
      <c r="D359" s="34"/>
      <c r="E359" s="35"/>
      <c r="F359" s="35"/>
      <c r="G359" s="35"/>
      <c r="H359" s="35"/>
      <c r="J359" s="33"/>
      <c r="M359" s="32"/>
      <c r="N359" s="32"/>
      <c r="O359" s="50"/>
    </row>
    <row r="360" spans="1:15" s="36" customFormat="1" x14ac:dyDescent="0.25">
      <c r="A360" s="1"/>
      <c r="B360" s="37"/>
      <c r="C360" s="34"/>
      <c r="D360" s="34"/>
      <c r="E360" s="35"/>
      <c r="F360" s="35"/>
      <c r="G360" s="35"/>
      <c r="H360" s="35"/>
      <c r="J360" s="33"/>
      <c r="M360" s="32"/>
      <c r="N360" s="32"/>
      <c r="O360" s="50"/>
    </row>
    <row r="361" spans="1:15" s="36" customFormat="1" x14ac:dyDescent="0.25">
      <c r="A361" s="1"/>
      <c r="B361" s="37"/>
      <c r="C361" s="34"/>
      <c r="D361" s="34"/>
      <c r="E361" s="35"/>
      <c r="F361" s="35"/>
      <c r="G361" s="35"/>
      <c r="H361" s="35"/>
      <c r="J361" s="33"/>
      <c r="M361" s="32"/>
      <c r="N361" s="32"/>
      <c r="O361" s="50"/>
    </row>
    <row r="362" spans="1:15" s="36" customFormat="1" x14ac:dyDescent="0.25">
      <c r="A362" s="1"/>
      <c r="B362" s="37"/>
      <c r="C362" s="34"/>
      <c r="D362" s="34"/>
      <c r="E362" s="35"/>
      <c r="F362" s="35"/>
      <c r="G362" s="35"/>
      <c r="H362" s="35"/>
      <c r="J362" s="33"/>
      <c r="M362" s="32"/>
      <c r="N362" s="32"/>
      <c r="O362" s="50"/>
    </row>
    <row r="363" spans="1:15" s="36" customFormat="1" x14ac:dyDescent="0.25">
      <c r="A363" s="1"/>
      <c r="B363" s="37"/>
      <c r="C363" s="34"/>
      <c r="D363" s="34"/>
      <c r="E363" s="35"/>
      <c r="F363" s="35"/>
      <c r="G363" s="35"/>
      <c r="H363" s="35"/>
      <c r="J363" s="33"/>
      <c r="M363" s="32"/>
      <c r="N363" s="32"/>
      <c r="O363" s="50"/>
    </row>
    <row r="364" spans="1:15" s="36" customFormat="1" x14ac:dyDescent="0.25">
      <c r="A364" s="1"/>
      <c r="B364" s="37"/>
      <c r="C364" s="34"/>
      <c r="D364" s="34"/>
      <c r="E364" s="35"/>
      <c r="F364" s="35"/>
      <c r="G364" s="35"/>
      <c r="H364" s="35"/>
      <c r="J364" s="33"/>
      <c r="M364" s="32"/>
      <c r="N364" s="32"/>
      <c r="O364" s="50"/>
    </row>
    <row r="365" spans="1:15" s="36" customFormat="1" x14ac:dyDescent="0.25">
      <c r="A365" s="1"/>
      <c r="B365" s="37"/>
      <c r="C365" s="34"/>
      <c r="D365" s="34"/>
      <c r="E365" s="35"/>
      <c r="F365" s="35"/>
      <c r="G365" s="35"/>
      <c r="H365" s="35"/>
      <c r="J365" s="33"/>
      <c r="M365" s="32"/>
      <c r="N365" s="32"/>
      <c r="O365" s="50"/>
    </row>
    <row r="366" spans="1:15" s="36" customFormat="1" x14ac:dyDescent="0.25">
      <c r="A366" s="1"/>
      <c r="B366" s="37"/>
      <c r="C366" s="34"/>
      <c r="D366" s="34"/>
      <c r="E366" s="35"/>
      <c r="F366" s="35"/>
      <c r="G366" s="35"/>
      <c r="H366" s="35"/>
      <c r="J366" s="33"/>
      <c r="M366" s="32"/>
      <c r="N366" s="32"/>
      <c r="O366" s="50"/>
    </row>
    <row r="367" spans="1:15" s="36" customFormat="1" x14ac:dyDescent="0.25">
      <c r="A367" s="1"/>
      <c r="B367" s="37"/>
      <c r="C367" s="34"/>
      <c r="D367" s="34"/>
      <c r="E367" s="35"/>
      <c r="F367" s="35"/>
      <c r="G367" s="35"/>
      <c r="H367" s="35"/>
      <c r="J367" s="33"/>
      <c r="M367" s="32"/>
      <c r="N367" s="32"/>
      <c r="O367" s="50"/>
    </row>
    <row r="368" spans="1:15" s="36" customFormat="1" x14ac:dyDescent="0.25">
      <c r="A368" s="1"/>
      <c r="B368" s="37"/>
      <c r="C368" s="34"/>
      <c r="D368" s="34"/>
      <c r="E368" s="35"/>
      <c r="F368" s="35"/>
      <c r="G368" s="35"/>
      <c r="H368" s="35"/>
      <c r="J368" s="33"/>
      <c r="M368" s="32"/>
      <c r="N368" s="32"/>
      <c r="O368" s="50"/>
    </row>
    <row r="369" spans="1:15" s="36" customFormat="1" x14ac:dyDescent="0.25">
      <c r="A369" s="1"/>
      <c r="B369" s="37"/>
      <c r="C369" s="34"/>
      <c r="D369" s="34"/>
      <c r="E369" s="35"/>
      <c r="F369" s="35"/>
      <c r="G369" s="35"/>
      <c r="H369" s="35"/>
      <c r="J369" s="33"/>
      <c r="M369" s="32"/>
      <c r="N369" s="32"/>
      <c r="O369" s="50"/>
    </row>
    <row r="370" spans="1:15" s="36" customFormat="1" x14ac:dyDescent="0.25">
      <c r="A370" s="1"/>
      <c r="B370" s="37"/>
      <c r="C370" s="34"/>
      <c r="D370" s="34"/>
      <c r="E370" s="35"/>
      <c r="F370" s="35"/>
      <c r="G370" s="35"/>
      <c r="H370" s="35"/>
      <c r="J370" s="33"/>
      <c r="M370" s="32"/>
      <c r="N370" s="32"/>
      <c r="O370" s="50"/>
    </row>
    <row r="371" spans="1:15" s="36" customFormat="1" x14ac:dyDescent="0.25">
      <c r="A371" s="1"/>
      <c r="B371" s="37"/>
      <c r="C371" s="34"/>
      <c r="D371" s="34"/>
      <c r="E371" s="35"/>
      <c r="F371" s="35"/>
      <c r="G371" s="35"/>
      <c r="H371" s="35"/>
      <c r="J371" s="33"/>
      <c r="M371" s="32"/>
      <c r="N371" s="32"/>
      <c r="O371" s="50"/>
    </row>
    <row r="372" spans="1:15" s="36" customFormat="1" x14ac:dyDescent="0.25">
      <c r="A372" s="1"/>
      <c r="B372" s="37"/>
      <c r="C372" s="34"/>
      <c r="D372" s="34"/>
      <c r="E372" s="35"/>
      <c r="F372" s="35"/>
      <c r="G372" s="35"/>
      <c r="H372" s="35"/>
      <c r="J372" s="33"/>
      <c r="M372" s="32"/>
      <c r="N372" s="32"/>
      <c r="O372" s="50"/>
    </row>
    <row r="373" spans="1:15" s="36" customFormat="1" x14ac:dyDescent="0.25">
      <c r="A373" s="1"/>
      <c r="B373" s="37"/>
      <c r="C373" s="34"/>
      <c r="D373" s="34"/>
      <c r="E373" s="35"/>
      <c r="F373" s="35"/>
      <c r="G373" s="35"/>
      <c r="H373" s="35"/>
      <c r="J373" s="33"/>
      <c r="M373" s="32"/>
      <c r="N373" s="32"/>
      <c r="O373" s="50"/>
    </row>
    <row r="374" spans="1:15" s="36" customFormat="1" x14ac:dyDescent="0.25">
      <c r="A374" s="1"/>
      <c r="B374" s="37"/>
      <c r="C374" s="34"/>
      <c r="D374" s="34"/>
      <c r="E374" s="35"/>
      <c r="F374" s="35"/>
      <c r="G374" s="35"/>
      <c r="H374" s="35"/>
      <c r="J374" s="33"/>
      <c r="M374" s="32"/>
      <c r="N374" s="32"/>
      <c r="O374" s="50"/>
    </row>
    <row r="375" spans="1:15" s="36" customFormat="1" x14ac:dyDescent="0.25">
      <c r="A375" s="1"/>
      <c r="B375" s="37"/>
      <c r="C375" s="34"/>
      <c r="D375" s="34"/>
      <c r="E375" s="35"/>
      <c r="F375" s="35"/>
      <c r="G375" s="35"/>
      <c r="H375" s="35"/>
      <c r="J375" s="33"/>
      <c r="M375" s="32"/>
      <c r="N375" s="32"/>
      <c r="O375" s="50"/>
    </row>
    <row r="376" spans="1:15" s="36" customFormat="1" x14ac:dyDescent="0.25">
      <c r="A376" s="1"/>
      <c r="B376" s="37"/>
      <c r="C376" s="34"/>
      <c r="D376" s="34"/>
      <c r="E376" s="35"/>
      <c r="F376" s="35"/>
      <c r="G376" s="35"/>
      <c r="H376" s="35"/>
      <c r="J376" s="33"/>
      <c r="M376" s="32"/>
      <c r="N376" s="32"/>
      <c r="O376" s="50"/>
    </row>
    <row r="377" spans="1:15" s="36" customFormat="1" x14ac:dyDescent="0.25">
      <c r="A377" s="1"/>
      <c r="B377" s="37"/>
      <c r="C377" s="34"/>
      <c r="D377" s="34"/>
      <c r="E377" s="35"/>
      <c r="F377" s="35"/>
      <c r="G377" s="35"/>
      <c r="H377" s="35"/>
      <c r="J377" s="33"/>
      <c r="M377" s="32"/>
      <c r="N377" s="32"/>
      <c r="O377" s="50"/>
    </row>
    <row r="378" spans="1:15" s="36" customFormat="1" x14ac:dyDescent="0.25">
      <c r="A378" s="1"/>
      <c r="B378" s="37"/>
      <c r="C378" s="34"/>
      <c r="D378" s="34"/>
      <c r="E378" s="35"/>
      <c r="F378" s="35"/>
      <c r="G378" s="35"/>
      <c r="H378" s="35"/>
      <c r="J378" s="33"/>
      <c r="M378" s="32"/>
      <c r="N378" s="32"/>
      <c r="O378" s="50"/>
    </row>
    <row r="379" spans="1:15" s="36" customFormat="1" x14ac:dyDescent="0.25">
      <c r="A379" s="1"/>
      <c r="B379" s="37"/>
      <c r="C379" s="34"/>
      <c r="D379" s="34"/>
      <c r="E379" s="35"/>
      <c r="F379" s="35"/>
      <c r="G379" s="35"/>
      <c r="H379" s="35"/>
      <c r="J379" s="33"/>
      <c r="M379" s="32"/>
      <c r="N379" s="32"/>
      <c r="O379" s="50"/>
    </row>
    <row r="380" spans="1:15" s="36" customFormat="1" x14ac:dyDescent="0.25">
      <c r="A380" s="1"/>
      <c r="B380" s="37"/>
      <c r="C380" s="34"/>
      <c r="D380" s="34"/>
      <c r="E380" s="35"/>
      <c r="F380" s="35"/>
      <c r="G380" s="35"/>
      <c r="H380" s="35"/>
      <c r="J380" s="33"/>
      <c r="M380" s="32"/>
      <c r="N380" s="32"/>
      <c r="O380" s="50"/>
    </row>
    <row r="381" spans="1:15" s="36" customFormat="1" x14ac:dyDescent="0.25">
      <c r="A381" s="1"/>
      <c r="B381" s="37"/>
      <c r="C381" s="34"/>
      <c r="D381" s="34"/>
      <c r="E381" s="35"/>
      <c r="F381" s="35"/>
      <c r="G381" s="35"/>
      <c r="H381" s="35"/>
      <c r="J381" s="33"/>
      <c r="M381" s="32"/>
      <c r="N381" s="32"/>
      <c r="O381" s="50"/>
    </row>
    <row r="382" spans="1:15" s="36" customFormat="1" x14ac:dyDescent="0.25">
      <c r="A382" s="1"/>
      <c r="B382" s="37"/>
      <c r="C382" s="34"/>
      <c r="D382" s="34"/>
      <c r="E382" s="35"/>
      <c r="F382" s="35"/>
      <c r="G382" s="35"/>
      <c r="H382" s="35"/>
      <c r="J382" s="33"/>
      <c r="M382" s="32"/>
      <c r="N382" s="32"/>
      <c r="O382" s="50"/>
    </row>
    <row r="383" spans="1:15" s="36" customFormat="1" x14ac:dyDescent="0.25">
      <c r="A383" s="1"/>
      <c r="B383" s="37"/>
      <c r="C383" s="34"/>
      <c r="D383" s="34"/>
      <c r="E383" s="35"/>
      <c r="F383" s="35"/>
      <c r="G383" s="35"/>
      <c r="H383" s="35"/>
      <c r="J383" s="33"/>
      <c r="M383" s="32"/>
      <c r="N383" s="32"/>
      <c r="O383" s="50"/>
    </row>
    <row r="384" spans="1:15" s="36" customFormat="1" x14ac:dyDescent="0.25">
      <c r="A384" s="1"/>
      <c r="B384" s="37"/>
      <c r="C384" s="34"/>
      <c r="D384" s="34"/>
      <c r="E384" s="35"/>
      <c r="F384" s="35"/>
      <c r="G384" s="35"/>
      <c r="H384" s="35"/>
      <c r="J384" s="33"/>
      <c r="M384" s="32"/>
      <c r="N384" s="32"/>
      <c r="O384" s="50"/>
    </row>
    <row r="385" spans="1:15" s="36" customFormat="1" x14ac:dyDescent="0.25">
      <c r="A385" s="1"/>
      <c r="B385" s="37"/>
      <c r="C385" s="34"/>
      <c r="D385" s="34"/>
      <c r="E385" s="35"/>
      <c r="F385" s="35"/>
      <c r="G385" s="35"/>
      <c r="H385" s="35"/>
      <c r="J385" s="33"/>
      <c r="M385" s="32"/>
      <c r="N385" s="32"/>
      <c r="O385" s="50"/>
    </row>
    <row r="386" spans="1:15" s="36" customFormat="1" x14ac:dyDescent="0.25">
      <c r="A386" s="1"/>
      <c r="B386" s="37"/>
      <c r="C386" s="34"/>
      <c r="D386" s="34"/>
      <c r="E386" s="35"/>
      <c r="F386" s="35"/>
      <c r="G386" s="35"/>
      <c r="H386" s="35"/>
      <c r="J386" s="33"/>
      <c r="M386" s="32"/>
      <c r="N386" s="32"/>
      <c r="O386" s="50"/>
    </row>
    <row r="387" spans="1:15" s="36" customFormat="1" x14ac:dyDescent="0.25">
      <c r="A387" s="1"/>
      <c r="B387" s="37"/>
      <c r="C387" s="34"/>
      <c r="D387" s="34"/>
      <c r="E387" s="35"/>
      <c r="F387" s="35"/>
      <c r="G387" s="35"/>
      <c r="H387" s="35"/>
      <c r="J387" s="33"/>
      <c r="M387" s="32"/>
      <c r="N387" s="32"/>
      <c r="O387" s="50"/>
    </row>
    <row r="388" spans="1:15" s="36" customFormat="1" x14ac:dyDescent="0.25">
      <c r="A388" s="1"/>
      <c r="B388" s="37"/>
      <c r="C388" s="34"/>
      <c r="D388" s="34"/>
      <c r="E388" s="35"/>
      <c r="F388" s="35"/>
      <c r="G388" s="35"/>
      <c r="H388" s="35"/>
      <c r="J388" s="33"/>
      <c r="M388" s="32"/>
      <c r="N388" s="32"/>
      <c r="O388" s="50"/>
    </row>
    <row r="389" spans="1:15" s="36" customFormat="1" x14ac:dyDescent="0.25">
      <c r="A389" s="1"/>
      <c r="B389" s="37"/>
      <c r="C389" s="34"/>
      <c r="D389" s="34"/>
      <c r="E389" s="35"/>
      <c r="F389" s="35"/>
      <c r="G389" s="35"/>
      <c r="H389" s="35"/>
      <c r="J389" s="33"/>
      <c r="M389" s="32"/>
      <c r="N389" s="32"/>
      <c r="O389" s="50"/>
    </row>
    <row r="390" spans="1:15" s="36" customFormat="1" x14ac:dyDescent="0.25">
      <c r="A390" s="1"/>
      <c r="B390" s="37"/>
      <c r="C390" s="34"/>
      <c r="D390" s="34"/>
      <c r="E390" s="35"/>
      <c r="F390" s="35"/>
      <c r="G390" s="35"/>
      <c r="H390" s="35"/>
      <c r="J390" s="33"/>
      <c r="M390" s="32"/>
      <c r="N390" s="32"/>
      <c r="O390" s="50"/>
    </row>
    <row r="391" spans="1:15" s="36" customFormat="1" x14ac:dyDescent="0.25">
      <c r="A391" s="1"/>
      <c r="B391" s="37"/>
      <c r="C391" s="34"/>
      <c r="D391" s="34"/>
      <c r="E391" s="35"/>
      <c r="F391" s="35"/>
      <c r="G391" s="35"/>
      <c r="H391" s="35"/>
      <c r="J391" s="33"/>
      <c r="M391" s="32"/>
      <c r="N391" s="32"/>
      <c r="O391" s="50"/>
    </row>
    <row r="392" spans="1:15" s="36" customFormat="1" x14ac:dyDescent="0.25">
      <c r="A392" s="1"/>
      <c r="B392" s="37"/>
      <c r="C392" s="34"/>
      <c r="D392" s="34"/>
      <c r="E392" s="35"/>
      <c r="F392" s="35"/>
      <c r="G392" s="35"/>
      <c r="H392" s="35"/>
      <c r="J392" s="33"/>
      <c r="M392" s="32"/>
      <c r="N392" s="32"/>
      <c r="O392" s="50"/>
    </row>
    <row r="393" spans="1:15" s="36" customFormat="1" x14ac:dyDescent="0.25">
      <c r="A393" s="1"/>
      <c r="B393" s="37"/>
      <c r="C393" s="34"/>
      <c r="D393" s="34"/>
      <c r="E393" s="35"/>
      <c r="F393" s="35"/>
      <c r="G393" s="35"/>
      <c r="H393" s="35"/>
      <c r="J393" s="33"/>
      <c r="M393" s="32"/>
      <c r="N393" s="32"/>
      <c r="O393" s="50"/>
    </row>
    <row r="394" spans="1:15" s="36" customFormat="1" x14ac:dyDescent="0.25">
      <c r="A394" s="1"/>
      <c r="B394" s="37"/>
      <c r="C394" s="34"/>
      <c r="D394" s="34"/>
      <c r="E394" s="35"/>
      <c r="F394" s="35"/>
      <c r="G394" s="35"/>
      <c r="H394" s="35"/>
      <c r="J394" s="33"/>
      <c r="M394" s="32"/>
      <c r="N394" s="32"/>
      <c r="O394" s="50"/>
    </row>
    <row r="395" spans="1:15" s="36" customFormat="1" x14ac:dyDescent="0.25">
      <c r="A395" s="1"/>
      <c r="B395" s="37"/>
      <c r="C395" s="34"/>
      <c r="D395" s="34"/>
      <c r="E395" s="35"/>
      <c r="F395" s="35"/>
      <c r="G395" s="35"/>
      <c r="H395" s="35"/>
      <c r="J395" s="33"/>
      <c r="M395" s="32"/>
      <c r="N395" s="32"/>
      <c r="O395" s="50"/>
    </row>
    <row r="396" spans="1:15" s="36" customFormat="1" x14ac:dyDescent="0.25">
      <c r="A396" s="1"/>
      <c r="B396" s="37"/>
      <c r="C396" s="34"/>
      <c r="D396" s="34"/>
      <c r="E396" s="35"/>
      <c r="F396" s="35"/>
      <c r="G396" s="35"/>
      <c r="H396" s="35"/>
      <c r="J396" s="33"/>
      <c r="M396" s="32"/>
      <c r="N396" s="32"/>
      <c r="O396" s="50"/>
    </row>
    <row r="397" spans="1:15" s="36" customFormat="1" x14ac:dyDescent="0.25">
      <c r="A397" s="1"/>
      <c r="B397" s="37"/>
      <c r="C397" s="34"/>
      <c r="D397" s="34"/>
      <c r="E397" s="35"/>
      <c r="F397" s="35"/>
      <c r="G397" s="35"/>
      <c r="H397" s="35"/>
      <c r="J397" s="33"/>
      <c r="M397" s="32"/>
      <c r="N397" s="32"/>
      <c r="O397" s="50"/>
    </row>
    <row r="398" spans="1:15" s="36" customFormat="1" x14ac:dyDescent="0.25">
      <c r="A398" s="1"/>
      <c r="B398" s="37"/>
      <c r="C398" s="34"/>
      <c r="D398" s="34"/>
      <c r="E398" s="35"/>
      <c r="F398" s="35"/>
      <c r="G398" s="35"/>
      <c r="H398" s="35"/>
      <c r="J398" s="33"/>
      <c r="M398" s="32"/>
      <c r="N398" s="32"/>
      <c r="O398" s="50"/>
    </row>
    <row r="399" spans="1:15" s="36" customFormat="1" x14ac:dyDescent="0.25">
      <c r="A399" s="1"/>
      <c r="B399" s="37"/>
      <c r="C399" s="34"/>
      <c r="D399" s="34"/>
      <c r="E399" s="35"/>
      <c r="F399" s="35"/>
      <c r="G399" s="35"/>
      <c r="H399" s="35"/>
      <c r="J399" s="33"/>
      <c r="M399" s="32"/>
      <c r="N399" s="32"/>
      <c r="O399" s="50"/>
    </row>
    <row r="400" spans="1:15" s="36" customFormat="1" x14ac:dyDescent="0.25">
      <c r="A400" s="1"/>
      <c r="B400" s="37"/>
      <c r="C400" s="34"/>
      <c r="D400" s="34"/>
      <c r="E400" s="35"/>
      <c r="F400" s="35"/>
      <c r="G400" s="35"/>
      <c r="H400" s="35"/>
      <c r="J400" s="33"/>
      <c r="M400" s="32"/>
      <c r="N400" s="32"/>
      <c r="O400" s="50"/>
    </row>
    <row r="401" spans="1:15" s="36" customFormat="1" x14ac:dyDescent="0.25">
      <c r="A401" s="1"/>
      <c r="B401" s="37"/>
      <c r="C401" s="34"/>
      <c r="D401" s="34"/>
      <c r="E401" s="35"/>
      <c r="F401" s="35"/>
      <c r="G401" s="35"/>
      <c r="H401" s="35"/>
      <c r="J401" s="33"/>
      <c r="M401" s="32"/>
      <c r="N401" s="32"/>
      <c r="O401" s="50"/>
    </row>
    <row r="402" spans="1:15" s="36" customFormat="1" x14ac:dyDescent="0.25">
      <c r="A402" s="1"/>
      <c r="B402" s="37"/>
      <c r="C402" s="34"/>
      <c r="D402" s="34"/>
      <c r="E402" s="35"/>
      <c r="F402" s="35"/>
      <c r="G402" s="35"/>
      <c r="H402" s="35"/>
      <c r="J402" s="33"/>
      <c r="M402" s="32"/>
      <c r="N402" s="32"/>
      <c r="O402" s="50"/>
    </row>
    <row r="403" spans="1:15" s="36" customFormat="1" x14ac:dyDescent="0.25">
      <c r="A403" s="1"/>
      <c r="B403" s="37"/>
      <c r="C403" s="34"/>
      <c r="D403" s="34"/>
      <c r="E403" s="35"/>
      <c r="F403" s="35"/>
      <c r="G403" s="35"/>
      <c r="H403" s="35"/>
      <c r="J403" s="33"/>
      <c r="M403" s="32"/>
      <c r="N403" s="32"/>
      <c r="O403" s="50"/>
    </row>
    <row r="404" spans="1:15" s="36" customFormat="1" x14ac:dyDescent="0.25">
      <c r="A404" s="1"/>
      <c r="B404" s="37"/>
      <c r="C404" s="34"/>
      <c r="D404" s="34"/>
      <c r="E404" s="35"/>
      <c r="F404" s="35"/>
      <c r="G404" s="35"/>
      <c r="H404" s="35"/>
      <c r="J404" s="33"/>
      <c r="M404" s="32"/>
      <c r="N404" s="32"/>
      <c r="O404" s="50"/>
    </row>
    <row r="405" spans="1:15" s="36" customFormat="1" x14ac:dyDescent="0.25">
      <c r="A405" s="1"/>
      <c r="B405" s="37"/>
      <c r="C405" s="34"/>
      <c r="D405" s="34"/>
      <c r="E405" s="35"/>
      <c r="F405" s="35"/>
      <c r="G405" s="35"/>
      <c r="H405" s="35"/>
      <c r="J405" s="33"/>
      <c r="M405" s="32"/>
      <c r="N405" s="32"/>
      <c r="O405" s="50"/>
    </row>
    <row r="406" spans="1:15" s="36" customFormat="1" x14ac:dyDescent="0.25">
      <c r="A406" s="1"/>
      <c r="B406" s="37"/>
      <c r="C406" s="34"/>
      <c r="D406" s="34"/>
      <c r="E406" s="35"/>
      <c r="F406" s="35"/>
      <c r="G406" s="35"/>
      <c r="H406" s="35"/>
      <c r="J406" s="33"/>
      <c r="M406" s="32"/>
      <c r="N406" s="32"/>
      <c r="O406" s="50"/>
    </row>
    <row r="407" spans="1:15" s="36" customFormat="1" x14ac:dyDescent="0.25">
      <c r="A407" s="1"/>
      <c r="B407" s="37"/>
      <c r="C407" s="34"/>
      <c r="D407" s="34"/>
      <c r="E407" s="35"/>
      <c r="F407" s="35"/>
      <c r="G407" s="35"/>
      <c r="H407" s="35"/>
      <c r="J407" s="33"/>
      <c r="M407" s="32"/>
      <c r="N407" s="32"/>
      <c r="O407" s="50"/>
    </row>
    <row r="408" spans="1:15" s="36" customFormat="1" x14ac:dyDescent="0.25">
      <c r="A408" s="1"/>
      <c r="B408" s="37"/>
      <c r="C408" s="34"/>
      <c r="D408" s="34"/>
      <c r="E408" s="35"/>
      <c r="F408" s="35"/>
      <c r="G408" s="35"/>
      <c r="H408" s="35"/>
      <c r="J408" s="33"/>
      <c r="M408" s="32"/>
      <c r="N408" s="32"/>
      <c r="O408" s="50"/>
    </row>
    <row r="409" spans="1:15" s="36" customFormat="1" x14ac:dyDescent="0.25">
      <c r="A409" s="1"/>
      <c r="B409" s="37"/>
      <c r="C409" s="34"/>
      <c r="D409" s="34"/>
      <c r="E409" s="35"/>
      <c r="F409" s="35"/>
      <c r="G409" s="35"/>
      <c r="H409" s="35"/>
      <c r="J409" s="33"/>
      <c r="M409" s="32"/>
      <c r="N409" s="32"/>
      <c r="O409" s="50"/>
    </row>
    <row r="410" spans="1:15" s="36" customFormat="1" x14ac:dyDescent="0.25">
      <c r="A410" s="1"/>
      <c r="B410" s="37"/>
      <c r="C410" s="34"/>
      <c r="D410" s="34"/>
      <c r="E410" s="35"/>
      <c r="F410" s="35"/>
      <c r="G410" s="35"/>
      <c r="H410" s="35"/>
      <c r="J410" s="33"/>
      <c r="M410" s="32"/>
      <c r="N410" s="32"/>
      <c r="O410" s="50"/>
    </row>
    <row r="411" spans="1:15" s="36" customFormat="1" x14ac:dyDescent="0.25">
      <c r="A411" s="1"/>
      <c r="B411" s="37"/>
      <c r="C411" s="34"/>
      <c r="D411" s="34"/>
      <c r="E411" s="35"/>
      <c r="F411" s="35"/>
      <c r="G411" s="35"/>
      <c r="H411" s="35"/>
      <c r="J411" s="33"/>
      <c r="M411" s="32"/>
      <c r="N411" s="32"/>
      <c r="O411" s="50"/>
    </row>
    <row r="412" spans="1:15" s="36" customFormat="1" x14ac:dyDescent="0.25">
      <c r="A412" s="1"/>
      <c r="B412" s="37"/>
      <c r="C412" s="34"/>
      <c r="D412" s="34"/>
      <c r="E412" s="35"/>
      <c r="F412" s="35"/>
      <c r="G412" s="35"/>
      <c r="H412" s="35"/>
      <c r="J412" s="33"/>
      <c r="M412" s="32"/>
      <c r="N412" s="32"/>
      <c r="O412" s="50"/>
    </row>
    <row r="413" spans="1:15" s="36" customFormat="1" x14ac:dyDescent="0.25">
      <c r="A413" s="1"/>
      <c r="B413" s="37"/>
      <c r="C413" s="34"/>
      <c r="D413" s="34"/>
      <c r="E413" s="35"/>
      <c r="F413" s="35"/>
      <c r="G413" s="35"/>
      <c r="H413" s="35"/>
      <c r="J413" s="33"/>
      <c r="M413" s="32"/>
      <c r="N413" s="32"/>
      <c r="O413" s="50"/>
    </row>
    <row r="414" spans="1:15" s="36" customFormat="1" x14ac:dyDescent="0.25">
      <c r="A414" s="1"/>
      <c r="B414" s="37"/>
      <c r="C414" s="34"/>
      <c r="D414" s="34"/>
      <c r="E414" s="35"/>
      <c r="F414" s="35"/>
      <c r="G414" s="35"/>
      <c r="H414" s="35"/>
      <c r="J414" s="33"/>
      <c r="M414" s="32"/>
      <c r="N414" s="32"/>
      <c r="O414" s="50"/>
    </row>
    <row r="415" spans="1:15" s="36" customFormat="1" x14ac:dyDescent="0.25">
      <c r="A415" s="1"/>
      <c r="B415" s="37"/>
      <c r="C415" s="34"/>
      <c r="D415" s="34"/>
      <c r="E415" s="35"/>
      <c r="F415" s="35"/>
      <c r="G415" s="35"/>
      <c r="H415" s="35"/>
      <c r="J415" s="33"/>
      <c r="M415" s="32"/>
      <c r="N415" s="32"/>
      <c r="O415" s="50"/>
    </row>
    <row r="416" spans="1:15" s="36" customFormat="1" x14ac:dyDescent="0.25">
      <c r="A416" s="1"/>
      <c r="B416" s="37"/>
      <c r="C416" s="34"/>
      <c r="D416" s="34"/>
      <c r="E416" s="35"/>
      <c r="F416" s="35"/>
      <c r="G416" s="35"/>
      <c r="H416" s="35"/>
      <c r="J416" s="33"/>
      <c r="M416" s="32"/>
      <c r="N416" s="32"/>
      <c r="O416" s="50"/>
    </row>
    <row r="417" spans="1:15" s="36" customFormat="1" x14ac:dyDescent="0.25">
      <c r="A417" s="1"/>
      <c r="B417" s="37"/>
      <c r="C417" s="34"/>
      <c r="D417" s="34"/>
      <c r="E417" s="35"/>
      <c r="F417" s="35"/>
      <c r="G417" s="35"/>
      <c r="H417" s="35"/>
      <c r="J417" s="33"/>
      <c r="M417" s="32"/>
      <c r="N417" s="32"/>
      <c r="O417" s="50"/>
    </row>
    <row r="418" spans="1:15" s="36" customFormat="1" x14ac:dyDescent="0.25">
      <c r="A418" s="1"/>
      <c r="B418" s="37"/>
      <c r="C418" s="34"/>
      <c r="D418" s="34"/>
      <c r="E418" s="35"/>
      <c r="F418" s="35"/>
      <c r="G418" s="35"/>
      <c r="H418" s="35"/>
      <c r="J418" s="33"/>
      <c r="M418" s="32"/>
      <c r="N418" s="32"/>
      <c r="O418" s="50"/>
    </row>
    <row r="419" spans="1:15" s="36" customFormat="1" x14ac:dyDescent="0.25">
      <c r="A419" s="1"/>
      <c r="B419" s="37"/>
      <c r="C419" s="34"/>
      <c r="D419" s="34"/>
      <c r="E419" s="35"/>
      <c r="F419" s="35"/>
      <c r="G419" s="35"/>
      <c r="H419" s="35"/>
      <c r="J419" s="33"/>
      <c r="M419" s="32"/>
      <c r="N419" s="32"/>
      <c r="O419" s="50"/>
    </row>
    <row r="420" spans="1:15" s="36" customFormat="1" x14ac:dyDescent="0.25">
      <c r="A420" s="1"/>
      <c r="B420" s="37"/>
      <c r="C420" s="34"/>
      <c r="D420" s="34"/>
      <c r="E420" s="35"/>
      <c r="F420" s="35"/>
      <c r="G420" s="35"/>
      <c r="H420" s="35"/>
      <c r="J420" s="33"/>
      <c r="M420" s="32"/>
      <c r="N420" s="32"/>
      <c r="O420" s="50"/>
    </row>
    <row r="421" spans="1:15" s="36" customFormat="1" x14ac:dyDescent="0.25">
      <c r="A421" s="1"/>
      <c r="B421" s="37"/>
      <c r="C421" s="34"/>
      <c r="D421" s="34"/>
      <c r="E421" s="35"/>
      <c r="F421" s="35"/>
      <c r="G421" s="35"/>
      <c r="H421" s="35"/>
      <c r="J421" s="33"/>
      <c r="M421" s="32"/>
      <c r="N421" s="32"/>
      <c r="O421" s="50"/>
    </row>
    <row r="422" spans="1:15" s="36" customFormat="1" x14ac:dyDescent="0.25">
      <c r="A422" s="1"/>
      <c r="B422" s="37"/>
      <c r="C422" s="34"/>
      <c r="D422" s="34"/>
      <c r="E422" s="35"/>
      <c r="F422" s="35"/>
      <c r="G422" s="35"/>
      <c r="H422" s="35"/>
      <c r="J422" s="33"/>
      <c r="M422" s="32"/>
      <c r="N422" s="32"/>
      <c r="O422" s="50"/>
    </row>
    <row r="423" spans="1:15" s="36" customFormat="1" x14ac:dyDescent="0.25">
      <c r="A423" s="1"/>
      <c r="B423" s="37"/>
      <c r="C423" s="34"/>
      <c r="D423" s="34"/>
      <c r="E423" s="35"/>
      <c r="F423" s="35"/>
      <c r="G423" s="35"/>
      <c r="H423" s="35"/>
      <c r="J423" s="33"/>
      <c r="M423" s="32"/>
      <c r="N423" s="32"/>
      <c r="O423" s="50"/>
    </row>
    <row r="424" spans="1:15" s="36" customFormat="1" x14ac:dyDescent="0.25">
      <c r="A424" s="1"/>
      <c r="B424" s="37"/>
      <c r="C424" s="34"/>
      <c r="D424" s="34"/>
      <c r="E424" s="35"/>
      <c r="F424" s="35"/>
      <c r="G424" s="35"/>
      <c r="H424" s="35"/>
      <c r="J424" s="33"/>
      <c r="M424" s="32"/>
      <c r="N424" s="32"/>
      <c r="O424" s="50"/>
    </row>
    <row r="425" spans="1:15" s="36" customFormat="1" x14ac:dyDescent="0.25">
      <c r="A425" s="1"/>
      <c r="B425" s="37"/>
      <c r="C425" s="34"/>
      <c r="D425" s="34"/>
      <c r="E425" s="35"/>
      <c r="F425" s="35"/>
      <c r="G425" s="35"/>
      <c r="H425" s="35"/>
      <c r="J425" s="33"/>
      <c r="M425" s="32"/>
      <c r="N425" s="32"/>
      <c r="O425" s="50"/>
    </row>
    <row r="426" spans="1:15" s="36" customFormat="1" x14ac:dyDescent="0.25">
      <c r="A426" s="1"/>
      <c r="B426" s="37"/>
      <c r="C426" s="34"/>
      <c r="D426" s="34"/>
      <c r="E426" s="35"/>
      <c r="F426" s="35"/>
      <c r="G426" s="35"/>
      <c r="H426" s="35"/>
      <c r="J426" s="33"/>
      <c r="M426" s="32"/>
      <c r="N426" s="32"/>
      <c r="O426" s="50"/>
    </row>
    <row r="427" spans="1:15" s="36" customFormat="1" x14ac:dyDescent="0.25">
      <c r="A427" s="1"/>
      <c r="B427" s="37"/>
      <c r="C427" s="34"/>
      <c r="D427" s="34"/>
      <c r="E427" s="35"/>
      <c r="F427" s="35"/>
      <c r="G427" s="35"/>
      <c r="H427" s="35"/>
      <c r="J427" s="33"/>
      <c r="M427" s="32"/>
      <c r="N427" s="32"/>
      <c r="O427" s="50"/>
    </row>
    <row r="428" spans="1:15" s="36" customFormat="1" x14ac:dyDescent="0.25">
      <c r="A428" s="1"/>
      <c r="B428" s="37"/>
      <c r="C428" s="34"/>
      <c r="D428" s="34"/>
      <c r="E428" s="35"/>
      <c r="F428" s="35"/>
      <c r="G428" s="35"/>
      <c r="H428" s="35"/>
      <c r="J428" s="33"/>
      <c r="M428" s="32"/>
      <c r="N428" s="32"/>
      <c r="O428" s="50"/>
    </row>
    <row r="429" spans="1:15" s="36" customFormat="1" x14ac:dyDescent="0.25">
      <c r="A429" s="1"/>
      <c r="B429" s="37"/>
      <c r="C429" s="34"/>
      <c r="D429" s="34"/>
      <c r="E429" s="35"/>
      <c r="F429" s="35"/>
      <c r="G429" s="35"/>
      <c r="H429" s="35"/>
      <c r="J429" s="33"/>
      <c r="M429" s="32"/>
      <c r="N429" s="32"/>
      <c r="O429" s="50"/>
    </row>
    <row r="430" spans="1:15" s="36" customFormat="1" x14ac:dyDescent="0.25">
      <c r="A430" s="1"/>
      <c r="B430" s="37"/>
      <c r="C430" s="34"/>
      <c r="D430" s="34"/>
      <c r="E430" s="35"/>
      <c r="F430" s="35"/>
      <c r="G430" s="35"/>
      <c r="H430" s="35"/>
      <c r="J430" s="33"/>
      <c r="M430" s="32"/>
      <c r="N430" s="32"/>
      <c r="O430" s="50"/>
    </row>
    <row r="431" spans="1:15" s="36" customFormat="1" x14ac:dyDescent="0.25">
      <c r="A431" s="1"/>
      <c r="B431" s="37"/>
      <c r="C431" s="34"/>
      <c r="D431" s="34"/>
      <c r="E431" s="35"/>
      <c r="F431" s="35"/>
      <c r="G431" s="35"/>
      <c r="H431" s="35"/>
      <c r="J431" s="33"/>
      <c r="M431" s="32"/>
      <c r="N431" s="32"/>
      <c r="O431" s="50"/>
    </row>
    <row r="432" spans="1:15" s="36" customFormat="1" x14ac:dyDescent="0.25">
      <c r="A432" s="1"/>
      <c r="B432" s="37"/>
      <c r="C432" s="34"/>
      <c r="D432" s="34"/>
      <c r="E432" s="35"/>
      <c r="F432" s="35"/>
      <c r="G432" s="35"/>
      <c r="H432" s="35"/>
      <c r="J432" s="33"/>
      <c r="M432" s="32"/>
      <c r="N432" s="32"/>
      <c r="O432" s="50"/>
    </row>
    <row r="433" spans="1:15" s="36" customFormat="1" x14ac:dyDescent="0.25">
      <c r="A433" s="1"/>
      <c r="B433" s="37"/>
      <c r="C433" s="34"/>
      <c r="D433" s="34"/>
      <c r="E433" s="35"/>
      <c r="F433" s="35"/>
      <c r="G433" s="35"/>
      <c r="H433" s="35"/>
      <c r="J433" s="33"/>
      <c r="M433" s="32"/>
      <c r="N433" s="32"/>
      <c r="O433" s="50"/>
    </row>
    <row r="434" spans="1:15" s="36" customFormat="1" x14ac:dyDescent="0.25">
      <c r="A434" s="1"/>
      <c r="B434" s="37"/>
      <c r="C434" s="34"/>
      <c r="D434" s="34"/>
      <c r="E434" s="35"/>
      <c r="F434" s="35"/>
      <c r="G434" s="35"/>
      <c r="H434" s="35"/>
      <c r="J434" s="33"/>
      <c r="M434" s="32"/>
      <c r="N434" s="32"/>
      <c r="O434" s="50"/>
    </row>
    <row r="435" spans="1:15" s="36" customFormat="1" x14ac:dyDescent="0.25">
      <c r="A435" s="1"/>
      <c r="B435" s="37"/>
      <c r="C435" s="34"/>
      <c r="D435" s="34"/>
      <c r="E435" s="35"/>
      <c r="F435" s="35"/>
      <c r="G435" s="35"/>
      <c r="H435" s="35"/>
      <c r="J435" s="33"/>
      <c r="M435" s="32"/>
      <c r="N435" s="32"/>
      <c r="O435" s="50"/>
    </row>
    <row r="436" spans="1:15" s="36" customFormat="1" x14ac:dyDescent="0.25">
      <c r="A436" s="1"/>
      <c r="B436" s="37"/>
      <c r="C436" s="34"/>
      <c r="D436" s="34"/>
      <c r="E436" s="35"/>
      <c r="F436" s="35"/>
      <c r="G436" s="35"/>
      <c r="H436" s="35"/>
      <c r="J436" s="33"/>
      <c r="M436" s="32"/>
      <c r="N436" s="32"/>
      <c r="O436" s="50"/>
    </row>
    <row r="437" spans="1:15" s="36" customFormat="1" x14ac:dyDescent="0.25">
      <c r="A437" s="1"/>
      <c r="B437" s="37"/>
      <c r="C437" s="34"/>
      <c r="D437" s="34"/>
      <c r="E437" s="35"/>
      <c r="F437" s="35"/>
      <c r="G437" s="35"/>
      <c r="H437" s="35"/>
      <c r="J437" s="33"/>
      <c r="M437" s="32"/>
      <c r="N437" s="32"/>
      <c r="O437" s="50"/>
    </row>
    <row r="438" spans="1:15" s="36" customFormat="1" x14ac:dyDescent="0.25">
      <c r="A438" s="1"/>
      <c r="B438" s="37"/>
      <c r="C438" s="34"/>
      <c r="D438" s="34"/>
      <c r="E438" s="35"/>
      <c r="F438" s="35"/>
      <c r="G438" s="35"/>
      <c r="H438" s="35"/>
      <c r="J438" s="33"/>
      <c r="M438" s="32"/>
      <c r="N438" s="32"/>
      <c r="O438" s="50"/>
    </row>
    <row r="439" spans="1:15" s="36" customFormat="1" x14ac:dyDescent="0.25">
      <c r="A439" s="1"/>
      <c r="B439" s="37"/>
      <c r="C439" s="34"/>
      <c r="D439" s="34"/>
      <c r="E439" s="35"/>
      <c r="F439" s="35"/>
      <c r="G439" s="35"/>
      <c r="H439" s="35"/>
      <c r="J439" s="33"/>
      <c r="M439" s="32"/>
      <c r="N439" s="32"/>
      <c r="O439" s="50"/>
    </row>
    <row r="440" spans="1:15" s="36" customFormat="1" x14ac:dyDescent="0.25">
      <c r="A440" s="1"/>
      <c r="B440" s="37"/>
      <c r="C440" s="34"/>
      <c r="D440" s="34"/>
      <c r="E440" s="35"/>
      <c r="F440" s="35"/>
      <c r="G440" s="35"/>
      <c r="H440" s="35"/>
      <c r="J440" s="33"/>
      <c r="M440" s="32"/>
      <c r="N440" s="32"/>
      <c r="O440" s="50"/>
    </row>
    <row r="441" spans="1:15" s="36" customFormat="1" x14ac:dyDescent="0.25">
      <c r="A441" s="1"/>
      <c r="B441" s="37"/>
      <c r="C441" s="34"/>
      <c r="D441" s="34"/>
      <c r="E441" s="35"/>
      <c r="F441" s="35"/>
      <c r="G441" s="35"/>
      <c r="H441" s="35"/>
      <c r="J441" s="33"/>
      <c r="M441" s="32"/>
      <c r="N441" s="32"/>
      <c r="O441" s="50"/>
    </row>
    <row r="442" spans="1:15" s="36" customFormat="1" x14ac:dyDescent="0.25">
      <c r="A442" s="1"/>
      <c r="B442" s="37"/>
      <c r="C442" s="34"/>
      <c r="D442" s="34"/>
      <c r="E442" s="35"/>
      <c r="F442" s="35"/>
      <c r="G442" s="35"/>
      <c r="H442" s="35"/>
      <c r="J442" s="33"/>
      <c r="M442" s="32"/>
      <c r="N442" s="32"/>
      <c r="O442" s="50"/>
    </row>
    <row r="443" spans="1:15" s="36" customFormat="1" x14ac:dyDescent="0.25">
      <c r="A443" s="1"/>
      <c r="B443" s="37"/>
      <c r="C443" s="34"/>
      <c r="D443" s="34"/>
      <c r="E443" s="35"/>
      <c r="F443" s="35"/>
      <c r="G443" s="35"/>
      <c r="H443" s="35"/>
      <c r="J443" s="33"/>
      <c r="M443" s="32"/>
      <c r="N443" s="32"/>
      <c r="O443" s="50"/>
    </row>
    <row r="444" spans="1:15" s="36" customFormat="1" x14ac:dyDescent="0.25">
      <c r="A444" s="1"/>
      <c r="B444" s="37"/>
      <c r="C444" s="34"/>
      <c r="D444" s="34"/>
      <c r="E444" s="35"/>
      <c r="F444" s="35"/>
      <c r="G444" s="35"/>
      <c r="H444" s="35"/>
      <c r="J444" s="33"/>
      <c r="M444" s="32"/>
      <c r="N444" s="32"/>
      <c r="O444" s="50"/>
    </row>
    <row r="445" spans="1:15" s="36" customFormat="1" x14ac:dyDescent="0.25">
      <c r="A445" s="1"/>
      <c r="B445" s="37"/>
      <c r="C445" s="34"/>
      <c r="D445" s="34"/>
      <c r="E445" s="35"/>
      <c r="F445" s="35"/>
      <c r="G445" s="35"/>
      <c r="H445" s="35"/>
      <c r="J445" s="33"/>
      <c r="M445" s="32"/>
      <c r="N445" s="32"/>
      <c r="O445" s="50"/>
    </row>
    <row r="446" spans="1:15" s="36" customFormat="1" x14ac:dyDescent="0.25">
      <c r="A446" s="1"/>
      <c r="B446" s="37"/>
      <c r="C446" s="34"/>
      <c r="D446" s="34"/>
      <c r="E446" s="35"/>
      <c r="F446" s="35"/>
      <c r="G446" s="35"/>
      <c r="H446" s="35"/>
      <c r="J446" s="33"/>
      <c r="M446" s="32"/>
      <c r="N446" s="32"/>
      <c r="O446" s="50"/>
    </row>
    <row r="447" spans="1:15" s="36" customFormat="1" x14ac:dyDescent="0.25">
      <c r="A447" s="1"/>
      <c r="B447" s="37"/>
      <c r="C447" s="34"/>
      <c r="D447" s="34"/>
      <c r="E447" s="35"/>
      <c r="F447" s="35"/>
      <c r="G447" s="35"/>
      <c r="H447" s="35"/>
      <c r="J447" s="33"/>
      <c r="M447" s="32"/>
      <c r="N447" s="32"/>
      <c r="O447" s="50"/>
    </row>
    <row r="448" spans="1:15" s="36" customFormat="1" x14ac:dyDescent="0.25">
      <c r="A448" s="1"/>
      <c r="B448" s="37"/>
      <c r="C448" s="34"/>
      <c r="D448" s="34"/>
      <c r="E448" s="35"/>
      <c r="F448" s="35"/>
      <c r="G448" s="35"/>
      <c r="H448" s="35"/>
      <c r="J448" s="33"/>
      <c r="M448" s="32"/>
      <c r="N448" s="32"/>
      <c r="O448" s="50"/>
    </row>
    <row r="449" spans="1:15" s="36" customFormat="1" x14ac:dyDescent="0.25">
      <c r="A449" s="1"/>
      <c r="B449" s="37"/>
      <c r="C449" s="34"/>
      <c r="D449" s="34"/>
      <c r="E449" s="35"/>
      <c r="F449" s="35"/>
      <c r="G449" s="35"/>
      <c r="H449" s="35"/>
      <c r="J449" s="33"/>
      <c r="M449" s="32"/>
      <c r="N449" s="32"/>
      <c r="O449" s="50"/>
    </row>
    <row r="450" spans="1:15" s="36" customFormat="1" x14ac:dyDescent="0.25">
      <c r="A450" s="1"/>
      <c r="B450" s="37"/>
      <c r="C450" s="34"/>
      <c r="D450" s="34"/>
      <c r="E450" s="35"/>
      <c r="F450" s="35"/>
      <c r="G450" s="35"/>
      <c r="H450" s="35"/>
      <c r="J450" s="33"/>
      <c r="M450" s="32"/>
      <c r="N450" s="32"/>
      <c r="O450" s="50"/>
    </row>
    <row r="451" spans="1:15" s="36" customFormat="1" x14ac:dyDescent="0.25">
      <c r="A451" s="1"/>
      <c r="B451" s="37"/>
      <c r="C451" s="34"/>
      <c r="D451" s="34"/>
      <c r="E451" s="35"/>
      <c r="F451" s="35"/>
      <c r="G451" s="35"/>
      <c r="H451" s="35"/>
      <c r="J451" s="33"/>
      <c r="M451" s="32"/>
      <c r="N451" s="32"/>
      <c r="O451" s="50"/>
    </row>
    <row r="452" spans="1:15" s="36" customFormat="1" x14ac:dyDescent="0.25">
      <c r="A452" s="1"/>
      <c r="B452" s="37"/>
      <c r="C452" s="34"/>
      <c r="D452" s="34"/>
      <c r="E452" s="35"/>
      <c r="F452" s="35"/>
      <c r="G452" s="35"/>
      <c r="H452" s="35"/>
      <c r="J452" s="33"/>
      <c r="M452" s="32"/>
      <c r="N452" s="32"/>
      <c r="O452" s="50"/>
    </row>
    <row r="453" spans="1:15" s="36" customFormat="1" x14ac:dyDescent="0.25">
      <c r="A453" s="1"/>
      <c r="B453" s="37"/>
      <c r="C453" s="34"/>
      <c r="D453" s="34"/>
      <c r="E453" s="35"/>
      <c r="F453" s="35"/>
      <c r="G453" s="35"/>
      <c r="H453" s="35"/>
      <c r="J453" s="33"/>
      <c r="M453" s="32"/>
      <c r="N453" s="32"/>
      <c r="O453" s="50"/>
    </row>
    <row r="454" spans="1:15" s="36" customFormat="1" x14ac:dyDescent="0.25">
      <c r="A454" s="1"/>
      <c r="B454" s="37"/>
      <c r="C454" s="34"/>
      <c r="D454" s="34"/>
      <c r="E454" s="35"/>
      <c r="F454" s="35"/>
      <c r="G454" s="35"/>
      <c r="H454" s="35"/>
      <c r="J454" s="33"/>
      <c r="M454" s="32"/>
      <c r="N454" s="32"/>
      <c r="O454" s="50"/>
    </row>
    <row r="455" spans="1:15" s="36" customFormat="1" x14ac:dyDescent="0.25">
      <c r="A455" s="1"/>
      <c r="B455" s="37"/>
      <c r="C455" s="34"/>
      <c r="D455" s="34"/>
      <c r="E455" s="35"/>
      <c r="F455" s="35"/>
      <c r="G455" s="35"/>
      <c r="H455" s="35"/>
      <c r="J455" s="33"/>
      <c r="M455" s="32"/>
      <c r="N455" s="32"/>
      <c r="O455" s="50"/>
    </row>
    <row r="456" spans="1:15" s="36" customFormat="1" x14ac:dyDescent="0.25">
      <c r="A456" s="1"/>
      <c r="B456" s="37"/>
      <c r="C456" s="34"/>
      <c r="D456" s="34"/>
      <c r="E456" s="35"/>
      <c r="F456" s="35"/>
      <c r="G456" s="35"/>
      <c r="H456" s="35"/>
      <c r="J456" s="33"/>
      <c r="M456" s="32"/>
      <c r="N456" s="32"/>
      <c r="O456" s="50"/>
    </row>
    <row r="457" spans="1:15" s="36" customFormat="1" x14ac:dyDescent="0.25">
      <c r="A457" s="1"/>
      <c r="B457" s="37"/>
      <c r="C457" s="34"/>
      <c r="D457" s="34"/>
      <c r="E457" s="35"/>
      <c r="F457" s="35"/>
      <c r="G457" s="35"/>
      <c r="H457" s="35"/>
      <c r="J457" s="33"/>
      <c r="M457" s="32"/>
      <c r="N457" s="32"/>
      <c r="O457" s="50"/>
    </row>
    <row r="458" spans="1:15" s="36" customFormat="1" x14ac:dyDescent="0.25">
      <c r="A458" s="1"/>
      <c r="B458" s="37"/>
      <c r="C458" s="34"/>
      <c r="D458" s="34"/>
      <c r="E458" s="35"/>
      <c r="F458" s="35"/>
      <c r="G458" s="35"/>
      <c r="H458" s="35"/>
      <c r="J458" s="33"/>
      <c r="M458" s="32"/>
      <c r="N458" s="32"/>
      <c r="O458" s="50"/>
    </row>
    <row r="459" spans="1:15" s="36" customFormat="1" x14ac:dyDescent="0.25">
      <c r="A459" s="1"/>
      <c r="B459" s="37"/>
      <c r="C459" s="34"/>
      <c r="D459" s="34"/>
      <c r="E459" s="35"/>
      <c r="F459" s="35"/>
      <c r="G459" s="35"/>
      <c r="H459" s="35"/>
      <c r="J459" s="33"/>
      <c r="M459" s="32"/>
      <c r="N459" s="32"/>
      <c r="O459" s="50"/>
    </row>
    <row r="460" spans="1:15" s="36" customFormat="1" x14ac:dyDescent="0.25">
      <c r="A460" s="1"/>
      <c r="B460" s="37"/>
      <c r="C460" s="34"/>
      <c r="D460" s="34"/>
      <c r="E460" s="35"/>
      <c r="F460" s="35"/>
      <c r="G460" s="35"/>
      <c r="H460" s="35"/>
      <c r="J460" s="33"/>
      <c r="M460" s="32"/>
      <c r="N460" s="32"/>
      <c r="O460" s="50"/>
    </row>
    <row r="461" spans="1:15" s="36" customFormat="1" x14ac:dyDescent="0.25">
      <c r="A461" s="1"/>
      <c r="B461" s="37"/>
      <c r="C461" s="34"/>
      <c r="D461" s="34"/>
      <c r="E461" s="35"/>
      <c r="F461" s="35"/>
      <c r="G461" s="35"/>
      <c r="H461" s="35"/>
      <c r="J461" s="33"/>
      <c r="M461" s="32"/>
      <c r="N461" s="32"/>
      <c r="O461" s="50"/>
    </row>
    <row r="462" spans="1:15" s="36" customFormat="1" x14ac:dyDescent="0.25">
      <c r="A462" s="1"/>
      <c r="B462" s="37"/>
      <c r="C462" s="34"/>
      <c r="D462" s="34"/>
      <c r="E462" s="35"/>
      <c r="F462" s="35"/>
      <c r="G462" s="35"/>
      <c r="H462" s="35"/>
      <c r="J462" s="33"/>
      <c r="M462" s="32"/>
      <c r="N462" s="32"/>
      <c r="O462" s="50"/>
    </row>
    <row r="463" spans="1:15" s="36" customFormat="1" x14ac:dyDescent="0.25">
      <c r="A463" s="1"/>
      <c r="B463" s="37"/>
      <c r="C463" s="34"/>
      <c r="D463" s="34"/>
      <c r="E463" s="35"/>
      <c r="F463" s="35"/>
      <c r="G463" s="35"/>
      <c r="H463" s="35"/>
      <c r="J463" s="33"/>
      <c r="M463" s="32"/>
      <c r="N463" s="32"/>
      <c r="O463" s="50"/>
    </row>
    <row r="464" spans="1:15" s="36" customFormat="1" x14ac:dyDescent="0.25">
      <c r="A464" s="1"/>
      <c r="B464" s="37"/>
      <c r="C464" s="34"/>
      <c r="D464" s="34"/>
      <c r="E464" s="35"/>
      <c r="F464" s="35"/>
      <c r="G464" s="35"/>
      <c r="H464" s="35"/>
      <c r="J464" s="33"/>
      <c r="M464" s="32"/>
      <c r="N464" s="32"/>
      <c r="O464" s="50"/>
    </row>
    <row r="465" spans="1:15" s="36" customFormat="1" x14ac:dyDescent="0.25">
      <c r="A465" s="1"/>
      <c r="B465" s="37"/>
      <c r="C465" s="34"/>
      <c r="D465" s="34"/>
      <c r="E465" s="35"/>
      <c r="F465" s="35"/>
      <c r="G465" s="35"/>
      <c r="H465" s="35"/>
      <c r="J465" s="33"/>
      <c r="M465" s="32"/>
      <c r="N465" s="32"/>
      <c r="O465" s="50"/>
    </row>
    <row r="466" spans="1:15" s="36" customFormat="1" x14ac:dyDescent="0.25">
      <c r="A466" s="1"/>
      <c r="B466" s="37"/>
      <c r="C466" s="34"/>
      <c r="D466" s="34"/>
      <c r="E466" s="35"/>
      <c r="F466" s="35"/>
      <c r="G466" s="35"/>
      <c r="H466" s="35"/>
      <c r="J466" s="33"/>
      <c r="M466" s="32"/>
      <c r="N466" s="32"/>
      <c r="O466" s="50"/>
    </row>
    <row r="467" spans="1:15" s="36" customFormat="1" x14ac:dyDescent="0.25">
      <c r="A467" s="1"/>
      <c r="B467" s="37"/>
      <c r="C467" s="34"/>
      <c r="D467" s="34"/>
      <c r="E467" s="35"/>
      <c r="F467" s="35"/>
      <c r="G467" s="35"/>
      <c r="H467" s="35"/>
      <c r="J467" s="33"/>
      <c r="M467" s="32"/>
      <c r="N467" s="32"/>
      <c r="O467" s="50"/>
    </row>
    <row r="468" spans="1:15" s="36" customFormat="1" x14ac:dyDescent="0.25">
      <c r="A468" s="1"/>
      <c r="B468" s="37"/>
      <c r="C468" s="34"/>
      <c r="D468" s="34"/>
      <c r="E468" s="35"/>
      <c r="F468" s="35"/>
      <c r="G468" s="35"/>
      <c r="H468" s="35"/>
      <c r="J468" s="33"/>
      <c r="M468" s="32"/>
      <c r="N468" s="32"/>
      <c r="O468" s="50"/>
    </row>
    <row r="469" spans="1:15" s="36" customFormat="1" x14ac:dyDescent="0.25">
      <c r="A469" s="1"/>
      <c r="B469" s="37"/>
      <c r="C469" s="34"/>
      <c r="D469" s="34"/>
      <c r="E469" s="35"/>
      <c r="F469" s="35"/>
      <c r="G469" s="35"/>
      <c r="H469" s="35"/>
      <c r="J469" s="33"/>
      <c r="M469" s="32"/>
      <c r="N469" s="32"/>
      <c r="O469" s="50"/>
    </row>
    <row r="470" spans="1:15" s="36" customFormat="1" x14ac:dyDescent="0.25">
      <c r="A470" s="1"/>
      <c r="B470" s="37"/>
      <c r="C470" s="34"/>
      <c r="D470" s="34"/>
      <c r="E470" s="35"/>
      <c r="F470" s="35"/>
      <c r="G470" s="35"/>
      <c r="H470" s="35"/>
      <c r="J470" s="33"/>
      <c r="M470" s="32"/>
      <c r="N470" s="32"/>
      <c r="O470" s="50"/>
    </row>
    <row r="471" spans="1:15" s="36" customFormat="1" x14ac:dyDescent="0.25">
      <c r="A471" s="1"/>
      <c r="B471" s="37"/>
      <c r="C471" s="34"/>
      <c r="D471" s="34"/>
      <c r="E471" s="35"/>
      <c r="F471" s="35"/>
      <c r="G471" s="35"/>
      <c r="H471" s="35"/>
      <c r="J471" s="33"/>
      <c r="M471" s="32"/>
      <c r="N471" s="32"/>
      <c r="O471" s="50"/>
    </row>
    <row r="472" spans="1:15" s="36" customFormat="1" x14ac:dyDescent="0.25">
      <c r="A472" s="1"/>
      <c r="B472" s="37"/>
      <c r="C472" s="34"/>
      <c r="D472" s="34"/>
      <c r="E472" s="35"/>
      <c r="F472" s="35"/>
      <c r="G472" s="35"/>
      <c r="H472" s="35"/>
      <c r="J472" s="33"/>
      <c r="M472" s="32"/>
      <c r="N472" s="32"/>
      <c r="O472" s="50"/>
    </row>
    <row r="473" spans="1:15" s="36" customFormat="1" x14ac:dyDescent="0.25">
      <c r="A473" s="1"/>
      <c r="B473" s="37"/>
      <c r="C473" s="34"/>
      <c r="D473" s="34"/>
      <c r="E473" s="35"/>
      <c r="F473" s="35"/>
      <c r="G473" s="35"/>
      <c r="H473" s="35"/>
      <c r="J473" s="33"/>
      <c r="M473" s="32"/>
      <c r="N473" s="32"/>
      <c r="O473" s="50"/>
    </row>
    <row r="474" spans="1:15" s="36" customFormat="1" x14ac:dyDescent="0.25">
      <c r="A474" s="1"/>
      <c r="B474" s="37"/>
      <c r="C474" s="34"/>
      <c r="D474" s="34"/>
      <c r="E474" s="35"/>
      <c r="F474" s="35"/>
      <c r="G474" s="35"/>
      <c r="H474" s="35"/>
      <c r="J474" s="33"/>
      <c r="M474" s="32"/>
      <c r="N474" s="32"/>
      <c r="O474" s="50"/>
    </row>
    <row r="475" spans="1:15" s="36" customFormat="1" x14ac:dyDescent="0.25">
      <c r="A475" s="1"/>
      <c r="B475" s="37"/>
      <c r="C475" s="34"/>
      <c r="D475" s="34"/>
      <c r="E475" s="35"/>
      <c r="F475" s="35"/>
      <c r="G475" s="35"/>
      <c r="H475" s="35"/>
      <c r="J475" s="33"/>
      <c r="M475" s="32"/>
      <c r="N475" s="32"/>
      <c r="O475" s="50"/>
    </row>
    <row r="476" spans="1:15" s="36" customFormat="1" x14ac:dyDescent="0.25">
      <c r="A476" s="1"/>
      <c r="B476" s="37"/>
      <c r="C476" s="34"/>
      <c r="D476" s="34"/>
      <c r="E476" s="35"/>
      <c r="F476" s="35"/>
      <c r="G476" s="35"/>
      <c r="H476" s="35"/>
      <c r="J476" s="33"/>
      <c r="M476" s="32"/>
      <c r="N476" s="32"/>
      <c r="O476" s="50"/>
    </row>
    <row r="477" spans="1:15" s="36" customFormat="1" x14ac:dyDescent="0.25">
      <c r="A477" s="1"/>
      <c r="B477" s="37"/>
      <c r="C477" s="34"/>
      <c r="D477" s="34"/>
      <c r="E477" s="35"/>
      <c r="F477" s="35"/>
      <c r="G477" s="35"/>
      <c r="H477" s="35"/>
      <c r="J477" s="33"/>
      <c r="M477" s="32"/>
      <c r="N477" s="32"/>
      <c r="O477" s="50"/>
    </row>
    <row r="478" spans="1:15" s="36" customFormat="1" x14ac:dyDescent="0.25">
      <c r="A478" s="1"/>
      <c r="B478" s="37"/>
      <c r="C478" s="34"/>
      <c r="D478" s="34"/>
      <c r="E478" s="35"/>
      <c r="F478" s="35"/>
      <c r="G478" s="35"/>
      <c r="H478" s="35"/>
      <c r="J478" s="33"/>
      <c r="M478" s="32"/>
      <c r="N478" s="32"/>
      <c r="O478" s="50"/>
    </row>
    <row r="479" spans="1:15" s="36" customFormat="1" x14ac:dyDescent="0.25">
      <c r="A479" s="1"/>
      <c r="B479" s="37"/>
      <c r="C479" s="34"/>
      <c r="D479" s="34"/>
      <c r="E479" s="35"/>
      <c r="F479" s="35"/>
      <c r="G479" s="35"/>
      <c r="H479" s="35"/>
      <c r="J479" s="33"/>
      <c r="M479" s="32"/>
      <c r="N479" s="32"/>
      <c r="O479" s="50"/>
    </row>
    <row r="480" spans="1:15" s="36" customFormat="1" x14ac:dyDescent="0.25">
      <c r="A480" s="1"/>
      <c r="B480" s="37"/>
      <c r="C480" s="34"/>
      <c r="D480" s="34"/>
      <c r="E480" s="35"/>
      <c r="F480" s="35"/>
      <c r="G480" s="35"/>
      <c r="H480" s="35"/>
      <c r="J480" s="33"/>
      <c r="M480" s="32"/>
      <c r="N480" s="32"/>
      <c r="O480" s="50"/>
    </row>
    <row r="481" spans="1:15" s="36" customFormat="1" x14ac:dyDescent="0.25">
      <c r="A481" s="1"/>
      <c r="B481" s="37"/>
      <c r="C481" s="34"/>
      <c r="D481" s="34"/>
      <c r="E481" s="35"/>
      <c r="F481" s="35"/>
      <c r="G481" s="35"/>
      <c r="H481" s="35"/>
      <c r="J481" s="33"/>
      <c r="M481" s="32"/>
      <c r="N481" s="32"/>
      <c r="O481" s="50"/>
    </row>
    <row r="482" spans="1:15" s="36" customFormat="1" x14ac:dyDescent="0.25">
      <c r="A482" s="1"/>
      <c r="B482" s="37"/>
      <c r="C482" s="34"/>
      <c r="D482" s="34"/>
      <c r="E482" s="35"/>
      <c r="F482" s="35"/>
      <c r="G482" s="35"/>
      <c r="H482" s="35"/>
      <c r="J482" s="33"/>
      <c r="M482" s="32"/>
      <c r="N482" s="32"/>
      <c r="O482" s="50"/>
    </row>
    <row r="483" spans="1:15" s="36" customFormat="1" x14ac:dyDescent="0.25">
      <c r="A483" s="1"/>
      <c r="B483" s="37"/>
      <c r="C483" s="34"/>
      <c r="D483" s="34"/>
      <c r="E483" s="35"/>
      <c r="F483" s="35"/>
      <c r="G483" s="35"/>
      <c r="H483" s="35"/>
      <c r="J483" s="33"/>
      <c r="M483" s="32"/>
      <c r="N483" s="32"/>
      <c r="O483" s="50"/>
    </row>
    <row r="484" spans="1:15" s="36" customFormat="1" x14ac:dyDescent="0.25">
      <c r="A484" s="1"/>
      <c r="B484" s="37"/>
      <c r="C484" s="34"/>
      <c r="D484" s="34"/>
      <c r="E484" s="35"/>
      <c r="F484" s="35"/>
      <c r="G484" s="35"/>
      <c r="H484" s="35"/>
      <c r="J484" s="33"/>
      <c r="M484" s="32"/>
      <c r="N484" s="32"/>
      <c r="O484" s="50"/>
    </row>
    <row r="485" spans="1:15" s="36" customFormat="1" x14ac:dyDescent="0.25">
      <c r="A485" s="1"/>
      <c r="B485" s="37"/>
      <c r="C485" s="34"/>
      <c r="D485" s="34"/>
      <c r="E485" s="35"/>
      <c r="F485" s="35"/>
      <c r="G485" s="35"/>
      <c r="H485" s="35"/>
      <c r="J485" s="33"/>
      <c r="M485" s="32"/>
      <c r="N485" s="32"/>
      <c r="O485" s="50"/>
    </row>
    <row r="486" spans="1:15" s="36" customFormat="1" x14ac:dyDescent="0.25">
      <c r="A486" s="1"/>
      <c r="B486" s="37"/>
      <c r="C486" s="34"/>
      <c r="D486" s="34"/>
      <c r="E486" s="35"/>
      <c r="F486" s="35"/>
      <c r="G486" s="35"/>
      <c r="H486" s="35"/>
      <c r="J486" s="33"/>
      <c r="M486" s="32"/>
      <c r="N486" s="32"/>
      <c r="O486" s="50"/>
    </row>
    <row r="487" spans="1:15" s="36" customFormat="1" x14ac:dyDescent="0.25">
      <c r="A487" s="1"/>
      <c r="B487" s="37"/>
      <c r="C487" s="34"/>
      <c r="D487" s="34"/>
      <c r="E487" s="35"/>
      <c r="F487" s="35"/>
      <c r="G487" s="35"/>
      <c r="H487" s="35"/>
      <c r="J487" s="33"/>
      <c r="M487" s="32"/>
      <c r="N487" s="32"/>
      <c r="O487" s="50"/>
    </row>
    <row r="488" spans="1:15" s="36" customFormat="1" x14ac:dyDescent="0.25">
      <c r="A488" s="1"/>
      <c r="B488" s="37"/>
      <c r="C488" s="34"/>
      <c r="D488" s="34"/>
      <c r="E488" s="35"/>
      <c r="F488" s="35"/>
      <c r="G488" s="35"/>
      <c r="H488" s="35"/>
      <c r="J488" s="33"/>
      <c r="M488" s="32"/>
      <c r="N488" s="32"/>
      <c r="O488" s="50"/>
    </row>
    <row r="489" spans="1:15" s="36" customFormat="1" x14ac:dyDescent="0.25">
      <c r="A489" s="1"/>
      <c r="B489" s="37"/>
      <c r="C489" s="34"/>
      <c r="D489" s="34"/>
      <c r="E489" s="35"/>
      <c r="F489" s="35"/>
      <c r="G489" s="35"/>
      <c r="H489" s="35"/>
      <c r="J489" s="33"/>
      <c r="M489" s="32"/>
      <c r="N489" s="32"/>
      <c r="O489" s="50"/>
    </row>
    <row r="490" spans="1:15" s="36" customFormat="1" x14ac:dyDescent="0.25">
      <c r="A490" s="1"/>
      <c r="B490" s="37"/>
      <c r="C490" s="34"/>
      <c r="D490" s="34"/>
      <c r="E490" s="35"/>
      <c r="F490" s="35"/>
      <c r="G490" s="35"/>
      <c r="H490" s="35"/>
      <c r="J490" s="33"/>
      <c r="M490" s="32"/>
      <c r="N490" s="32"/>
      <c r="O490" s="50"/>
    </row>
    <row r="491" spans="1:15" s="36" customFormat="1" x14ac:dyDescent="0.25">
      <c r="A491" s="1"/>
      <c r="B491" s="37"/>
      <c r="C491" s="34"/>
      <c r="D491" s="34"/>
      <c r="E491" s="35"/>
      <c r="F491" s="35"/>
      <c r="G491" s="35"/>
      <c r="H491" s="35"/>
      <c r="J491" s="33"/>
      <c r="M491" s="32"/>
      <c r="N491" s="32"/>
      <c r="O491" s="50"/>
    </row>
    <row r="492" spans="1:15" s="36" customFormat="1" x14ac:dyDescent="0.25">
      <c r="A492" s="1"/>
      <c r="B492" s="37"/>
      <c r="C492" s="34"/>
      <c r="D492" s="34"/>
      <c r="E492" s="35"/>
      <c r="F492" s="35"/>
      <c r="G492" s="35"/>
      <c r="H492" s="35"/>
      <c r="J492" s="33"/>
      <c r="M492" s="32"/>
      <c r="N492" s="32"/>
      <c r="O492" s="50"/>
    </row>
    <row r="493" spans="1:15" s="36" customFormat="1" x14ac:dyDescent="0.25">
      <c r="A493" s="1"/>
      <c r="B493" s="37"/>
      <c r="C493" s="34"/>
      <c r="D493" s="34"/>
      <c r="E493" s="35"/>
      <c r="F493" s="35"/>
      <c r="G493" s="35"/>
      <c r="H493" s="35"/>
      <c r="J493" s="33"/>
      <c r="M493" s="32"/>
      <c r="N493" s="32"/>
      <c r="O493" s="50"/>
    </row>
    <row r="494" spans="1:15" s="36" customFormat="1" x14ac:dyDescent="0.25">
      <c r="A494" s="1"/>
      <c r="B494" s="37"/>
      <c r="C494" s="34"/>
      <c r="D494" s="34"/>
      <c r="E494" s="35"/>
      <c r="F494" s="35"/>
      <c r="G494" s="35"/>
      <c r="H494" s="35"/>
      <c r="J494" s="33"/>
      <c r="M494" s="32"/>
      <c r="N494" s="32"/>
      <c r="O494" s="50"/>
    </row>
    <row r="495" spans="1:15" s="36" customFormat="1" x14ac:dyDescent="0.25">
      <c r="A495" s="1"/>
      <c r="B495" s="37"/>
      <c r="C495" s="34"/>
      <c r="D495" s="34"/>
      <c r="E495" s="35"/>
      <c r="F495" s="35"/>
      <c r="G495" s="35"/>
      <c r="H495" s="35"/>
      <c r="J495" s="33"/>
      <c r="M495" s="32"/>
      <c r="N495" s="32"/>
      <c r="O495" s="50"/>
    </row>
    <row r="496" spans="1:15" s="36" customFormat="1" x14ac:dyDescent="0.25">
      <c r="A496" s="1"/>
      <c r="B496" s="37"/>
      <c r="C496" s="34"/>
      <c r="D496" s="34"/>
      <c r="E496" s="35"/>
      <c r="F496" s="35"/>
      <c r="G496" s="35"/>
      <c r="H496" s="35"/>
      <c r="J496" s="33"/>
      <c r="M496" s="32"/>
      <c r="N496" s="32"/>
      <c r="O496" s="50"/>
    </row>
    <row r="497" spans="1:15" s="36" customFormat="1" x14ac:dyDescent="0.25">
      <c r="A497" s="1"/>
      <c r="B497" s="37"/>
      <c r="C497" s="34"/>
      <c r="D497" s="34"/>
      <c r="E497" s="35"/>
      <c r="F497" s="35"/>
      <c r="G497" s="35"/>
      <c r="H497" s="35"/>
      <c r="J497" s="33"/>
      <c r="M497" s="32"/>
      <c r="N497" s="32"/>
      <c r="O497" s="50"/>
    </row>
    <row r="498" spans="1:15" s="36" customFormat="1" x14ac:dyDescent="0.25">
      <c r="A498" s="1"/>
      <c r="B498" s="37"/>
      <c r="C498" s="34"/>
      <c r="D498" s="34"/>
      <c r="E498" s="35"/>
      <c r="F498" s="35"/>
      <c r="G498" s="35"/>
      <c r="H498" s="35"/>
      <c r="J498" s="33"/>
      <c r="M498" s="32"/>
      <c r="N498" s="32"/>
      <c r="O498" s="50"/>
    </row>
    <row r="499" spans="1:15" s="36" customFormat="1" x14ac:dyDescent="0.25">
      <c r="A499" s="1"/>
      <c r="B499" s="37"/>
      <c r="C499" s="34"/>
      <c r="D499" s="34"/>
      <c r="E499" s="35"/>
      <c r="F499" s="35"/>
      <c r="G499" s="35"/>
      <c r="H499" s="35"/>
      <c r="J499" s="33"/>
      <c r="M499" s="32"/>
      <c r="N499" s="32"/>
      <c r="O499" s="50"/>
    </row>
    <row r="500" spans="1:15" s="36" customFormat="1" x14ac:dyDescent="0.25">
      <c r="A500" s="1"/>
      <c r="B500" s="37"/>
      <c r="C500" s="34"/>
      <c r="D500" s="34"/>
      <c r="E500" s="35"/>
      <c r="F500" s="35"/>
      <c r="G500" s="35"/>
      <c r="H500" s="35"/>
      <c r="J500" s="33"/>
      <c r="M500" s="32"/>
      <c r="N500" s="32"/>
      <c r="O500" s="50"/>
    </row>
    <row r="501" spans="1:15" s="36" customFormat="1" x14ac:dyDescent="0.25">
      <c r="A501" s="1"/>
      <c r="B501" s="37"/>
      <c r="C501" s="34"/>
      <c r="D501" s="34"/>
      <c r="E501" s="35"/>
      <c r="F501" s="35"/>
      <c r="G501" s="35"/>
      <c r="H501" s="35"/>
      <c r="J501" s="33"/>
      <c r="M501" s="32"/>
      <c r="N501" s="32"/>
      <c r="O501" s="50"/>
    </row>
    <row r="502" spans="1:15" s="36" customFormat="1" x14ac:dyDescent="0.25">
      <c r="A502" s="1"/>
      <c r="B502" s="37"/>
      <c r="C502" s="34"/>
      <c r="D502" s="34"/>
      <c r="E502" s="35"/>
      <c r="F502" s="35"/>
      <c r="G502" s="35"/>
      <c r="H502" s="35"/>
      <c r="J502" s="33"/>
      <c r="M502" s="32"/>
      <c r="N502" s="32"/>
      <c r="O502" s="50"/>
    </row>
    <row r="503" spans="1:15" s="36" customFormat="1" x14ac:dyDescent="0.25">
      <c r="A503" s="1"/>
      <c r="B503" s="37"/>
      <c r="C503" s="34"/>
      <c r="D503" s="34"/>
      <c r="E503" s="35"/>
      <c r="F503" s="35"/>
      <c r="G503" s="35"/>
      <c r="H503" s="35"/>
      <c r="J503" s="33"/>
      <c r="M503" s="32"/>
      <c r="N503" s="32"/>
      <c r="O503" s="50"/>
    </row>
    <row r="504" spans="1:15" s="36" customFormat="1" x14ac:dyDescent="0.25">
      <c r="A504" s="1"/>
      <c r="B504" s="37"/>
      <c r="C504" s="34"/>
      <c r="D504" s="34"/>
      <c r="E504" s="35"/>
      <c r="F504" s="35"/>
      <c r="G504" s="35"/>
      <c r="H504" s="35"/>
      <c r="J504" s="33"/>
      <c r="M504" s="32"/>
      <c r="N504" s="32"/>
      <c r="O504" s="50"/>
    </row>
    <row r="505" spans="1:15" s="36" customFormat="1" x14ac:dyDescent="0.25">
      <c r="A505" s="1"/>
      <c r="B505" s="37"/>
      <c r="C505" s="34"/>
      <c r="D505" s="34"/>
      <c r="E505" s="35"/>
      <c r="F505" s="35"/>
      <c r="G505" s="35"/>
      <c r="H505" s="35"/>
      <c r="J505" s="33"/>
      <c r="M505" s="32"/>
      <c r="N505" s="32"/>
      <c r="O505" s="50"/>
    </row>
    <row r="506" spans="1:15" s="36" customFormat="1" x14ac:dyDescent="0.25">
      <c r="A506" s="1"/>
      <c r="B506" s="37"/>
      <c r="C506" s="34"/>
      <c r="D506" s="34"/>
      <c r="E506" s="35"/>
      <c r="F506" s="35"/>
      <c r="G506" s="35"/>
      <c r="H506" s="35"/>
      <c r="J506" s="33"/>
      <c r="M506" s="32"/>
      <c r="N506" s="32"/>
      <c r="O506" s="50"/>
    </row>
    <row r="507" spans="1:15" s="36" customFormat="1" x14ac:dyDescent="0.25">
      <c r="A507" s="1"/>
      <c r="B507" s="37"/>
      <c r="C507" s="34"/>
      <c r="D507" s="34"/>
      <c r="E507" s="35"/>
      <c r="F507" s="35"/>
      <c r="G507" s="35"/>
      <c r="H507" s="35"/>
      <c r="J507" s="33"/>
      <c r="M507" s="32"/>
      <c r="N507" s="32"/>
      <c r="O507" s="50"/>
    </row>
    <row r="508" spans="1:15" s="36" customFormat="1" x14ac:dyDescent="0.25">
      <c r="A508" s="1"/>
      <c r="B508" s="37"/>
      <c r="C508" s="34"/>
      <c r="D508" s="34"/>
      <c r="E508" s="35"/>
      <c r="F508" s="35"/>
      <c r="G508" s="35"/>
      <c r="H508" s="35"/>
      <c r="J508" s="33"/>
      <c r="M508" s="32"/>
      <c r="N508" s="32"/>
      <c r="O508" s="50"/>
    </row>
    <row r="509" spans="1:15" s="36" customFormat="1" x14ac:dyDescent="0.25">
      <c r="A509" s="1"/>
      <c r="B509" s="37"/>
      <c r="C509" s="34"/>
      <c r="D509" s="34"/>
      <c r="E509" s="35"/>
      <c r="F509" s="35"/>
      <c r="G509" s="35"/>
      <c r="H509" s="35"/>
      <c r="J509" s="33"/>
      <c r="M509" s="32"/>
      <c r="N509" s="32"/>
      <c r="O509" s="50"/>
    </row>
    <row r="510" spans="1:15" s="36" customFormat="1" x14ac:dyDescent="0.25">
      <c r="A510" s="1"/>
      <c r="B510" s="37"/>
      <c r="C510" s="34"/>
      <c r="D510" s="34"/>
      <c r="E510" s="35"/>
      <c r="F510" s="35"/>
      <c r="G510" s="35"/>
      <c r="H510" s="35"/>
      <c r="J510" s="33"/>
      <c r="M510" s="32"/>
      <c r="N510" s="32"/>
      <c r="O510" s="50"/>
    </row>
  </sheetData>
  <autoFilter ref="C5:N77"/>
  <mergeCells count="11">
    <mergeCell ref="M4:N4"/>
    <mergeCell ref="B1:O1"/>
    <mergeCell ref="B2:O2"/>
    <mergeCell ref="A3:A5"/>
    <mergeCell ref="B3:B5"/>
    <mergeCell ref="C3:N3"/>
    <mergeCell ref="O3:O5"/>
    <mergeCell ref="C4:D4"/>
    <mergeCell ref="E4:F4"/>
    <mergeCell ref="G4:J4"/>
    <mergeCell ref="K4:L4"/>
  </mergeCells>
  <pageMargins left="0.31496062992125984" right="0.31496062992125984" top="0.35433070866141736" bottom="0.35433070866141736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</dc:creator>
  <cp:lastModifiedBy>АБ</cp:lastModifiedBy>
  <cp:lastPrinted>2020-06-08T08:48:58Z</cp:lastPrinted>
  <dcterms:created xsi:type="dcterms:W3CDTF">2019-02-02T08:21:24Z</dcterms:created>
  <dcterms:modified xsi:type="dcterms:W3CDTF">2020-06-08T09:34:52Z</dcterms:modified>
</cp:coreProperties>
</file>