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es03-pc\Обменник\ТАРИФНАЯ\ТАРИФНАЯ 2023\Заседание №14\Материалы на сайт\"/>
    </mc:Choice>
  </mc:AlternateContent>
  <xr:revisionPtr revIDLastSave="0" documentId="8_{CCA6F948-D550-430B-A17F-384E94850752}" xr6:coauthVersionLast="45" xr6:coauthVersionMax="45" xr10:uidLastSave="{00000000-0000-0000-0000-000000000000}"/>
  <bookViews>
    <workbookView xWindow="390" yWindow="390" windowWidth="13770" windowHeight="15540" xr2:uid="{750197D2-52C9-44CC-9A31-10D5D02B66FF}"/>
  </bookViews>
  <sheets>
    <sheet name="АПП к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'АПП кв'!$B$6:$P$1756</definedName>
    <definedName name="Z_D9A08047_01BB_4780_A06C_1B6ED4AE2AA5_.wvu.FilterData" localSheetId="0" hidden="1">'АПП кв'!$B$6:$P$1754</definedName>
    <definedName name="Z_DC48959C_9B8D_4708_B510_30BB10C5E634_.wvu.FilterData" localSheetId="0" hidden="1">'АПП кв'!$B$6:$P$1754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805" i="1" l="1"/>
  <c r="F1805" i="1"/>
  <c r="L1804" i="1"/>
  <c r="F1804" i="1"/>
  <c r="L1803" i="1"/>
  <c r="F1803" i="1"/>
  <c r="L1802" i="1"/>
  <c r="F1802" i="1"/>
  <c r="L1801" i="1"/>
  <c r="F1801" i="1"/>
  <c r="L1800" i="1"/>
  <c r="F1800" i="1"/>
  <c r="L1799" i="1"/>
  <c r="F1799" i="1"/>
  <c r="L1798" i="1"/>
  <c r="F1798" i="1"/>
  <c r="L1797" i="1"/>
  <c r="F1797" i="1"/>
  <c r="L1796" i="1"/>
  <c r="F1796" i="1"/>
  <c r="L1795" i="1"/>
  <c r="F1795" i="1"/>
  <c r="L1794" i="1"/>
  <c r="F1794" i="1"/>
  <c r="L1793" i="1"/>
  <c r="L1791" i="1" s="1"/>
  <c r="F1793" i="1"/>
  <c r="L1792" i="1"/>
  <c r="F1792" i="1"/>
  <c r="F1791" i="1" s="1"/>
  <c r="R1791" i="1" s="1"/>
  <c r="P1791" i="1"/>
  <c r="O1791" i="1"/>
  <c r="N1791" i="1"/>
  <c r="M1791" i="1"/>
  <c r="K1791" i="1"/>
  <c r="J1791" i="1"/>
  <c r="I1791" i="1"/>
  <c r="H1791" i="1"/>
  <c r="G1791" i="1"/>
  <c r="Q1791" i="1" s="1"/>
  <c r="E1791" i="1"/>
  <c r="P1764" i="1"/>
  <c r="O1764" i="1"/>
  <c r="N1764" i="1"/>
  <c r="M1764" i="1"/>
  <c r="K1764" i="1"/>
  <c r="J1764" i="1"/>
  <c r="I1764" i="1"/>
  <c r="H1764" i="1"/>
  <c r="F1764" i="1"/>
  <c r="T1763" i="1" s="1"/>
  <c r="R1761" i="1"/>
  <c r="Q1761" i="1"/>
  <c r="L1756" i="1"/>
  <c r="F1756" i="1"/>
  <c r="P1752" i="1"/>
  <c r="O1752" i="1"/>
  <c r="N1752" i="1"/>
  <c r="M1752" i="1"/>
  <c r="L1752" i="1" s="1"/>
  <c r="K1752" i="1"/>
  <c r="J1752" i="1"/>
  <c r="I1752" i="1"/>
  <c r="H1752" i="1"/>
  <c r="G1752" i="1" s="1"/>
  <c r="Q1752" i="1" s="1"/>
  <c r="F1752" i="1"/>
  <c r="E1752" i="1"/>
  <c r="P1751" i="1"/>
  <c r="O1751" i="1"/>
  <c r="N1751" i="1"/>
  <c r="M1751" i="1"/>
  <c r="K1751" i="1"/>
  <c r="J1751" i="1"/>
  <c r="I1751" i="1"/>
  <c r="H1751" i="1"/>
  <c r="F1751" i="1"/>
  <c r="E1751" i="1"/>
  <c r="P1750" i="1"/>
  <c r="O1750" i="1"/>
  <c r="N1750" i="1"/>
  <c r="M1750" i="1"/>
  <c r="L1750" i="1" s="1"/>
  <c r="K1750" i="1"/>
  <c r="J1750" i="1"/>
  <c r="I1750" i="1"/>
  <c r="H1750" i="1"/>
  <c r="G1750" i="1"/>
  <c r="F1750" i="1"/>
  <c r="E1750" i="1"/>
  <c r="Q1749" i="1"/>
  <c r="P1749" i="1"/>
  <c r="O1749" i="1"/>
  <c r="N1749" i="1"/>
  <c r="M1749" i="1"/>
  <c r="L1749" i="1" s="1"/>
  <c r="K1749" i="1"/>
  <c r="J1749" i="1"/>
  <c r="I1749" i="1"/>
  <c r="H1749" i="1"/>
  <c r="G1749" i="1"/>
  <c r="F1749" i="1"/>
  <c r="E1749" i="1"/>
  <c r="P1748" i="1"/>
  <c r="O1748" i="1"/>
  <c r="N1748" i="1"/>
  <c r="M1748" i="1"/>
  <c r="L1748" i="1" s="1"/>
  <c r="K1748" i="1"/>
  <c r="J1748" i="1"/>
  <c r="I1748" i="1"/>
  <c r="H1748" i="1"/>
  <c r="G1748" i="1" s="1"/>
  <c r="Q1748" i="1" s="1"/>
  <c r="F1748" i="1"/>
  <c r="E1748" i="1"/>
  <c r="P1747" i="1"/>
  <c r="O1747" i="1"/>
  <c r="N1747" i="1"/>
  <c r="M1747" i="1"/>
  <c r="K1747" i="1"/>
  <c r="J1747" i="1"/>
  <c r="G1747" i="1" s="1"/>
  <c r="I1747" i="1"/>
  <c r="H1747" i="1"/>
  <c r="F1747" i="1"/>
  <c r="E1747" i="1"/>
  <c r="Q1747" i="1" s="1"/>
  <c r="P1746" i="1"/>
  <c r="O1746" i="1"/>
  <c r="N1746" i="1"/>
  <c r="M1746" i="1"/>
  <c r="L1746" i="1"/>
  <c r="K1746" i="1"/>
  <c r="J1746" i="1"/>
  <c r="I1746" i="1"/>
  <c r="H1746" i="1"/>
  <c r="G1746" i="1" s="1"/>
  <c r="F1746" i="1"/>
  <c r="E1746" i="1"/>
  <c r="Q1746" i="1" s="1"/>
  <c r="P1745" i="1"/>
  <c r="O1745" i="1"/>
  <c r="N1745" i="1"/>
  <c r="M1745" i="1"/>
  <c r="K1745" i="1"/>
  <c r="J1745" i="1"/>
  <c r="I1745" i="1"/>
  <c r="I1741" i="1" s="1"/>
  <c r="I1753" i="1" s="1"/>
  <c r="H1745" i="1"/>
  <c r="F1745" i="1"/>
  <c r="E1745" i="1"/>
  <c r="P1744" i="1"/>
  <c r="O1744" i="1"/>
  <c r="N1744" i="1"/>
  <c r="M1744" i="1"/>
  <c r="L1744" i="1"/>
  <c r="K1744" i="1"/>
  <c r="J1744" i="1"/>
  <c r="I1744" i="1"/>
  <c r="H1744" i="1"/>
  <c r="G1744" i="1" s="1"/>
  <c r="F1744" i="1"/>
  <c r="R1744" i="1" s="1"/>
  <c r="E1744" i="1"/>
  <c r="P1743" i="1"/>
  <c r="O1743" i="1"/>
  <c r="N1743" i="1"/>
  <c r="M1743" i="1"/>
  <c r="L1743" i="1"/>
  <c r="K1743" i="1"/>
  <c r="J1743" i="1"/>
  <c r="I1743" i="1"/>
  <c r="H1743" i="1"/>
  <c r="G1743" i="1" s="1"/>
  <c r="F1743" i="1"/>
  <c r="E1743" i="1"/>
  <c r="Q1743" i="1" s="1"/>
  <c r="P1742" i="1"/>
  <c r="P1741" i="1" s="1"/>
  <c r="O1742" i="1"/>
  <c r="O1741" i="1" s="1"/>
  <c r="N1742" i="1"/>
  <c r="N1741" i="1" s="1"/>
  <c r="M1742" i="1"/>
  <c r="L1742" i="1"/>
  <c r="K1742" i="1"/>
  <c r="K1741" i="1" s="1"/>
  <c r="J1742" i="1"/>
  <c r="I1742" i="1"/>
  <c r="H1742" i="1"/>
  <c r="G1742" i="1" s="1"/>
  <c r="F1742" i="1"/>
  <c r="R1742" i="1" s="1"/>
  <c r="E1742" i="1"/>
  <c r="M1741" i="1"/>
  <c r="H1741" i="1"/>
  <c r="P1740" i="1"/>
  <c r="P1753" i="1" s="1"/>
  <c r="O1740" i="1"/>
  <c r="O1753" i="1" s="1"/>
  <c r="N1740" i="1"/>
  <c r="M1740" i="1"/>
  <c r="L1740" i="1"/>
  <c r="K1740" i="1"/>
  <c r="K1753" i="1" s="1"/>
  <c r="J1740" i="1"/>
  <c r="I1740" i="1"/>
  <c r="H1740" i="1"/>
  <c r="F1740" i="1"/>
  <c r="E1740" i="1"/>
  <c r="M1739" i="1"/>
  <c r="I1739" i="1"/>
  <c r="F1739" i="1"/>
  <c r="E1739" i="1"/>
  <c r="P1738" i="1"/>
  <c r="O1738" i="1"/>
  <c r="N1738" i="1"/>
  <c r="N1739" i="1" s="1"/>
  <c r="M1738" i="1"/>
  <c r="L1738" i="1"/>
  <c r="K1738" i="1"/>
  <c r="J1738" i="1"/>
  <c r="J1739" i="1" s="1"/>
  <c r="I1738" i="1"/>
  <c r="H1738" i="1"/>
  <c r="F1738" i="1"/>
  <c r="E1738" i="1"/>
  <c r="M1737" i="1"/>
  <c r="J1737" i="1"/>
  <c r="I1737" i="1"/>
  <c r="F1737" i="1"/>
  <c r="E1737" i="1"/>
  <c r="P1736" i="1"/>
  <c r="O1736" i="1"/>
  <c r="K1736" i="1"/>
  <c r="J1736" i="1"/>
  <c r="H1736" i="1"/>
  <c r="P1735" i="1"/>
  <c r="O1735" i="1"/>
  <c r="N1735" i="1"/>
  <c r="N1736" i="1" s="1"/>
  <c r="M1735" i="1"/>
  <c r="M1736" i="1" s="1"/>
  <c r="K1735" i="1"/>
  <c r="J1735" i="1"/>
  <c r="I1735" i="1"/>
  <c r="I1736" i="1" s="1"/>
  <c r="H1735" i="1"/>
  <c r="F1735" i="1"/>
  <c r="E1735" i="1"/>
  <c r="P1733" i="1"/>
  <c r="O1733" i="1"/>
  <c r="N1733" i="1"/>
  <c r="M1733" i="1"/>
  <c r="K1733" i="1"/>
  <c r="J1733" i="1"/>
  <c r="I1733" i="1"/>
  <c r="H1733" i="1"/>
  <c r="F1733" i="1"/>
  <c r="E1733" i="1"/>
  <c r="P1732" i="1"/>
  <c r="O1732" i="1"/>
  <c r="N1732" i="1"/>
  <c r="L1732" i="1" s="1"/>
  <c r="R1732" i="1" s="1"/>
  <c r="M1732" i="1"/>
  <c r="K1732" i="1"/>
  <c r="J1732" i="1"/>
  <c r="I1732" i="1"/>
  <c r="H1732" i="1"/>
  <c r="F1732" i="1"/>
  <c r="E1732" i="1"/>
  <c r="P1731" i="1"/>
  <c r="O1731" i="1"/>
  <c r="N1731" i="1"/>
  <c r="M1731" i="1"/>
  <c r="L1731" i="1"/>
  <c r="K1731" i="1"/>
  <c r="J1731" i="1"/>
  <c r="I1731" i="1"/>
  <c r="H1731" i="1"/>
  <c r="G1731" i="1" s="1"/>
  <c r="F1731" i="1"/>
  <c r="E1731" i="1"/>
  <c r="P1730" i="1"/>
  <c r="O1730" i="1"/>
  <c r="N1730" i="1"/>
  <c r="M1730" i="1"/>
  <c r="L1730" i="1"/>
  <c r="K1730" i="1"/>
  <c r="J1730" i="1"/>
  <c r="I1730" i="1"/>
  <c r="H1730" i="1"/>
  <c r="F1730" i="1"/>
  <c r="E1730" i="1"/>
  <c r="P1729" i="1"/>
  <c r="O1729" i="1"/>
  <c r="N1729" i="1"/>
  <c r="M1729" i="1"/>
  <c r="K1729" i="1"/>
  <c r="J1729" i="1"/>
  <c r="I1729" i="1"/>
  <c r="H1729" i="1"/>
  <c r="F1729" i="1"/>
  <c r="E1729" i="1"/>
  <c r="R1728" i="1"/>
  <c r="P1728" i="1"/>
  <c r="O1728" i="1"/>
  <c r="N1728" i="1"/>
  <c r="L1728" i="1" s="1"/>
  <c r="M1728" i="1"/>
  <c r="K1728" i="1"/>
  <c r="J1728" i="1"/>
  <c r="I1728" i="1"/>
  <c r="H1728" i="1"/>
  <c r="G1728" i="1" s="1"/>
  <c r="F1728" i="1"/>
  <c r="E1728" i="1"/>
  <c r="P1727" i="1"/>
  <c r="O1727" i="1"/>
  <c r="N1727" i="1"/>
  <c r="M1727" i="1"/>
  <c r="L1727" i="1"/>
  <c r="K1727" i="1"/>
  <c r="J1727" i="1"/>
  <c r="I1727" i="1"/>
  <c r="H1727" i="1"/>
  <c r="G1727" i="1" s="1"/>
  <c r="F1727" i="1"/>
  <c r="E1727" i="1"/>
  <c r="Q1727" i="1" s="1"/>
  <c r="P1726" i="1"/>
  <c r="O1726" i="1"/>
  <c r="N1726" i="1"/>
  <c r="M1726" i="1"/>
  <c r="L1726" i="1"/>
  <c r="K1726" i="1"/>
  <c r="J1726" i="1"/>
  <c r="I1726" i="1"/>
  <c r="H1726" i="1"/>
  <c r="G1726" i="1" s="1"/>
  <c r="F1726" i="1"/>
  <c r="R1726" i="1" s="1"/>
  <c r="E1726" i="1"/>
  <c r="P1725" i="1"/>
  <c r="O1725" i="1"/>
  <c r="N1725" i="1"/>
  <c r="N1724" i="1" s="1"/>
  <c r="M1725" i="1"/>
  <c r="K1725" i="1"/>
  <c r="J1725" i="1"/>
  <c r="I1725" i="1"/>
  <c r="H1725" i="1"/>
  <c r="F1725" i="1"/>
  <c r="E1725" i="1"/>
  <c r="E1724" i="1" s="1"/>
  <c r="P1723" i="1"/>
  <c r="O1723" i="1"/>
  <c r="N1723" i="1"/>
  <c r="M1723" i="1"/>
  <c r="L1723" i="1"/>
  <c r="K1723" i="1"/>
  <c r="J1723" i="1"/>
  <c r="I1723" i="1"/>
  <c r="H1723" i="1"/>
  <c r="G1723" i="1" s="1"/>
  <c r="Q1723" i="1" s="1"/>
  <c r="F1723" i="1"/>
  <c r="E1723" i="1"/>
  <c r="P1722" i="1"/>
  <c r="O1722" i="1"/>
  <c r="N1722" i="1"/>
  <c r="M1722" i="1"/>
  <c r="L1722" i="1"/>
  <c r="R1722" i="1" s="1"/>
  <c r="K1722" i="1"/>
  <c r="J1722" i="1"/>
  <c r="I1722" i="1"/>
  <c r="H1722" i="1"/>
  <c r="G1722" i="1" s="1"/>
  <c r="F1722" i="1"/>
  <c r="E1722" i="1"/>
  <c r="P1721" i="1"/>
  <c r="O1721" i="1"/>
  <c r="N1721" i="1"/>
  <c r="M1721" i="1"/>
  <c r="K1721" i="1"/>
  <c r="J1721" i="1"/>
  <c r="I1721" i="1"/>
  <c r="H1721" i="1"/>
  <c r="F1721" i="1"/>
  <c r="E1721" i="1"/>
  <c r="P1720" i="1"/>
  <c r="O1720" i="1"/>
  <c r="N1720" i="1"/>
  <c r="L1720" i="1" s="1"/>
  <c r="M1720" i="1"/>
  <c r="K1720" i="1"/>
  <c r="J1720" i="1"/>
  <c r="I1720" i="1"/>
  <c r="H1720" i="1"/>
  <c r="G1720" i="1"/>
  <c r="F1720" i="1"/>
  <c r="E1720" i="1"/>
  <c r="P1719" i="1"/>
  <c r="O1719" i="1"/>
  <c r="N1719" i="1"/>
  <c r="M1719" i="1"/>
  <c r="L1719" i="1" s="1"/>
  <c r="K1719" i="1"/>
  <c r="J1719" i="1"/>
  <c r="I1719" i="1"/>
  <c r="H1719" i="1"/>
  <c r="F1719" i="1"/>
  <c r="E1719" i="1"/>
  <c r="R1718" i="1"/>
  <c r="P1718" i="1"/>
  <c r="O1718" i="1"/>
  <c r="N1718" i="1"/>
  <c r="M1718" i="1"/>
  <c r="L1718" i="1"/>
  <c r="K1718" i="1"/>
  <c r="J1718" i="1"/>
  <c r="I1718" i="1"/>
  <c r="H1718" i="1"/>
  <c r="G1718" i="1" s="1"/>
  <c r="F1718" i="1"/>
  <c r="E1718" i="1"/>
  <c r="Q1718" i="1" s="1"/>
  <c r="P1717" i="1"/>
  <c r="O1717" i="1"/>
  <c r="N1717" i="1"/>
  <c r="M1717" i="1"/>
  <c r="K1717" i="1"/>
  <c r="J1717" i="1"/>
  <c r="I1717" i="1"/>
  <c r="H1717" i="1"/>
  <c r="F1717" i="1"/>
  <c r="E1717" i="1"/>
  <c r="P1716" i="1"/>
  <c r="O1716" i="1"/>
  <c r="O1714" i="1" s="1"/>
  <c r="N1716" i="1"/>
  <c r="M1716" i="1"/>
  <c r="K1716" i="1"/>
  <c r="K1714" i="1" s="1"/>
  <c r="J1716" i="1"/>
  <c r="J1714" i="1" s="1"/>
  <c r="I1716" i="1"/>
  <c r="H1716" i="1"/>
  <c r="G1716" i="1"/>
  <c r="F1716" i="1"/>
  <c r="E1716" i="1"/>
  <c r="P1715" i="1"/>
  <c r="O1715" i="1"/>
  <c r="N1715" i="1"/>
  <c r="M1715" i="1"/>
  <c r="L1715" i="1"/>
  <c r="K1715" i="1"/>
  <c r="J1715" i="1"/>
  <c r="I1715" i="1"/>
  <c r="H1715" i="1"/>
  <c r="F1715" i="1"/>
  <c r="E1715" i="1"/>
  <c r="P1714" i="1"/>
  <c r="F1714" i="1"/>
  <c r="P1713" i="1"/>
  <c r="N1713" i="1"/>
  <c r="I1713" i="1"/>
  <c r="P1712" i="1"/>
  <c r="O1712" i="1"/>
  <c r="L1712" i="1" s="1"/>
  <c r="N1712" i="1"/>
  <c r="M1712" i="1"/>
  <c r="K1712" i="1"/>
  <c r="J1712" i="1"/>
  <c r="I1712" i="1"/>
  <c r="H1712" i="1"/>
  <c r="G1712" i="1"/>
  <c r="F1712" i="1"/>
  <c r="E1712" i="1"/>
  <c r="P1711" i="1"/>
  <c r="O1711" i="1"/>
  <c r="N1711" i="1"/>
  <c r="M1711" i="1"/>
  <c r="K1711" i="1"/>
  <c r="J1711" i="1"/>
  <c r="J1713" i="1" s="1"/>
  <c r="I1711" i="1"/>
  <c r="H1711" i="1"/>
  <c r="H1713" i="1" s="1"/>
  <c r="F1711" i="1"/>
  <c r="F1713" i="1" s="1"/>
  <c r="E1711" i="1"/>
  <c r="E1713" i="1" s="1"/>
  <c r="O1710" i="1"/>
  <c r="P1709" i="1"/>
  <c r="O1709" i="1"/>
  <c r="N1709" i="1"/>
  <c r="N1707" i="1" s="1"/>
  <c r="M1709" i="1"/>
  <c r="K1709" i="1"/>
  <c r="J1709" i="1"/>
  <c r="J1707" i="1" s="1"/>
  <c r="I1709" i="1"/>
  <c r="I1707" i="1" s="1"/>
  <c r="H1709" i="1"/>
  <c r="F1709" i="1"/>
  <c r="E1709" i="1"/>
  <c r="P1708" i="1"/>
  <c r="P1707" i="1" s="1"/>
  <c r="O1708" i="1"/>
  <c r="O1707" i="1" s="1"/>
  <c r="N1708" i="1"/>
  <c r="M1708" i="1"/>
  <c r="L1708" i="1"/>
  <c r="K1708" i="1"/>
  <c r="K1707" i="1" s="1"/>
  <c r="J1708" i="1"/>
  <c r="I1708" i="1"/>
  <c r="H1708" i="1"/>
  <c r="H1707" i="1" s="1"/>
  <c r="F1708" i="1"/>
  <c r="E1708" i="1"/>
  <c r="M1707" i="1"/>
  <c r="F1707" i="1"/>
  <c r="E1707" i="1"/>
  <c r="P1706" i="1"/>
  <c r="P1705" i="1" s="1"/>
  <c r="P1710" i="1" s="1"/>
  <c r="O1706" i="1"/>
  <c r="O1705" i="1" s="1"/>
  <c r="N1706" i="1"/>
  <c r="M1706" i="1"/>
  <c r="L1706" i="1"/>
  <c r="L1705" i="1" s="1"/>
  <c r="K1706" i="1"/>
  <c r="K1705" i="1" s="1"/>
  <c r="K1710" i="1" s="1"/>
  <c r="J1706" i="1"/>
  <c r="I1706" i="1"/>
  <c r="H1706" i="1"/>
  <c r="H1705" i="1" s="1"/>
  <c r="H1710" i="1" s="1"/>
  <c r="F1706" i="1"/>
  <c r="E1706" i="1"/>
  <c r="R1705" i="1"/>
  <c r="N1705" i="1"/>
  <c r="M1705" i="1"/>
  <c r="M1710" i="1" s="1"/>
  <c r="J1705" i="1"/>
  <c r="I1705" i="1"/>
  <c r="F1705" i="1"/>
  <c r="F1710" i="1" s="1"/>
  <c r="E1705" i="1"/>
  <c r="P1704" i="1"/>
  <c r="K1704" i="1"/>
  <c r="H1704" i="1"/>
  <c r="P1703" i="1"/>
  <c r="O1703" i="1"/>
  <c r="N1703" i="1"/>
  <c r="M1703" i="1"/>
  <c r="L1703" i="1" s="1"/>
  <c r="K1703" i="1"/>
  <c r="J1703" i="1"/>
  <c r="I1703" i="1"/>
  <c r="H1703" i="1"/>
  <c r="G1703" i="1" s="1"/>
  <c r="Q1703" i="1" s="1"/>
  <c r="F1703" i="1"/>
  <c r="E1703" i="1"/>
  <c r="P1702" i="1"/>
  <c r="O1702" i="1"/>
  <c r="N1702" i="1"/>
  <c r="N1704" i="1" s="1"/>
  <c r="M1702" i="1"/>
  <c r="K1702" i="1"/>
  <c r="J1702" i="1"/>
  <c r="J1704" i="1" s="1"/>
  <c r="I1702" i="1"/>
  <c r="I1704" i="1" s="1"/>
  <c r="H1702" i="1"/>
  <c r="G1702" i="1"/>
  <c r="F1702" i="1"/>
  <c r="F1704" i="1" s="1"/>
  <c r="E1702" i="1"/>
  <c r="E1704" i="1" s="1"/>
  <c r="I1701" i="1"/>
  <c r="P1700" i="1"/>
  <c r="O1700" i="1"/>
  <c r="L1700" i="1" s="1"/>
  <c r="N1700" i="1"/>
  <c r="M1700" i="1"/>
  <c r="K1700" i="1"/>
  <c r="J1700" i="1"/>
  <c r="I1700" i="1"/>
  <c r="H1700" i="1"/>
  <c r="G1700" i="1"/>
  <c r="F1700" i="1"/>
  <c r="E1700" i="1"/>
  <c r="P1699" i="1"/>
  <c r="O1699" i="1"/>
  <c r="N1699" i="1"/>
  <c r="M1699" i="1"/>
  <c r="L1699" i="1" s="1"/>
  <c r="K1699" i="1"/>
  <c r="J1699" i="1"/>
  <c r="I1699" i="1"/>
  <c r="H1699" i="1"/>
  <c r="G1699" i="1" s="1"/>
  <c r="Q1699" i="1" s="1"/>
  <c r="F1699" i="1"/>
  <c r="R1699" i="1" s="1"/>
  <c r="E1699" i="1"/>
  <c r="P1698" i="1"/>
  <c r="O1698" i="1"/>
  <c r="L1698" i="1" s="1"/>
  <c r="N1698" i="1"/>
  <c r="M1698" i="1"/>
  <c r="K1698" i="1"/>
  <c r="K1696" i="1" s="1"/>
  <c r="J1698" i="1"/>
  <c r="I1698" i="1"/>
  <c r="H1698" i="1"/>
  <c r="G1698" i="1"/>
  <c r="G1696" i="1" s="1"/>
  <c r="F1698" i="1"/>
  <c r="E1698" i="1"/>
  <c r="P1697" i="1"/>
  <c r="O1697" i="1"/>
  <c r="N1697" i="1"/>
  <c r="N1696" i="1" s="1"/>
  <c r="M1697" i="1"/>
  <c r="K1697" i="1"/>
  <c r="J1697" i="1"/>
  <c r="J1696" i="1" s="1"/>
  <c r="I1697" i="1"/>
  <c r="I1696" i="1" s="1"/>
  <c r="H1697" i="1"/>
  <c r="G1697" i="1" s="1"/>
  <c r="Q1697" i="1" s="1"/>
  <c r="F1697" i="1"/>
  <c r="F1696" i="1" s="1"/>
  <c r="E1697" i="1"/>
  <c r="E1696" i="1" s="1"/>
  <c r="P1696" i="1"/>
  <c r="H1696" i="1"/>
  <c r="P1695" i="1"/>
  <c r="O1695" i="1"/>
  <c r="N1695" i="1"/>
  <c r="M1695" i="1"/>
  <c r="K1695" i="1"/>
  <c r="J1695" i="1"/>
  <c r="I1695" i="1"/>
  <c r="H1695" i="1"/>
  <c r="F1695" i="1"/>
  <c r="E1695" i="1"/>
  <c r="P1694" i="1"/>
  <c r="O1694" i="1"/>
  <c r="N1694" i="1"/>
  <c r="M1694" i="1"/>
  <c r="L1694" i="1"/>
  <c r="K1694" i="1"/>
  <c r="J1694" i="1"/>
  <c r="I1694" i="1"/>
  <c r="H1694" i="1"/>
  <c r="G1694" i="1" s="1"/>
  <c r="F1694" i="1"/>
  <c r="E1694" i="1"/>
  <c r="P1693" i="1"/>
  <c r="O1693" i="1"/>
  <c r="N1693" i="1"/>
  <c r="M1693" i="1"/>
  <c r="K1693" i="1"/>
  <c r="J1693" i="1"/>
  <c r="I1693" i="1"/>
  <c r="H1693" i="1"/>
  <c r="F1693" i="1"/>
  <c r="E1693" i="1"/>
  <c r="P1692" i="1"/>
  <c r="O1692" i="1"/>
  <c r="N1692" i="1"/>
  <c r="M1692" i="1"/>
  <c r="L1692" i="1"/>
  <c r="K1692" i="1"/>
  <c r="J1692" i="1"/>
  <c r="I1692" i="1"/>
  <c r="H1692" i="1"/>
  <c r="G1692" i="1" s="1"/>
  <c r="F1692" i="1"/>
  <c r="E1692" i="1"/>
  <c r="P1691" i="1"/>
  <c r="O1691" i="1"/>
  <c r="N1691" i="1"/>
  <c r="N1690" i="1" s="1"/>
  <c r="N1701" i="1" s="1"/>
  <c r="M1691" i="1"/>
  <c r="K1691" i="1"/>
  <c r="J1691" i="1"/>
  <c r="I1691" i="1"/>
  <c r="I1690" i="1" s="1"/>
  <c r="H1691" i="1"/>
  <c r="F1691" i="1"/>
  <c r="F1690" i="1" s="1"/>
  <c r="E1691" i="1"/>
  <c r="P1690" i="1"/>
  <c r="P1701" i="1" s="1"/>
  <c r="O1690" i="1"/>
  <c r="K1690" i="1"/>
  <c r="H1690" i="1"/>
  <c r="H1701" i="1" s="1"/>
  <c r="P1688" i="1"/>
  <c r="O1688" i="1"/>
  <c r="L1688" i="1" s="1"/>
  <c r="N1688" i="1"/>
  <c r="M1688" i="1"/>
  <c r="K1688" i="1"/>
  <c r="J1688" i="1"/>
  <c r="I1688" i="1"/>
  <c r="H1688" i="1"/>
  <c r="G1688" i="1"/>
  <c r="F1688" i="1"/>
  <c r="E1688" i="1"/>
  <c r="P1687" i="1"/>
  <c r="O1687" i="1"/>
  <c r="N1687" i="1"/>
  <c r="M1687" i="1"/>
  <c r="L1687" i="1" s="1"/>
  <c r="K1687" i="1"/>
  <c r="J1687" i="1"/>
  <c r="I1687" i="1"/>
  <c r="H1687" i="1"/>
  <c r="G1687" i="1" s="1"/>
  <c r="Q1687" i="1" s="1"/>
  <c r="F1687" i="1"/>
  <c r="R1687" i="1" s="1"/>
  <c r="E1687" i="1"/>
  <c r="P1686" i="1"/>
  <c r="O1686" i="1"/>
  <c r="L1686" i="1" s="1"/>
  <c r="N1686" i="1"/>
  <c r="M1686" i="1"/>
  <c r="K1686" i="1"/>
  <c r="J1686" i="1"/>
  <c r="I1686" i="1"/>
  <c r="H1686" i="1"/>
  <c r="G1686" i="1"/>
  <c r="F1686" i="1"/>
  <c r="E1686" i="1"/>
  <c r="P1685" i="1"/>
  <c r="O1685" i="1"/>
  <c r="N1685" i="1"/>
  <c r="M1685" i="1"/>
  <c r="L1685" i="1" s="1"/>
  <c r="K1685" i="1"/>
  <c r="J1685" i="1"/>
  <c r="I1685" i="1"/>
  <c r="H1685" i="1"/>
  <c r="G1685" i="1" s="1"/>
  <c r="Q1685" i="1" s="1"/>
  <c r="F1685" i="1"/>
  <c r="E1685" i="1"/>
  <c r="P1684" i="1"/>
  <c r="O1684" i="1"/>
  <c r="L1684" i="1" s="1"/>
  <c r="N1684" i="1"/>
  <c r="M1684" i="1"/>
  <c r="K1684" i="1"/>
  <c r="K1682" i="1" s="1"/>
  <c r="J1684" i="1"/>
  <c r="I1684" i="1"/>
  <c r="H1684" i="1"/>
  <c r="G1684" i="1"/>
  <c r="G1682" i="1" s="1"/>
  <c r="F1684" i="1"/>
  <c r="E1684" i="1"/>
  <c r="P1683" i="1"/>
  <c r="O1683" i="1"/>
  <c r="N1683" i="1"/>
  <c r="N1682" i="1" s="1"/>
  <c r="M1683" i="1"/>
  <c r="K1683" i="1"/>
  <c r="J1683" i="1"/>
  <c r="J1682" i="1" s="1"/>
  <c r="I1683" i="1"/>
  <c r="I1682" i="1" s="1"/>
  <c r="H1683" i="1"/>
  <c r="G1683" i="1" s="1"/>
  <c r="Q1683" i="1" s="1"/>
  <c r="F1683" i="1"/>
  <c r="F1682" i="1" s="1"/>
  <c r="E1683" i="1"/>
  <c r="E1682" i="1" s="1"/>
  <c r="P1682" i="1"/>
  <c r="H1682" i="1"/>
  <c r="P1681" i="1"/>
  <c r="O1681" i="1"/>
  <c r="N1681" i="1"/>
  <c r="N1679" i="1" s="1"/>
  <c r="N1689" i="1" s="1"/>
  <c r="M1681" i="1"/>
  <c r="K1681" i="1"/>
  <c r="J1681" i="1"/>
  <c r="J1679" i="1" s="1"/>
  <c r="J1689" i="1" s="1"/>
  <c r="I1681" i="1"/>
  <c r="I1679" i="1" s="1"/>
  <c r="I1689" i="1" s="1"/>
  <c r="H1681" i="1"/>
  <c r="F1681" i="1"/>
  <c r="E1681" i="1"/>
  <c r="P1680" i="1"/>
  <c r="P1679" i="1" s="1"/>
  <c r="P1689" i="1" s="1"/>
  <c r="O1680" i="1"/>
  <c r="O1679" i="1" s="1"/>
  <c r="N1680" i="1"/>
  <c r="M1680" i="1"/>
  <c r="L1680" i="1"/>
  <c r="K1680" i="1"/>
  <c r="K1679" i="1" s="1"/>
  <c r="J1680" i="1"/>
  <c r="I1680" i="1"/>
  <c r="H1680" i="1"/>
  <c r="H1679" i="1" s="1"/>
  <c r="H1689" i="1" s="1"/>
  <c r="F1680" i="1"/>
  <c r="E1680" i="1"/>
  <c r="M1679" i="1"/>
  <c r="F1679" i="1"/>
  <c r="E1679" i="1"/>
  <c r="P1678" i="1"/>
  <c r="H1678" i="1"/>
  <c r="P1677" i="1"/>
  <c r="O1677" i="1"/>
  <c r="N1677" i="1"/>
  <c r="M1677" i="1"/>
  <c r="K1677" i="1"/>
  <c r="J1677" i="1"/>
  <c r="J1675" i="1" s="1"/>
  <c r="J1678" i="1" s="1"/>
  <c r="I1677" i="1"/>
  <c r="H1677" i="1"/>
  <c r="G1677" i="1" s="1"/>
  <c r="Q1677" i="1" s="1"/>
  <c r="F1677" i="1"/>
  <c r="E1677" i="1"/>
  <c r="P1676" i="1"/>
  <c r="P1675" i="1" s="1"/>
  <c r="O1676" i="1"/>
  <c r="N1676" i="1"/>
  <c r="M1676" i="1"/>
  <c r="K1676" i="1"/>
  <c r="K1675" i="1" s="1"/>
  <c r="K1678" i="1" s="1"/>
  <c r="J1676" i="1"/>
  <c r="I1676" i="1"/>
  <c r="H1676" i="1"/>
  <c r="H1675" i="1" s="1"/>
  <c r="G1676" i="1"/>
  <c r="G1675" i="1" s="1"/>
  <c r="F1676" i="1"/>
  <c r="E1676" i="1"/>
  <c r="N1675" i="1"/>
  <c r="N1678" i="1" s="1"/>
  <c r="I1675" i="1"/>
  <c r="I1678" i="1" s="1"/>
  <c r="F1675" i="1"/>
  <c r="F1678" i="1" s="1"/>
  <c r="E1675" i="1"/>
  <c r="E1678" i="1" s="1"/>
  <c r="O1674" i="1"/>
  <c r="R1673" i="1"/>
  <c r="L1673" i="1"/>
  <c r="K1673" i="1"/>
  <c r="J1673" i="1"/>
  <c r="I1673" i="1"/>
  <c r="H1673" i="1"/>
  <c r="R1672" i="1"/>
  <c r="L1672" i="1"/>
  <c r="K1672" i="1"/>
  <c r="J1672" i="1"/>
  <c r="J1671" i="1" s="1"/>
  <c r="I1672" i="1"/>
  <c r="H1672" i="1"/>
  <c r="P1671" i="1"/>
  <c r="O1671" i="1"/>
  <c r="N1671" i="1"/>
  <c r="M1671" i="1"/>
  <c r="L1671" i="1"/>
  <c r="K1671" i="1"/>
  <c r="I1671" i="1"/>
  <c r="H1671" i="1"/>
  <c r="F1671" i="1"/>
  <c r="R1671" i="1" s="1"/>
  <c r="E1671" i="1"/>
  <c r="P1670" i="1"/>
  <c r="P1669" i="1" s="1"/>
  <c r="O1670" i="1"/>
  <c r="O1669" i="1" s="1"/>
  <c r="N1670" i="1"/>
  <c r="M1670" i="1"/>
  <c r="L1670" i="1"/>
  <c r="L1669" i="1" s="1"/>
  <c r="K1670" i="1"/>
  <c r="K1669" i="1" s="1"/>
  <c r="J1670" i="1"/>
  <c r="I1670" i="1"/>
  <c r="H1670" i="1"/>
  <c r="F1670" i="1"/>
  <c r="E1670" i="1"/>
  <c r="R1669" i="1"/>
  <c r="N1669" i="1"/>
  <c r="M1669" i="1"/>
  <c r="J1669" i="1"/>
  <c r="I1669" i="1"/>
  <c r="F1669" i="1"/>
  <c r="E1669" i="1"/>
  <c r="L1668" i="1"/>
  <c r="K1668" i="1"/>
  <c r="K1667" i="1" s="1"/>
  <c r="K1674" i="1" s="1"/>
  <c r="J1668" i="1"/>
  <c r="I1668" i="1"/>
  <c r="H1668" i="1"/>
  <c r="P1667" i="1"/>
  <c r="P1674" i="1" s="1"/>
  <c r="O1667" i="1"/>
  <c r="N1667" i="1"/>
  <c r="N1674" i="1" s="1"/>
  <c r="M1667" i="1"/>
  <c r="J1667" i="1"/>
  <c r="J1674" i="1" s="1"/>
  <c r="I1667" i="1"/>
  <c r="F1667" i="1"/>
  <c r="F1674" i="1" s="1"/>
  <c r="E1667" i="1"/>
  <c r="E1674" i="1" s="1"/>
  <c r="N1666" i="1"/>
  <c r="P1665" i="1"/>
  <c r="O1665" i="1"/>
  <c r="N1665" i="1"/>
  <c r="M1665" i="1"/>
  <c r="L1665" i="1"/>
  <c r="K1665" i="1"/>
  <c r="J1665" i="1"/>
  <c r="I1665" i="1"/>
  <c r="H1665" i="1"/>
  <c r="G1665" i="1" s="1"/>
  <c r="F1665" i="1"/>
  <c r="R1665" i="1" s="1"/>
  <c r="E1665" i="1"/>
  <c r="P1664" i="1"/>
  <c r="O1664" i="1"/>
  <c r="N1664" i="1"/>
  <c r="N1663" i="1" s="1"/>
  <c r="M1664" i="1"/>
  <c r="K1664" i="1"/>
  <c r="J1664" i="1"/>
  <c r="J1663" i="1" s="1"/>
  <c r="J1666" i="1" s="1"/>
  <c r="I1664" i="1"/>
  <c r="I1663" i="1" s="1"/>
  <c r="H1664" i="1"/>
  <c r="F1664" i="1"/>
  <c r="E1664" i="1"/>
  <c r="E1663" i="1" s="1"/>
  <c r="P1663" i="1"/>
  <c r="O1663" i="1"/>
  <c r="K1663" i="1"/>
  <c r="H1663" i="1"/>
  <c r="P1662" i="1"/>
  <c r="P1666" i="1" s="1"/>
  <c r="O1662" i="1"/>
  <c r="O1666" i="1" s="1"/>
  <c r="N1662" i="1"/>
  <c r="M1662" i="1"/>
  <c r="K1662" i="1"/>
  <c r="J1662" i="1"/>
  <c r="I1662" i="1"/>
  <c r="I1666" i="1" s="1"/>
  <c r="H1662" i="1"/>
  <c r="H1666" i="1" s="1"/>
  <c r="F1662" i="1"/>
  <c r="E1662" i="1"/>
  <c r="P1660" i="1"/>
  <c r="O1660" i="1"/>
  <c r="N1660" i="1"/>
  <c r="M1660" i="1"/>
  <c r="K1660" i="1"/>
  <c r="J1660" i="1"/>
  <c r="I1660" i="1"/>
  <c r="H1660" i="1"/>
  <c r="F1660" i="1"/>
  <c r="E1660" i="1"/>
  <c r="P1659" i="1"/>
  <c r="O1659" i="1"/>
  <c r="N1659" i="1"/>
  <c r="M1659" i="1"/>
  <c r="L1659" i="1"/>
  <c r="K1659" i="1"/>
  <c r="J1659" i="1"/>
  <c r="I1659" i="1"/>
  <c r="H1659" i="1"/>
  <c r="G1659" i="1" s="1"/>
  <c r="F1659" i="1"/>
  <c r="R1659" i="1" s="1"/>
  <c r="E1659" i="1"/>
  <c r="P1658" i="1"/>
  <c r="O1658" i="1"/>
  <c r="N1658" i="1"/>
  <c r="N1657" i="1" s="1"/>
  <c r="M1658" i="1"/>
  <c r="K1658" i="1"/>
  <c r="J1658" i="1"/>
  <c r="J1657" i="1" s="1"/>
  <c r="I1658" i="1"/>
  <c r="I1657" i="1" s="1"/>
  <c r="H1658" i="1"/>
  <c r="F1658" i="1"/>
  <c r="E1658" i="1"/>
  <c r="E1657" i="1" s="1"/>
  <c r="P1657" i="1"/>
  <c r="O1657" i="1"/>
  <c r="K1657" i="1"/>
  <c r="H1657" i="1"/>
  <c r="R1656" i="1"/>
  <c r="Q1656" i="1"/>
  <c r="L1656" i="1"/>
  <c r="G1656" i="1"/>
  <c r="P1655" i="1"/>
  <c r="O1655" i="1"/>
  <c r="N1655" i="1"/>
  <c r="M1655" i="1"/>
  <c r="K1655" i="1"/>
  <c r="J1655" i="1"/>
  <c r="I1655" i="1"/>
  <c r="H1655" i="1"/>
  <c r="F1655" i="1"/>
  <c r="E1655" i="1"/>
  <c r="P1654" i="1"/>
  <c r="O1654" i="1"/>
  <c r="N1654" i="1"/>
  <c r="M1654" i="1"/>
  <c r="L1654" i="1"/>
  <c r="K1654" i="1"/>
  <c r="J1654" i="1"/>
  <c r="I1654" i="1"/>
  <c r="H1654" i="1"/>
  <c r="G1654" i="1" s="1"/>
  <c r="F1654" i="1"/>
  <c r="E1654" i="1"/>
  <c r="P1653" i="1"/>
  <c r="O1653" i="1"/>
  <c r="N1653" i="1"/>
  <c r="M1653" i="1"/>
  <c r="K1653" i="1"/>
  <c r="J1653" i="1"/>
  <c r="I1653" i="1"/>
  <c r="H1653" i="1"/>
  <c r="F1653" i="1"/>
  <c r="E1653" i="1"/>
  <c r="P1652" i="1"/>
  <c r="O1652" i="1"/>
  <c r="N1652" i="1"/>
  <c r="M1652" i="1"/>
  <c r="L1652" i="1"/>
  <c r="K1652" i="1"/>
  <c r="J1652" i="1"/>
  <c r="I1652" i="1"/>
  <c r="H1652" i="1"/>
  <c r="G1652" i="1" s="1"/>
  <c r="F1652" i="1"/>
  <c r="E1652" i="1"/>
  <c r="P1651" i="1"/>
  <c r="O1651" i="1"/>
  <c r="N1651" i="1"/>
  <c r="N1649" i="1" s="1"/>
  <c r="M1651" i="1"/>
  <c r="K1651" i="1"/>
  <c r="J1651" i="1"/>
  <c r="I1651" i="1"/>
  <c r="I1649" i="1" s="1"/>
  <c r="H1651" i="1"/>
  <c r="F1651" i="1"/>
  <c r="E1651" i="1"/>
  <c r="P1650" i="1"/>
  <c r="P1649" i="1" s="1"/>
  <c r="O1650" i="1"/>
  <c r="O1649" i="1" s="1"/>
  <c r="N1650" i="1"/>
  <c r="M1650" i="1"/>
  <c r="L1650" i="1"/>
  <c r="K1650" i="1"/>
  <c r="K1649" i="1" s="1"/>
  <c r="J1650" i="1"/>
  <c r="J1649" i="1" s="1"/>
  <c r="I1650" i="1"/>
  <c r="H1650" i="1"/>
  <c r="F1650" i="1"/>
  <c r="F1649" i="1" s="1"/>
  <c r="E1650" i="1"/>
  <c r="M1649" i="1"/>
  <c r="E1649" i="1"/>
  <c r="R1648" i="1"/>
  <c r="L1648" i="1"/>
  <c r="G1648" i="1"/>
  <c r="Q1648" i="1" s="1"/>
  <c r="R1647" i="1"/>
  <c r="L1647" i="1"/>
  <c r="G1647" i="1"/>
  <c r="Q1647" i="1" s="1"/>
  <c r="P1646" i="1"/>
  <c r="O1646" i="1"/>
  <c r="N1646" i="1"/>
  <c r="M1646" i="1"/>
  <c r="L1646" i="1" s="1"/>
  <c r="K1646" i="1"/>
  <c r="J1646" i="1"/>
  <c r="I1646" i="1"/>
  <c r="H1646" i="1"/>
  <c r="G1646" i="1"/>
  <c r="F1646" i="1"/>
  <c r="E1646" i="1"/>
  <c r="P1645" i="1"/>
  <c r="O1645" i="1"/>
  <c r="N1645" i="1"/>
  <c r="M1645" i="1"/>
  <c r="L1645" i="1" s="1"/>
  <c r="K1645" i="1"/>
  <c r="J1645" i="1"/>
  <c r="I1645" i="1"/>
  <c r="H1645" i="1"/>
  <c r="G1645" i="1" s="1"/>
  <c r="Q1645" i="1" s="1"/>
  <c r="F1645" i="1"/>
  <c r="E1645" i="1"/>
  <c r="P1644" i="1"/>
  <c r="O1644" i="1"/>
  <c r="N1644" i="1"/>
  <c r="M1644" i="1"/>
  <c r="K1644" i="1"/>
  <c r="J1644" i="1"/>
  <c r="I1644" i="1"/>
  <c r="H1644" i="1"/>
  <c r="G1644" i="1"/>
  <c r="F1644" i="1"/>
  <c r="E1644" i="1"/>
  <c r="P1643" i="1"/>
  <c r="O1643" i="1"/>
  <c r="N1643" i="1"/>
  <c r="M1643" i="1"/>
  <c r="L1643" i="1"/>
  <c r="K1643" i="1"/>
  <c r="J1643" i="1"/>
  <c r="I1643" i="1"/>
  <c r="H1643" i="1"/>
  <c r="G1643" i="1" s="1"/>
  <c r="F1643" i="1"/>
  <c r="E1643" i="1"/>
  <c r="P1642" i="1"/>
  <c r="O1642" i="1"/>
  <c r="N1642" i="1"/>
  <c r="M1642" i="1"/>
  <c r="K1642" i="1"/>
  <c r="K1640" i="1" s="1"/>
  <c r="J1642" i="1"/>
  <c r="J1640" i="1" s="1"/>
  <c r="I1642" i="1"/>
  <c r="H1642" i="1"/>
  <c r="G1642" i="1"/>
  <c r="F1642" i="1"/>
  <c r="E1642" i="1"/>
  <c r="P1641" i="1"/>
  <c r="O1641" i="1"/>
  <c r="N1641" i="1"/>
  <c r="M1641" i="1"/>
  <c r="L1641" i="1"/>
  <c r="K1641" i="1"/>
  <c r="J1641" i="1"/>
  <c r="I1641" i="1"/>
  <c r="I1640" i="1" s="1"/>
  <c r="H1641" i="1"/>
  <c r="F1641" i="1"/>
  <c r="E1641" i="1"/>
  <c r="E1640" i="1" s="1"/>
  <c r="O1640" i="1"/>
  <c r="N1640" i="1"/>
  <c r="F1640" i="1"/>
  <c r="P1639" i="1"/>
  <c r="O1639" i="1"/>
  <c r="N1639" i="1"/>
  <c r="M1639" i="1"/>
  <c r="L1639" i="1" s="1"/>
  <c r="K1639" i="1"/>
  <c r="J1639" i="1"/>
  <c r="I1639" i="1"/>
  <c r="H1639" i="1"/>
  <c r="F1639" i="1"/>
  <c r="E1639" i="1"/>
  <c r="P1638" i="1"/>
  <c r="O1638" i="1"/>
  <c r="N1638" i="1"/>
  <c r="M1638" i="1"/>
  <c r="K1638" i="1"/>
  <c r="J1638" i="1"/>
  <c r="G1638" i="1" s="1"/>
  <c r="I1638" i="1"/>
  <c r="H1638" i="1"/>
  <c r="F1638" i="1"/>
  <c r="E1638" i="1"/>
  <c r="P1637" i="1"/>
  <c r="O1637" i="1"/>
  <c r="N1637" i="1"/>
  <c r="M1637" i="1"/>
  <c r="L1637" i="1" s="1"/>
  <c r="K1637" i="1"/>
  <c r="J1637" i="1"/>
  <c r="I1637" i="1"/>
  <c r="H1637" i="1"/>
  <c r="F1637" i="1"/>
  <c r="E1637" i="1"/>
  <c r="P1636" i="1"/>
  <c r="O1636" i="1"/>
  <c r="N1636" i="1"/>
  <c r="M1636" i="1"/>
  <c r="K1636" i="1"/>
  <c r="J1636" i="1"/>
  <c r="G1636" i="1" s="1"/>
  <c r="I1636" i="1"/>
  <c r="H1636" i="1"/>
  <c r="F1636" i="1"/>
  <c r="E1636" i="1"/>
  <c r="P1635" i="1"/>
  <c r="O1635" i="1"/>
  <c r="N1635" i="1"/>
  <c r="M1635" i="1"/>
  <c r="L1635" i="1" s="1"/>
  <c r="K1635" i="1"/>
  <c r="J1635" i="1"/>
  <c r="I1635" i="1"/>
  <c r="H1635" i="1"/>
  <c r="F1635" i="1"/>
  <c r="E1635" i="1"/>
  <c r="P1634" i="1"/>
  <c r="O1634" i="1"/>
  <c r="O1633" i="1" s="1"/>
  <c r="O1661" i="1" s="1"/>
  <c r="N1634" i="1"/>
  <c r="N1633" i="1" s="1"/>
  <c r="M1634" i="1"/>
  <c r="K1634" i="1"/>
  <c r="K1633" i="1" s="1"/>
  <c r="J1634" i="1"/>
  <c r="I1634" i="1"/>
  <c r="H1634" i="1"/>
  <c r="F1634" i="1"/>
  <c r="E1634" i="1"/>
  <c r="P1633" i="1"/>
  <c r="M1633" i="1"/>
  <c r="I1633" i="1"/>
  <c r="H1633" i="1"/>
  <c r="E1633" i="1"/>
  <c r="P1631" i="1"/>
  <c r="P1630" i="1" s="1"/>
  <c r="O1631" i="1"/>
  <c r="N1631" i="1"/>
  <c r="M1631" i="1"/>
  <c r="K1631" i="1"/>
  <c r="J1631" i="1"/>
  <c r="I1631" i="1"/>
  <c r="I1630" i="1" s="1"/>
  <c r="H1631" i="1"/>
  <c r="F1631" i="1"/>
  <c r="E1631" i="1"/>
  <c r="E1630" i="1" s="1"/>
  <c r="O1630" i="1"/>
  <c r="N1630" i="1"/>
  <c r="K1630" i="1"/>
  <c r="J1630" i="1"/>
  <c r="F1630" i="1"/>
  <c r="P1629" i="1"/>
  <c r="O1629" i="1"/>
  <c r="N1629" i="1"/>
  <c r="M1629" i="1"/>
  <c r="L1629" i="1"/>
  <c r="K1629" i="1"/>
  <c r="J1629" i="1"/>
  <c r="I1629" i="1"/>
  <c r="H1629" i="1"/>
  <c r="G1629" i="1" s="1"/>
  <c r="F1629" i="1"/>
  <c r="E1629" i="1"/>
  <c r="P1628" i="1"/>
  <c r="O1628" i="1"/>
  <c r="N1628" i="1"/>
  <c r="M1628" i="1"/>
  <c r="K1628" i="1"/>
  <c r="J1628" i="1"/>
  <c r="I1628" i="1"/>
  <c r="H1628" i="1"/>
  <c r="G1628" i="1"/>
  <c r="F1628" i="1"/>
  <c r="E1628" i="1"/>
  <c r="P1627" i="1"/>
  <c r="O1627" i="1"/>
  <c r="N1627" i="1"/>
  <c r="M1627" i="1"/>
  <c r="L1627" i="1"/>
  <c r="K1627" i="1"/>
  <c r="J1627" i="1"/>
  <c r="I1627" i="1"/>
  <c r="H1627" i="1"/>
  <c r="G1627" i="1" s="1"/>
  <c r="F1627" i="1"/>
  <c r="E1627" i="1"/>
  <c r="Q1627" i="1" s="1"/>
  <c r="P1626" i="1"/>
  <c r="O1626" i="1"/>
  <c r="N1626" i="1"/>
  <c r="M1626" i="1"/>
  <c r="K1626" i="1"/>
  <c r="J1626" i="1"/>
  <c r="I1626" i="1"/>
  <c r="H1626" i="1"/>
  <c r="G1626" i="1"/>
  <c r="F1626" i="1"/>
  <c r="E1626" i="1"/>
  <c r="P1625" i="1"/>
  <c r="O1625" i="1"/>
  <c r="N1625" i="1"/>
  <c r="M1625" i="1"/>
  <c r="L1625" i="1"/>
  <c r="K1625" i="1"/>
  <c r="J1625" i="1"/>
  <c r="I1625" i="1"/>
  <c r="H1625" i="1"/>
  <c r="G1625" i="1" s="1"/>
  <c r="F1625" i="1"/>
  <c r="E1625" i="1"/>
  <c r="P1624" i="1"/>
  <c r="O1624" i="1"/>
  <c r="N1624" i="1"/>
  <c r="M1624" i="1"/>
  <c r="K1624" i="1"/>
  <c r="J1624" i="1"/>
  <c r="I1624" i="1"/>
  <c r="H1624" i="1"/>
  <c r="G1624" i="1"/>
  <c r="F1624" i="1"/>
  <c r="E1624" i="1"/>
  <c r="P1623" i="1"/>
  <c r="O1623" i="1"/>
  <c r="N1623" i="1"/>
  <c r="M1623" i="1"/>
  <c r="L1623" i="1"/>
  <c r="K1623" i="1"/>
  <c r="J1623" i="1"/>
  <c r="I1623" i="1"/>
  <c r="H1623" i="1"/>
  <c r="G1623" i="1" s="1"/>
  <c r="F1623" i="1"/>
  <c r="E1623" i="1"/>
  <c r="Q1623" i="1" s="1"/>
  <c r="P1622" i="1"/>
  <c r="O1622" i="1"/>
  <c r="N1622" i="1"/>
  <c r="M1622" i="1"/>
  <c r="K1622" i="1"/>
  <c r="J1622" i="1"/>
  <c r="J1620" i="1" s="1"/>
  <c r="I1622" i="1"/>
  <c r="H1622" i="1"/>
  <c r="G1622" i="1"/>
  <c r="F1622" i="1"/>
  <c r="E1622" i="1"/>
  <c r="P1621" i="1"/>
  <c r="P1620" i="1" s="1"/>
  <c r="O1621" i="1"/>
  <c r="N1621" i="1"/>
  <c r="M1621" i="1"/>
  <c r="M1620" i="1" s="1"/>
  <c r="L1621" i="1"/>
  <c r="K1621" i="1"/>
  <c r="J1621" i="1"/>
  <c r="I1621" i="1"/>
  <c r="I1620" i="1" s="1"/>
  <c r="H1621" i="1"/>
  <c r="F1621" i="1"/>
  <c r="E1621" i="1"/>
  <c r="E1620" i="1" s="1"/>
  <c r="O1620" i="1"/>
  <c r="N1620" i="1"/>
  <c r="F1620" i="1"/>
  <c r="P1619" i="1"/>
  <c r="O1619" i="1"/>
  <c r="N1619" i="1"/>
  <c r="M1619" i="1"/>
  <c r="L1619" i="1" s="1"/>
  <c r="K1619" i="1"/>
  <c r="J1619" i="1"/>
  <c r="I1619" i="1"/>
  <c r="H1619" i="1"/>
  <c r="F1619" i="1"/>
  <c r="E1619" i="1"/>
  <c r="P1618" i="1"/>
  <c r="O1618" i="1"/>
  <c r="N1618" i="1"/>
  <c r="M1618" i="1"/>
  <c r="K1618" i="1"/>
  <c r="J1618" i="1"/>
  <c r="G1618" i="1" s="1"/>
  <c r="I1618" i="1"/>
  <c r="H1618" i="1"/>
  <c r="F1618" i="1"/>
  <c r="E1618" i="1"/>
  <c r="P1617" i="1"/>
  <c r="O1617" i="1"/>
  <c r="N1617" i="1"/>
  <c r="M1617" i="1"/>
  <c r="L1617" i="1" s="1"/>
  <c r="K1617" i="1"/>
  <c r="J1617" i="1"/>
  <c r="I1617" i="1"/>
  <c r="H1617" i="1"/>
  <c r="F1617" i="1"/>
  <c r="E1617" i="1"/>
  <c r="P1616" i="1"/>
  <c r="O1616" i="1"/>
  <c r="N1616" i="1"/>
  <c r="M1616" i="1"/>
  <c r="K1616" i="1"/>
  <c r="J1616" i="1"/>
  <c r="G1616" i="1" s="1"/>
  <c r="I1616" i="1"/>
  <c r="H1616" i="1"/>
  <c r="F1616" i="1"/>
  <c r="E1616" i="1"/>
  <c r="P1615" i="1"/>
  <c r="O1615" i="1"/>
  <c r="N1615" i="1"/>
  <c r="M1615" i="1"/>
  <c r="L1615" i="1" s="1"/>
  <c r="K1615" i="1"/>
  <c r="J1615" i="1"/>
  <c r="I1615" i="1"/>
  <c r="H1615" i="1"/>
  <c r="F1615" i="1"/>
  <c r="E1615" i="1"/>
  <c r="P1614" i="1"/>
  <c r="O1614" i="1"/>
  <c r="N1614" i="1"/>
  <c r="M1614" i="1"/>
  <c r="K1614" i="1"/>
  <c r="J1614" i="1"/>
  <c r="G1614" i="1" s="1"/>
  <c r="I1614" i="1"/>
  <c r="H1614" i="1"/>
  <c r="F1614" i="1"/>
  <c r="E1614" i="1"/>
  <c r="P1613" i="1"/>
  <c r="O1613" i="1"/>
  <c r="N1613" i="1"/>
  <c r="M1613" i="1"/>
  <c r="L1613" i="1" s="1"/>
  <c r="K1613" i="1"/>
  <c r="J1613" i="1"/>
  <c r="I1613" i="1"/>
  <c r="H1613" i="1"/>
  <c r="F1613" i="1"/>
  <c r="E1613" i="1"/>
  <c r="P1612" i="1"/>
  <c r="O1612" i="1"/>
  <c r="N1612" i="1"/>
  <c r="M1612" i="1"/>
  <c r="K1612" i="1"/>
  <c r="J1612" i="1"/>
  <c r="G1612" i="1" s="1"/>
  <c r="I1612" i="1"/>
  <c r="H1612" i="1"/>
  <c r="F1612" i="1"/>
  <c r="E1612" i="1"/>
  <c r="P1611" i="1"/>
  <c r="O1611" i="1"/>
  <c r="N1611" i="1"/>
  <c r="M1611" i="1"/>
  <c r="L1611" i="1" s="1"/>
  <c r="K1611" i="1"/>
  <c r="J1611" i="1"/>
  <c r="I1611" i="1"/>
  <c r="H1611" i="1"/>
  <c r="F1611" i="1"/>
  <c r="E1611" i="1"/>
  <c r="P1610" i="1"/>
  <c r="O1610" i="1"/>
  <c r="O1608" i="1" s="1"/>
  <c r="N1610" i="1"/>
  <c r="M1610" i="1"/>
  <c r="K1610" i="1"/>
  <c r="J1610" i="1"/>
  <c r="I1610" i="1"/>
  <c r="H1610" i="1"/>
  <c r="F1610" i="1"/>
  <c r="E1610" i="1"/>
  <c r="P1609" i="1"/>
  <c r="P1608" i="1" s="1"/>
  <c r="O1609" i="1"/>
  <c r="N1609" i="1"/>
  <c r="M1609" i="1"/>
  <c r="M1608" i="1" s="1"/>
  <c r="K1609" i="1"/>
  <c r="J1609" i="1"/>
  <c r="I1609" i="1"/>
  <c r="I1608" i="1" s="1"/>
  <c r="H1609" i="1"/>
  <c r="F1609" i="1"/>
  <c r="E1609" i="1"/>
  <c r="E1608" i="1" s="1"/>
  <c r="N1608" i="1"/>
  <c r="K1608" i="1"/>
  <c r="F1608" i="1"/>
  <c r="P1607" i="1"/>
  <c r="O1607" i="1"/>
  <c r="N1607" i="1"/>
  <c r="M1607" i="1"/>
  <c r="L1607" i="1" s="1"/>
  <c r="K1607" i="1"/>
  <c r="J1607" i="1"/>
  <c r="I1607" i="1"/>
  <c r="H1607" i="1"/>
  <c r="F1607" i="1"/>
  <c r="E1607" i="1"/>
  <c r="P1606" i="1"/>
  <c r="O1606" i="1"/>
  <c r="N1606" i="1"/>
  <c r="M1606" i="1"/>
  <c r="K1606" i="1"/>
  <c r="J1606" i="1"/>
  <c r="I1606" i="1"/>
  <c r="H1606" i="1"/>
  <c r="G1606" i="1"/>
  <c r="F1606" i="1"/>
  <c r="E1606" i="1"/>
  <c r="Q1606" i="1" s="1"/>
  <c r="P1605" i="1"/>
  <c r="O1605" i="1"/>
  <c r="N1605" i="1"/>
  <c r="M1605" i="1"/>
  <c r="L1605" i="1" s="1"/>
  <c r="K1605" i="1"/>
  <c r="J1605" i="1"/>
  <c r="I1605" i="1"/>
  <c r="H1605" i="1"/>
  <c r="F1605" i="1"/>
  <c r="E1605" i="1"/>
  <c r="P1604" i="1"/>
  <c r="O1604" i="1"/>
  <c r="N1604" i="1"/>
  <c r="M1604" i="1"/>
  <c r="K1604" i="1"/>
  <c r="J1604" i="1"/>
  <c r="I1604" i="1"/>
  <c r="H1604" i="1"/>
  <c r="G1604" i="1"/>
  <c r="F1604" i="1"/>
  <c r="E1604" i="1"/>
  <c r="Q1604" i="1" s="1"/>
  <c r="P1603" i="1"/>
  <c r="O1603" i="1"/>
  <c r="N1603" i="1"/>
  <c r="M1603" i="1"/>
  <c r="L1603" i="1" s="1"/>
  <c r="K1603" i="1"/>
  <c r="J1603" i="1"/>
  <c r="I1603" i="1"/>
  <c r="H1603" i="1"/>
  <c r="F1603" i="1"/>
  <c r="E1603" i="1"/>
  <c r="P1602" i="1"/>
  <c r="O1602" i="1"/>
  <c r="N1602" i="1"/>
  <c r="M1602" i="1"/>
  <c r="K1602" i="1"/>
  <c r="J1602" i="1"/>
  <c r="I1602" i="1"/>
  <c r="H1602" i="1"/>
  <c r="G1602" i="1"/>
  <c r="F1602" i="1"/>
  <c r="E1602" i="1"/>
  <c r="Q1602" i="1" s="1"/>
  <c r="P1601" i="1"/>
  <c r="O1601" i="1"/>
  <c r="N1601" i="1"/>
  <c r="M1601" i="1"/>
  <c r="L1601" i="1"/>
  <c r="K1601" i="1"/>
  <c r="J1601" i="1"/>
  <c r="I1601" i="1"/>
  <c r="H1601" i="1"/>
  <c r="G1601" i="1" s="1"/>
  <c r="F1601" i="1"/>
  <c r="E1601" i="1"/>
  <c r="Q1601" i="1" s="1"/>
  <c r="P1600" i="1"/>
  <c r="O1600" i="1"/>
  <c r="N1600" i="1"/>
  <c r="M1600" i="1"/>
  <c r="K1600" i="1"/>
  <c r="J1600" i="1"/>
  <c r="I1600" i="1"/>
  <c r="H1600" i="1"/>
  <c r="G1600" i="1"/>
  <c r="F1600" i="1"/>
  <c r="E1600" i="1"/>
  <c r="Q1600" i="1" s="1"/>
  <c r="P1599" i="1"/>
  <c r="O1599" i="1"/>
  <c r="N1599" i="1"/>
  <c r="M1599" i="1"/>
  <c r="L1599" i="1"/>
  <c r="K1599" i="1"/>
  <c r="J1599" i="1"/>
  <c r="I1599" i="1"/>
  <c r="H1599" i="1"/>
  <c r="G1599" i="1" s="1"/>
  <c r="F1599" i="1"/>
  <c r="E1599" i="1"/>
  <c r="Q1599" i="1" s="1"/>
  <c r="P1598" i="1"/>
  <c r="O1598" i="1"/>
  <c r="O1594" i="1" s="1"/>
  <c r="N1598" i="1"/>
  <c r="M1598" i="1"/>
  <c r="K1598" i="1"/>
  <c r="J1598" i="1"/>
  <c r="I1598" i="1"/>
  <c r="G1598" i="1" s="1"/>
  <c r="Q1598" i="1" s="1"/>
  <c r="H1598" i="1"/>
  <c r="F1598" i="1"/>
  <c r="E1598" i="1"/>
  <c r="L1597" i="1"/>
  <c r="R1597" i="1" s="1"/>
  <c r="G1597" i="1"/>
  <c r="Q1597" i="1" s="1"/>
  <c r="P1596" i="1"/>
  <c r="O1596" i="1"/>
  <c r="N1596" i="1"/>
  <c r="M1596" i="1"/>
  <c r="L1596" i="1"/>
  <c r="K1596" i="1"/>
  <c r="J1596" i="1"/>
  <c r="I1596" i="1"/>
  <c r="H1596" i="1"/>
  <c r="G1596" i="1" s="1"/>
  <c r="F1596" i="1"/>
  <c r="R1596" i="1" s="1"/>
  <c r="E1596" i="1"/>
  <c r="P1595" i="1"/>
  <c r="O1595" i="1"/>
  <c r="N1595" i="1"/>
  <c r="M1595" i="1"/>
  <c r="K1595" i="1"/>
  <c r="J1595" i="1"/>
  <c r="I1595" i="1"/>
  <c r="I1594" i="1" s="1"/>
  <c r="I1632" i="1" s="1"/>
  <c r="H1595" i="1"/>
  <c r="G1595" i="1"/>
  <c r="F1595" i="1"/>
  <c r="E1595" i="1"/>
  <c r="P1594" i="1"/>
  <c r="M1594" i="1"/>
  <c r="K1594" i="1"/>
  <c r="H1594" i="1"/>
  <c r="E1594" i="1"/>
  <c r="P1592" i="1"/>
  <c r="O1592" i="1"/>
  <c r="N1592" i="1"/>
  <c r="M1592" i="1"/>
  <c r="K1592" i="1"/>
  <c r="J1592" i="1"/>
  <c r="I1592" i="1"/>
  <c r="H1592" i="1"/>
  <c r="G1592" i="1"/>
  <c r="F1592" i="1"/>
  <c r="E1592" i="1"/>
  <c r="Q1592" i="1" s="1"/>
  <c r="P1591" i="1"/>
  <c r="P1590" i="1" s="1"/>
  <c r="P1782" i="1" s="1"/>
  <c r="O1591" i="1"/>
  <c r="N1591" i="1"/>
  <c r="M1591" i="1"/>
  <c r="K1591" i="1"/>
  <c r="J1591" i="1"/>
  <c r="I1591" i="1"/>
  <c r="H1591" i="1"/>
  <c r="H1590" i="1" s="1"/>
  <c r="H1782" i="1" s="1"/>
  <c r="F1591" i="1"/>
  <c r="E1591" i="1"/>
  <c r="E1590" i="1" s="1"/>
  <c r="O1590" i="1"/>
  <c r="O1782" i="1" s="1"/>
  <c r="N1590" i="1"/>
  <c r="N1782" i="1" s="1"/>
  <c r="K1590" i="1"/>
  <c r="K1782" i="1" s="1"/>
  <c r="J1590" i="1"/>
  <c r="J1782" i="1" s="1"/>
  <c r="F1590" i="1"/>
  <c r="L1589" i="1"/>
  <c r="R1589" i="1" s="1"/>
  <c r="K1589" i="1"/>
  <c r="J1589" i="1"/>
  <c r="I1589" i="1"/>
  <c r="G1589" i="1" s="1"/>
  <c r="Q1589" i="1" s="1"/>
  <c r="H1589" i="1"/>
  <c r="Q1588" i="1"/>
  <c r="P1588" i="1"/>
  <c r="O1588" i="1"/>
  <c r="N1588" i="1"/>
  <c r="M1588" i="1"/>
  <c r="L1588" i="1" s="1"/>
  <c r="K1588" i="1"/>
  <c r="J1588" i="1"/>
  <c r="I1588" i="1"/>
  <c r="G1588" i="1" s="1"/>
  <c r="H1588" i="1"/>
  <c r="F1588" i="1"/>
  <c r="E1588" i="1"/>
  <c r="P1587" i="1"/>
  <c r="O1587" i="1"/>
  <c r="N1587" i="1"/>
  <c r="M1587" i="1"/>
  <c r="K1587" i="1"/>
  <c r="J1587" i="1"/>
  <c r="I1587" i="1"/>
  <c r="H1587" i="1"/>
  <c r="G1587" i="1"/>
  <c r="F1587" i="1"/>
  <c r="E1587" i="1"/>
  <c r="P1586" i="1"/>
  <c r="O1586" i="1"/>
  <c r="N1586" i="1"/>
  <c r="M1586" i="1"/>
  <c r="L1586" i="1" s="1"/>
  <c r="K1586" i="1"/>
  <c r="J1586" i="1"/>
  <c r="I1586" i="1"/>
  <c r="G1586" i="1" s="1"/>
  <c r="H1586" i="1"/>
  <c r="F1586" i="1"/>
  <c r="E1586" i="1"/>
  <c r="Q1586" i="1" s="1"/>
  <c r="P1585" i="1"/>
  <c r="O1585" i="1"/>
  <c r="N1585" i="1"/>
  <c r="M1585" i="1"/>
  <c r="L1585" i="1" s="1"/>
  <c r="K1585" i="1"/>
  <c r="J1585" i="1"/>
  <c r="I1585" i="1"/>
  <c r="H1585" i="1"/>
  <c r="G1585" i="1"/>
  <c r="F1585" i="1"/>
  <c r="E1585" i="1"/>
  <c r="Q1585" i="1" s="1"/>
  <c r="Q1584" i="1"/>
  <c r="P1584" i="1"/>
  <c r="O1584" i="1"/>
  <c r="N1584" i="1"/>
  <c r="M1584" i="1"/>
  <c r="L1584" i="1" s="1"/>
  <c r="K1584" i="1"/>
  <c r="J1584" i="1"/>
  <c r="I1584" i="1"/>
  <c r="G1584" i="1" s="1"/>
  <c r="H1584" i="1"/>
  <c r="F1584" i="1"/>
  <c r="E1584" i="1"/>
  <c r="P1583" i="1"/>
  <c r="O1583" i="1"/>
  <c r="N1583" i="1"/>
  <c r="M1583" i="1"/>
  <c r="K1583" i="1"/>
  <c r="J1583" i="1"/>
  <c r="I1583" i="1"/>
  <c r="H1583" i="1"/>
  <c r="G1583" i="1"/>
  <c r="F1583" i="1"/>
  <c r="E1583" i="1"/>
  <c r="P1582" i="1"/>
  <c r="O1582" i="1"/>
  <c r="N1582" i="1"/>
  <c r="M1582" i="1"/>
  <c r="L1582" i="1" s="1"/>
  <c r="K1582" i="1"/>
  <c r="J1582" i="1"/>
  <c r="I1582" i="1"/>
  <c r="G1582" i="1" s="1"/>
  <c r="H1582" i="1"/>
  <c r="F1582" i="1"/>
  <c r="E1582" i="1"/>
  <c r="Q1582" i="1" s="1"/>
  <c r="P1581" i="1"/>
  <c r="O1581" i="1"/>
  <c r="N1581" i="1"/>
  <c r="M1581" i="1"/>
  <c r="L1581" i="1" s="1"/>
  <c r="K1581" i="1"/>
  <c r="J1581" i="1"/>
  <c r="I1581" i="1"/>
  <c r="H1581" i="1"/>
  <c r="G1581" i="1"/>
  <c r="F1581" i="1"/>
  <c r="E1581" i="1"/>
  <c r="Q1581" i="1" s="1"/>
  <c r="P1580" i="1"/>
  <c r="P1579" i="1" s="1"/>
  <c r="O1580" i="1"/>
  <c r="N1580" i="1"/>
  <c r="M1580" i="1"/>
  <c r="K1580" i="1"/>
  <c r="J1580" i="1"/>
  <c r="I1580" i="1"/>
  <c r="H1580" i="1"/>
  <c r="H1579" i="1" s="1"/>
  <c r="F1580" i="1"/>
  <c r="E1580" i="1"/>
  <c r="N1579" i="1"/>
  <c r="K1579" i="1"/>
  <c r="K1781" i="1" s="1"/>
  <c r="J1579" i="1"/>
  <c r="J1781" i="1" s="1"/>
  <c r="F1579" i="1"/>
  <c r="P1578" i="1"/>
  <c r="O1578" i="1"/>
  <c r="N1578" i="1"/>
  <c r="M1578" i="1"/>
  <c r="L1578" i="1" s="1"/>
  <c r="K1578" i="1"/>
  <c r="J1578" i="1"/>
  <c r="I1578" i="1"/>
  <c r="H1578" i="1"/>
  <c r="F1578" i="1"/>
  <c r="R1578" i="1" s="1"/>
  <c r="E1578" i="1"/>
  <c r="P1577" i="1"/>
  <c r="O1577" i="1"/>
  <c r="O1576" i="1" s="1"/>
  <c r="N1577" i="1"/>
  <c r="N1576" i="1" s="1"/>
  <c r="M1577" i="1"/>
  <c r="L1577" i="1" s="1"/>
  <c r="L1576" i="1" s="1"/>
  <c r="K1577" i="1"/>
  <c r="K1576" i="1" s="1"/>
  <c r="J1577" i="1"/>
  <c r="J1576" i="1" s="1"/>
  <c r="I1577" i="1"/>
  <c r="H1577" i="1"/>
  <c r="G1577" i="1"/>
  <c r="F1577" i="1"/>
  <c r="R1577" i="1" s="1"/>
  <c r="E1577" i="1"/>
  <c r="P1576" i="1"/>
  <c r="M1576" i="1"/>
  <c r="H1576" i="1"/>
  <c r="E1576" i="1"/>
  <c r="P1575" i="1"/>
  <c r="O1575" i="1"/>
  <c r="N1575" i="1"/>
  <c r="M1575" i="1"/>
  <c r="L1575" i="1" s="1"/>
  <c r="K1575" i="1"/>
  <c r="J1575" i="1"/>
  <c r="I1575" i="1"/>
  <c r="H1575" i="1"/>
  <c r="G1575" i="1"/>
  <c r="F1575" i="1"/>
  <c r="E1575" i="1"/>
  <c r="Q1574" i="1"/>
  <c r="P1574" i="1"/>
  <c r="O1574" i="1"/>
  <c r="N1574" i="1"/>
  <c r="M1574" i="1"/>
  <c r="K1574" i="1"/>
  <c r="J1574" i="1"/>
  <c r="I1574" i="1"/>
  <c r="G1574" i="1" s="1"/>
  <c r="H1574" i="1"/>
  <c r="F1574" i="1"/>
  <c r="E1574" i="1"/>
  <c r="P1573" i="1"/>
  <c r="O1573" i="1"/>
  <c r="N1573" i="1"/>
  <c r="M1573" i="1"/>
  <c r="K1573" i="1"/>
  <c r="J1573" i="1"/>
  <c r="I1573" i="1"/>
  <c r="H1573" i="1"/>
  <c r="G1573" i="1"/>
  <c r="F1573" i="1"/>
  <c r="E1573" i="1"/>
  <c r="P1572" i="1"/>
  <c r="O1572" i="1"/>
  <c r="N1572" i="1"/>
  <c r="M1572" i="1"/>
  <c r="L1572" i="1" s="1"/>
  <c r="K1572" i="1"/>
  <c r="J1572" i="1"/>
  <c r="I1572" i="1"/>
  <c r="G1572" i="1" s="1"/>
  <c r="H1572" i="1"/>
  <c r="F1572" i="1"/>
  <c r="E1572" i="1"/>
  <c r="P1571" i="1"/>
  <c r="O1571" i="1"/>
  <c r="N1571" i="1"/>
  <c r="N1570" i="1" s="1"/>
  <c r="N1593" i="1" s="1"/>
  <c r="M1571" i="1"/>
  <c r="L1571" i="1" s="1"/>
  <c r="K1571" i="1"/>
  <c r="K1570" i="1" s="1"/>
  <c r="J1571" i="1"/>
  <c r="J1570" i="1" s="1"/>
  <c r="I1571" i="1"/>
  <c r="H1571" i="1"/>
  <c r="G1571" i="1"/>
  <c r="G1570" i="1" s="1"/>
  <c r="F1571" i="1"/>
  <c r="E1571" i="1"/>
  <c r="P1570" i="1"/>
  <c r="I1570" i="1"/>
  <c r="H1570" i="1"/>
  <c r="P1569" i="1"/>
  <c r="O1569" i="1"/>
  <c r="N1569" i="1"/>
  <c r="M1569" i="1"/>
  <c r="L1569" i="1" s="1"/>
  <c r="K1569" i="1"/>
  <c r="J1569" i="1"/>
  <c r="I1569" i="1"/>
  <c r="H1569" i="1"/>
  <c r="G1569" i="1"/>
  <c r="F1569" i="1"/>
  <c r="E1569" i="1"/>
  <c r="Q1569" i="1" s="1"/>
  <c r="P1568" i="1"/>
  <c r="O1568" i="1"/>
  <c r="N1568" i="1"/>
  <c r="M1568" i="1"/>
  <c r="L1568" i="1" s="1"/>
  <c r="K1568" i="1"/>
  <c r="J1568" i="1"/>
  <c r="I1568" i="1"/>
  <c r="H1568" i="1"/>
  <c r="F1568" i="1"/>
  <c r="R1568" i="1" s="1"/>
  <c r="E1568" i="1"/>
  <c r="P1567" i="1"/>
  <c r="O1567" i="1"/>
  <c r="N1567" i="1"/>
  <c r="M1567" i="1"/>
  <c r="K1567" i="1"/>
  <c r="K1563" i="1" s="1"/>
  <c r="J1567" i="1"/>
  <c r="I1567" i="1"/>
  <c r="H1567" i="1"/>
  <c r="G1567" i="1"/>
  <c r="F1567" i="1"/>
  <c r="E1567" i="1"/>
  <c r="P1566" i="1"/>
  <c r="O1566" i="1"/>
  <c r="N1566" i="1"/>
  <c r="M1566" i="1"/>
  <c r="L1566" i="1" s="1"/>
  <c r="K1566" i="1"/>
  <c r="J1566" i="1"/>
  <c r="I1566" i="1"/>
  <c r="H1566" i="1"/>
  <c r="F1566" i="1"/>
  <c r="R1566" i="1" s="1"/>
  <c r="E1566" i="1"/>
  <c r="P1565" i="1"/>
  <c r="O1565" i="1"/>
  <c r="N1565" i="1"/>
  <c r="M1565" i="1"/>
  <c r="K1565" i="1"/>
  <c r="J1565" i="1"/>
  <c r="I1565" i="1"/>
  <c r="H1565" i="1"/>
  <c r="G1565" i="1"/>
  <c r="F1565" i="1"/>
  <c r="E1565" i="1"/>
  <c r="Q1565" i="1" s="1"/>
  <c r="P1564" i="1"/>
  <c r="P1563" i="1" s="1"/>
  <c r="P1593" i="1" s="1"/>
  <c r="O1564" i="1"/>
  <c r="N1564" i="1"/>
  <c r="M1564" i="1"/>
  <c r="K1564" i="1"/>
  <c r="J1564" i="1"/>
  <c r="I1564" i="1"/>
  <c r="I1563" i="1" s="1"/>
  <c r="H1564" i="1"/>
  <c r="F1564" i="1"/>
  <c r="E1564" i="1"/>
  <c r="E1563" i="1" s="1"/>
  <c r="O1563" i="1"/>
  <c r="N1563" i="1"/>
  <c r="J1563" i="1"/>
  <c r="F1563" i="1"/>
  <c r="P1561" i="1"/>
  <c r="O1561" i="1"/>
  <c r="N1561" i="1"/>
  <c r="M1561" i="1"/>
  <c r="K1561" i="1"/>
  <c r="J1561" i="1"/>
  <c r="I1561" i="1"/>
  <c r="H1561" i="1"/>
  <c r="G1561" i="1"/>
  <c r="F1561" i="1"/>
  <c r="E1561" i="1"/>
  <c r="Q1561" i="1" s="1"/>
  <c r="P1560" i="1"/>
  <c r="O1560" i="1"/>
  <c r="N1560" i="1"/>
  <c r="M1560" i="1"/>
  <c r="L1560" i="1" s="1"/>
  <c r="K1560" i="1"/>
  <c r="J1560" i="1"/>
  <c r="I1560" i="1"/>
  <c r="H1560" i="1"/>
  <c r="F1560" i="1"/>
  <c r="R1560" i="1" s="1"/>
  <c r="E1560" i="1"/>
  <c r="P1559" i="1"/>
  <c r="O1559" i="1"/>
  <c r="N1559" i="1"/>
  <c r="M1559" i="1"/>
  <c r="K1559" i="1"/>
  <c r="J1559" i="1"/>
  <c r="I1559" i="1"/>
  <c r="H1559" i="1"/>
  <c r="G1559" i="1"/>
  <c r="F1559" i="1"/>
  <c r="E1559" i="1"/>
  <c r="P1558" i="1"/>
  <c r="O1558" i="1"/>
  <c r="N1558" i="1"/>
  <c r="M1558" i="1"/>
  <c r="L1558" i="1" s="1"/>
  <c r="K1558" i="1"/>
  <c r="J1558" i="1"/>
  <c r="I1558" i="1"/>
  <c r="H1558" i="1"/>
  <c r="F1558" i="1"/>
  <c r="R1558" i="1" s="1"/>
  <c r="E1558" i="1"/>
  <c r="P1557" i="1"/>
  <c r="O1557" i="1"/>
  <c r="N1557" i="1"/>
  <c r="M1557" i="1"/>
  <c r="K1557" i="1"/>
  <c r="J1557" i="1"/>
  <c r="I1557" i="1"/>
  <c r="H1557" i="1"/>
  <c r="G1557" i="1"/>
  <c r="F1557" i="1"/>
  <c r="E1557" i="1"/>
  <c r="Q1557" i="1" s="1"/>
  <c r="P1556" i="1"/>
  <c r="O1556" i="1"/>
  <c r="N1556" i="1"/>
  <c r="M1556" i="1"/>
  <c r="L1556" i="1" s="1"/>
  <c r="K1556" i="1"/>
  <c r="J1556" i="1"/>
  <c r="I1556" i="1"/>
  <c r="H1556" i="1"/>
  <c r="F1556" i="1"/>
  <c r="R1556" i="1" s="1"/>
  <c r="E1556" i="1"/>
  <c r="P1555" i="1"/>
  <c r="O1555" i="1"/>
  <c r="N1555" i="1"/>
  <c r="M1555" i="1"/>
  <c r="K1555" i="1"/>
  <c r="K1551" i="1" s="1"/>
  <c r="J1555" i="1"/>
  <c r="I1555" i="1"/>
  <c r="H1555" i="1"/>
  <c r="G1555" i="1"/>
  <c r="F1555" i="1"/>
  <c r="E1555" i="1"/>
  <c r="P1554" i="1"/>
  <c r="O1554" i="1"/>
  <c r="N1554" i="1"/>
  <c r="M1554" i="1"/>
  <c r="L1554" i="1" s="1"/>
  <c r="K1554" i="1"/>
  <c r="J1554" i="1"/>
  <c r="I1554" i="1"/>
  <c r="H1554" i="1"/>
  <c r="F1554" i="1"/>
  <c r="R1554" i="1" s="1"/>
  <c r="E1554" i="1"/>
  <c r="P1553" i="1"/>
  <c r="O1553" i="1"/>
  <c r="N1553" i="1"/>
  <c r="M1553" i="1"/>
  <c r="K1553" i="1"/>
  <c r="J1553" i="1"/>
  <c r="I1553" i="1"/>
  <c r="H1553" i="1"/>
  <c r="G1553" i="1"/>
  <c r="F1553" i="1"/>
  <c r="E1553" i="1"/>
  <c r="Q1553" i="1" s="1"/>
  <c r="P1552" i="1"/>
  <c r="P1551" i="1" s="1"/>
  <c r="O1552" i="1"/>
  <c r="N1552" i="1"/>
  <c r="M1552" i="1"/>
  <c r="K1552" i="1"/>
  <c r="J1552" i="1"/>
  <c r="I1552" i="1"/>
  <c r="H1552" i="1"/>
  <c r="F1552" i="1"/>
  <c r="E1552" i="1"/>
  <c r="E1551" i="1" s="1"/>
  <c r="O1551" i="1"/>
  <c r="N1551" i="1"/>
  <c r="J1551" i="1"/>
  <c r="F1551" i="1"/>
  <c r="P1550" i="1"/>
  <c r="O1550" i="1"/>
  <c r="N1550" i="1"/>
  <c r="M1550" i="1"/>
  <c r="L1550" i="1" s="1"/>
  <c r="K1550" i="1"/>
  <c r="J1550" i="1"/>
  <c r="I1550" i="1"/>
  <c r="H1550" i="1"/>
  <c r="G1550" i="1" s="1"/>
  <c r="F1550" i="1"/>
  <c r="E1550" i="1"/>
  <c r="Q1550" i="1" s="1"/>
  <c r="P1549" i="1"/>
  <c r="O1549" i="1"/>
  <c r="N1549" i="1"/>
  <c r="M1549" i="1"/>
  <c r="L1549" i="1" s="1"/>
  <c r="K1549" i="1"/>
  <c r="J1549" i="1"/>
  <c r="I1549" i="1"/>
  <c r="H1549" i="1"/>
  <c r="G1549" i="1"/>
  <c r="F1549" i="1"/>
  <c r="E1549" i="1"/>
  <c r="P1548" i="1"/>
  <c r="O1548" i="1"/>
  <c r="N1548" i="1"/>
  <c r="M1548" i="1"/>
  <c r="L1548" i="1" s="1"/>
  <c r="K1548" i="1"/>
  <c r="J1548" i="1"/>
  <c r="I1548" i="1"/>
  <c r="H1548" i="1"/>
  <c r="G1548" i="1" s="1"/>
  <c r="Q1548" i="1" s="1"/>
  <c r="F1548" i="1"/>
  <c r="E1548" i="1"/>
  <c r="P1547" i="1"/>
  <c r="O1547" i="1"/>
  <c r="N1547" i="1"/>
  <c r="M1547" i="1"/>
  <c r="K1547" i="1"/>
  <c r="J1547" i="1"/>
  <c r="I1547" i="1"/>
  <c r="H1547" i="1"/>
  <c r="G1547" i="1"/>
  <c r="F1547" i="1"/>
  <c r="E1547" i="1"/>
  <c r="P1546" i="1"/>
  <c r="O1546" i="1"/>
  <c r="N1546" i="1"/>
  <c r="M1546" i="1"/>
  <c r="L1546" i="1" s="1"/>
  <c r="K1546" i="1"/>
  <c r="J1546" i="1"/>
  <c r="I1546" i="1"/>
  <c r="H1546" i="1"/>
  <c r="G1546" i="1" s="1"/>
  <c r="F1546" i="1"/>
  <c r="E1546" i="1"/>
  <c r="Q1546" i="1" s="1"/>
  <c r="P1545" i="1"/>
  <c r="O1545" i="1"/>
  <c r="N1545" i="1"/>
  <c r="M1545" i="1"/>
  <c r="L1545" i="1" s="1"/>
  <c r="K1545" i="1"/>
  <c r="J1545" i="1"/>
  <c r="I1545" i="1"/>
  <c r="H1545" i="1"/>
  <c r="G1545" i="1"/>
  <c r="F1545" i="1"/>
  <c r="E1545" i="1"/>
  <c r="P1544" i="1"/>
  <c r="O1544" i="1"/>
  <c r="N1544" i="1"/>
  <c r="M1544" i="1"/>
  <c r="K1544" i="1"/>
  <c r="J1544" i="1"/>
  <c r="I1544" i="1"/>
  <c r="H1544" i="1"/>
  <c r="G1544" i="1" s="1"/>
  <c r="Q1544" i="1" s="1"/>
  <c r="F1544" i="1"/>
  <c r="E1544" i="1"/>
  <c r="P1543" i="1"/>
  <c r="O1543" i="1"/>
  <c r="N1543" i="1"/>
  <c r="M1543" i="1"/>
  <c r="K1543" i="1"/>
  <c r="J1543" i="1"/>
  <c r="I1543" i="1"/>
  <c r="H1543" i="1"/>
  <c r="G1543" i="1"/>
  <c r="F1543" i="1"/>
  <c r="E1543" i="1"/>
  <c r="P1542" i="1"/>
  <c r="O1542" i="1"/>
  <c r="N1542" i="1"/>
  <c r="M1542" i="1"/>
  <c r="L1542" i="1" s="1"/>
  <c r="K1542" i="1"/>
  <c r="J1542" i="1"/>
  <c r="I1542" i="1"/>
  <c r="H1542" i="1"/>
  <c r="G1542" i="1" s="1"/>
  <c r="F1542" i="1"/>
  <c r="E1542" i="1"/>
  <c r="P1541" i="1"/>
  <c r="O1541" i="1"/>
  <c r="N1541" i="1"/>
  <c r="N1540" i="1" s="1"/>
  <c r="N1562" i="1" s="1"/>
  <c r="M1541" i="1"/>
  <c r="L1541" i="1" s="1"/>
  <c r="K1541" i="1"/>
  <c r="K1540" i="1" s="1"/>
  <c r="J1541" i="1"/>
  <c r="J1540" i="1" s="1"/>
  <c r="J1562" i="1" s="1"/>
  <c r="I1541" i="1"/>
  <c r="H1541" i="1"/>
  <c r="G1541" i="1"/>
  <c r="F1541" i="1"/>
  <c r="E1541" i="1"/>
  <c r="P1540" i="1"/>
  <c r="P1562" i="1" s="1"/>
  <c r="I1540" i="1"/>
  <c r="H1540" i="1"/>
  <c r="P1538" i="1"/>
  <c r="L1538" i="1" s="1"/>
  <c r="L1537" i="1" s="1"/>
  <c r="K1538" i="1"/>
  <c r="G1538" i="1"/>
  <c r="F1538" i="1"/>
  <c r="E1538" i="1"/>
  <c r="P1537" i="1"/>
  <c r="O1537" i="1"/>
  <c r="N1537" i="1"/>
  <c r="M1537" i="1"/>
  <c r="K1537" i="1"/>
  <c r="J1537" i="1"/>
  <c r="I1537" i="1"/>
  <c r="H1537" i="1"/>
  <c r="E1537" i="1"/>
  <c r="P1536" i="1"/>
  <c r="O1536" i="1"/>
  <c r="O1535" i="1" s="1"/>
  <c r="N1536" i="1"/>
  <c r="M1536" i="1"/>
  <c r="L1536" i="1" s="1"/>
  <c r="L1535" i="1" s="1"/>
  <c r="K1536" i="1"/>
  <c r="K1535" i="1" s="1"/>
  <c r="J1536" i="1"/>
  <c r="I1536" i="1"/>
  <c r="H1536" i="1"/>
  <c r="G1536" i="1"/>
  <c r="G1535" i="1" s="1"/>
  <c r="F1536" i="1"/>
  <c r="E1536" i="1"/>
  <c r="P1535" i="1"/>
  <c r="N1535" i="1"/>
  <c r="M1535" i="1"/>
  <c r="J1535" i="1"/>
  <c r="I1535" i="1"/>
  <c r="H1535" i="1"/>
  <c r="F1535" i="1"/>
  <c r="E1535" i="1"/>
  <c r="Q1535" i="1" s="1"/>
  <c r="P1534" i="1"/>
  <c r="L1534" i="1"/>
  <c r="K1534" i="1"/>
  <c r="G1534" i="1" s="1"/>
  <c r="F1534" i="1"/>
  <c r="E1534" i="1"/>
  <c r="Q1534" i="1" s="1"/>
  <c r="P1533" i="1"/>
  <c r="L1533" i="1" s="1"/>
  <c r="K1533" i="1"/>
  <c r="G1533" i="1" s="1"/>
  <c r="F1533" i="1"/>
  <c r="E1533" i="1"/>
  <c r="P1532" i="1"/>
  <c r="O1532" i="1"/>
  <c r="L1532" i="1" s="1"/>
  <c r="N1532" i="1"/>
  <c r="M1532" i="1"/>
  <c r="K1532" i="1"/>
  <c r="J1532" i="1"/>
  <c r="I1532" i="1"/>
  <c r="H1532" i="1"/>
  <c r="G1532" i="1"/>
  <c r="F1532" i="1"/>
  <c r="E1532" i="1"/>
  <c r="P1531" i="1"/>
  <c r="O1531" i="1"/>
  <c r="N1531" i="1"/>
  <c r="M1531" i="1"/>
  <c r="K1531" i="1"/>
  <c r="J1531" i="1"/>
  <c r="J1529" i="1" s="1"/>
  <c r="I1531" i="1"/>
  <c r="H1531" i="1"/>
  <c r="G1531" i="1" s="1"/>
  <c r="Q1531" i="1" s="1"/>
  <c r="F1531" i="1"/>
  <c r="E1531" i="1"/>
  <c r="P1530" i="1"/>
  <c r="O1530" i="1"/>
  <c r="N1530" i="1"/>
  <c r="M1530" i="1"/>
  <c r="K1530" i="1"/>
  <c r="K1529" i="1" s="1"/>
  <c r="J1530" i="1"/>
  <c r="I1530" i="1"/>
  <c r="H1530" i="1"/>
  <c r="H1529" i="1" s="1"/>
  <c r="G1530" i="1"/>
  <c r="F1530" i="1"/>
  <c r="E1530" i="1"/>
  <c r="N1529" i="1"/>
  <c r="I1529" i="1"/>
  <c r="E1529" i="1"/>
  <c r="P1528" i="1"/>
  <c r="P1772" i="1" s="1"/>
  <c r="O1528" i="1"/>
  <c r="N1528" i="1"/>
  <c r="N1772" i="1" s="1"/>
  <c r="M1528" i="1"/>
  <c r="M1772" i="1" s="1"/>
  <c r="K1528" i="1"/>
  <c r="K1772" i="1" s="1"/>
  <c r="J1528" i="1"/>
  <c r="J1772" i="1" s="1"/>
  <c r="I1528" i="1"/>
  <c r="I1772" i="1" s="1"/>
  <c r="H1528" i="1"/>
  <c r="H1772" i="1" s="1"/>
  <c r="G1528" i="1"/>
  <c r="F1528" i="1"/>
  <c r="F1772" i="1" s="1"/>
  <c r="E1528" i="1"/>
  <c r="E1772" i="1" s="1"/>
  <c r="P1527" i="1"/>
  <c r="P1773" i="1" s="1"/>
  <c r="O1527" i="1"/>
  <c r="O1773" i="1" s="1"/>
  <c r="N1527" i="1"/>
  <c r="N1773" i="1" s="1"/>
  <c r="M1527" i="1"/>
  <c r="K1527" i="1"/>
  <c r="K1773" i="1" s="1"/>
  <c r="J1527" i="1"/>
  <c r="J1773" i="1" s="1"/>
  <c r="I1527" i="1"/>
  <c r="I1773" i="1" s="1"/>
  <c r="H1527" i="1"/>
  <c r="H1773" i="1" s="1"/>
  <c r="F1527" i="1"/>
  <c r="F1773" i="1" s="1"/>
  <c r="E1527" i="1"/>
  <c r="E1773" i="1" s="1"/>
  <c r="P1526" i="1"/>
  <c r="O1526" i="1"/>
  <c r="L1526" i="1" s="1"/>
  <c r="N1526" i="1"/>
  <c r="M1526" i="1"/>
  <c r="K1526" i="1"/>
  <c r="J1526" i="1"/>
  <c r="I1526" i="1"/>
  <c r="H1526" i="1"/>
  <c r="G1526" i="1"/>
  <c r="F1526" i="1"/>
  <c r="E1526" i="1"/>
  <c r="P1525" i="1"/>
  <c r="O1525" i="1"/>
  <c r="N1525" i="1"/>
  <c r="M1525" i="1"/>
  <c r="L1525" i="1" s="1"/>
  <c r="R1525" i="1" s="1"/>
  <c r="K1525" i="1"/>
  <c r="J1525" i="1"/>
  <c r="I1525" i="1"/>
  <c r="H1525" i="1"/>
  <c r="G1525" i="1" s="1"/>
  <c r="Q1525" i="1" s="1"/>
  <c r="F1525" i="1"/>
  <c r="E1525" i="1"/>
  <c r="L1524" i="1"/>
  <c r="R1524" i="1" s="1"/>
  <c r="G1524" i="1"/>
  <c r="Q1524" i="1" s="1"/>
  <c r="P1523" i="1"/>
  <c r="O1523" i="1"/>
  <c r="L1523" i="1" s="1"/>
  <c r="N1523" i="1"/>
  <c r="M1523" i="1"/>
  <c r="K1523" i="1"/>
  <c r="J1523" i="1"/>
  <c r="I1523" i="1"/>
  <c r="H1523" i="1"/>
  <c r="G1523" i="1"/>
  <c r="F1523" i="1"/>
  <c r="E1523" i="1"/>
  <c r="Q1523" i="1" s="1"/>
  <c r="P1522" i="1"/>
  <c r="O1522" i="1"/>
  <c r="N1522" i="1"/>
  <c r="N1521" i="1" s="1"/>
  <c r="M1522" i="1"/>
  <c r="K1522" i="1"/>
  <c r="J1522" i="1"/>
  <c r="J1521" i="1" s="1"/>
  <c r="I1522" i="1"/>
  <c r="I1521" i="1" s="1"/>
  <c r="H1522" i="1"/>
  <c r="F1522" i="1"/>
  <c r="F1521" i="1" s="1"/>
  <c r="E1522" i="1"/>
  <c r="P1521" i="1"/>
  <c r="O1521" i="1"/>
  <c r="K1521" i="1"/>
  <c r="H1521" i="1"/>
  <c r="P1520" i="1"/>
  <c r="O1520" i="1"/>
  <c r="N1520" i="1"/>
  <c r="M1520" i="1"/>
  <c r="L1520" i="1" s="1"/>
  <c r="R1520" i="1" s="1"/>
  <c r="K1520" i="1"/>
  <c r="J1520" i="1"/>
  <c r="I1520" i="1"/>
  <c r="H1520" i="1"/>
  <c r="G1520" i="1" s="1"/>
  <c r="Q1520" i="1" s="1"/>
  <c r="F1520" i="1"/>
  <c r="E1520" i="1"/>
  <c r="P1519" i="1"/>
  <c r="O1519" i="1"/>
  <c r="L1519" i="1" s="1"/>
  <c r="N1519" i="1"/>
  <c r="M1519" i="1"/>
  <c r="K1519" i="1"/>
  <c r="J1519" i="1"/>
  <c r="I1519" i="1"/>
  <c r="H1519" i="1"/>
  <c r="G1519" i="1"/>
  <c r="F1519" i="1"/>
  <c r="E1519" i="1"/>
  <c r="P1518" i="1"/>
  <c r="O1518" i="1"/>
  <c r="N1518" i="1"/>
  <c r="M1518" i="1"/>
  <c r="L1518" i="1" s="1"/>
  <c r="R1518" i="1" s="1"/>
  <c r="K1518" i="1"/>
  <c r="J1518" i="1"/>
  <c r="I1518" i="1"/>
  <c r="H1518" i="1"/>
  <c r="G1518" i="1" s="1"/>
  <c r="Q1518" i="1" s="1"/>
  <c r="F1518" i="1"/>
  <c r="E1518" i="1"/>
  <c r="P1517" i="1"/>
  <c r="O1517" i="1"/>
  <c r="L1517" i="1" s="1"/>
  <c r="N1517" i="1"/>
  <c r="M1517" i="1"/>
  <c r="K1517" i="1"/>
  <c r="K1515" i="1" s="1"/>
  <c r="K1539" i="1" s="1"/>
  <c r="J1517" i="1"/>
  <c r="I1517" i="1"/>
  <c r="H1517" i="1"/>
  <c r="G1517" i="1"/>
  <c r="G1515" i="1" s="1"/>
  <c r="F1517" i="1"/>
  <c r="E1517" i="1"/>
  <c r="P1516" i="1"/>
  <c r="O1516" i="1"/>
  <c r="N1516" i="1"/>
  <c r="N1515" i="1" s="1"/>
  <c r="N1539" i="1" s="1"/>
  <c r="M1516" i="1"/>
  <c r="K1516" i="1"/>
  <c r="J1516" i="1"/>
  <c r="J1515" i="1" s="1"/>
  <c r="I1516" i="1"/>
  <c r="I1515" i="1" s="1"/>
  <c r="H1516" i="1"/>
  <c r="G1516" i="1" s="1"/>
  <c r="Q1516" i="1" s="1"/>
  <c r="F1516" i="1"/>
  <c r="F1515" i="1" s="1"/>
  <c r="E1516" i="1"/>
  <c r="E1515" i="1" s="1"/>
  <c r="P1515" i="1"/>
  <c r="H1515" i="1"/>
  <c r="H1539" i="1" s="1"/>
  <c r="P1513" i="1"/>
  <c r="O1513" i="1"/>
  <c r="L1513" i="1" s="1"/>
  <c r="N1513" i="1"/>
  <c r="M1513" i="1"/>
  <c r="K1513" i="1"/>
  <c r="J1513" i="1"/>
  <c r="I1513" i="1"/>
  <c r="H1513" i="1"/>
  <c r="G1513" i="1"/>
  <c r="F1513" i="1"/>
  <c r="E1513" i="1"/>
  <c r="Q1513" i="1" s="1"/>
  <c r="P1512" i="1"/>
  <c r="O1512" i="1"/>
  <c r="N1512" i="1"/>
  <c r="N1511" i="1" s="1"/>
  <c r="M1512" i="1"/>
  <c r="K1512" i="1"/>
  <c r="J1512" i="1"/>
  <c r="J1511" i="1" s="1"/>
  <c r="I1512" i="1"/>
  <c r="H1512" i="1"/>
  <c r="F1512" i="1"/>
  <c r="E1512" i="1"/>
  <c r="P1511" i="1"/>
  <c r="O1511" i="1"/>
  <c r="K1511" i="1"/>
  <c r="H1511" i="1"/>
  <c r="F1511" i="1"/>
  <c r="P1510" i="1"/>
  <c r="O1510" i="1"/>
  <c r="N1510" i="1"/>
  <c r="M1510" i="1"/>
  <c r="L1510" i="1"/>
  <c r="K1510" i="1"/>
  <c r="J1510" i="1"/>
  <c r="I1510" i="1"/>
  <c r="H1510" i="1"/>
  <c r="G1510" i="1" s="1"/>
  <c r="F1510" i="1"/>
  <c r="E1510" i="1"/>
  <c r="Q1510" i="1" s="1"/>
  <c r="P1509" i="1"/>
  <c r="O1509" i="1"/>
  <c r="O1508" i="1" s="1"/>
  <c r="N1509" i="1"/>
  <c r="M1509" i="1"/>
  <c r="K1509" i="1"/>
  <c r="K1508" i="1" s="1"/>
  <c r="J1509" i="1"/>
  <c r="J1508" i="1" s="1"/>
  <c r="I1509" i="1"/>
  <c r="H1509" i="1"/>
  <c r="G1509" i="1" s="1"/>
  <c r="G1508" i="1" s="1"/>
  <c r="F1509" i="1"/>
  <c r="F1508" i="1" s="1"/>
  <c r="E1509" i="1"/>
  <c r="P1508" i="1"/>
  <c r="M1508" i="1"/>
  <c r="I1508" i="1"/>
  <c r="H1508" i="1"/>
  <c r="E1508" i="1"/>
  <c r="Q1508" i="1" s="1"/>
  <c r="P1507" i="1"/>
  <c r="O1507" i="1"/>
  <c r="N1507" i="1"/>
  <c r="L1507" i="1" s="1"/>
  <c r="R1507" i="1" s="1"/>
  <c r="M1507" i="1"/>
  <c r="K1507" i="1"/>
  <c r="J1507" i="1"/>
  <c r="I1507" i="1"/>
  <c r="H1507" i="1"/>
  <c r="F1507" i="1"/>
  <c r="E1507" i="1"/>
  <c r="P1506" i="1"/>
  <c r="P1505" i="1" s="1"/>
  <c r="O1506" i="1"/>
  <c r="N1506" i="1"/>
  <c r="M1506" i="1"/>
  <c r="M1505" i="1" s="1"/>
  <c r="L1506" i="1"/>
  <c r="L1505" i="1" s="1"/>
  <c r="K1506" i="1"/>
  <c r="J1506" i="1"/>
  <c r="I1506" i="1"/>
  <c r="I1505" i="1" s="1"/>
  <c r="H1506" i="1"/>
  <c r="F1506" i="1"/>
  <c r="E1506" i="1"/>
  <c r="E1505" i="1" s="1"/>
  <c r="R1505" i="1"/>
  <c r="O1505" i="1"/>
  <c r="K1505" i="1"/>
  <c r="J1505" i="1"/>
  <c r="F1505" i="1"/>
  <c r="P1504" i="1"/>
  <c r="P1503" i="1" s="1"/>
  <c r="O1504" i="1"/>
  <c r="N1504" i="1"/>
  <c r="M1504" i="1"/>
  <c r="M1503" i="1" s="1"/>
  <c r="L1504" i="1"/>
  <c r="L1503" i="1" s="1"/>
  <c r="K1504" i="1"/>
  <c r="J1504" i="1"/>
  <c r="I1504" i="1"/>
  <c r="I1503" i="1" s="1"/>
  <c r="H1504" i="1"/>
  <c r="F1504" i="1"/>
  <c r="E1504" i="1"/>
  <c r="E1503" i="1" s="1"/>
  <c r="R1503" i="1"/>
  <c r="O1503" i="1"/>
  <c r="N1503" i="1"/>
  <c r="K1503" i="1"/>
  <c r="J1503" i="1"/>
  <c r="F1503" i="1"/>
  <c r="L1502" i="1"/>
  <c r="R1502" i="1" s="1"/>
  <c r="K1502" i="1"/>
  <c r="J1502" i="1"/>
  <c r="I1502" i="1"/>
  <c r="H1502" i="1"/>
  <c r="G1502" i="1" s="1"/>
  <c r="P1501" i="1"/>
  <c r="O1501" i="1"/>
  <c r="N1501" i="1"/>
  <c r="M1501" i="1"/>
  <c r="L1501" i="1"/>
  <c r="K1501" i="1"/>
  <c r="J1501" i="1"/>
  <c r="I1501" i="1"/>
  <c r="H1501" i="1"/>
  <c r="F1501" i="1"/>
  <c r="E1501" i="1"/>
  <c r="R1500" i="1"/>
  <c r="Q1500" i="1"/>
  <c r="P1499" i="1"/>
  <c r="O1499" i="1"/>
  <c r="N1499" i="1"/>
  <c r="M1499" i="1"/>
  <c r="L1499" i="1"/>
  <c r="K1499" i="1"/>
  <c r="J1499" i="1"/>
  <c r="I1499" i="1"/>
  <c r="H1499" i="1"/>
  <c r="G1499" i="1" s="1"/>
  <c r="F1499" i="1"/>
  <c r="E1499" i="1"/>
  <c r="R1498" i="1"/>
  <c r="P1498" i="1"/>
  <c r="O1498" i="1"/>
  <c r="N1498" i="1"/>
  <c r="L1498" i="1" s="1"/>
  <c r="M1498" i="1"/>
  <c r="K1498" i="1"/>
  <c r="J1498" i="1"/>
  <c r="I1498" i="1"/>
  <c r="H1498" i="1"/>
  <c r="G1498" i="1" s="1"/>
  <c r="F1498" i="1"/>
  <c r="F1496" i="1" s="1"/>
  <c r="E1498" i="1"/>
  <c r="P1497" i="1"/>
  <c r="P1496" i="1" s="1"/>
  <c r="O1497" i="1"/>
  <c r="N1497" i="1"/>
  <c r="M1497" i="1"/>
  <c r="M1496" i="1" s="1"/>
  <c r="L1497" i="1"/>
  <c r="L1496" i="1" s="1"/>
  <c r="K1497" i="1"/>
  <c r="J1497" i="1"/>
  <c r="I1497" i="1"/>
  <c r="I1496" i="1" s="1"/>
  <c r="H1497" i="1"/>
  <c r="F1497" i="1"/>
  <c r="R1497" i="1" s="1"/>
  <c r="E1497" i="1"/>
  <c r="E1496" i="1" s="1"/>
  <c r="O1496" i="1"/>
  <c r="N1496" i="1"/>
  <c r="K1496" i="1"/>
  <c r="J1496" i="1"/>
  <c r="P1495" i="1"/>
  <c r="P1494" i="1"/>
  <c r="O1494" i="1"/>
  <c r="O1493" i="1" s="1"/>
  <c r="N1494" i="1"/>
  <c r="M1494" i="1"/>
  <c r="K1494" i="1"/>
  <c r="K1493" i="1" s="1"/>
  <c r="J1494" i="1"/>
  <c r="I1494" i="1"/>
  <c r="H1494" i="1"/>
  <c r="F1494" i="1"/>
  <c r="E1494" i="1"/>
  <c r="P1493" i="1"/>
  <c r="M1493" i="1"/>
  <c r="I1493" i="1"/>
  <c r="H1493" i="1"/>
  <c r="E1493" i="1"/>
  <c r="P1492" i="1"/>
  <c r="O1492" i="1"/>
  <c r="O1491" i="1" s="1"/>
  <c r="N1492" i="1"/>
  <c r="M1492" i="1"/>
  <c r="K1492" i="1"/>
  <c r="K1491" i="1" s="1"/>
  <c r="J1492" i="1"/>
  <c r="I1492" i="1"/>
  <c r="H1492" i="1"/>
  <c r="F1492" i="1"/>
  <c r="F1491" i="1" s="1"/>
  <c r="E1492" i="1"/>
  <c r="P1491" i="1"/>
  <c r="M1491" i="1"/>
  <c r="I1491" i="1"/>
  <c r="H1491" i="1"/>
  <c r="E1491" i="1"/>
  <c r="P1490" i="1"/>
  <c r="O1490" i="1"/>
  <c r="N1490" i="1"/>
  <c r="L1490" i="1" s="1"/>
  <c r="R1490" i="1" s="1"/>
  <c r="M1490" i="1"/>
  <c r="K1490" i="1"/>
  <c r="J1490" i="1"/>
  <c r="G1490" i="1" s="1"/>
  <c r="I1490" i="1"/>
  <c r="H1490" i="1"/>
  <c r="F1490" i="1"/>
  <c r="E1490" i="1"/>
  <c r="Q1490" i="1" s="1"/>
  <c r="P1489" i="1"/>
  <c r="O1489" i="1"/>
  <c r="N1489" i="1"/>
  <c r="M1489" i="1"/>
  <c r="L1489" i="1"/>
  <c r="K1489" i="1"/>
  <c r="J1489" i="1"/>
  <c r="I1489" i="1"/>
  <c r="H1489" i="1"/>
  <c r="G1489" i="1" s="1"/>
  <c r="F1489" i="1"/>
  <c r="E1489" i="1"/>
  <c r="P1488" i="1"/>
  <c r="O1488" i="1"/>
  <c r="O1487" i="1" s="1"/>
  <c r="O1495" i="1" s="1"/>
  <c r="N1488" i="1"/>
  <c r="M1488" i="1"/>
  <c r="K1488" i="1"/>
  <c r="K1487" i="1" s="1"/>
  <c r="J1488" i="1"/>
  <c r="I1488" i="1"/>
  <c r="H1488" i="1"/>
  <c r="F1488" i="1"/>
  <c r="E1488" i="1"/>
  <c r="P1487" i="1"/>
  <c r="M1487" i="1"/>
  <c r="M1495" i="1" s="1"/>
  <c r="I1487" i="1"/>
  <c r="I1495" i="1" s="1"/>
  <c r="H1487" i="1"/>
  <c r="H1495" i="1" s="1"/>
  <c r="E1487" i="1"/>
  <c r="E1495" i="1" s="1"/>
  <c r="P1485" i="1"/>
  <c r="P1484" i="1" s="1"/>
  <c r="O1485" i="1"/>
  <c r="N1485" i="1"/>
  <c r="M1485" i="1"/>
  <c r="M1484" i="1" s="1"/>
  <c r="L1485" i="1"/>
  <c r="L1484" i="1" s="1"/>
  <c r="K1485" i="1"/>
  <c r="J1485" i="1"/>
  <c r="I1485" i="1"/>
  <c r="I1484" i="1" s="1"/>
  <c r="H1485" i="1"/>
  <c r="F1485" i="1"/>
  <c r="E1485" i="1"/>
  <c r="E1484" i="1" s="1"/>
  <c r="O1484" i="1"/>
  <c r="N1484" i="1"/>
  <c r="K1484" i="1"/>
  <c r="J1484" i="1"/>
  <c r="F1484" i="1"/>
  <c r="R1484" i="1" s="1"/>
  <c r="P1483" i="1"/>
  <c r="P1481" i="1" s="1"/>
  <c r="O1483" i="1"/>
  <c r="N1483" i="1"/>
  <c r="M1483" i="1"/>
  <c r="L1483" i="1"/>
  <c r="K1483" i="1"/>
  <c r="J1483" i="1"/>
  <c r="I1483" i="1"/>
  <c r="H1483" i="1"/>
  <c r="G1483" i="1" s="1"/>
  <c r="F1483" i="1"/>
  <c r="E1483" i="1"/>
  <c r="P1482" i="1"/>
  <c r="O1482" i="1"/>
  <c r="O1481" i="1" s="1"/>
  <c r="N1482" i="1"/>
  <c r="M1482" i="1"/>
  <c r="K1482" i="1"/>
  <c r="K1481" i="1" s="1"/>
  <c r="J1482" i="1"/>
  <c r="I1482" i="1"/>
  <c r="H1482" i="1"/>
  <c r="F1482" i="1"/>
  <c r="F1481" i="1" s="1"/>
  <c r="E1482" i="1"/>
  <c r="M1481" i="1"/>
  <c r="I1481" i="1"/>
  <c r="E1481" i="1"/>
  <c r="P1480" i="1"/>
  <c r="O1480" i="1"/>
  <c r="O1479" i="1" s="1"/>
  <c r="N1480" i="1"/>
  <c r="M1480" i="1"/>
  <c r="K1480" i="1"/>
  <c r="K1479" i="1" s="1"/>
  <c r="J1480" i="1"/>
  <c r="I1480" i="1"/>
  <c r="H1480" i="1"/>
  <c r="F1480" i="1"/>
  <c r="F1479" i="1" s="1"/>
  <c r="E1480" i="1"/>
  <c r="P1479" i="1"/>
  <c r="M1479" i="1"/>
  <c r="I1479" i="1"/>
  <c r="H1479" i="1"/>
  <c r="E1479" i="1"/>
  <c r="P1478" i="1"/>
  <c r="O1478" i="1"/>
  <c r="N1478" i="1"/>
  <c r="L1478" i="1" s="1"/>
  <c r="R1478" i="1" s="1"/>
  <c r="M1478" i="1"/>
  <c r="K1478" i="1"/>
  <c r="J1478" i="1"/>
  <c r="G1478" i="1" s="1"/>
  <c r="I1478" i="1"/>
  <c r="H1478" i="1"/>
  <c r="F1478" i="1"/>
  <c r="E1478" i="1"/>
  <c r="Q1478" i="1" s="1"/>
  <c r="P1477" i="1"/>
  <c r="O1477" i="1"/>
  <c r="N1477" i="1"/>
  <c r="M1477" i="1"/>
  <c r="L1477" i="1"/>
  <c r="K1477" i="1"/>
  <c r="J1477" i="1"/>
  <c r="I1477" i="1"/>
  <c r="H1477" i="1"/>
  <c r="G1477" i="1" s="1"/>
  <c r="F1477" i="1"/>
  <c r="E1477" i="1"/>
  <c r="P1476" i="1"/>
  <c r="O1476" i="1"/>
  <c r="O1475" i="1" s="1"/>
  <c r="O1486" i="1" s="1"/>
  <c r="N1476" i="1"/>
  <c r="M1476" i="1"/>
  <c r="K1476" i="1"/>
  <c r="K1475" i="1" s="1"/>
  <c r="K1486" i="1" s="1"/>
  <c r="J1476" i="1"/>
  <c r="I1476" i="1"/>
  <c r="H1476" i="1"/>
  <c r="F1476" i="1"/>
  <c r="F1475" i="1" s="1"/>
  <c r="F1486" i="1" s="1"/>
  <c r="E1476" i="1"/>
  <c r="P1475" i="1"/>
  <c r="M1475" i="1"/>
  <c r="M1486" i="1" s="1"/>
  <c r="I1475" i="1"/>
  <c r="I1486" i="1" s="1"/>
  <c r="H1475" i="1"/>
  <c r="E1475" i="1"/>
  <c r="E1486" i="1" s="1"/>
  <c r="P1473" i="1"/>
  <c r="O1473" i="1"/>
  <c r="N1473" i="1"/>
  <c r="M1473" i="1"/>
  <c r="L1473" i="1"/>
  <c r="K1473" i="1"/>
  <c r="J1473" i="1"/>
  <c r="I1473" i="1"/>
  <c r="H1473" i="1"/>
  <c r="G1473" i="1" s="1"/>
  <c r="F1473" i="1"/>
  <c r="E1473" i="1"/>
  <c r="R1472" i="1"/>
  <c r="P1472" i="1"/>
  <c r="O1472" i="1"/>
  <c r="N1472" i="1"/>
  <c r="L1472" i="1" s="1"/>
  <c r="M1472" i="1"/>
  <c r="K1472" i="1"/>
  <c r="J1472" i="1"/>
  <c r="G1472" i="1" s="1"/>
  <c r="I1472" i="1"/>
  <c r="H1472" i="1"/>
  <c r="F1472" i="1"/>
  <c r="E1472" i="1"/>
  <c r="Q1472" i="1" s="1"/>
  <c r="P1471" i="1"/>
  <c r="O1471" i="1"/>
  <c r="N1471" i="1"/>
  <c r="M1471" i="1"/>
  <c r="L1471" i="1"/>
  <c r="K1471" i="1"/>
  <c r="J1471" i="1"/>
  <c r="I1471" i="1"/>
  <c r="H1471" i="1"/>
  <c r="G1471" i="1" s="1"/>
  <c r="F1471" i="1"/>
  <c r="R1471" i="1" s="1"/>
  <c r="E1471" i="1"/>
  <c r="Q1471" i="1" s="1"/>
  <c r="P1470" i="1"/>
  <c r="O1470" i="1"/>
  <c r="N1470" i="1"/>
  <c r="L1470" i="1" s="1"/>
  <c r="R1470" i="1" s="1"/>
  <c r="M1470" i="1"/>
  <c r="K1470" i="1"/>
  <c r="J1470" i="1"/>
  <c r="G1470" i="1" s="1"/>
  <c r="I1470" i="1"/>
  <c r="H1470" i="1"/>
  <c r="F1470" i="1"/>
  <c r="E1470" i="1"/>
  <c r="Q1470" i="1" s="1"/>
  <c r="P1469" i="1"/>
  <c r="O1469" i="1"/>
  <c r="N1469" i="1"/>
  <c r="M1469" i="1"/>
  <c r="L1469" i="1"/>
  <c r="K1469" i="1"/>
  <c r="J1469" i="1"/>
  <c r="I1469" i="1"/>
  <c r="H1469" i="1"/>
  <c r="G1469" i="1" s="1"/>
  <c r="F1469" i="1"/>
  <c r="E1469" i="1"/>
  <c r="R1468" i="1"/>
  <c r="P1468" i="1"/>
  <c r="O1468" i="1"/>
  <c r="N1468" i="1"/>
  <c r="L1468" i="1" s="1"/>
  <c r="M1468" i="1"/>
  <c r="K1468" i="1"/>
  <c r="J1468" i="1"/>
  <c r="G1468" i="1" s="1"/>
  <c r="I1468" i="1"/>
  <c r="H1468" i="1"/>
  <c r="F1468" i="1"/>
  <c r="E1468" i="1"/>
  <c r="Q1468" i="1" s="1"/>
  <c r="P1467" i="1"/>
  <c r="O1467" i="1"/>
  <c r="N1467" i="1"/>
  <c r="M1467" i="1"/>
  <c r="L1467" i="1"/>
  <c r="K1467" i="1"/>
  <c r="J1467" i="1"/>
  <c r="I1467" i="1"/>
  <c r="H1467" i="1"/>
  <c r="G1467" i="1" s="1"/>
  <c r="F1467" i="1"/>
  <c r="R1467" i="1" s="1"/>
  <c r="E1467" i="1"/>
  <c r="Q1467" i="1" s="1"/>
  <c r="P1466" i="1"/>
  <c r="O1466" i="1"/>
  <c r="N1466" i="1"/>
  <c r="L1466" i="1" s="1"/>
  <c r="R1466" i="1" s="1"/>
  <c r="M1466" i="1"/>
  <c r="K1466" i="1"/>
  <c r="J1466" i="1"/>
  <c r="G1466" i="1" s="1"/>
  <c r="I1466" i="1"/>
  <c r="H1466" i="1"/>
  <c r="F1466" i="1"/>
  <c r="E1466" i="1"/>
  <c r="Q1466" i="1" s="1"/>
  <c r="P1465" i="1"/>
  <c r="O1465" i="1"/>
  <c r="N1465" i="1"/>
  <c r="M1465" i="1"/>
  <c r="L1465" i="1"/>
  <c r="K1465" i="1"/>
  <c r="J1465" i="1"/>
  <c r="I1465" i="1"/>
  <c r="H1465" i="1"/>
  <c r="G1465" i="1" s="1"/>
  <c r="F1465" i="1"/>
  <c r="E1465" i="1"/>
  <c r="R1464" i="1"/>
  <c r="P1464" i="1"/>
  <c r="O1464" i="1"/>
  <c r="N1464" i="1"/>
  <c r="L1464" i="1" s="1"/>
  <c r="M1464" i="1"/>
  <c r="K1464" i="1"/>
  <c r="J1464" i="1"/>
  <c r="G1464" i="1" s="1"/>
  <c r="I1464" i="1"/>
  <c r="H1464" i="1"/>
  <c r="F1464" i="1"/>
  <c r="E1464" i="1"/>
  <c r="Q1464" i="1" s="1"/>
  <c r="P1463" i="1"/>
  <c r="O1463" i="1"/>
  <c r="N1463" i="1"/>
  <c r="M1463" i="1"/>
  <c r="L1463" i="1"/>
  <c r="K1463" i="1"/>
  <c r="J1463" i="1"/>
  <c r="I1463" i="1"/>
  <c r="H1463" i="1"/>
  <c r="G1463" i="1" s="1"/>
  <c r="F1463" i="1"/>
  <c r="R1463" i="1" s="1"/>
  <c r="E1463" i="1"/>
  <c r="Q1463" i="1" s="1"/>
  <c r="P1462" i="1"/>
  <c r="O1462" i="1"/>
  <c r="N1462" i="1"/>
  <c r="L1462" i="1" s="1"/>
  <c r="R1462" i="1" s="1"/>
  <c r="M1462" i="1"/>
  <c r="K1462" i="1"/>
  <c r="J1462" i="1"/>
  <c r="G1462" i="1" s="1"/>
  <c r="I1462" i="1"/>
  <c r="H1462" i="1"/>
  <c r="F1462" i="1"/>
  <c r="E1462" i="1"/>
  <c r="Q1462" i="1" s="1"/>
  <c r="P1461" i="1"/>
  <c r="O1461" i="1"/>
  <c r="N1461" i="1"/>
  <c r="M1461" i="1"/>
  <c r="L1461" i="1"/>
  <c r="K1461" i="1"/>
  <c r="J1461" i="1"/>
  <c r="I1461" i="1"/>
  <c r="H1461" i="1"/>
  <c r="G1461" i="1" s="1"/>
  <c r="F1461" i="1"/>
  <c r="E1461" i="1"/>
  <c r="R1460" i="1"/>
  <c r="P1460" i="1"/>
  <c r="O1460" i="1"/>
  <c r="N1460" i="1"/>
  <c r="L1460" i="1" s="1"/>
  <c r="M1460" i="1"/>
  <c r="K1460" i="1"/>
  <c r="J1460" i="1"/>
  <c r="G1460" i="1" s="1"/>
  <c r="I1460" i="1"/>
  <c r="H1460" i="1"/>
  <c r="F1460" i="1"/>
  <c r="E1460" i="1"/>
  <c r="Q1460" i="1" s="1"/>
  <c r="P1459" i="1"/>
  <c r="O1459" i="1"/>
  <c r="N1459" i="1"/>
  <c r="M1459" i="1"/>
  <c r="L1459" i="1"/>
  <c r="K1459" i="1"/>
  <c r="J1459" i="1"/>
  <c r="I1459" i="1"/>
  <c r="H1459" i="1"/>
  <c r="G1459" i="1" s="1"/>
  <c r="F1459" i="1"/>
  <c r="R1459" i="1" s="1"/>
  <c r="E1459" i="1"/>
  <c r="Q1459" i="1" s="1"/>
  <c r="P1458" i="1"/>
  <c r="O1458" i="1"/>
  <c r="N1458" i="1"/>
  <c r="L1458" i="1" s="1"/>
  <c r="R1458" i="1" s="1"/>
  <c r="M1458" i="1"/>
  <c r="K1458" i="1"/>
  <c r="J1458" i="1"/>
  <c r="G1458" i="1" s="1"/>
  <c r="I1458" i="1"/>
  <c r="H1458" i="1"/>
  <c r="F1458" i="1"/>
  <c r="E1458" i="1"/>
  <c r="Q1458" i="1" s="1"/>
  <c r="P1457" i="1"/>
  <c r="O1457" i="1"/>
  <c r="N1457" i="1"/>
  <c r="M1457" i="1"/>
  <c r="L1457" i="1"/>
  <c r="K1457" i="1"/>
  <c r="J1457" i="1"/>
  <c r="I1457" i="1"/>
  <c r="H1457" i="1"/>
  <c r="G1457" i="1" s="1"/>
  <c r="F1457" i="1"/>
  <c r="E1457" i="1"/>
  <c r="R1456" i="1"/>
  <c r="P1456" i="1"/>
  <c r="O1456" i="1"/>
  <c r="N1456" i="1"/>
  <c r="L1456" i="1" s="1"/>
  <c r="M1456" i="1"/>
  <c r="K1456" i="1"/>
  <c r="J1456" i="1"/>
  <c r="G1456" i="1" s="1"/>
  <c r="I1456" i="1"/>
  <c r="H1456" i="1"/>
  <c r="F1456" i="1"/>
  <c r="E1456" i="1"/>
  <c r="Q1456" i="1" s="1"/>
  <c r="P1455" i="1"/>
  <c r="O1455" i="1"/>
  <c r="N1455" i="1"/>
  <c r="M1455" i="1"/>
  <c r="L1455" i="1"/>
  <c r="K1455" i="1"/>
  <c r="J1455" i="1"/>
  <c r="I1455" i="1"/>
  <c r="H1455" i="1"/>
  <c r="G1455" i="1" s="1"/>
  <c r="F1455" i="1"/>
  <c r="R1455" i="1" s="1"/>
  <c r="E1455" i="1"/>
  <c r="Q1455" i="1" s="1"/>
  <c r="P1454" i="1"/>
  <c r="O1454" i="1"/>
  <c r="O1453" i="1" s="1"/>
  <c r="N1454" i="1"/>
  <c r="M1454" i="1"/>
  <c r="K1454" i="1"/>
  <c r="K1453" i="1" s="1"/>
  <c r="J1454" i="1"/>
  <c r="I1454" i="1"/>
  <c r="H1454" i="1"/>
  <c r="F1454" i="1"/>
  <c r="E1454" i="1"/>
  <c r="P1453" i="1"/>
  <c r="M1453" i="1"/>
  <c r="I1453" i="1"/>
  <c r="H1453" i="1"/>
  <c r="E1453" i="1"/>
  <c r="P1452" i="1"/>
  <c r="O1452" i="1"/>
  <c r="N1452" i="1"/>
  <c r="L1452" i="1" s="1"/>
  <c r="M1452" i="1"/>
  <c r="K1452" i="1"/>
  <c r="J1452" i="1"/>
  <c r="G1452" i="1" s="1"/>
  <c r="I1452" i="1"/>
  <c r="H1452" i="1"/>
  <c r="F1452" i="1"/>
  <c r="R1452" i="1" s="1"/>
  <c r="E1452" i="1"/>
  <c r="Q1452" i="1" s="1"/>
  <c r="P1451" i="1"/>
  <c r="O1451" i="1"/>
  <c r="N1451" i="1"/>
  <c r="M1451" i="1"/>
  <c r="L1451" i="1"/>
  <c r="K1451" i="1"/>
  <c r="J1451" i="1"/>
  <c r="I1451" i="1"/>
  <c r="H1451" i="1"/>
  <c r="G1451" i="1" s="1"/>
  <c r="F1451" i="1"/>
  <c r="E1451" i="1"/>
  <c r="Q1451" i="1" s="1"/>
  <c r="P1450" i="1"/>
  <c r="O1450" i="1"/>
  <c r="N1450" i="1"/>
  <c r="L1450" i="1" s="1"/>
  <c r="R1450" i="1" s="1"/>
  <c r="M1450" i="1"/>
  <c r="K1450" i="1"/>
  <c r="J1450" i="1"/>
  <c r="G1450" i="1" s="1"/>
  <c r="I1450" i="1"/>
  <c r="H1450" i="1"/>
  <c r="F1450" i="1"/>
  <c r="E1450" i="1"/>
  <c r="Q1450" i="1" s="1"/>
  <c r="P1449" i="1"/>
  <c r="O1449" i="1"/>
  <c r="N1449" i="1"/>
  <c r="M1449" i="1"/>
  <c r="L1449" i="1"/>
  <c r="K1449" i="1"/>
  <c r="J1449" i="1"/>
  <c r="I1449" i="1"/>
  <c r="H1449" i="1"/>
  <c r="G1449" i="1" s="1"/>
  <c r="F1449" i="1"/>
  <c r="E1449" i="1"/>
  <c r="P1448" i="1"/>
  <c r="O1448" i="1"/>
  <c r="N1448" i="1"/>
  <c r="L1448" i="1" s="1"/>
  <c r="M1448" i="1"/>
  <c r="K1448" i="1"/>
  <c r="J1448" i="1"/>
  <c r="G1448" i="1" s="1"/>
  <c r="I1448" i="1"/>
  <c r="H1448" i="1"/>
  <c r="F1448" i="1"/>
  <c r="R1448" i="1" s="1"/>
  <c r="E1448" i="1"/>
  <c r="Q1448" i="1" s="1"/>
  <c r="P1447" i="1"/>
  <c r="O1447" i="1"/>
  <c r="N1447" i="1"/>
  <c r="M1447" i="1"/>
  <c r="L1447" i="1"/>
  <c r="K1447" i="1"/>
  <c r="J1447" i="1"/>
  <c r="I1447" i="1"/>
  <c r="H1447" i="1"/>
  <c r="G1447" i="1" s="1"/>
  <c r="F1447" i="1"/>
  <c r="E1447" i="1"/>
  <c r="Q1447" i="1" s="1"/>
  <c r="P1446" i="1"/>
  <c r="O1446" i="1"/>
  <c r="N1446" i="1"/>
  <c r="L1446" i="1" s="1"/>
  <c r="R1446" i="1" s="1"/>
  <c r="M1446" i="1"/>
  <c r="K1446" i="1"/>
  <c r="J1446" i="1"/>
  <c r="G1446" i="1" s="1"/>
  <c r="I1446" i="1"/>
  <c r="H1446" i="1"/>
  <c r="F1446" i="1"/>
  <c r="E1446" i="1"/>
  <c r="Q1446" i="1" s="1"/>
  <c r="P1445" i="1"/>
  <c r="O1445" i="1"/>
  <c r="N1445" i="1"/>
  <c r="M1445" i="1"/>
  <c r="L1445" i="1"/>
  <c r="K1445" i="1"/>
  <c r="J1445" i="1"/>
  <c r="I1445" i="1"/>
  <c r="H1445" i="1"/>
  <c r="G1445" i="1" s="1"/>
  <c r="F1445" i="1"/>
  <c r="E1445" i="1"/>
  <c r="P1444" i="1"/>
  <c r="O1444" i="1"/>
  <c r="N1444" i="1"/>
  <c r="L1444" i="1" s="1"/>
  <c r="M1444" i="1"/>
  <c r="K1444" i="1"/>
  <c r="J1444" i="1"/>
  <c r="G1444" i="1" s="1"/>
  <c r="I1444" i="1"/>
  <c r="H1444" i="1"/>
  <c r="F1444" i="1"/>
  <c r="R1444" i="1" s="1"/>
  <c r="E1444" i="1"/>
  <c r="Q1444" i="1" s="1"/>
  <c r="P1443" i="1"/>
  <c r="O1443" i="1"/>
  <c r="N1443" i="1"/>
  <c r="M1443" i="1"/>
  <c r="L1443" i="1"/>
  <c r="K1443" i="1"/>
  <c r="J1443" i="1"/>
  <c r="I1443" i="1"/>
  <c r="H1443" i="1"/>
  <c r="G1443" i="1" s="1"/>
  <c r="F1443" i="1"/>
  <c r="E1443" i="1"/>
  <c r="Q1443" i="1" s="1"/>
  <c r="P1442" i="1"/>
  <c r="O1442" i="1"/>
  <c r="N1442" i="1"/>
  <c r="L1442" i="1" s="1"/>
  <c r="R1442" i="1" s="1"/>
  <c r="M1442" i="1"/>
  <c r="K1442" i="1"/>
  <c r="J1442" i="1"/>
  <c r="G1442" i="1" s="1"/>
  <c r="I1442" i="1"/>
  <c r="H1442" i="1"/>
  <c r="F1442" i="1"/>
  <c r="E1442" i="1"/>
  <c r="Q1442" i="1" s="1"/>
  <c r="P1441" i="1"/>
  <c r="O1441" i="1"/>
  <c r="N1441" i="1"/>
  <c r="M1441" i="1"/>
  <c r="L1441" i="1"/>
  <c r="K1441" i="1"/>
  <c r="J1441" i="1"/>
  <c r="I1441" i="1"/>
  <c r="H1441" i="1"/>
  <c r="G1441" i="1" s="1"/>
  <c r="F1441" i="1"/>
  <c r="E1441" i="1"/>
  <c r="P1440" i="1"/>
  <c r="O1440" i="1"/>
  <c r="N1440" i="1"/>
  <c r="L1440" i="1" s="1"/>
  <c r="M1440" i="1"/>
  <c r="K1440" i="1"/>
  <c r="J1440" i="1"/>
  <c r="G1440" i="1" s="1"/>
  <c r="I1440" i="1"/>
  <c r="H1440" i="1"/>
  <c r="F1440" i="1"/>
  <c r="R1440" i="1" s="1"/>
  <c r="E1440" i="1"/>
  <c r="Q1440" i="1" s="1"/>
  <c r="P1439" i="1"/>
  <c r="O1439" i="1"/>
  <c r="N1439" i="1"/>
  <c r="M1439" i="1"/>
  <c r="L1439" i="1"/>
  <c r="K1439" i="1"/>
  <c r="J1439" i="1"/>
  <c r="I1439" i="1"/>
  <c r="H1439" i="1"/>
  <c r="G1439" i="1" s="1"/>
  <c r="F1439" i="1"/>
  <c r="E1439" i="1"/>
  <c r="Q1439" i="1" s="1"/>
  <c r="P1438" i="1"/>
  <c r="O1438" i="1"/>
  <c r="N1438" i="1"/>
  <c r="L1438" i="1" s="1"/>
  <c r="R1438" i="1" s="1"/>
  <c r="M1438" i="1"/>
  <c r="K1438" i="1"/>
  <c r="J1438" i="1"/>
  <c r="G1438" i="1" s="1"/>
  <c r="I1438" i="1"/>
  <c r="H1438" i="1"/>
  <c r="F1438" i="1"/>
  <c r="E1438" i="1"/>
  <c r="Q1438" i="1" s="1"/>
  <c r="P1437" i="1"/>
  <c r="O1437" i="1"/>
  <c r="N1437" i="1"/>
  <c r="M1437" i="1"/>
  <c r="L1437" i="1"/>
  <c r="K1437" i="1"/>
  <c r="J1437" i="1"/>
  <c r="I1437" i="1"/>
  <c r="H1437" i="1"/>
  <c r="G1437" i="1" s="1"/>
  <c r="F1437" i="1"/>
  <c r="E1437" i="1"/>
  <c r="P1436" i="1"/>
  <c r="O1436" i="1"/>
  <c r="N1436" i="1"/>
  <c r="L1436" i="1" s="1"/>
  <c r="M1436" i="1"/>
  <c r="K1436" i="1"/>
  <c r="J1436" i="1"/>
  <c r="G1436" i="1" s="1"/>
  <c r="I1436" i="1"/>
  <c r="H1436" i="1"/>
  <c r="F1436" i="1"/>
  <c r="E1436" i="1"/>
  <c r="Q1436" i="1" s="1"/>
  <c r="P1435" i="1"/>
  <c r="O1435" i="1"/>
  <c r="N1435" i="1"/>
  <c r="M1435" i="1"/>
  <c r="M1434" i="1" s="1"/>
  <c r="L1435" i="1"/>
  <c r="K1435" i="1"/>
  <c r="J1435" i="1"/>
  <c r="I1435" i="1"/>
  <c r="I1434" i="1" s="1"/>
  <c r="H1435" i="1"/>
  <c r="F1435" i="1"/>
  <c r="E1435" i="1"/>
  <c r="E1434" i="1" s="1"/>
  <c r="O1434" i="1"/>
  <c r="K1434" i="1"/>
  <c r="J1434" i="1"/>
  <c r="P1433" i="1"/>
  <c r="O1433" i="1"/>
  <c r="N1433" i="1"/>
  <c r="M1433" i="1"/>
  <c r="L1433" i="1"/>
  <c r="K1433" i="1"/>
  <c r="J1433" i="1"/>
  <c r="I1433" i="1"/>
  <c r="H1433" i="1"/>
  <c r="G1433" i="1" s="1"/>
  <c r="F1433" i="1"/>
  <c r="R1433" i="1" s="1"/>
  <c r="E1433" i="1"/>
  <c r="Q1433" i="1" s="1"/>
  <c r="P1432" i="1"/>
  <c r="O1432" i="1"/>
  <c r="N1432" i="1"/>
  <c r="L1432" i="1" s="1"/>
  <c r="R1432" i="1" s="1"/>
  <c r="M1432" i="1"/>
  <c r="K1432" i="1"/>
  <c r="J1432" i="1"/>
  <c r="G1432" i="1" s="1"/>
  <c r="I1432" i="1"/>
  <c r="H1432" i="1"/>
  <c r="F1432" i="1"/>
  <c r="E1432" i="1"/>
  <c r="Q1432" i="1" s="1"/>
  <c r="P1431" i="1"/>
  <c r="O1431" i="1"/>
  <c r="N1431" i="1"/>
  <c r="M1431" i="1"/>
  <c r="L1431" i="1"/>
  <c r="K1431" i="1"/>
  <c r="J1431" i="1"/>
  <c r="I1431" i="1"/>
  <c r="H1431" i="1"/>
  <c r="G1431" i="1" s="1"/>
  <c r="F1431" i="1"/>
  <c r="E1431" i="1"/>
  <c r="R1430" i="1"/>
  <c r="P1430" i="1"/>
  <c r="O1430" i="1"/>
  <c r="N1430" i="1"/>
  <c r="L1430" i="1" s="1"/>
  <c r="M1430" i="1"/>
  <c r="K1430" i="1"/>
  <c r="J1430" i="1"/>
  <c r="G1430" i="1" s="1"/>
  <c r="I1430" i="1"/>
  <c r="H1430" i="1"/>
  <c r="F1430" i="1"/>
  <c r="E1430" i="1"/>
  <c r="Q1430" i="1" s="1"/>
  <c r="P1429" i="1"/>
  <c r="O1429" i="1"/>
  <c r="N1429" i="1"/>
  <c r="M1429" i="1"/>
  <c r="L1429" i="1"/>
  <c r="K1429" i="1"/>
  <c r="J1429" i="1"/>
  <c r="I1429" i="1"/>
  <c r="H1429" i="1"/>
  <c r="G1429" i="1" s="1"/>
  <c r="F1429" i="1"/>
  <c r="R1429" i="1" s="1"/>
  <c r="E1429" i="1"/>
  <c r="Q1429" i="1" s="1"/>
  <c r="P1428" i="1"/>
  <c r="O1428" i="1"/>
  <c r="N1428" i="1"/>
  <c r="L1428" i="1" s="1"/>
  <c r="R1428" i="1" s="1"/>
  <c r="M1428" i="1"/>
  <c r="K1428" i="1"/>
  <c r="J1428" i="1"/>
  <c r="G1428" i="1" s="1"/>
  <c r="I1428" i="1"/>
  <c r="H1428" i="1"/>
  <c r="F1428" i="1"/>
  <c r="E1428" i="1"/>
  <c r="Q1428" i="1" s="1"/>
  <c r="P1427" i="1"/>
  <c r="O1427" i="1"/>
  <c r="N1427" i="1"/>
  <c r="M1427" i="1"/>
  <c r="L1427" i="1"/>
  <c r="K1427" i="1"/>
  <c r="J1427" i="1"/>
  <c r="I1427" i="1"/>
  <c r="H1427" i="1"/>
  <c r="G1427" i="1" s="1"/>
  <c r="F1427" i="1"/>
  <c r="E1427" i="1"/>
  <c r="R1426" i="1"/>
  <c r="P1426" i="1"/>
  <c r="O1426" i="1"/>
  <c r="N1426" i="1"/>
  <c r="L1426" i="1" s="1"/>
  <c r="M1426" i="1"/>
  <c r="K1426" i="1"/>
  <c r="J1426" i="1"/>
  <c r="G1426" i="1" s="1"/>
  <c r="I1426" i="1"/>
  <c r="H1426" i="1"/>
  <c r="F1426" i="1"/>
  <c r="E1426" i="1"/>
  <c r="Q1426" i="1" s="1"/>
  <c r="P1425" i="1"/>
  <c r="O1425" i="1"/>
  <c r="N1425" i="1"/>
  <c r="M1425" i="1"/>
  <c r="L1425" i="1"/>
  <c r="K1425" i="1"/>
  <c r="J1425" i="1"/>
  <c r="I1425" i="1"/>
  <c r="H1425" i="1"/>
  <c r="G1425" i="1" s="1"/>
  <c r="F1425" i="1"/>
  <c r="R1425" i="1" s="1"/>
  <c r="E1425" i="1"/>
  <c r="Q1425" i="1" s="1"/>
  <c r="P1424" i="1"/>
  <c r="O1424" i="1"/>
  <c r="N1424" i="1"/>
  <c r="L1424" i="1" s="1"/>
  <c r="R1424" i="1" s="1"/>
  <c r="M1424" i="1"/>
  <c r="K1424" i="1"/>
  <c r="J1424" i="1"/>
  <c r="G1424" i="1" s="1"/>
  <c r="I1424" i="1"/>
  <c r="H1424" i="1"/>
  <c r="F1424" i="1"/>
  <c r="E1424" i="1"/>
  <c r="Q1424" i="1" s="1"/>
  <c r="P1423" i="1"/>
  <c r="O1423" i="1"/>
  <c r="N1423" i="1"/>
  <c r="M1423" i="1"/>
  <c r="L1423" i="1"/>
  <c r="K1423" i="1"/>
  <c r="J1423" i="1"/>
  <c r="I1423" i="1"/>
  <c r="H1423" i="1"/>
  <c r="G1423" i="1" s="1"/>
  <c r="F1423" i="1"/>
  <c r="E1423" i="1"/>
  <c r="R1422" i="1"/>
  <c r="P1422" i="1"/>
  <c r="O1422" i="1"/>
  <c r="N1422" i="1"/>
  <c r="L1422" i="1" s="1"/>
  <c r="M1422" i="1"/>
  <c r="K1422" i="1"/>
  <c r="J1422" i="1"/>
  <c r="G1422" i="1" s="1"/>
  <c r="I1422" i="1"/>
  <c r="H1422" i="1"/>
  <c r="F1422" i="1"/>
  <c r="E1422" i="1"/>
  <c r="Q1422" i="1" s="1"/>
  <c r="P1421" i="1"/>
  <c r="O1421" i="1"/>
  <c r="N1421" i="1"/>
  <c r="M1421" i="1"/>
  <c r="L1421" i="1"/>
  <c r="K1421" i="1"/>
  <c r="J1421" i="1"/>
  <c r="I1421" i="1"/>
  <c r="H1421" i="1"/>
  <c r="G1421" i="1" s="1"/>
  <c r="F1421" i="1"/>
  <c r="R1421" i="1" s="1"/>
  <c r="E1421" i="1"/>
  <c r="Q1421" i="1" s="1"/>
  <c r="P1420" i="1"/>
  <c r="O1420" i="1"/>
  <c r="N1420" i="1"/>
  <c r="L1420" i="1" s="1"/>
  <c r="R1420" i="1" s="1"/>
  <c r="M1420" i="1"/>
  <c r="K1420" i="1"/>
  <c r="J1420" i="1"/>
  <c r="I1420" i="1"/>
  <c r="H1420" i="1"/>
  <c r="F1420" i="1"/>
  <c r="E1420" i="1"/>
  <c r="P1419" i="1"/>
  <c r="O1419" i="1"/>
  <c r="N1419" i="1"/>
  <c r="M1419" i="1"/>
  <c r="L1419" i="1"/>
  <c r="K1419" i="1"/>
  <c r="J1419" i="1"/>
  <c r="I1419" i="1"/>
  <c r="H1419" i="1"/>
  <c r="G1419" i="1" s="1"/>
  <c r="F1419" i="1"/>
  <c r="E1419" i="1"/>
  <c r="R1418" i="1"/>
  <c r="P1418" i="1"/>
  <c r="O1418" i="1"/>
  <c r="N1418" i="1"/>
  <c r="L1418" i="1" s="1"/>
  <c r="M1418" i="1"/>
  <c r="K1418" i="1"/>
  <c r="J1418" i="1"/>
  <c r="G1418" i="1" s="1"/>
  <c r="I1418" i="1"/>
  <c r="H1418" i="1"/>
  <c r="F1418" i="1"/>
  <c r="F1416" i="1" s="1"/>
  <c r="E1418" i="1"/>
  <c r="Q1418" i="1" s="1"/>
  <c r="P1417" i="1"/>
  <c r="O1417" i="1"/>
  <c r="N1417" i="1"/>
  <c r="M1417" i="1"/>
  <c r="M1416" i="1" s="1"/>
  <c r="L1417" i="1"/>
  <c r="K1417" i="1"/>
  <c r="J1417" i="1"/>
  <c r="I1417" i="1"/>
  <c r="I1416" i="1" s="1"/>
  <c r="H1417" i="1"/>
  <c r="F1417" i="1"/>
  <c r="R1417" i="1" s="1"/>
  <c r="E1417" i="1"/>
  <c r="E1416" i="1" s="1"/>
  <c r="O1416" i="1"/>
  <c r="N1416" i="1"/>
  <c r="K1416" i="1"/>
  <c r="P1415" i="1"/>
  <c r="P1414" i="1" s="1"/>
  <c r="O1415" i="1"/>
  <c r="N1415" i="1"/>
  <c r="M1415" i="1"/>
  <c r="M1414" i="1" s="1"/>
  <c r="L1415" i="1"/>
  <c r="L1414" i="1" s="1"/>
  <c r="K1415" i="1"/>
  <c r="J1415" i="1"/>
  <c r="I1415" i="1"/>
  <c r="I1414" i="1" s="1"/>
  <c r="H1415" i="1"/>
  <c r="F1415" i="1"/>
  <c r="E1415" i="1"/>
  <c r="E1414" i="1" s="1"/>
  <c r="O1414" i="1"/>
  <c r="N1414" i="1"/>
  <c r="K1414" i="1"/>
  <c r="J1414" i="1"/>
  <c r="F1414" i="1"/>
  <c r="R1414" i="1" s="1"/>
  <c r="P1413" i="1"/>
  <c r="O1413" i="1"/>
  <c r="N1413" i="1"/>
  <c r="M1413" i="1"/>
  <c r="L1413" i="1"/>
  <c r="K1413" i="1"/>
  <c r="J1413" i="1"/>
  <c r="I1413" i="1"/>
  <c r="H1413" i="1"/>
  <c r="G1413" i="1" s="1"/>
  <c r="F1413" i="1"/>
  <c r="E1413" i="1"/>
  <c r="R1412" i="1"/>
  <c r="P1412" i="1"/>
  <c r="O1412" i="1"/>
  <c r="N1412" i="1"/>
  <c r="L1412" i="1" s="1"/>
  <c r="M1412" i="1"/>
  <c r="K1412" i="1"/>
  <c r="J1412" i="1"/>
  <c r="G1412" i="1" s="1"/>
  <c r="I1412" i="1"/>
  <c r="H1412" i="1"/>
  <c r="F1412" i="1"/>
  <c r="E1412" i="1"/>
  <c r="Q1412" i="1" s="1"/>
  <c r="R1411" i="1"/>
  <c r="Q1411" i="1"/>
  <c r="P1410" i="1"/>
  <c r="O1410" i="1"/>
  <c r="N1410" i="1"/>
  <c r="L1410" i="1" s="1"/>
  <c r="R1410" i="1" s="1"/>
  <c r="M1410" i="1"/>
  <c r="K1410" i="1"/>
  <c r="J1410" i="1"/>
  <c r="G1410" i="1" s="1"/>
  <c r="I1410" i="1"/>
  <c r="H1410" i="1"/>
  <c r="F1410" i="1"/>
  <c r="E1410" i="1"/>
  <c r="Q1410" i="1" s="1"/>
  <c r="P1409" i="1"/>
  <c r="O1409" i="1"/>
  <c r="N1409" i="1"/>
  <c r="M1409" i="1"/>
  <c r="L1409" i="1"/>
  <c r="K1409" i="1"/>
  <c r="J1409" i="1"/>
  <c r="I1409" i="1"/>
  <c r="H1409" i="1"/>
  <c r="G1409" i="1" s="1"/>
  <c r="F1409" i="1"/>
  <c r="E1409" i="1"/>
  <c r="P1408" i="1"/>
  <c r="O1408" i="1"/>
  <c r="N1408" i="1"/>
  <c r="L1408" i="1" s="1"/>
  <c r="M1408" i="1"/>
  <c r="K1408" i="1"/>
  <c r="J1408" i="1"/>
  <c r="G1408" i="1" s="1"/>
  <c r="I1408" i="1"/>
  <c r="H1408" i="1"/>
  <c r="F1408" i="1"/>
  <c r="R1408" i="1" s="1"/>
  <c r="E1408" i="1"/>
  <c r="Q1408" i="1" s="1"/>
  <c r="P1407" i="1"/>
  <c r="O1407" i="1"/>
  <c r="N1407" i="1"/>
  <c r="M1407" i="1"/>
  <c r="L1407" i="1"/>
  <c r="K1407" i="1"/>
  <c r="J1407" i="1"/>
  <c r="I1407" i="1"/>
  <c r="H1407" i="1"/>
  <c r="G1407" i="1" s="1"/>
  <c r="F1407" i="1"/>
  <c r="E1407" i="1"/>
  <c r="Q1407" i="1" s="1"/>
  <c r="P1406" i="1"/>
  <c r="O1406" i="1"/>
  <c r="N1406" i="1"/>
  <c r="L1406" i="1" s="1"/>
  <c r="R1406" i="1" s="1"/>
  <c r="M1406" i="1"/>
  <c r="K1406" i="1"/>
  <c r="J1406" i="1"/>
  <c r="G1406" i="1" s="1"/>
  <c r="I1406" i="1"/>
  <c r="H1406" i="1"/>
  <c r="F1406" i="1"/>
  <c r="E1406" i="1"/>
  <c r="Q1406" i="1" s="1"/>
  <c r="P1405" i="1"/>
  <c r="O1405" i="1"/>
  <c r="N1405" i="1"/>
  <c r="M1405" i="1"/>
  <c r="L1405" i="1"/>
  <c r="K1405" i="1"/>
  <c r="J1405" i="1"/>
  <c r="I1405" i="1"/>
  <c r="H1405" i="1"/>
  <c r="G1405" i="1" s="1"/>
  <c r="F1405" i="1"/>
  <c r="E1405" i="1"/>
  <c r="P1404" i="1"/>
  <c r="O1404" i="1"/>
  <c r="N1404" i="1"/>
  <c r="L1404" i="1" s="1"/>
  <c r="M1404" i="1"/>
  <c r="K1404" i="1"/>
  <c r="J1404" i="1"/>
  <c r="G1404" i="1" s="1"/>
  <c r="I1404" i="1"/>
  <c r="H1404" i="1"/>
  <c r="F1404" i="1"/>
  <c r="R1404" i="1" s="1"/>
  <c r="E1404" i="1"/>
  <c r="Q1404" i="1" s="1"/>
  <c r="P1403" i="1"/>
  <c r="O1403" i="1"/>
  <c r="N1403" i="1"/>
  <c r="M1403" i="1"/>
  <c r="L1403" i="1"/>
  <c r="K1403" i="1"/>
  <c r="J1403" i="1"/>
  <c r="I1403" i="1"/>
  <c r="H1403" i="1"/>
  <c r="G1403" i="1" s="1"/>
  <c r="F1403" i="1"/>
  <c r="E1403" i="1"/>
  <c r="Q1403" i="1" s="1"/>
  <c r="P1402" i="1"/>
  <c r="O1402" i="1"/>
  <c r="N1402" i="1"/>
  <c r="L1402" i="1" s="1"/>
  <c r="R1402" i="1" s="1"/>
  <c r="M1402" i="1"/>
  <c r="K1402" i="1"/>
  <c r="J1402" i="1"/>
  <c r="G1402" i="1" s="1"/>
  <c r="I1402" i="1"/>
  <c r="H1402" i="1"/>
  <c r="F1402" i="1"/>
  <c r="E1402" i="1"/>
  <c r="Q1402" i="1" s="1"/>
  <c r="P1401" i="1"/>
  <c r="O1401" i="1"/>
  <c r="N1401" i="1"/>
  <c r="M1401" i="1"/>
  <c r="L1401" i="1"/>
  <c r="K1401" i="1"/>
  <c r="J1401" i="1"/>
  <c r="I1401" i="1"/>
  <c r="H1401" i="1"/>
  <c r="G1401" i="1" s="1"/>
  <c r="F1401" i="1"/>
  <c r="E1401" i="1"/>
  <c r="P1400" i="1"/>
  <c r="O1400" i="1"/>
  <c r="N1400" i="1"/>
  <c r="L1400" i="1" s="1"/>
  <c r="M1400" i="1"/>
  <c r="K1400" i="1"/>
  <c r="J1400" i="1"/>
  <c r="G1400" i="1" s="1"/>
  <c r="I1400" i="1"/>
  <c r="H1400" i="1"/>
  <c r="F1400" i="1"/>
  <c r="R1400" i="1" s="1"/>
  <c r="E1400" i="1"/>
  <c r="Q1400" i="1" s="1"/>
  <c r="P1399" i="1"/>
  <c r="O1399" i="1"/>
  <c r="N1399" i="1"/>
  <c r="M1399" i="1"/>
  <c r="L1399" i="1"/>
  <c r="K1399" i="1"/>
  <c r="J1399" i="1"/>
  <c r="I1399" i="1"/>
  <c r="H1399" i="1"/>
  <c r="G1399" i="1" s="1"/>
  <c r="F1399" i="1"/>
  <c r="E1399" i="1"/>
  <c r="Q1399" i="1" s="1"/>
  <c r="P1398" i="1"/>
  <c r="O1398" i="1"/>
  <c r="N1398" i="1"/>
  <c r="L1398" i="1" s="1"/>
  <c r="R1398" i="1" s="1"/>
  <c r="M1398" i="1"/>
  <c r="K1398" i="1"/>
  <c r="J1398" i="1"/>
  <c r="G1398" i="1" s="1"/>
  <c r="I1398" i="1"/>
  <c r="H1398" i="1"/>
  <c r="F1398" i="1"/>
  <c r="E1398" i="1"/>
  <c r="Q1398" i="1" s="1"/>
  <c r="P1397" i="1"/>
  <c r="O1397" i="1"/>
  <c r="N1397" i="1"/>
  <c r="M1397" i="1"/>
  <c r="L1397" i="1"/>
  <c r="K1397" i="1"/>
  <c r="J1397" i="1"/>
  <c r="I1397" i="1"/>
  <c r="H1397" i="1"/>
  <c r="G1397" i="1" s="1"/>
  <c r="F1397" i="1"/>
  <c r="E1397" i="1"/>
  <c r="P1396" i="1"/>
  <c r="O1396" i="1"/>
  <c r="N1396" i="1"/>
  <c r="L1396" i="1" s="1"/>
  <c r="M1396" i="1"/>
  <c r="K1396" i="1"/>
  <c r="J1396" i="1"/>
  <c r="G1396" i="1" s="1"/>
  <c r="I1396" i="1"/>
  <c r="H1396" i="1"/>
  <c r="F1396" i="1"/>
  <c r="R1396" i="1" s="1"/>
  <c r="E1396" i="1"/>
  <c r="Q1396" i="1" s="1"/>
  <c r="P1395" i="1"/>
  <c r="O1395" i="1"/>
  <c r="N1395" i="1"/>
  <c r="M1395" i="1"/>
  <c r="L1395" i="1"/>
  <c r="K1395" i="1"/>
  <c r="J1395" i="1"/>
  <c r="I1395" i="1"/>
  <c r="H1395" i="1"/>
  <c r="F1395" i="1"/>
  <c r="E1395" i="1"/>
  <c r="R1394" i="1"/>
  <c r="L1394" i="1"/>
  <c r="G1394" i="1"/>
  <c r="E1394" i="1"/>
  <c r="Q1394" i="1" s="1"/>
  <c r="P1393" i="1"/>
  <c r="O1393" i="1"/>
  <c r="L1393" i="1" s="1"/>
  <c r="N1393" i="1"/>
  <c r="M1393" i="1"/>
  <c r="K1393" i="1"/>
  <c r="J1393" i="1"/>
  <c r="I1393" i="1"/>
  <c r="H1393" i="1"/>
  <c r="G1393" i="1"/>
  <c r="F1393" i="1"/>
  <c r="R1393" i="1" s="1"/>
  <c r="E1393" i="1"/>
  <c r="P1392" i="1"/>
  <c r="O1392" i="1"/>
  <c r="N1392" i="1"/>
  <c r="M1392" i="1"/>
  <c r="K1392" i="1"/>
  <c r="J1392" i="1"/>
  <c r="I1392" i="1"/>
  <c r="H1392" i="1"/>
  <c r="F1392" i="1"/>
  <c r="E1392" i="1"/>
  <c r="E1391" i="1" s="1"/>
  <c r="K1391" i="1"/>
  <c r="K1474" i="1" s="1"/>
  <c r="P1389" i="1"/>
  <c r="P1388" i="1" s="1"/>
  <c r="O1389" i="1"/>
  <c r="N1389" i="1"/>
  <c r="M1389" i="1"/>
  <c r="K1389" i="1"/>
  <c r="K1388" i="1" s="1"/>
  <c r="J1389" i="1"/>
  <c r="I1389" i="1"/>
  <c r="H1389" i="1"/>
  <c r="H1388" i="1" s="1"/>
  <c r="G1389" i="1"/>
  <c r="G1388" i="1" s="1"/>
  <c r="F1389" i="1"/>
  <c r="E1389" i="1"/>
  <c r="Q1389" i="1" s="1"/>
  <c r="Q1388" i="1"/>
  <c r="N1388" i="1"/>
  <c r="M1388" i="1"/>
  <c r="J1388" i="1"/>
  <c r="I1388" i="1"/>
  <c r="F1388" i="1"/>
  <c r="E1388" i="1"/>
  <c r="P1387" i="1"/>
  <c r="L1387" i="1"/>
  <c r="K1387" i="1"/>
  <c r="G1387" i="1"/>
  <c r="F1387" i="1"/>
  <c r="R1387" i="1" s="1"/>
  <c r="E1387" i="1"/>
  <c r="Q1387" i="1" s="1"/>
  <c r="P1386" i="1"/>
  <c r="O1386" i="1"/>
  <c r="L1386" i="1" s="1"/>
  <c r="N1386" i="1"/>
  <c r="M1386" i="1"/>
  <c r="K1386" i="1"/>
  <c r="J1386" i="1"/>
  <c r="I1386" i="1"/>
  <c r="H1386" i="1"/>
  <c r="G1386" i="1"/>
  <c r="F1386" i="1"/>
  <c r="R1386" i="1" s="1"/>
  <c r="E1386" i="1"/>
  <c r="Q1386" i="1" s="1"/>
  <c r="P1385" i="1"/>
  <c r="O1385" i="1"/>
  <c r="N1385" i="1"/>
  <c r="M1385" i="1"/>
  <c r="L1385" i="1" s="1"/>
  <c r="K1385" i="1"/>
  <c r="J1385" i="1"/>
  <c r="I1385" i="1"/>
  <c r="H1385" i="1"/>
  <c r="F1385" i="1"/>
  <c r="E1385" i="1"/>
  <c r="P1384" i="1"/>
  <c r="P1383" i="1" s="1"/>
  <c r="O1384" i="1"/>
  <c r="N1384" i="1"/>
  <c r="M1384" i="1"/>
  <c r="K1384" i="1"/>
  <c r="K1383" i="1" s="1"/>
  <c r="J1384" i="1"/>
  <c r="I1384" i="1"/>
  <c r="H1384" i="1"/>
  <c r="H1383" i="1" s="1"/>
  <c r="G1384" i="1"/>
  <c r="F1384" i="1"/>
  <c r="E1384" i="1"/>
  <c r="N1383" i="1"/>
  <c r="M1383" i="1"/>
  <c r="J1383" i="1"/>
  <c r="F1383" i="1"/>
  <c r="E1383" i="1"/>
  <c r="P1382" i="1"/>
  <c r="O1382" i="1"/>
  <c r="L1382" i="1" s="1"/>
  <c r="N1382" i="1"/>
  <c r="M1382" i="1"/>
  <c r="K1382" i="1"/>
  <c r="J1382" i="1"/>
  <c r="I1382" i="1"/>
  <c r="H1382" i="1"/>
  <c r="G1382" i="1"/>
  <c r="F1382" i="1"/>
  <c r="R1382" i="1" s="1"/>
  <c r="E1382" i="1"/>
  <c r="Q1382" i="1" s="1"/>
  <c r="P1381" i="1"/>
  <c r="O1381" i="1"/>
  <c r="N1381" i="1"/>
  <c r="M1381" i="1"/>
  <c r="L1381" i="1" s="1"/>
  <c r="K1381" i="1"/>
  <c r="J1381" i="1"/>
  <c r="I1381" i="1"/>
  <c r="G1381" i="1" s="1"/>
  <c r="Q1381" i="1" s="1"/>
  <c r="H1381" i="1"/>
  <c r="F1381" i="1"/>
  <c r="E1381" i="1"/>
  <c r="P1380" i="1"/>
  <c r="O1380" i="1"/>
  <c r="L1380" i="1" s="1"/>
  <c r="N1380" i="1"/>
  <c r="M1380" i="1"/>
  <c r="K1380" i="1"/>
  <c r="J1380" i="1"/>
  <c r="I1380" i="1"/>
  <c r="H1380" i="1"/>
  <c r="G1380" i="1"/>
  <c r="F1380" i="1"/>
  <c r="R1380" i="1" s="1"/>
  <c r="E1380" i="1"/>
  <c r="P1379" i="1"/>
  <c r="O1379" i="1"/>
  <c r="N1379" i="1"/>
  <c r="M1379" i="1"/>
  <c r="L1379" i="1" s="1"/>
  <c r="K1379" i="1"/>
  <c r="J1379" i="1"/>
  <c r="I1379" i="1"/>
  <c r="G1379" i="1" s="1"/>
  <c r="H1379" i="1"/>
  <c r="F1379" i="1"/>
  <c r="R1379" i="1" s="1"/>
  <c r="E1379" i="1"/>
  <c r="Q1379" i="1" s="1"/>
  <c r="P1378" i="1"/>
  <c r="O1378" i="1"/>
  <c r="L1378" i="1" s="1"/>
  <c r="N1378" i="1"/>
  <c r="M1378" i="1"/>
  <c r="K1378" i="1"/>
  <c r="J1378" i="1"/>
  <c r="I1378" i="1"/>
  <c r="H1378" i="1"/>
  <c r="G1378" i="1"/>
  <c r="F1378" i="1"/>
  <c r="R1378" i="1" s="1"/>
  <c r="E1378" i="1"/>
  <c r="Q1378" i="1" s="1"/>
  <c r="P1377" i="1"/>
  <c r="O1377" i="1"/>
  <c r="N1377" i="1"/>
  <c r="M1377" i="1"/>
  <c r="L1377" i="1" s="1"/>
  <c r="K1377" i="1"/>
  <c r="J1377" i="1"/>
  <c r="I1377" i="1"/>
  <c r="G1377" i="1" s="1"/>
  <c r="Q1377" i="1" s="1"/>
  <c r="H1377" i="1"/>
  <c r="F1377" i="1"/>
  <c r="E1377" i="1"/>
  <c r="P1376" i="1"/>
  <c r="O1376" i="1"/>
  <c r="L1376" i="1" s="1"/>
  <c r="N1376" i="1"/>
  <c r="M1376" i="1"/>
  <c r="K1376" i="1"/>
  <c r="J1376" i="1"/>
  <c r="I1376" i="1"/>
  <c r="H1376" i="1"/>
  <c r="G1376" i="1"/>
  <c r="F1376" i="1"/>
  <c r="R1376" i="1" s="1"/>
  <c r="E1376" i="1"/>
  <c r="P1375" i="1"/>
  <c r="O1375" i="1"/>
  <c r="N1375" i="1"/>
  <c r="N1374" i="1" s="1"/>
  <c r="M1375" i="1"/>
  <c r="K1375" i="1"/>
  <c r="J1375" i="1"/>
  <c r="J1374" i="1" s="1"/>
  <c r="I1375" i="1"/>
  <c r="H1375" i="1"/>
  <c r="F1375" i="1"/>
  <c r="F1374" i="1" s="1"/>
  <c r="E1375" i="1"/>
  <c r="E1374" i="1" s="1"/>
  <c r="P1374" i="1"/>
  <c r="K1374" i="1"/>
  <c r="H1374" i="1"/>
  <c r="P1373" i="1"/>
  <c r="O1373" i="1"/>
  <c r="N1373" i="1"/>
  <c r="M1373" i="1"/>
  <c r="L1373" i="1" s="1"/>
  <c r="K1373" i="1"/>
  <c r="J1373" i="1"/>
  <c r="I1373" i="1"/>
  <c r="G1373" i="1" s="1"/>
  <c r="H1373" i="1"/>
  <c r="F1373" i="1"/>
  <c r="R1373" i="1" s="1"/>
  <c r="E1373" i="1"/>
  <c r="Q1373" i="1" s="1"/>
  <c r="P1372" i="1"/>
  <c r="O1372" i="1"/>
  <c r="L1372" i="1" s="1"/>
  <c r="N1372" i="1"/>
  <c r="M1372" i="1"/>
  <c r="K1372" i="1"/>
  <c r="J1372" i="1"/>
  <c r="I1372" i="1"/>
  <c r="H1372" i="1"/>
  <c r="G1372" i="1"/>
  <c r="F1372" i="1"/>
  <c r="R1372" i="1" s="1"/>
  <c r="E1372" i="1"/>
  <c r="Q1372" i="1" s="1"/>
  <c r="P1371" i="1"/>
  <c r="O1371" i="1"/>
  <c r="N1371" i="1"/>
  <c r="M1371" i="1"/>
  <c r="L1371" i="1" s="1"/>
  <c r="K1371" i="1"/>
  <c r="J1371" i="1"/>
  <c r="I1371" i="1"/>
  <c r="G1371" i="1" s="1"/>
  <c r="Q1371" i="1" s="1"/>
  <c r="H1371" i="1"/>
  <c r="F1371" i="1"/>
  <c r="E1371" i="1"/>
  <c r="P1370" i="1"/>
  <c r="O1370" i="1"/>
  <c r="L1370" i="1" s="1"/>
  <c r="N1370" i="1"/>
  <c r="M1370" i="1"/>
  <c r="K1370" i="1"/>
  <c r="J1370" i="1"/>
  <c r="I1370" i="1"/>
  <c r="H1370" i="1"/>
  <c r="G1370" i="1"/>
  <c r="F1370" i="1"/>
  <c r="R1370" i="1" s="1"/>
  <c r="E1370" i="1"/>
  <c r="P1369" i="1"/>
  <c r="O1369" i="1"/>
  <c r="N1369" i="1"/>
  <c r="M1369" i="1"/>
  <c r="L1369" i="1" s="1"/>
  <c r="K1369" i="1"/>
  <c r="J1369" i="1"/>
  <c r="I1369" i="1"/>
  <c r="G1369" i="1" s="1"/>
  <c r="H1369" i="1"/>
  <c r="F1369" i="1"/>
  <c r="R1369" i="1" s="1"/>
  <c r="E1369" i="1"/>
  <c r="E1367" i="1" s="1"/>
  <c r="P1368" i="1"/>
  <c r="O1368" i="1"/>
  <c r="N1368" i="1"/>
  <c r="L1368" i="1" s="1"/>
  <c r="L1367" i="1" s="1"/>
  <c r="M1368" i="1"/>
  <c r="K1368" i="1"/>
  <c r="J1368" i="1"/>
  <c r="J1367" i="1" s="1"/>
  <c r="I1368" i="1"/>
  <c r="H1368" i="1"/>
  <c r="G1368" i="1"/>
  <c r="F1368" i="1"/>
  <c r="E1368" i="1"/>
  <c r="Q1368" i="1" s="1"/>
  <c r="P1367" i="1"/>
  <c r="H1367" i="1"/>
  <c r="P1366" i="1"/>
  <c r="O1366" i="1"/>
  <c r="O1364" i="1" s="1"/>
  <c r="N1366" i="1"/>
  <c r="M1366" i="1"/>
  <c r="K1366" i="1"/>
  <c r="J1366" i="1"/>
  <c r="I1366" i="1"/>
  <c r="H1366" i="1"/>
  <c r="G1366" i="1"/>
  <c r="F1366" i="1"/>
  <c r="E1366" i="1"/>
  <c r="Q1366" i="1" s="1"/>
  <c r="P1365" i="1"/>
  <c r="P1364" i="1" s="1"/>
  <c r="O1365" i="1"/>
  <c r="N1365" i="1"/>
  <c r="M1365" i="1"/>
  <c r="K1365" i="1"/>
  <c r="J1365" i="1"/>
  <c r="I1365" i="1"/>
  <c r="I1364" i="1" s="1"/>
  <c r="H1365" i="1"/>
  <c r="F1365" i="1"/>
  <c r="E1365" i="1"/>
  <c r="N1364" i="1"/>
  <c r="K1364" i="1"/>
  <c r="J1364" i="1"/>
  <c r="F1364" i="1"/>
  <c r="P1363" i="1"/>
  <c r="O1363" i="1"/>
  <c r="N1363" i="1"/>
  <c r="M1363" i="1"/>
  <c r="L1363" i="1" s="1"/>
  <c r="K1363" i="1"/>
  <c r="J1363" i="1"/>
  <c r="I1363" i="1"/>
  <c r="H1363" i="1"/>
  <c r="F1363" i="1"/>
  <c r="R1363" i="1" s="1"/>
  <c r="E1363" i="1"/>
  <c r="P1362" i="1"/>
  <c r="O1362" i="1"/>
  <c r="N1362" i="1"/>
  <c r="L1362" i="1" s="1"/>
  <c r="M1362" i="1"/>
  <c r="K1362" i="1"/>
  <c r="J1362" i="1"/>
  <c r="I1362" i="1"/>
  <c r="H1362" i="1"/>
  <c r="G1362" i="1"/>
  <c r="F1362" i="1"/>
  <c r="E1362" i="1"/>
  <c r="Q1362" i="1" s="1"/>
  <c r="P1361" i="1"/>
  <c r="P1360" i="1" s="1"/>
  <c r="O1361" i="1"/>
  <c r="N1361" i="1"/>
  <c r="M1361" i="1"/>
  <c r="K1361" i="1"/>
  <c r="J1361" i="1"/>
  <c r="I1361" i="1"/>
  <c r="I1360" i="1" s="1"/>
  <c r="H1361" i="1"/>
  <c r="F1361" i="1"/>
  <c r="E1361" i="1"/>
  <c r="E1360" i="1" s="1"/>
  <c r="O1360" i="1"/>
  <c r="N1360" i="1"/>
  <c r="K1360" i="1"/>
  <c r="J1360" i="1"/>
  <c r="F1360" i="1"/>
  <c r="P1359" i="1"/>
  <c r="O1359" i="1"/>
  <c r="N1359" i="1"/>
  <c r="M1359" i="1"/>
  <c r="L1359" i="1" s="1"/>
  <c r="K1359" i="1"/>
  <c r="J1359" i="1"/>
  <c r="I1359" i="1"/>
  <c r="H1359" i="1"/>
  <c r="F1359" i="1"/>
  <c r="E1359" i="1"/>
  <c r="P1358" i="1"/>
  <c r="O1358" i="1"/>
  <c r="N1358" i="1"/>
  <c r="M1358" i="1"/>
  <c r="L1358" i="1" s="1"/>
  <c r="K1358" i="1"/>
  <c r="J1358" i="1"/>
  <c r="I1358" i="1"/>
  <c r="H1358" i="1"/>
  <c r="G1358" i="1"/>
  <c r="F1358" i="1"/>
  <c r="E1358" i="1"/>
  <c r="P1357" i="1"/>
  <c r="O1357" i="1"/>
  <c r="N1357" i="1"/>
  <c r="M1357" i="1"/>
  <c r="L1357" i="1" s="1"/>
  <c r="K1357" i="1"/>
  <c r="J1357" i="1"/>
  <c r="I1357" i="1"/>
  <c r="H1357" i="1"/>
  <c r="G1357" i="1" s="1"/>
  <c r="Q1357" i="1" s="1"/>
  <c r="F1357" i="1"/>
  <c r="E1357" i="1"/>
  <c r="P1356" i="1"/>
  <c r="O1356" i="1"/>
  <c r="N1356" i="1"/>
  <c r="M1356" i="1"/>
  <c r="K1356" i="1"/>
  <c r="J1356" i="1"/>
  <c r="I1356" i="1"/>
  <c r="H1356" i="1"/>
  <c r="G1356" i="1"/>
  <c r="F1356" i="1"/>
  <c r="E1356" i="1"/>
  <c r="Q1356" i="1" s="1"/>
  <c r="P1355" i="1"/>
  <c r="O1355" i="1"/>
  <c r="N1355" i="1"/>
  <c r="M1355" i="1"/>
  <c r="L1355" i="1" s="1"/>
  <c r="K1355" i="1"/>
  <c r="J1355" i="1"/>
  <c r="I1355" i="1"/>
  <c r="H1355" i="1"/>
  <c r="F1355" i="1"/>
  <c r="E1355" i="1"/>
  <c r="P1354" i="1"/>
  <c r="O1354" i="1"/>
  <c r="N1354" i="1"/>
  <c r="M1354" i="1"/>
  <c r="L1354" i="1" s="1"/>
  <c r="K1354" i="1"/>
  <c r="J1354" i="1"/>
  <c r="I1354" i="1"/>
  <c r="H1354" i="1"/>
  <c r="G1354" i="1"/>
  <c r="F1354" i="1"/>
  <c r="E1354" i="1"/>
  <c r="P1353" i="1"/>
  <c r="O1353" i="1"/>
  <c r="N1353" i="1"/>
  <c r="M1353" i="1"/>
  <c r="K1353" i="1"/>
  <c r="J1353" i="1"/>
  <c r="I1353" i="1"/>
  <c r="H1353" i="1"/>
  <c r="G1353" i="1" s="1"/>
  <c r="Q1353" i="1" s="1"/>
  <c r="F1353" i="1"/>
  <c r="E1353" i="1"/>
  <c r="P1352" i="1"/>
  <c r="O1352" i="1"/>
  <c r="N1352" i="1"/>
  <c r="M1352" i="1"/>
  <c r="K1352" i="1"/>
  <c r="J1352" i="1"/>
  <c r="I1352" i="1"/>
  <c r="H1352" i="1"/>
  <c r="G1352" i="1"/>
  <c r="F1352" i="1"/>
  <c r="E1352" i="1"/>
  <c r="Q1352" i="1" s="1"/>
  <c r="Q1351" i="1"/>
  <c r="L1351" i="1"/>
  <c r="R1351" i="1" s="1"/>
  <c r="G1351" i="1"/>
  <c r="P1350" i="1"/>
  <c r="O1350" i="1"/>
  <c r="N1350" i="1"/>
  <c r="M1350" i="1"/>
  <c r="L1350" i="1" s="1"/>
  <c r="K1350" i="1"/>
  <c r="J1350" i="1"/>
  <c r="I1350" i="1"/>
  <c r="I1348" i="1" s="1"/>
  <c r="H1350" i="1"/>
  <c r="F1350" i="1"/>
  <c r="E1350" i="1"/>
  <c r="P1349" i="1"/>
  <c r="O1349" i="1"/>
  <c r="N1349" i="1"/>
  <c r="N1348" i="1" s="1"/>
  <c r="M1349" i="1"/>
  <c r="K1349" i="1"/>
  <c r="K1348" i="1" s="1"/>
  <c r="J1349" i="1"/>
  <c r="J1348" i="1" s="1"/>
  <c r="J1390" i="1" s="1"/>
  <c r="I1349" i="1"/>
  <c r="H1349" i="1"/>
  <c r="G1349" i="1"/>
  <c r="F1349" i="1"/>
  <c r="E1349" i="1"/>
  <c r="P1348" i="1"/>
  <c r="P1390" i="1" s="1"/>
  <c r="H1348" i="1"/>
  <c r="E1348" i="1"/>
  <c r="P1346" i="1"/>
  <c r="O1346" i="1"/>
  <c r="N1346" i="1"/>
  <c r="M1346" i="1"/>
  <c r="L1346" i="1" s="1"/>
  <c r="K1346" i="1"/>
  <c r="J1346" i="1"/>
  <c r="I1346" i="1"/>
  <c r="H1346" i="1"/>
  <c r="G1346" i="1" s="1"/>
  <c r="Q1346" i="1" s="1"/>
  <c r="F1346" i="1"/>
  <c r="E1346" i="1"/>
  <c r="P1345" i="1"/>
  <c r="O1345" i="1"/>
  <c r="N1345" i="1"/>
  <c r="M1345" i="1"/>
  <c r="K1345" i="1"/>
  <c r="J1345" i="1"/>
  <c r="I1345" i="1"/>
  <c r="H1345" i="1"/>
  <c r="G1345" i="1"/>
  <c r="F1345" i="1"/>
  <c r="E1345" i="1"/>
  <c r="Q1345" i="1" s="1"/>
  <c r="P1344" i="1"/>
  <c r="O1344" i="1"/>
  <c r="N1344" i="1"/>
  <c r="M1344" i="1"/>
  <c r="L1344" i="1" s="1"/>
  <c r="K1344" i="1"/>
  <c r="J1344" i="1"/>
  <c r="I1344" i="1"/>
  <c r="H1344" i="1"/>
  <c r="F1344" i="1"/>
  <c r="E1344" i="1"/>
  <c r="P1343" i="1"/>
  <c r="O1343" i="1"/>
  <c r="N1343" i="1"/>
  <c r="M1343" i="1"/>
  <c r="L1343" i="1" s="1"/>
  <c r="K1343" i="1"/>
  <c r="J1343" i="1"/>
  <c r="I1343" i="1"/>
  <c r="H1343" i="1"/>
  <c r="G1343" i="1"/>
  <c r="F1343" i="1"/>
  <c r="E1343" i="1"/>
  <c r="P1342" i="1"/>
  <c r="O1342" i="1"/>
  <c r="N1342" i="1"/>
  <c r="M1342" i="1"/>
  <c r="L1342" i="1" s="1"/>
  <c r="K1342" i="1"/>
  <c r="J1342" i="1"/>
  <c r="I1342" i="1"/>
  <c r="H1342" i="1"/>
  <c r="G1342" i="1" s="1"/>
  <c r="Q1342" i="1" s="1"/>
  <c r="F1342" i="1"/>
  <c r="E1342" i="1"/>
  <c r="R1341" i="1"/>
  <c r="L1341" i="1"/>
  <c r="G1341" i="1"/>
  <c r="Q1341" i="1" s="1"/>
  <c r="R1340" i="1"/>
  <c r="L1340" i="1"/>
  <c r="G1340" i="1"/>
  <c r="Q1340" i="1" s="1"/>
  <c r="R1339" i="1"/>
  <c r="L1339" i="1"/>
  <c r="G1339" i="1"/>
  <c r="P1338" i="1"/>
  <c r="O1338" i="1"/>
  <c r="N1338" i="1"/>
  <c r="M1338" i="1"/>
  <c r="L1338" i="1"/>
  <c r="K1338" i="1"/>
  <c r="J1338" i="1"/>
  <c r="I1338" i="1"/>
  <c r="H1338" i="1"/>
  <c r="F1338" i="1"/>
  <c r="E1338" i="1"/>
  <c r="P1337" i="1"/>
  <c r="O1337" i="1"/>
  <c r="N1337" i="1"/>
  <c r="M1337" i="1"/>
  <c r="K1337" i="1"/>
  <c r="J1337" i="1"/>
  <c r="I1337" i="1"/>
  <c r="H1337" i="1"/>
  <c r="G1337" i="1"/>
  <c r="F1337" i="1"/>
  <c r="E1337" i="1"/>
  <c r="Q1337" i="1" s="1"/>
  <c r="P1336" i="1"/>
  <c r="O1336" i="1"/>
  <c r="N1336" i="1"/>
  <c r="M1336" i="1"/>
  <c r="L1336" i="1" s="1"/>
  <c r="K1336" i="1"/>
  <c r="J1336" i="1"/>
  <c r="I1336" i="1"/>
  <c r="H1336" i="1"/>
  <c r="F1336" i="1"/>
  <c r="E1336" i="1"/>
  <c r="P1335" i="1"/>
  <c r="O1335" i="1"/>
  <c r="N1335" i="1"/>
  <c r="M1335" i="1"/>
  <c r="L1335" i="1" s="1"/>
  <c r="K1335" i="1"/>
  <c r="J1335" i="1"/>
  <c r="I1335" i="1"/>
  <c r="H1335" i="1"/>
  <c r="G1335" i="1"/>
  <c r="F1335" i="1"/>
  <c r="E1335" i="1"/>
  <c r="P1334" i="1"/>
  <c r="O1334" i="1"/>
  <c r="N1334" i="1"/>
  <c r="M1334" i="1"/>
  <c r="L1334" i="1" s="1"/>
  <c r="K1334" i="1"/>
  <c r="J1334" i="1"/>
  <c r="I1334" i="1"/>
  <c r="H1334" i="1"/>
  <c r="F1334" i="1"/>
  <c r="E1334" i="1"/>
  <c r="P1333" i="1"/>
  <c r="O1333" i="1"/>
  <c r="N1333" i="1"/>
  <c r="M1333" i="1"/>
  <c r="L1333" i="1" s="1"/>
  <c r="R1333" i="1" s="1"/>
  <c r="K1333" i="1"/>
  <c r="J1333" i="1"/>
  <c r="I1333" i="1"/>
  <c r="H1333" i="1"/>
  <c r="G1333" i="1"/>
  <c r="F1333" i="1"/>
  <c r="E1333" i="1"/>
  <c r="P1332" i="1"/>
  <c r="O1332" i="1"/>
  <c r="N1332" i="1"/>
  <c r="M1332" i="1"/>
  <c r="L1332" i="1" s="1"/>
  <c r="K1332" i="1"/>
  <c r="J1332" i="1"/>
  <c r="I1332" i="1"/>
  <c r="H1332" i="1"/>
  <c r="F1332" i="1"/>
  <c r="E1332" i="1"/>
  <c r="P1331" i="1"/>
  <c r="O1331" i="1"/>
  <c r="N1331" i="1"/>
  <c r="M1331" i="1"/>
  <c r="L1331" i="1" s="1"/>
  <c r="R1331" i="1" s="1"/>
  <c r="K1331" i="1"/>
  <c r="J1331" i="1"/>
  <c r="I1331" i="1"/>
  <c r="H1331" i="1"/>
  <c r="G1331" i="1"/>
  <c r="F1331" i="1"/>
  <c r="E1331" i="1"/>
  <c r="P1330" i="1"/>
  <c r="O1330" i="1"/>
  <c r="N1330" i="1"/>
  <c r="M1330" i="1"/>
  <c r="L1330" i="1" s="1"/>
  <c r="K1330" i="1"/>
  <c r="J1330" i="1"/>
  <c r="I1330" i="1"/>
  <c r="H1330" i="1"/>
  <c r="F1330" i="1"/>
  <c r="E1330" i="1"/>
  <c r="P1329" i="1"/>
  <c r="O1329" i="1"/>
  <c r="N1329" i="1"/>
  <c r="M1329" i="1"/>
  <c r="L1329" i="1" s="1"/>
  <c r="R1329" i="1" s="1"/>
  <c r="K1329" i="1"/>
  <c r="J1329" i="1"/>
  <c r="I1329" i="1"/>
  <c r="H1329" i="1"/>
  <c r="G1329" i="1"/>
  <c r="F1329" i="1"/>
  <c r="E1329" i="1"/>
  <c r="P1328" i="1"/>
  <c r="O1328" i="1"/>
  <c r="N1328" i="1"/>
  <c r="M1328" i="1"/>
  <c r="L1328" i="1" s="1"/>
  <c r="K1328" i="1"/>
  <c r="J1328" i="1"/>
  <c r="I1328" i="1"/>
  <c r="H1328" i="1"/>
  <c r="F1328" i="1"/>
  <c r="E1328" i="1"/>
  <c r="P1327" i="1"/>
  <c r="O1327" i="1"/>
  <c r="N1327" i="1"/>
  <c r="M1327" i="1"/>
  <c r="L1327" i="1" s="1"/>
  <c r="R1327" i="1" s="1"/>
  <c r="K1327" i="1"/>
  <c r="J1327" i="1"/>
  <c r="I1327" i="1"/>
  <c r="H1327" i="1"/>
  <c r="G1327" i="1"/>
  <c r="F1327" i="1"/>
  <c r="E1327" i="1"/>
  <c r="P1326" i="1"/>
  <c r="O1326" i="1"/>
  <c r="N1326" i="1"/>
  <c r="M1326" i="1"/>
  <c r="L1326" i="1" s="1"/>
  <c r="K1326" i="1"/>
  <c r="J1326" i="1"/>
  <c r="I1326" i="1"/>
  <c r="H1326" i="1"/>
  <c r="F1326" i="1"/>
  <c r="E1326" i="1"/>
  <c r="P1325" i="1"/>
  <c r="O1325" i="1"/>
  <c r="N1325" i="1"/>
  <c r="M1325" i="1"/>
  <c r="L1325" i="1" s="1"/>
  <c r="R1325" i="1" s="1"/>
  <c r="K1325" i="1"/>
  <c r="J1325" i="1"/>
  <c r="I1325" i="1"/>
  <c r="H1325" i="1"/>
  <c r="G1325" i="1"/>
  <c r="F1325" i="1"/>
  <c r="E1325" i="1"/>
  <c r="P1324" i="1"/>
  <c r="O1324" i="1"/>
  <c r="N1324" i="1"/>
  <c r="M1324" i="1"/>
  <c r="L1324" i="1" s="1"/>
  <c r="K1324" i="1"/>
  <c r="J1324" i="1"/>
  <c r="I1324" i="1"/>
  <c r="H1324" i="1"/>
  <c r="F1324" i="1"/>
  <c r="E1324" i="1"/>
  <c r="P1323" i="1"/>
  <c r="O1323" i="1"/>
  <c r="N1323" i="1"/>
  <c r="M1323" i="1"/>
  <c r="L1323" i="1" s="1"/>
  <c r="R1323" i="1" s="1"/>
  <c r="K1323" i="1"/>
  <c r="J1323" i="1"/>
  <c r="I1323" i="1"/>
  <c r="H1323" i="1"/>
  <c r="G1323" i="1"/>
  <c r="F1323" i="1"/>
  <c r="E1323" i="1"/>
  <c r="P1322" i="1"/>
  <c r="O1322" i="1"/>
  <c r="N1322" i="1"/>
  <c r="M1322" i="1"/>
  <c r="L1322" i="1" s="1"/>
  <c r="K1322" i="1"/>
  <c r="J1322" i="1"/>
  <c r="I1322" i="1"/>
  <c r="H1322" i="1"/>
  <c r="F1322" i="1"/>
  <c r="E1322" i="1"/>
  <c r="P1321" i="1"/>
  <c r="O1321" i="1"/>
  <c r="N1321" i="1"/>
  <c r="M1321" i="1"/>
  <c r="L1321" i="1" s="1"/>
  <c r="R1321" i="1" s="1"/>
  <c r="K1321" i="1"/>
  <c r="J1321" i="1"/>
  <c r="I1321" i="1"/>
  <c r="H1321" i="1"/>
  <c r="G1321" i="1"/>
  <c r="F1321" i="1"/>
  <c r="E1321" i="1"/>
  <c r="P1320" i="1"/>
  <c r="O1320" i="1"/>
  <c r="N1320" i="1"/>
  <c r="M1320" i="1"/>
  <c r="K1320" i="1"/>
  <c r="J1320" i="1"/>
  <c r="I1320" i="1"/>
  <c r="H1320" i="1"/>
  <c r="F1320" i="1"/>
  <c r="E1320" i="1"/>
  <c r="P1319" i="1"/>
  <c r="O1319" i="1"/>
  <c r="N1319" i="1"/>
  <c r="N1318" i="1" s="1"/>
  <c r="M1319" i="1"/>
  <c r="L1319" i="1" s="1"/>
  <c r="K1319" i="1"/>
  <c r="K1318" i="1" s="1"/>
  <c r="J1319" i="1"/>
  <c r="J1318" i="1" s="1"/>
  <c r="I1319" i="1"/>
  <c r="H1319" i="1"/>
  <c r="G1319" i="1"/>
  <c r="F1319" i="1"/>
  <c r="F1318" i="1" s="1"/>
  <c r="E1319" i="1"/>
  <c r="P1318" i="1"/>
  <c r="H1318" i="1"/>
  <c r="R1317" i="1"/>
  <c r="L1317" i="1"/>
  <c r="G1317" i="1"/>
  <c r="Q1317" i="1" s="1"/>
  <c r="R1316" i="1"/>
  <c r="L1316" i="1"/>
  <c r="G1316" i="1"/>
  <c r="Q1316" i="1" s="1"/>
  <c r="P1315" i="1"/>
  <c r="O1315" i="1"/>
  <c r="N1315" i="1"/>
  <c r="M1315" i="1"/>
  <c r="K1315" i="1"/>
  <c r="J1315" i="1"/>
  <c r="I1315" i="1"/>
  <c r="H1315" i="1"/>
  <c r="G1315" i="1"/>
  <c r="F1315" i="1"/>
  <c r="E1315" i="1"/>
  <c r="Q1315" i="1" s="1"/>
  <c r="P1314" i="1"/>
  <c r="O1314" i="1"/>
  <c r="N1314" i="1"/>
  <c r="M1314" i="1"/>
  <c r="L1314" i="1" s="1"/>
  <c r="K1314" i="1"/>
  <c r="J1314" i="1"/>
  <c r="I1314" i="1"/>
  <c r="H1314" i="1"/>
  <c r="F1314" i="1"/>
  <c r="E1314" i="1"/>
  <c r="P1313" i="1"/>
  <c r="O1313" i="1"/>
  <c r="N1313" i="1"/>
  <c r="M1313" i="1"/>
  <c r="K1313" i="1"/>
  <c r="J1313" i="1"/>
  <c r="I1313" i="1"/>
  <c r="H1313" i="1"/>
  <c r="F1313" i="1"/>
  <c r="E1313" i="1"/>
  <c r="P1312" i="1"/>
  <c r="O1312" i="1"/>
  <c r="N1312" i="1"/>
  <c r="M1312" i="1"/>
  <c r="K1312" i="1"/>
  <c r="J1312" i="1"/>
  <c r="I1312" i="1"/>
  <c r="H1312" i="1"/>
  <c r="G1312" i="1"/>
  <c r="F1312" i="1"/>
  <c r="E1312" i="1"/>
  <c r="Q1312" i="1" s="1"/>
  <c r="Q1311" i="1"/>
  <c r="P1311" i="1"/>
  <c r="O1311" i="1"/>
  <c r="N1311" i="1"/>
  <c r="M1311" i="1"/>
  <c r="L1311" i="1" s="1"/>
  <c r="K1311" i="1"/>
  <c r="J1311" i="1"/>
  <c r="I1311" i="1"/>
  <c r="H1311" i="1"/>
  <c r="G1311" i="1"/>
  <c r="F1311" i="1"/>
  <c r="R1311" i="1" s="1"/>
  <c r="E1311" i="1"/>
  <c r="P1310" i="1"/>
  <c r="O1310" i="1"/>
  <c r="N1310" i="1"/>
  <c r="M1310" i="1"/>
  <c r="L1310" i="1" s="1"/>
  <c r="K1310" i="1"/>
  <c r="J1310" i="1"/>
  <c r="I1310" i="1"/>
  <c r="H1310" i="1"/>
  <c r="F1310" i="1"/>
  <c r="E1310" i="1"/>
  <c r="P1309" i="1"/>
  <c r="O1309" i="1"/>
  <c r="N1309" i="1"/>
  <c r="M1309" i="1"/>
  <c r="K1309" i="1"/>
  <c r="J1309" i="1"/>
  <c r="I1309" i="1"/>
  <c r="H1309" i="1"/>
  <c r="F1309" i="1"/>
  <c r="E1309" i="1"/>
  <c r="P1308" i="1"/>
  <c r="O1308" i="1"/>
  <c r="N1308" i="1"/>
  <c r="M1308" i="1"/>
  <c r="K1308" i="1"/>
  <c r="J1308" i="1"/>
  <c r="I1308" i="1"/>
  <c r="H1308" i="1"/>
  <c r="G1308" i="1"/>
  <c r="F1308" i="1"/>
  <c r="E1308" i="1"/>
  <c r="Q1308" i="1" s="1"/>
  <c r="Q1307" i="1"/>
  <c r="P1307" i="1"/>
  <c r="O1307" i="1"/>
  <c r="N1307" i="1"/>
  <c r="M1307" i="1"/>
  <c r="L1307" i="1" s="1"/>
  <c r="K1307" i="1"/>
  <c r="J1307" i="1"/>
  <c r="I1307" i="1"/>
  <c r="H1307" i="1"/>
  <c r="G1307" i="1"/>
  <c r="F1307" i="1"/>
  <c r="R1307" i="1" s="1"/>
  <c r="E1307" i="1"/>
  <c r="P1306" i="1"/>
  <c r="O1306" i="1"/>
  <c r="N1306" i="1"/>
  <c r="M1306" i="1"/>
  <c r="L1306" i="1" s="1"/>
  <c r="K1306" i="1"/>
  <c r="J1306" i="1"/>
  <c r="I1306" i="1"/>
  <c r="H1306" i="1"/>
  <c r="F1306" i="1"/>
  <c r="E1306" i="1"/>
  <c r="P1305" i="1"/>
  <c r="O1305" i="1"/>
  <c r="N1305" i="1"/>
  <c r="M1305" i="1"/>
  <c r="K1305" i="1"/>
  <c r="J1305" i="1"/>
  <c r="I1305" i="1"/>
  <c r="H1305" i="1"/>
  <c r="F1305" i="1"/>
  <c r="E1305" i="1"/>
  <c r="P1304" i="1"/>
  <c r="O1304" i="1"/>
  <c r="N1304" i="1"/>
  <c r="M1304" i="1"/>
  <c r="K1304" i="1"/>
  <c r="J1304" i="1"/>
  <c r="I1304" i="1"/>
  <c r="H1304" i="1"/>
  <c r="G1304" i="1"/>
  <c r="F1304" i="1"/>
  <c r="E1304" i="1"/>
  <c r="Q1304" i="1" s="1"/>
  <c r="Q1303" i="1"/>
  <c r="P1303" i="1"/>
  <c r="O1303" i="1"/>
  <c r="N1303" i="1"/>
  <c r="M1303" i="1"/>
  <c r="L1303" i="1" s="1"/>
  <c r="K1303" i="1"/>
  <c r="J1303" i="1"/>
  <c r="I1303" i="1"/>
  <c r="H1303" i="1"/>
  <c r="G1303" i="1"/>
  <c r="F1303" i="1"/>
  <c r="R1303" i="1" s="1"/>
  <c r="E1303" i="1"/>
  <c r="P1302" i="1"/>
  <c r="O1302" i="1"/>
  <c r="N1302" i="1"/>
  <c r="M1302" i="1"/>
  <c r="L1302" i="1" s="1"/>
  <c r="K1302" i="1"/>
  <c r="J1302" i="1"/>
  <c r="I1302" i="1"/>
  <c r="H1302" i="1"/>
  <c r="F1302" i="1"/>
  <c r="E1302" i="1"/>
  <c r="P1301" i="1"/>
  <c r="O1301" i="1"/>
  <c r="N1301" i="1"/>
  <c r="M1301" i="1"/>
  <c r="K1301" i="1"/>
  <c r="J1301" i="1"/>
  <c r="I1301" i="1"/>
  <c r="G1301" i="1" s="1"/>
  <c r="H1301" i="1"/>
  <c r="F1301" i="1"/>
  <c r="E1301" i="1"/>
  <c r="P1300" i="1"/>
  <c r="O1300" i="1"/>
  <c r="N1300" i="1"/>
  <c r="M1300" i="1"/>
  <c r="L1300" i="1" s="1"/>
  <c r="K1300" i="1"/>
  <c r="J1300" i="1"/>
  <c r="I1300" i="1"/>
  <c r="H1300" i="1"/>
  <c r="G1300" i="1"/>
  <c r="F1300" i="1"/>
  <c r="E1300" i="1"/>
  <c r="P1299" i="1"/>
  <c r="O1299" i="1"/>
  <c r="N1299" i="1"/>
  <c r="M1299" i="1"/>
  <c r="L1299" i="1" s="1"/>
  <c r="K1299" i="1"/>
  <c r="J1299" i="1"/>
  <c r="I1299" i="1"/>
  <c r="H1299" i="1"/>
  <c r="G1299" i="1"/>
  <c r="Q1299" i="1" s="1"/>
  <c r="F1299" i="1"/>
  <c r="E1299" i="1"/>
  <c r="P1298" i="1"/>
  <c r="O1298" i="1"/>
  <c r="N1298" i="1"/>
  <c r="M1298" i="1"/>
  <c r="L1298" i="1" s="1"/>
  <c r="R1298" i="1" s="1"/>
  <c r="K1298" i="1"/>
  <c r="J1298" i="1"/>
  <c r="I1298" i="1"/>
  <c r="H1298" i="1"/>
  <c r="G1298" i="1" s="1"/>
  <c r="Q1298" i="1" s="1"/>
  <c r="F1298" i="1"/>
  <c r="E1298" i="1"/>
  <c r="P1297" i="1"/>
  <c r="O1297" i="1"/>
  <c r="N1297" i="1"/>
  <c r="M1297" i="1"/>
  <c r="K1297" i="1"/>
  <c r="J1297" i="1"/>
  <c r="I1297" i="1"/>
  <c r="H1297" i="1"/>
  <c r="G1297" i="1"/>
  <c r="F1297" i="1"/>
  <c r="E1297" i="1"/>
  <c r="P1296" i="1"/>
  <c r="O1296" i="1"/>
  <c r="N1296" i="1"/>
  <c r="M1296" i="1"/>
  <c r="K1296" i="1"/>
  <c r="J1296" i="1"/>
  <c r="I1296" i="1"/>
  <c r="H1296" i="1"/>
  <c r="G1296" i="1" s="1"/>
  <c r="Q1296" i="1" s="1"/>
  <c r="F1296" i="1"/>
  <c r="E1296" i="1"/>
  <c r="P1295" i="1"/>
  <c r="H1295" i="1"/>
  <c r="P1294" i="1"/>
  <c r="O1294" i="1"/>
  <c r="N1294" i="1"/>
  <c r="M1294" i="1"/>
  <c r="K1294" i="1"/>
  <c r="J1294" i="1"/>
  <c r="I1294" i="1"/>
  <c r="H1294" i="1"/>
  <c r="F1294" i="1"/>
  <c r="E1294" i="1"/>
  <c r="P1293" i="1"/>
  <c r="O1293" i="1"/>
  <c r="N1293" i="1"/>
  <c r="M1293" i="1"/>
  <c r="L1293" i="1"/>
  <c r="K1293" i="1"/>
  <c r="J1293" i="1"/>
  <c r="I1293" i="1"/>
  <c r="H1293" i="1"/>
  <c r="G1293" i="1"/>
  <c r="F1293" i="1"/>
  <c r="R1293" i="1" s="1"/>
  <c r="E1293" i="1"/>
  <c r="Q1293" i="1" s="1"/>
  <c r="P1292" i="1"/>
  <c r="O1292" i="1"/>
  <c r="N1292" i="1"/>
  <c r="M1292" i="1"/>
  <c r="K1292" i="1"/>
  <c r="J1292" i="1"/>
  <c r="I1292" i="1"/>
  <c r="H1292" i="1"/>
  <c r="F1292" i="1"/>
  <c r="E1292" i="1"/>
  <c r="P1291" i="1"/>
  <c r="O1291" i="1"/>
  <c r="N1291" i="1"/>
  <c r="M1291" i="1"/>
  <c r="L1291" i="1"/>
  <c r="K1291" i="1"/>
  <c r="J1291" i="1"/>
  <c r="I1291" i="1"/>
  <c r="H1291" i="1"/>
  <c r="G1291" i="1" s="1"/>
  <c r="F1291" i="1"/>
  <c r="R1291" i="1" s="1"/>
  <c r="E1291" i="1"/>
  <c r="P1290" i="1"/>
  <c r="O1290" i="1"/>
  <c r="N1290" i="1"/>
  <c r="M1290" i="1"/>
  <c r="K1290" i="1"/>
  <c r="J1290" i="1"/>
  <c r="I1290" i="1"/>
  <c r="H1290" i="1"/>
  <c r="F1290" i="1"/>
  <c r="E1290" i="1"/>
  <c r="P1289" i="1"/>
  <c r="O1289" i="1"/>
  <c r="N1289" i="1"/>
  <c r="M1289" i="1"/>
  <c r="L1289" i="1"/>
  <c r="K1289" i="1"/>
  <c r="J1289" i="1"/>
  <c r="I1289" i="1"/>
  <c r="H1289" i="1"/>
  <c r="G1289" i="1" s="1"/>
  <c r="F1289" i="1"/>
  <c r="R1289" i="1" s="1"/>
  <c r="E1289" i="1"/>
  <c r="Q1289" i="1" s="1"/>
  <c r="P1288" i="1"/>
  <c r="O1288" i="1"/>
  <c r="N1288" i="1"/>
  <c r="M1288" i="1"/>
  <c r="K1288" i="1"/>
  <c r="J1288" i="1"/>
  <c r="I1288" i="1"/>
  <c r="H1288" i="1"/>
  <c r="F1288" i="1"/>
  <c r="E1288" i="1"/>
  <c r="P1287" i="1"/>
  <c r="O1287" i="1"/>
  <c r="N1287" i="1"/>
  <c r="M1287" i="1"/>
  <c r="L1287" i="1"/>
  <c r="K1287" i="1"/>
  <c r="J1287" i="1"/>
  <c r="I1287" i="1"/>
  <c r="H1287" i="1"/>
  <c r="G1287" i="1" s="1"/>
  <c r="F1287" i="1"/>
  <c r="R1287" i="1" s="1"/>
  <c r="E1287" i="1"/>
  <c r="Q1287" i="1" s="1"/>
  <c r="P1286" i="1"/>
  <c r="O1286" i="1"/>
  <c r="N1286" i="1"/>
  <c r="M1286" i="1"/>
  <c r="K1286" i="1"/>
  <c r="J1286" i="1"/>
  <c r="I1286" i="1"/>
  <c r="H1286" i="1"/>
  <c r="F1286" i="1"/>
  <c r="E1286" i="1"/>
  <c r="P1285" i="1"/>
  <c r="O1285" i="1"/>
  <c r="N1285" i="1"/>
  <c r="M1285" i="1"/>
  <c r="L1285" i="1"/>
  <c r="K1285" i="1"/>
  <c r="J1285" i="1"/>
  <c r="I1285" i="1"/>
  <c r="H1285" i="1"/>
  <c r="G1285" i="1" s="1"/>
  <c r="F1285" i="1"/>
  <c r="R1285" i="1" s="1"/>
  <c r="E1285" i="1"/>
  <c r="P1284" i="1"/>
  <c r="O1284" i="1"/>
  <c r="N1284" i="1"/>
  <c r="M1284" i="1"/>
  <c r="K1284" i="1"/>
  <c r="J1284" i="1"/>
  <c r="I1284" i="1"/>
  <c r="H1284" i="1"/>
  <c r="F1284" i="1"/>
  <c r="E1284" i="1"/>
  <c r="P1283" i="1"/>
  <c r="O1283" i="1"/>
  <c r="N1283" i="1"/>
  <c r="M1283" i="1"/>
  <c r="L1283" i="1"/>
  <c r="K1283" i="1"/>
  <c r="J1283" i="1"/>
  <c r="I1283" i="1"/>
  <c r="H1283" i="1"/>
  <c r="G1283" i="1" s="1"/>
  <c r="F1283" i="1"/>
  <c r="R1283" i="1" s="1"/>
  <c r="E1283" i="1"/>
  <c r="P1282" i="1"/>
  <c r="O1282" i="1"/>
  <c r="N1282" i="1"/>
  <c r="M1282" i="1"/>
  <c r="K1282" i="1"/>
  <c r="J1282" i="1"/>
  <c r="I1282" i="1"/>
  <c r="H1282" i="1"/>
  <c r="F1282" i="1"/>
  <c r="E1282" i="1"/>
  <c r="P1281" i="1"/>
  <c r="O1281" i="1"/>
  <c r="N1281" i="1"/>
  <c r="M1281" i="1"/>
  <c r="L1281" i="1"/>
  <c r="K1281" i="1"/>
  <c r="J1281" i="1"/>
  <c r="I1281" i="1"/>
  <c r="H1281" i="1"/>
  <c r="G1281" i="1" s="1"/>
  <c r="F1281" i="1"/>
  <c r="R1281" i="1" s="1"/>
  <c r="E1281" i="1"/>
  <c r="Q1281" i="1" s="1"/>
  <c r="P1280" i="1"/>
  <c r="O1280" i="1"/>
  <c r="N1280" i="1"/>
  <c r="M1280" i="1"/>
  <c r="K1280" i="1"/>
  <c r="J1280" i="1"/>
  <c r="I1280" i="1"/>
  <c r="I1278" i="1" s="1"/>
  <c r="H1280" i="1"/>
  <c r="F1280" i="1"/>
  <c r="E1280" i="1"/>
  <c r="P1279" i="1"/>
  <c r="P1278" i="1" s="1"/>
  <c r="O1279" i="1"/>
  <c r="O1278" i="1" s="1"/>
  <c r="N1279" i="1"/>
  <c r="M1279" i="1"/>
  <c r="L1279" i="1"/>
  <c r="K1279" i="1"/>
  <c r="K1278" i="1" s="1"/>
  <c r="J1279" i="1"/>
  <c r="I1279" i="1"/>
  <c r="H1279" i="1"/>
  <c r="H1278" i="1" s="1"/>
  <c r="F1279" i="1"/>
  <c r="R1279" i="1" s="1"/>
  <c r="E1279" i="1"/>
  <c r="N1278" i="1"/>
  <c r="M1278" i="1"/>
  <c r="F1278" i="1"/>
  <c r="P1277" i="1"/>
  <c r="O1277" i="1"/>
  <c r="N1277" i="1"/>
  <c r="M1277" i="1"/>
  <c r="L1277" i="1"/>
  <c r="K1277" i="1"/>
  <c r="J1277" i="1"/>
  <c r="I1277" i="1"/>
  <c r="H1277" i="1"/>
  <c r="G1277" i="1" s="1"/>
  <c r="F1277" i="1"/>
  <c r="R1277" i="1" s="1"/>
  <c r="E1277" i="1"/>
  <c r="Q1277" i="1" s="1"/>
  <c r="P1276" i="1"/>
  <c r="O1276" i="1"/>
  <c r="N1276" i="1"/>
  <c r="N1275" i="1" s="1"/>
  <c r="M1276" i="1"/>
  <c r="K1276" i="1"/>
  <c r="J1276" i="1"/>
  <c r="J1275" i="1" s="1"/>
  <c r="I1276" i="1"/>
  <c r="I1275" i="1" s="1"/>
  <c r="H1276" i="1"/>
  <c r="F1276" i="1"/>
  <c r="F1275" i="1" s="1"/>
  <c r="E1276" i="1"/>
  <c r="P1275" i="1"/>
  <c r="O1275" i="1"/>
  <c r="K1275" i="1"/>
  <c r="H1275" i="1"/>
  <c r="R1274" i="1"/>
  <c r="Q1274" i="1"/>
  <c r="L1274" i="1"/>
  <c r="G1274" i="1"/>
  <c r="P1273" i="1"/>
  <c r="O1273" i="1"/>
  <c r="N1273" i="1"/>
  <c r="M1273" i="1"/>
  <c r="L1273" i="1" s="1"/>
  <c r="R1273" i="1" s="1"/>
  <c r="K1273" i="1"/>
  <c r="J1273" i="1"/>
  <c r="I1273" i="1"/>
  <c r="H1273" i="1"/>
  <c r="G1273" i="1" s="1"/>
  <c r="Q1273" i="1" s="1"/>
  <c r="F1273" i="1"/>
  <c r="E1273" i="1"/>
  <c r="P1272" i="1"/>
  <c r="O1272" i="1"/>
  <c r="L1272" i="1" s="1"/>
  <c r="N1272" i="1"/>
  <c r="M1272" i="1"/>
  <c r="K1272" i="1"/>
  <c r="J1272" i="1"/>
  <c r="I1272" i="1"/>
  <c r="H1272" i="1"/>
  <c r="G1272" i="1"/>
  <c r="F1272" i="1"/>
  <c r="E1272" i="1"/>
  <c r="P1271" i="1"/>
  <c r="O1271" i="1"/>
  <c r="N1271" i="1"/>
  <c r="N1269" i="1" s="1"/>
  <c r="M1271" i="1"/>
  <c r="K1271" i="1"/>
  <c r="J1271" i="1"/>
  <c r="I1271" i="1"/>
  <c r="H1271" i="1"/>
  <c r="G1271" i="1" s="1"/>
  <c r="Q1271" i="1" s="1"/>
  <c r="F1271" i="1"/>
  <c r="E1271" i="1"/>
  <c r="P1270" i="1"/>
  <c r="P1269" i="1" s="1"/>
  <c r="O1270" i="1"/>
  <c r="N1270" i="1"/>
  <c r="M1270" i="1"/>
  <c r="K1270" i="1"/>
  <c r="K1269" i="1" s="1"/>
  <c r="J1270" i="1"/>
  <c r="I1270" i="1"/>
  <c r="H1270" i="1"/>
  <c r="H1269" i="1" s="1"/>
  <c r="G1270" i="1"/>
  <c r="G1269" i="1" s="1"/>
  <c r="Q1269" i="1" s="1"/>
  <c r="F1270" i="1"/>
  <c r="E1270" i="1"/>
  <c r="J1269" i="1"/>
  <c r="I1269" i="1"/>
  <c r="F1269" i="1"/>
  <c r="E1269" i="1"/>
  <c r="P1268" i="1"/>
  <c r="O1268" i="1"/>
  <c r="L1268" i="1" s="1"/>
  <c r="N1268" i="1"/>
  <c r="M1268" i="1"/>
  <c r="K1268" i="1"/>
  <c r="K1266" i="1" s="1"/>
  <c r="J1268" i="1"/>
  <c r="I1268" i="1"/>
  <c r="H1268" i="1"/>
  <c r="G1268" i="1"/>
  <c r="G1266" i="1" s="1"/>
  <c r="F1268" i="1"/>
  <c r="E1268" i="1"/>
  <c r="P1267" i="1"/>
  <c r="O1267" i="1"/>
  <c r="N1267" i="1"/>
  <c r="N1266" i="1" s="1"/>
  <c r="M1267" i="1"/>
  <c r="K1267" i="1"/>
  <c r="J1267" i="1"/>
  <c r="J1266" i="1" s="1"/>
  <c r="I1267" i="1"/>
  <c r="I1266" i="1" s="1"/>
  <c r="H1267" i="1"/>
  <c r="G1267" i="1" s="1"/>
  <c r="Q1267" i="1" s="1"/>
  <c r="F1267" i="1"/>
  <c r="F1266" i="1" s="1"/>
  <c r="E1267" i="1"/>
  <c r="E1266" i="1" s="1"/>
  <c r="P1266" i="1"/>
  <c r="H1266" i="1"/>
  <c r="R1265" i="1"/>
  <c r="Q1265" i="1"/>
  <c r="L1265" i="1"/>
  <c r="G1265" i="1"/>
  <c r="P1264" i="1"/>
  <c r="O1264" i="1"/>
  <c r="N1264" i="1"/>
  <c r="M1264" i="1"/>
  <c r="K1264" i="1"/>
  <c r="J1264" i="1"/>
  <c r="I1264" i="1"/>
  <c r="H1264" i="1"/>
  <c r="F1264" i="1"/>
  <c r="E1264" i="1"/>
  <c r="P1263" i="1"/>
  <c r="O1263" i="1"/>
  <c r="N1263" i="1"/>
  <c r="M1263" i="1"/>
  <c r="L1263" i="1"/>
  <c r="K1263" i="1"/>
  <c r="J1263" i="1"/>
  <c r="I1263" i="1"/>
  <c r="H1263" i="1"/>
  <c r="G1263" i="1" s="1"/>
  <c r="F1263" i="1"/>
  <c r="R1263" i="1" s="1"/>
  <c r="E1263" i="1"/>
  <c r="P1262" i="1"/>
  <c r="O1262" i="1"/>
  <c r="N1262" i="1"/>
  <c r="M1262" i="1"/>
  <c r="K1262" i="1"/>
  <c r="J1262" i="1"/>
  <c r="I1262" i="1"/>
  <c r="H1262" i="1"/>
  <c r="F1262" i="1"/>
  <c r="E1262" i="1"/>
  <c r="P1261" i="1"/>
  <c r="O1261" i="1"/>
  <c r="N1261" i="1"/>
  <c r="M1261" i="1"/>
  <c r="L1261" i="1"/>
  <c r="K1261" i="1"/>
  <c r="J1261" i="1"/>
  <c r="I1261" i="1"/>
  <c r="H1261" i="1"/>
  <c r="G1261" i="1" s="1"/>
  <c r="F1261" i="1"/>
  <c r="R1261" i="1" s="1"/>
  <c r="E1261" i="1"/>
  <c r="P1260" i="1"/>
  <c r="O1260" i="1"/>
  <c r="N1260" i="1"/>
  <c r="M1260" i="1"/>
  <c r="K1260" i="1"/>
  <c r="J1260" i="1"/>
  <c r="I1260" i="1"/>
  <c r="H1260" i="1"/>
  <c r="F1260" i="1"/>
  <c r="E1260" i="1"/>
  <c r="P1259" i="1"/>
  <c r="O1259" i="1"/>
  <c r="N1259" i="1"/>
  <c r="M1259" i="1"/>
  <c r="L1259" i="1"/>
  <c r="K1259" i="1"/>
  <c r="J1259" i="1"/>
  <c r="I1259" i="1"/>
  <c r="H1259" i="1"/>
  <c r="G1259" i="1" s="1"/>
  <c r="F1259" i="1"/>
  <c r="R1259" i="1" s="1"/>
  <c r="E1259" i="1"/>
  <c r="Q1259" i="1" s="1"/>
  <c r="P1258" i="1"/>
  <c r="O1258" i="1"/>
  <c r="N1258" i="1"/>
  <c r="M1258" i="1"/>
  <c r="K1258" i="1"/>
  <c r="J1258" i="1"/>
  <c r="I1258" i="1"/>
  <c r="H1258" i="1"/>
  <c r="F1258" i="1"/>
  <c r="E1258" i="1"/>
  <c r="P1257" i="1"/>
  <c r="O1257" i="1"/>
  <c r="N1257" i="1"/>
  <c r="M1257" i="1"/>
  <c r="L1257" i="1"/>
  <c r="K1257" i="1"/>
  <c r="J1257" i="1"/>
  <c r="I1257" i="1"/>
  <c r="H1257" i="1"/>
  <c r="G1257" i="1" s="1"/>
  <c r="F1257" i="1"/>
  <c r="R1257" i="1" s="1"/>
  <c r="E1257" i="1"/>
  <c r="Q1257" i="1" s="1"/>
  <c r="P1256" i="1"/>
  <c r="O1256" i="1"/>
  <c r="N1256" i="1"/>
  <c r="M1256" i="1"/>
  <c r="K1256" i="1"/>
  <c r="J1256" i="1"/>
  <c r="I1256" i="1"/>
  <c r="H1256" i="1"/>
  <c r="F1256" i="1"/>
  <c r="E1256" i="1"/>
  <c r="P1255" i="1"/>
  <c r="O1255" i="1"/>
  <c r="N1255" i="1"/>
  <c r="M1255" i="1"/>
  <c r="L1255" i="1"/>
  <c r="K1255" i="1"/>
  <c r="J1255" i="1"/>
  <c r="I1255" i="1"/>
  <c r="H1255" i="1"/>
  <c r="G1255" i="1" s="1"/>
  <c r="F1255" i="1"/>
  <c r="R1255" i="1" s="1"/>
  <c r="E1255" i="1"/>
  <c r="P1254" i="1"/>
  <c r="O1254" i="1"/>
  <c r="N1254" i="1"/>
  <c r="M1254" i="1"/>
  <c r="K1254" i="1"/>
  <c r="J1254" i="1"/>
  <c r="I1254" i="1"/>
  <c r="H1254" i="1"/>
  <c r="F1254" i="1"/>
  <c r="E1254" i="1"/>
  <c r="P1253" i="1"/>
  <c r="O1253" i="1"/>
  <c r="N1253" i="1"/>
  <c r="M1253" i="1"/>
  <c r="L1253" i="1"/>
  <c r="K1253" i="1"/>
  <c r="J1253" i="1"/>
  <c r="I1253" i="1"/>
  <c r="H1253" i="1"/>
  <c r="G1253" i="1" s="1"/>
  <c r="F1253" i="1"/>
  <c r="R1253" i="1" s="1"/>
  <c r="E1253" i="1"/>
  <c r="P1252" i="1"/>
  <c r="O1252" i="1"/>
  <c r="N1252" i="1"/>
  <c r="M1252" i="1"/>
  <c r="K1252" i="1"/>
  <c r="J1252" i="1"/>
  <c r="I1252" i="1"/>
  <c r="H1252" i="1"/>
  <c r="F1252" i="1"/>
  <c r="E1252" i="1"/>
  <c r="P1251" i="1"/>
  <c r="O1251" i="1"/>
  <c r="N1251" i="1"/>
  <c r="M1251" i="1"/>
  <c r="L1251" i="1"/>
  <c r="K1251" i="1"/>
  <c r="J1251" i="1"/>
  <c r="I1251" i="1"/>
  <c r="H1251" i="1"/>
  <c r="G1251" i="1" s="1"/>
  <c r="F1251" i="1"/>
  <c r="R1251" i="1" s="1"/>
  <c r="E1251" i="1"/>
  <c r="Q1251" i="1" s="1"/>
  <c r="P1250" i="1"/>
  <c r="O1250" i="1"/>
  <c r="N1250" i="1"/>
  <c r="M1250" i="1"/>
  <c r="K1250" i="1"/>
  <c r="J1250" i="1"/>
  <c r="I1250" i="1"/>
  <c r="H1250" i="1"/>
  <c r="F1250" i="1"/>
  <c r="E1250" i="1"/>
  <c r="P1249" i="1"/>
  <c r="O1249" i="1"/>
  <c r="N1249" i="1"/>
  <c r="M1249" i="1"/>
  <c r="L1249" i="1"/>
  <c r="K1249" i="1"/>
  <c r="J1249" i="1"/>
  <c r="I1249" i="1"/>
  <c r="H1249" i="1"/>
  <c r="G1249" i="1" s="1"/>
  <c r="F1249" i="1"/>
  <c r="R1249" i="1" s="1"/>
  <c r="E1249" i="1"/>
  <c r="Q1249" i="1" s="1"/>
  <c r="P1248" i="1"/>
  <c r="O1248" i="1"/>
  <c r="N1248" i="1"/>
  <c r="M1248" i="1"/>
  <c r="K1248" i="1"/>
  <c r="J1248" i="1"/>
  <c r="I1248" i="1"/>
  <c r="H1248" i="1"/>
  <c r="F1248" i="1"/>
  <c r="E1248" i="1"/>
  <c r="L1247" i="1"/>
  <c r="R1247" i="1" s="1"/>
  <c r="G1247" i="1"/>
  <c r="E1247" i="1"/>
  <c r="Q1247" i="1" s="1"/>
  <c r="P1246" i="1"/>
  <c r="O1246" i="1"/>
  <c r="N1246" i="1"/>
  <c r="M1246" i="1"/>
  <c r="L1246" i="1" s="1"/>
  <c r="K1246" i="1"/>
  <c r="J1246" i="1"/>
  <c r="I1246" i="1"/>
  <c r="H1246" i="1"/>
  <c r="F1246" i="1"/>
  <c r="E1246" i="1"/>
  <c r="P1245" i="1"/>
  <c r="O1245" i="1"/>
  <c r="N1245" i="1"/>
  <c r="M1245" i="1"/>
  <c r="L1245" i="1" s="1"/>
  <c r="R1245" i="1" s="1"/>
  <c r="K1245" i="1"/>
  <c r="J1245" i="1"/>
  <c r="I1245" i="1"/>
  <c r="H1245" i="1"/>
  <c r="G1245" i="1"/>
  <c r="F1245" i="1"/>
  <c r="E1245" i="1"/>
  <c r="Q1245" i="1" s="1"/>
  <c r="P1244" i="1"/>
  <c r="O1244" i="1"/>
  <c r="N1244" i="1"/>
  <c r="M1244" i="1"/>
  <c r="L1244" i="1" s="1"/>
  <c r="K1244" i="1"/>
  <c r="J1244" i="1"/>
  <c r="I1244" i="1"/>
  <c r="H1244" i="1"/>
  <c r="F1244" i="1"/>
  <c r="E1244" i="1"/>
  <c r="P1243" i="1"/>
  <c r="O1243" i="1"/>
  <c r="N1243" i="1"/>
  <c r="M1243" i="1"/>
  <c r="L1243" i="1" s="1"/>
  <c r="R1243" i="1" s="1"/>
  <c r="K1243" i="1"/>
  <c r="J1243" i="1"/>
  <c r="I1243" i="1"/>
  <c r="H1243" i="1"/>
  <c r="G1243" i="1"/>
  <c r="F1243" i="1"/>
  <c r="E1243" i="1"/>
  <c r="Q1243" i="1" s="1"/>
  <c r="P1242" i="1"/>
  <c r="O1242" i="1"/>
  <c r="N1242" i="1"/>
  <c r="M1242" i="1"/>
  <c r="K1242" i="1"/>
  <c r="J1242" i="1"/>
  <c r="I1242" i="1"/>
  <c r="I1240" i="1" s="1"/>
  <c r="H1242" i="1"/>
  <c r="F1242" i="1"/>
  <c r="E1242" i="1"/>
  <c r="P1241" i="1"/>
  <c r="O1241" i="1"/>
  <c r="O1240" i="1" s="1"/>
  <c r="N1241" i="1"/>
  <c r="N1240" i="1" s="1"/>
  <c r="M1241" i="1"/>
  <c r="L1241" i="1" s="1"/>
  <c r="K1241" i="1"/>
  <c r="K1240" i="1" s="1"/>
  <c r="J1241" i="1"/>
  <c r="I1241" i="1"/>
  <c r="H1241" i="1"/>
  <c r="G1241" i="1"/>
  <c r="F1241" i="1"/>
  <c r="E1241" i="1"/>
  <c r="Q1241" i="1" s="1"/>
  <c r="P1240" i="1"/>
  <c r="H1240" i="1"/>
  <c r="P1238" i="1"/>
  <c r="O1238" i="1"/>
  <c r="N1238" i="1"/>
  <c r="M1238" i="1"/>
  <c r="L1238" i="1"/>
  <c r="K1238" i="1"/>
  <c r="J1238" i="1"/>
  <c r="I1238" i="1"/>
  <c r="H1238" i="1"/>
  <c r="G1238" i="1" s="1"/>
  <c r="F1238" i="1"/>
  <c r="R1238" i="1" s="1"/>
  <c r="E1238" i="1"/>
  <c r="Q1238" i="1" s="1"/>
  <c r="P1237" i="1"/>
  <c r="O1237" i="1"/>
  <c r="N1237" i="1"/>
  <c r="M1237" i="1"/>
  <c r="K1237" i="1"/>
  <c r="J1237" i="1"/>
  <c r="G1237" i="1" s="1"/>
  <c r="I1237" i="1"/>
  <c r="H1237" i="1"/>
  <c r="F1237" i="1"/>
  <c r="E1237" i="1"/>
  <c r="P1236" i="1"/>
  <c r="O1236" i="1"/>
  <c r="N1236" i="1"/>
  <c r="M1236" i="1"/>
  <c r="L1236" i="1"/>
  <c r="K1236" i="1"/>
  <c r="J1236" i="1"/>
  <c r="I1236" i="1"/>
  <c r="H1236" i="1"/>
  <c r="G1236" i="1" s="1"/>
  <c r="F1236" i="1"/>
  <c r="R1236" i="1" s="1"/>
  <c r="E1236" i="1"/>
  <c r="Q1236" i="1" s="1"/>
  <c r="P1235" i="1"/>
  <c r="O1235" i="1"/>
  <c r="N1235" i="1"/>
  <c r="M1235" i="1"/>
  <c r="K1235" i="1"/>
  <c r="J1235" i="1"/>
  <c r="G1235" i="1" s="1"/>
  <c r="I1235" i="1"/>
  <c r="H1235" i="1"/>
  <c r="F1235" i="1"/>
  <c r="E1235" i="1"/>
  <c r="P1234" i="1"/>
  <c r="O1234" i="1"/>
  <c r="N1234" i="1"/>
  <c r="M1234" i="1"/>
  <c r="L1234" i="1"/>
  <c r="K1234" i="1"/>
  <c r="J1234" i="1"/>
  <c r="I1234" i="1"/>
  <c r="H1234" i="1"/>
  <c r="G1234" i="1" s="1"/>
  <c r="F1234" i="1"/>
  <c r="R1234" i="1" s="1"/>
  <c r="E1234" i="1"/>
  <c r="Q1234" i="1" s="1"/>
  <c r="P1233" i="1"/>
  <c r="P1777" i="1" s="1"/>
  <c r="O1233" i="1"/>
  <c r="O1777" i="1" s="1"/>
  <c r="N1233" i="1"/>
  <c r="N1777" i="1" s="1"/>
  <c r="M1233" i="1"/>
  <c r="M1777" i="1" s="1"/>
  <c r="K1233" i="1"/>
  <c r="K1777" i="1" s="1"/>
  <c r="J1233" i="1"/>
  <c r="I1233" i="1"/>
  <c r="I1777" i="1" s="1"/>
  <c r="H1233" i="1"/>
  <c r="H1777" i="1" s="1"/>
  <c r="F1233" i="1"/>
  <c r="E1233" i="1"/>
  <c r="E1777" i="1" s="1"/>
  <c r="P1232" i="1"/>
  <c r="O1232" i="1"/>
  <c r="N1232" i="1"/>
  <c r="M1232" i="1"/>
  <c r="L1232" i="1"/>
  <c r="K1232" i="1"/>
  <c r="J1232" i="1"/>
  <c r="I1232" i="1"/>
  <c r="H1232" i="1"/>
  <c r="G1232" i="1" s="1"/>
  <c r="F1232" i="1"/>
  <c r="R1232" i="1" s="1"/>
  <c r="E1232" i="1"/>
  <c r="Q1232" i="1" s="1"/>
  <c r="P1231" i="1"/>
  <c r="O1231" i="1"/>
  <c r="N1231" i="1"/>
  <c r="M1231" i="1"/>
  <c r="K1231" i="1"/>
  <c r="J1231" i="1"/>
  <c r="G1231" i="1" s="1"/>
  <c r="I1231" i="1"/>
  <c r="H1231" i="1"/>
  <c r="F1231" i="1"/>
  <c r="E1231" i="1"/>
  <c r="P1230" i="1"/>
  <c r="O1230" i="1"/>
  <c r="N1230" i="1"/>
  <c r="M1230" i="1"/>
  <c r="L1230" i="1"/>
  <c r="K1230" i="1"/>
  <c r="J1230" i="1"/>
  <c r="I1230" i="1"/>
  <c r="H1230" i="1"/>
  <c r="G1230" i="1" s="1"/>
  <c r="F1230" i="1"/>
  <c r="R1230" i="1" s="1"/>
  <c r="E1230" i="1"/>
  <c r="Q1230" i="1" s="1"/>
  <c r="P1229" i="1"/>
  <c r="O1229" i="1"/>
  <c r="N1229" i="1"/>
  <c r="N1228" i="1" s="1"/>
  <c r="M1229" i="1"/>
  <c r="K1229" i="1"/>
  <c r="K1228" i="1" s="1"/>
  <c r="J1229" i="1"/>
  <c r="I1229" i="1"/>
  <c r="H1229" i="1"/>
  <c r="F1229" i="1"/>
  <c r="E1229" i="1"/>
  <c r="P1228" i="1"/>
  <c r="M1228" i="1"/>
  <c r="I1228" i="1"/>
  <c r="H1228" i="1"/>
  <c r="E1228" i="1"/>
  <c r="P1227" i="1"/>
  <c r="O1227" i="1"/>
  <c r="N1227" i="1"/>
  <c r="M1227" i="1"/>
  <c r="K1227" i="1"/>
  <c r="J1227" i="1"/>
  <c r="G1227" i="1" s="1"/>
  <c r="I1227" i="1"/>
  <c r="H1227" i="1"/>
  <c r="F1227" i="1"/>
  <c r="E1227" i="1"/>
  <c r="Q1227" i="1" s="1"/>
  <c r="P1226" i="1"/>
  <c r="O1226" i="1"/>
  <c r="N1226" i="1"/>
  <c r="M1226" i="1"/>
  <c r="L1226" i="1" s="1"/>
  <c r="K1226" i="1"/>
  <c r="J1226" i="1"/>
  <c r="I1226" i="1"/>
  <c r="H1226" i="1"/>
  <c r="F1226" i="1"/>
  <c r="E1226" i="1"/>
  <c r="P1225" i="1"/>
  <c r="O1225" i="1"/>
  <c r="N1225" i="1"/>
  <c r="M1225" i="1"/>
  <c r="K1225" i="1"/>
  <c r="J1225" i="1"/>
  <c r="G1225" i="1" s="1"/>
  <c r="I1225" i="1"/>
  <c r="H1225" i="1"/>
  <c r="F1225" i="1"/>
  <c r="E1225" i="1"/>
  <c r="Q1225" i="1" s="1"/>
  <c r="P1224" i="1"/>
  <c r="O1224" i="1"/>
  <c r="N1224" i="1"/>
  <c r="M1224" i="1"/>
  <c r="L1224" i="1" s="1"/>
  <c r="K1224" i="1"/>
  <c r="J1224" i="1"/>
  <c r="I1224" i="1"/>
  <c r="H1224" i="1"/>
  <c r="F1224" i="1"/>
  <c r="E1224" i="1"/>
  <c r="P1223" i="1"/>
  <c r="O1223" i="1"/>
  <c r="N1223" i="1"/>
  <c r="M1223" i="1"/>
  <c r="K1223" i="1"/>
  <c r="J1223" i="1"/>
  <c r="G1223" i="1" s="1"/>
  <c r="I1223" i="1"/>
  <c r="H1223" i="1"/>
  <c r="F1223" i="1"/>
  <c r="E1223" i="1"/>
  <c r="Q1223" i="1" s="1"/>
  <c r="P1222" i="1"/>
  <c r="O1222" i="1"/>
  <c r="N1222" i="1"/>
  <c r="M1222" i="1"/>
  <c r="L1222" i="1" s="1"/>
  <c r="K1222" i="1"/>
  <c r="J1222" i="1"/>
  <c r="I1222" i="1"/>
  <c r="H1222" i="1"/>
  <c r="F1222" i="1"/>
  <c r="E1222" i="1"/>
  <c r="P1221" i="1"/>
  <c r="O1221" i="1"/>
  <c r="N1221" i="1"/>
  <c r="M1221" i="1"/>
  <c r="K1221" i="1"/>
  <c r="J1221" i="1"/>
  <c r="G1221" i="1" s="1"/>
  <c r="I1221" i="1"/>
  <c r="H1221" i="1"/>
  <c r="F1221" i="1"/>
  <c r="E1221" i="1"/>
  <c r="Q1221" i="1" s="1"/>
  <c r="P1220" i="1"/>
  <c r="O1220" i="1"/>
  <c r="N1220" i="1"/>
  <c r="M1220" i="1"/>
  <c r="L1220" i="1" s="1"/>
  <c r="K1220" i="1"/>
  <c r="J1220" i="1"/>
  <c r="I1220" i="1"/>
  <c r="H1220" i="1"/>
  <c r="F1220" i="1"/>
  <c r="E1220" i="1"/>
  <c r="P1219" i="1"/>
  <c r="O1219" i="1"/>
  <c r="N1219" i="1"/>
  <c r="M1219" i="1"/>
  <c r="K1219" i="1"/>
  <c r="J1219" i="1"/>
  <c r="G1219" i="1" s="1"/>
  <c r="I1219" i="1"/>
  <c r="H1219" i="1"/>
  <c r="F1219" i="1"/>
  <c r="E1219" i="1"/>
  <c r="Q1219" i="1" s="1"/>
  <c r="P1218" i="1"/>
  <c r="O1218" i="1"/>
  <c r="N1218" i="1"/>
  <c r="M1218" i="1"/>
  <c r="L1218" i="1" s="1"/>
  <c r="K1218" i="1"/>
  <c r="J1218" i="1"/>
  <c r="I1218" i="1"/>
  <c r="H1218" i="1"/>
  <c r="F1218" i="1"/>
  <c r="E1218" i="1"/>
  <c r="P1217" i="1"/>
  <c r="O1217" i="1"/>
  <c r="N1217" i="1"/>
  <c r="M1217" i="1"/>
  <c r="K1217" i="1"/>
  <c r="J1217" i="1"/>
  <c r="G1217" i="1" s="1"/>
  <c r="I1217" i="1"/>
  <c r="H1217" i="1"/>
  <c r="F1217" i="1"/>
  <c r="E1217" i="1"/>
  <c r="Q1217" i="1" s="1"/>
  <c r="P1216" i="1"/>
  <c r="O1216" i="1"/>
  <c r="L1216" i="1" s="1"/>
  <c r="N1216" i="1"/>
  <c r="M1216" i="1"/>
  <c r="K1216" i="1"/>
  <c r="J1216" i="1"/>
  <c r="I1216" i="1"/>
  <c r="H1216" i="1"/>
  <c r="G1216" i="1"/>
  <c r="F1216" i="1"/>
  <c r="E1216" i="1"/>
  <c r="Q1216" i="1" s="1"/>
  <c r="P1215" i="1"/>
  <c r="O1215" i="1"/>
  <c r="N1215" i="1"/>
  <c r="M1215" i="1"/>
  <c r="L1215" i="1" s="1"/>
  <c r="R1215" i="1" s="1"/>
  <c r="K1215" i="1"/>
  <c r="J1215" i="1"/>
  <c r="I1215" i="1"/>
  <c r="G1215" i="1" s="1"/>
  <c r="Q1215" i="1" s="1"/>
  <c r="H1215" i="1"/>
  <c r="F1215" i="1"/>
  <c r="E1215" i="1"/>
  <c r="P1214" i="1"/>
  <c r="O1214" i="1"/>
  <c r="N1214" i="1"/>
  <c r="M1214" i="1"/>
  <c r="L1214" i="1" s="1"/>
  <c r="K1214" i="1"/>
  <c r="J1214" i="1"/>
  <c r="I1214" i="1"/>
  <c r="H1214" i="1"/>
  <c r="G1214" i="1" s="1"/>
  <c r="Q1214" i="1" s="1"/>
  <c r="F1214" i="1"/>
  <c r="E1214" i="1"/>
  <c r="P1213" i="1"/>
  <c r="O1213" i="1"/>
  <c r="N1213" i="1"/>
  <c r="M1213" i="1"/>
  <c r="K1213" i="1"/>
  <c r="J1213" i="1"/>
  <c r="G1213" i="1" s="1"/>
  <c r="I1213" i="1"/>
  <c r="H1213" i="1"/>
  <c r="F1213" i="1"/>
  <c r="E1213" i="1"/>
  <c r="Q1213" i="1" s="1"/>
  <c r="P1212" i="1"/>
  <c r="O1212" i="1"/>
  <c r="L1212" i="1" s="1"/>
  <c r="N1212" i="1"/>
  <c r="M1212" i="1"/>
  <c r="K1212" i="1"/>
  <c r="J1212" i="1"/>
  <c r="I1212" i="1"/>
  <c r="H1212" i="1"/>
  <c r="G1212" i="1"/>
  <c r="F1212" i="1"/>
  <c r="E1212" i="1"/>
  <c r="Q1211" i="1"/>
  <c r="P1211" i="1"/>
  <c r="O1211" i="1"/>
  <c r="N1211" i="1"/>
  <c r="M1211" i="1"/>
  <c r="L1211" i="1" s="1"/>
  <c r="R1211" i="1" s="1"/>
  <c r="K1211" i="1"/>
  <c r="J1211" i="1"/>
  <c r="I1211" i="1"/>
  <c r="G1211" i="1" s="1"/>
  <c r="H1211" i="1"/>
  <c r="F1211" i="1"/>
  <c r="E1211" i="1"/>
  <c r="P1210" i="1"/>
  <c r="O1210" i="1"/>
  <c r="N1210" i="1"/>
  <c r="M1210" i="1"/>
  <c r="L1210" i="1" s="1"/>
  <c r="K1210" i="1"/>
  <c r="J1210" i="1"/>
  <c r="I1210" i="1"/>
  <c r="H1210" i="1"/>
  <c r="G1210" i="1" s="1"/>
  <c r="F1210" i="1"/>
  <c r="E1210" i="1"/>
  <c r="Q1210" i="1" s="1"/>
  <c r="P1209" i="1"/>
  <c r="O1209" i="1"/>
  <c r="N1209" i="1"/>
  <c r="M1209" i="1"/>
  <c r="K1209" i="1"/>
  <c r="J1209" i="1"/>
  <c r="G1209" i="1" s="1"/>
  <c r="I1209" i="1"/>
  <c r="H1209" i="1"/>
  <c r="F1209" i="1"/>
  <c r="E1209" i="1"/>
  <c r="Q1209" i="1" s="1"/>
  <c r="P1208" i="1"/>
  <c r="O1208" i="1"/>
  <c r="L1208" i="1" s="1"/>
  <c r="N1208" i="1"/>
  <c r="M1208" i="1"/>
  <c r="K1208" i="1"/>
  <c r="K1203" i="1" s="1"/>
  <c r="J1208" i="1"/>
  <c r="I1208" i="1"/>
  <c r="H1208" i="1"/>
  <c r="G1208" i="1"/>
  <c r="F1208" i="1"/>
  <c r="E1208" i="1"/>
  <c r="Q1207" i="1"/>
  <c r="P1207" i="1"/>
  <c r="O1207" i="1"/>
  <c r="N1207" i="1"/>
  <c r="M1207" i="1"/>
  <c r="L1207" i="1" s="1"/>
  <c r="R1207" i="1" s="1"/>
  <c r="K1207" i="1"/>
  <c r="J1207" i="1"/>
  <c r="I1207" i="1"/>
  <c r="G1207" i="1" s="1"/>
  <c r="H1207" i="1"/>
  <c r="F1207" i="1"/>
  <c r="E1207" i="1"/>
  <c r="P1206" i="1"/>
  <c r="O1206" i="1"/>
  <c r="N1206" i="1"/>
  <c r="M1206" i="1"/>
  <c r="K1206" i="1"/>
  <c r="J1206" i="1"/>
  <c r="I1206" i="1"/>
  <c r="H1206" i="1"/>
  <c r="F1206" i="1"/>
  <c r="E1206" i="1"/>
  <c r="P1205" i="1"/>
  <c r="O1205" i="1"/>
  <c r="N1205" i="1"/>
  <c r="N1203" i="1" s="1"/>
  <c r="M1205" i="1"/>
  <c r="K1205" i="1"/>
  <c r="J1205" i="1"/>
  <c r="I1205" i="1"/>
  <c r="H1205" i="1"/>
  <c r="F1205" i="1"/>
  <c r="E1205" i="1"/>
  <c r="P1204" i="1"/>
  <c r="P1203" i="1" s="1"/>
  <c r="O1204" i="1"/>
  <c r="N1204" i="1"/>
  <c r="M1204" i="1"/>
  <c r="K1204" i="1"/>
  <c r="J1204" i="1"/>
  <c r="I1204" i="1"/>
  <c r="H1204" i="1"/>
  <c r="H1203" i="1" s="1"/>
  <c r="G1204" i="1"/>
  <c r="F1204" i="1"/>
  <c r="E1204" i="1"/>
  <c r="Q1204" i="1" s="1"/>
  <c r="F1203" i="1"/>
  <c r="P1202" i="1"/>
  <c r="O1202" i="1"/>
  <c r="L1202" i="1" s="1"/>
  <c r="N1202" i="1"/>
  <c r="M1202" i="1"/>
  <c r="K1202" i="1"/>
  <c r="J1202" i="1"/>
  <c r="I1202" i="1"/>
  <c r="H1202" i="1"/>
  <c r="G1202" i="1"/>
  <c r="F1202" i="1"/>
  <c r="E1202" i="1"/>
  <c r="Q1201" i="1"/>
  <c r="P1201" i="1"/>
  <c r="O1201" i="1"/>
  <c r="N1201" i="1"/>
  <c r="M1201" i="1"/>
  <c r="L1201" i="1" s="1"/>
  <c r="R1201" i="1" s="1"/>
  <c r="K1201" i="1"/>
  <c r="J1201" i="1"/>
  <c r="I1201" i="1"/>
  <c r="G1201" i="1" s="1"/>
  <c r="H1201" i="1"/>
  <c r="F1201" i="1"/>
  <c r="E1201" i="1"/>
  <c r="P1200" i="1"/>
  <c r="O1200" i="1"/>
  <c r="N1200" i="1"/>
  <c r="M1200" i="1"/>
  <c r="L1200" i="1" s="1"/>
  <c r="K1200" i="1"/>
  <c r="J1200" i="1"/>
  <c r="I1200" i="1"/>
  <c r="H1200" i="1"/>
  <c r="G1200" i="1" s="1"/>
  <c r="F1200" i="1"/>
  <c r="E1200" i="1"/>
  <c r="Q1200" i="1" s="1"/>
  <c r="P1199" i="1"/>
  <c r="O1199" i="1"/>
  <c r="N1199" i="1"/>
  <c r="M1199" i="1"/>
  <c r="K1199" i="1"/>
  <c r="J1199" i="1"/>
  <c r="G1199" i="1" s="1"/>
  <c r="I1199" i="1"/>
  <c r="H1199" i="1"/>
  <c r="F1199" i="1"/>
  <c r="E1199" i="1"/>
  <c r="Q1199" i="1" s="1"/>
  <c r="P1198" i="1"/>
  <c r="O1198" i="1"/>
  <c r="L1198" i="1" s="1"/>
  <c r="N1198" i="1"/>
  <c r="M1198" i="1"/>
  <c r="K1198" i="1"/>
  <c r="J1198" i="1"/>
  <c r="I1198" i="1"/>
  <c r="H1198" i="1"/>
  <c r="G1198" i="1"/>
  <c r="F1198" i="1"/>
  <c r="E1198" i="1"/>
  <c r="Q1197" i="1"/>
  <c r="P1197" i="1"/>
  <c r="O1197" i="1"/>
  <c r="N1197" i="1"/>
  <c r="M1197" i="1"/>
  <c r="L1197" i="1" s="1"/>
  <c r="R1197" i="1" s="1"/>
  <c r="K1197" i="1"/>
  <c r="J1197" i="1"/>
  <c r="I1197" i="1"/>
  <c r="G1197" i="1" s="1"/>
  <c r="H1197" i="1"/>
  <c r="F1197" i="1"/>
  <c r="E1197" i="1"/>
  <c r="P1196" i="1"/>
  <c r="O1196" i="1"/>
  <c r="N1196" i="1"/>
  <c r="M1196" i="1"/>
  <c r="L1196" i="1" s="1"/>
  <c r="K1196" i="1"/>
  <c r="J1196" i="1"/>
  <c r="I1196" i="1"/>
  <c r="H1196" i="1"/>
  <c r="F1196" i="1"/>
  <c r="E1196" i="1"/>
  <c r="P1195" i="1"/>
  <c r="O1195" i="1"/>
  <c r="N1195" i="1"/>
  <c r="M1195" i="1"/>
  <c r="K1195" i="1"/>
  <c r="J1195" i="1"/>
  <c r="G1195" i="1" s="1"/>
  <c r="I1195" i="1"/>
  <c r="H1195" i="1"/>
  <c r="F1195" i="1"/>
  <c r="E1195" i="1"/>
  <c r="Q1195" i="1" s="1"/>
  <c r="P1194" i="1"/>
  <c r="O1194" i="1"/>
  <c r="L1194" i="1" s="1"/>
  <c r="N1194" i="1"/>
  <c r="M1194" i="1"/>
  <c r="K1194" i="1"/>
  <c r="J1194" i="1"/>
  <c r="I1194" i="1"/>
  <c r="H1194" i="1"/>
  <c r="G1194" i="1"/>
  <c r="F1194" i="1"/>
  <c r="E1194" i="1"/>
  <c r="Q1194" i="1" s="1"/>
  <c r="P1193" i="1"/>
  <c r="O1193" i="1"/>
  <c r="N1193" i="1"/>
  <c r="M1193" i="1"/>
  <c r="L1193" i="1" s="1"/>
  <c r="R1193" i="1" s="1"/>
  <c r="K1193" i="1"/>
  <c r="J1193" i="1"/>
  <c r="I1193" i="1"/>
  <c r="G1193" i="1" s="1"/>
  <c r="Q1193" i="1" s="1"/>
  <c r="H1193" i="1"/>
  <c r="F1193" i="1"/>
  <c r="E1193" i="1"/>
  <c r="P1192" i="1"/>
  <c r="O1192" i="1"/>
  <c r="N1192" i="1"/>
  <c r="M1192" i="1"/>
  <c r="L1192" i="1" s="1"/>
  <c r="K1192" i="1"/>
  <c r="J1192" i="1"/>
  <c r="I1192" i="1"/>
  <c r="I1183" i="1" s="1"/>
  <c r="H1192" i="1"/>
  <c r="F1192" i="1"/>
  <c r="E1192" i="1"/>
  <c r="P1191" i="1"/>
  <c r="O1191" i="1"/>
  <c r="N1191" i="1"/>
  <c r="M1191" i="1"/>
  <c r="K1191" i="1"/>
  <c r="J1191" i="1"/>
  <c r="G1191" i="1" s="1"/>
  <c r="I1191" i="1"/>
  <c r="H1191" i="1"/>
  <c r="F1191" i="1"/>
  <c r="E1191" i="1"/>
  <c r="Q1191" i="1" s="1"/>
  <c r="P1190" i="1"/>
  <c r="O1190" i="1"/>
  <c r="L1190" i="1" s="1"/>
  <c r="N1190" i="1"/>
  <c r="M1190" i="1"/>
  <c r="K1190" i="1"/>
  <c r="J1190" i="1"/>
  <c r="I1190" i="1"/>
  <c r="H1190" i="1"/>
  <c r="G1190" i="1"/>
  <c r="F1190" i="1"/>
  <c r="E1190" i="1"/>
  <c r="Q1190" i="1" s="1"/>
  <c r="P1189" i="1"/>
  <c r="O1189" i="1"/>
  <c r="N1189" i="1"/>
  <c r="M1189" i="1"/>
  <c r="L1189" i="1" s="1"/>
  <c r="R1189" i="1" s="1"/>
  <c r="K1189" i="1"/>
  <c r="J1189" i="1"/>
  <c r="I1189" i="1"/>
  <c r="G1189" i="1" s="1"/>
  <c r="Q1189" i="1" s="1"/>
  <c r="H1189" i="1"/>
  <c r="F1189" i="1"/>
  <c r="E1189" i="1"/>
  <c r="P1188" i="1"/>
  <c r="O1188" i="1"/>
  <c r="N1188" i="1"/>
  <c r="M1188" i="1"/>
  <c r="L1188" i="1" s="1"/>
  <c r="K1188" i="1"/>
  <c r="J1188" i="1"/>
  <c r="I1188" i="1"/>
  <c r="H1188" i="1"/>
  <c r="G1188" i="1" s="1"/>
  <c r="Q1188" i="1" s="1"/>
  <c r="F1188" i="1"/>
  <c r="E1188" i="1"/>
  <c r="P1187" i="1"/>
  <c r="O1187" i="1"/>
  <c r="N1187" i="1"/>
  <c r="M1187" i="1"/>
  <c r="K1187" i="1"/>
  <c r="J1187" i="1"/>
  <c r="I1187" i="1"/>
  <c r="H1187" i="1"/>
  <c r="F1187" i="1"/>
  <c r="E1187" i="1"/>
  <c r="P1186" i="1"/>
  <c r="O1186" i="1"/>
  <c r="N1186" i="1"/>
  <c r="M1186" i="1"/>
  <c r="K1186" i="1"/>
  <c r="J1186" i="1"/>
  <c r="I1186" i="1"/>
  <c r="H1186" i="1"/>
  <c r="G1186" i="1"/>
  <c r="F1186" i="1"/>
  <c r="E1186" i="1"/>
  <c r="Q1185" i="1"/>
  <c r="P1185" i="1"/>
  <c r="O1185" i="1"/>
  <c r="N1185" i="1"/>
  <c r="M1185" i="1"/>
  <c r="L1185" i="1" s="1"/>
  <c r="R1185" i="1" s="1"/>
  <c r="K1185" i="1"/>
  <c r="J1185" i="1"/>
  <c r="I1185" i="1"/>
  <c r="G1185" i="1" s="1"/>
  <c r="H1185" i="1"/>
  <c r="F1185" i="1"/>
  <c r="E1185" i="1"/>
  <c r="P1184" i="1"/>
  <c r="O1184" i="1"/>
  <c r="N1184" i="1"/>
  <c r="M1184" i="1"/>
  <c r="K1184" i="1"/>
  <c r="J1184" i="1"/>
  <c r="I1184" i="1"/>
  <c r="H1184" i="1"/>
  <c r="G1184" i="1" s="1"/>
  <c r="F1184" i="1"/>
  <c r="E1184" i="1"/>
  <c r="Q1184" i="1" s="1"/>
  <c r="N1183" i="1"/>
  <c r="P1182" i="1"/>
  <c r="O1182" i="1"/>
  <c r="N1182" i="1"/>
  <c r="M1182" i="1"/>
  <c r="L1182" i="1" s="1"/>
  <c r="K1182" i="1"/>
  <c r="J1182" i="1"/>
  <c r="I1182" i="1"/>
  <c r="H1182" i="1"/>
  <c r="G1182" i="1" s="1"/>
  <c r="Q1182" i="1" s="1"/>
  <c r="F1182" i="1"/>
  <c r="E1182" i="1"/>
  <c r="P1181" i="1"/>
  <c r="O1181" i="1"/>
  <c r="N1181" i="1"/>
  <c r="M1181" i="1"/>
  <c r="K1181" i="1"/>
  <c r="J1181" i="1"/>
  <c r="G1181" i="1" s="1"/>
  <c r="I1181" i="1"/>
  <c r="H1181" i="1"/>
  <c r="F1181" i="1"/>
  <c r="E1181" i="1"/>
  <c r="Q1181" i="1" s="1"/>
  <c r="P1180" i="1"/>
  <c r="P1178" i="1" s="1"/>
  <c r="O1180" i="1"/>
  <c r="N1180" i="1"/>
  <c r="M1180" i="1"/>
  <c r="K1180" i="1"/>
  <c r="K1178" i="1" s="1"/>
  <c r="J1180" i="1"/>
  <c r="I1180" i="1"/>
  <c r="H1180" i="1"/>
  <c r="G1180" i="1"/>
  <c r="F1180" i="1"/>
  <c r="E1180" i="1"/>
  <c r="Q1179" i="1"/>
  <c r="P1179" i="1"/>
  <c r="O1179" i="1"/>
  <c r="N1179" i="1"/>
  <c r="N1178" i="1" s="1"/>
  <c r="M1179" i="1"/>
  <c r="K1179" i="1"/>
  <c r="J1179" i="1"/>
  <c r="I1179" i="1"/>
  <c r="G1179" i="1" s="1"/>
  <c r="G1178" i="1" s="1"/>
  <c r="Q1178" i="1" s="1"/>
  <c r="H1179" i="1"/>
  <c r="F1179" i="1"/>
  <c r="E1179" i="1"/>
  <c r="E1178" i="1" s="1"/>
  <c r="H1178" i="1"/>
  <c r="P1177" i="1"/>
  <c r="O1177" i="1"/>
  <c r="N1177" i="1"/>
  <c r="M1177" i="1"/>
  <c r="L1177" i="1" s="1"/>
  <c r="K1177" i="1"/>
  <c r="J1177" i="1"/>
  <c r="I1177" i="1"/>
  <c r="H1177" i="1"/>
  <c r="G1177" i="1"/>
  <c r="Q1177" i="1" s="1"/>
  <c r="F1177" i="1"/>
  <c r="R1177" i="1" s="1"/>
  <c r="E1177" i="1"/>
  <c r="P1176" i="1"/>
  <c r="O1176" i="1"/>
  <c r="N1176" i="1"/>
  <c r="M1176" i="1"/>
  <c r="L1176" i="1"/>
  <c r="K1176" i="1"/>
  <c r="J1176" i="1"/>
  <c r="I1176" i="1"/>
  <c r="H1176" i="1"/>
  <c r="G1176" i="1" s="1"/>
  <c r="F1176" i="1"/>
  <c r="E1176" i="1"/>
  <c r="Q1176" i="1" s="1"/>
  <c r="P1175" i="1"/>
  <c r="O1175" i="1"/>
  <c r="N1175" i="1"/>
  <c r="M1175" i="1"/>
  <c r="K1175" i="1"/>
  <c r="J1175" i="1"/>
  <c r="I1175" i="1"/>
  <c r="G1175" i="1" s="1"/>
  <c r="H1175" i="1"/>
  <c r="F1175" i="1"/>
  <c r="E1175" i="1"/>
  <c r="P1174" i="1"/>
  <c r="O1174" i="1"/>
  <c r="N1174" i="1"/>
  <c r="M1174" i="1"/>
  <c r="L1174" i="1" s="1"/>
  <c r="K1174" i="1"/>
  <c r="J1174" i="1"/>
  <c r="I1174" i="1"/>
  <c r="H1174" i="1"/>
  <c r="G1174" i="1"/>
  <c r="F1174" i="1"/>
  <c r="R1174" i="1" s="1"/>
  <c r="E1174" i="1"/>
  <c r="Q1174" i="1" s="1"/>
  <c r="P1173" i="1"/>
  <c r="O1173" i="1"/>
  <c r="N1173" i="1"/>
  <c r="M1173" i="1"/>
  <c r="K1173" i="1"/>
  <c r="J1173" i="1"/>
  <c r="J1769" i="1" s="1"/>
  <c r="I1173" i="1"/>
  <c r="H1173" i="1"/>
  <c r="G1173" i="1"/>
  <c r="F1173" i="1"/>
  <c r="F1769" i="1" s="1"/>
  <c r="E1173" i="1"/>
  <c r="E1769" i="1" s="1"/>
  <c r="P1172" i="1"/>
  <c r="O1172" i="1"/>
  <c r="N1172" i="1"/>
  <c r="M1172" i="1"/>
  <c r="L1172" i="1"/>
  <c r="K1172" i="1"/>
  <c r="J1172" i="1"/>
  <c r="I1172" i="1"/>
  <c r="H1172" i="1"/>
  <c r="G1172" i="1" s="1"/>
  <c r="F1172" i="1"/>
  <c r="E1172" i="1"/>
  <c r="Q1172" i="1" s="1"/>
  <c r="P1171" i="1"/>
  <c r="O1171" i="1"/>
  <c r="N1171" i="1"/>
  <c r="M1171" i="1"/>
  <c r="K1171" i="1"/>
  <c r="J1171" i="1"/>
  <c r="I1171" i="1"/>
  <c r="G1171" i="1" s="1"/>
  <c r="H1171" i="1"/>
  <c r="F1171" i="1"/>
  <c r="E1171" i="1"/>
  <c r="P1170" i="1"/>
  <c r="O1170" i="1"/>
  <c r="N1170" i="1"/>
  <c r="M1170" i="1"/>
  <c r="L1170" i="1" s="1"/>
  <c r="K1170" i="1"/>
  <c r="J1170" i="1"/>
  <c r="I1170" i="1"/>
  <c r="H1170" i="1"/>
  <c r="G1170" i="1"/>
  <c r="F1170" i="1"/>
  <c r="R1170" i="1" s="1"/>
  <c r="E1170" i="1"/>
  <c r="Q1170" i="1" s="1"/>
  <c r="P1169" i="1"/>
  <c r="O1169" i="1"/>
  <c r="N1169" i="1"/>
  <c r="M1169" i="1"/>
  <c r="L1169" i="1" s="1"/>
  <c r="K1169" i="1"/>
  <c r="J1169" i="1"/>
  <c r="I1169" i="1"/>
  <c r="H1169" i="1"/>
  <c r="G1169" i="1"/>
  <c r="Q1169" i="1" s="1"/>
  <c r="F1169" i="1"/>
  <c r="R1169" i="1" s="1"/>
  <c r="E1169" i="1"/>
  <c r="P1168" i="1"/>
  <c r="O1168" i="1"/>
  <c r="N1168" i="1"/>
  <c r="M1168" i="1"/>
  <c r="L1168" i="1"/>
  <c r="K1168" i="1"/>
  <c r="J1168" i="1"/>
  <c r="I1168" i="1"/>
  <c r="H1168" i="1"/>
  <c r="G1168" i="1" s="1"/>
  <c r="F1168" i="1"/>
  <c r="E1168" i="1"/>
  <c r="Q1168" i="1" s="1"/>
  <c r="P1167" i="1"/>
  <c r="O1167" i="1"/>
  <c r="N1167" i="1"/>
  <c r="M1167" i="1"/>
  <c r="K1167" i="1"/>
  <c r="J1167" i="1"/>
  <c r="I1167" i="1"/>
  <c r="G1167" i="1" s="1"/>
  <c r="H1167" i="1"/>
  <c r="F1167" i="1"/>
  <c r="E1167" i="1"/>
  <c r="P1166" i="1"/>
  <c r="O1166" i="1"/>
  <c r="N1166" i="1"/>
  <c r="M1166" i="1"/>
  <c r="L1166" i="1" s="1"/>
  <c r="K1166" i="1"/>
  <c r="J1166" i="1"/>
  <c r="I1166" i="1"/>
  <c r="H1166" i="1"/>
  <c r="G1166" i="1"/>
  <c r="F1166" i="1"/>
  <c r="R1166" i="1" s="1"/>
  <c r="E1166" i="1"/>
  <c r="Q1166" i="1" s="1"/>
  <c r="P1165" i="1"/>
  <c r="O1165" i="1"/>
  <c r="N1165" i="1"/>
  <c r="M1165" i="1"/>
  <c r="L1165" i="1" s="1"/>
  <c r="K1165" i="1"/>
  <c r="J1165" i="1"/>
  <c r="I1165" i="1"/>
  <c r="H1165" i="1"/>
  <c r="G1165" i="1"/>
  <c r="Q1165" i="1" s="1"/>
  <c r="F1165" i="1"/>
  <c r="R1165" i="1" s="1"/>
  <c r="E1165" i="1"/>
  <c r="P1164" i="1"/>
  <c r="O1164" i="1"/>
  <c r="N1164" i="1"/>
  <c r="M1164" i="1"/>
  <c r="L1164" i="1"/>
  <c r="K1164" i="1"/>
  <c r="J1164" i="1"/>
  <c r="I1164" i="1"/>
  <c r="H1164" i="1"/>
  <c r="G1164" i="1" s="1"/>
  <c r="F1164" i="1"/>
  <c r="E1164" i="1"/>
  <c r="Q1164" i="1" s="1"/>
  <c r="P1163" i="1"/>
  <c r="O1163" i="1"/>
  <c r="N1163" i="1"/>
  <c r="M1163" i="1"/>
  <c r="K1163" i="1"/>
  <c r="J1163" i="1"/>
  <c r="I1163" i="1"/>
  <c r="G1163" i="1" s="1"/>
  <c r="H1163" i="1"/>
  <c r="F1163" i="1"/>
  <c r="E1163" i="1"/>
  <c r="P1162" i="1"/>
  <c r="O1162" i="1"/>
  <c r="N1162" i="1"/>
  <c r="M1162" i="1"/>
  <c r="L1162" i="1" s="1"/>
  <c r="K1162" i="1"/>
  <c r="J1162" i="1"/>
  <c r="I1162" i="1"/>
  <c r="H1162" i="1"/>
  <c r="G1162" i="1"/>
  <c r="F1162" i="1"/>
  <c r="R1162" i="1" s="1"/>
  <c r="E1162" i="1"/>
  <c r="Q1162" i="1" s="1"/>
  <c r="P1161" i="1"/>
  <c r="O1161" i="1"/>
  <c r="N1161" i="1"/>
  <c r="M1161" i="1"/>
  <c r="L1161" i="1" s="1"/>
  <c r="K1161" i="1"/>
  <c r="J1161" i="1"/>
  <c r="I1161" i="1"/>
  <c r="H1161" i="1"/>
  <c r="G1161" i="1"/>
  <c r="Q1161" i="1" s="1"/>
  <c r="F1161" i="1"/>
  <c r="R1161" i="1" s="1"/>
  <c r="E1161" i="1"/>
  <c r="P1160" i="1"/>
  <c r="O1160" i="1"/>
  <c r="N1160" i="1"/>
  <c r="M1160" i="1"/>
  <c r="L1160" i="1"/>
  <c r="K1160" i="1"/>
  <c r="J1160" i="1"/>
  <c r="I1160" i="1"/>
  <c r="H1160" i="1"/>
  <c r="G1160" i="1" s="1"/>
  <c r="F1160" i="1"/>
  <c r="E1160" i="1"/>
  <c r="Q1160" i="1" s="1"/>
  <c r="P1159" i="1"/>
  <c r="O1159" i="1"/>
  <c r="N1159" i="1"/>
  <c r="N1147" i="1" s="1"/>
  <c r="N1239" i="1" s="1"/>
  <c r="M1159" i="1"/>
  <c r="K1159" i="1"/>
  <c r="J1159" i="1"/>
  <c r="I1159" i="1"/>
  <c r="G1159" i="1" s="1"/>
  <c r="H1159" i="1"/>
  <c r="F1159" i="1"/>
  <c r="E1159" i="1"/>
  <c r="P1158" i="1"/>
  <c r="O1158" i="1"/>
  <c r="N1158" i="1"/>
  <c r="M1158" i="1"/>
  <c r="L1158" i="1" s="1"/>
  <c r="K1158" i="1"/>
  <c r="J1158" i="1"/>
  <c r="I1158" i="1"/>
  <c r="H1158" i="1"/>
  <c r="G1158" i="1"/>
  <c r="F1158" i="1"/>
  <c r="R1158" i="1" s="1"/>
  <c r="E1158" i="1"/>
  <c r="Q1158" i="1" s="1"/>
  <c r="P1157" i="1"/>
  <c r="O1157" i="1"/>
  <c r="N1157" i="1"/>
  <c r="M1157" i="1"/>
  <c r="L1157" i="1" s="1"/>
  <c r="K1157" i="1"/>
  <c r="J1157" i="1"/>
  <c r="I1157" i="1"/>
  <c r="H1157" i="1"/>
  <c r="G1157" i="1"/>
  <c r="Q1157" i="1" s="1"/>
  <c r="F1157" i="1"/>
  <c r="R1157" i="1" s="1"/>
  <c r="E1157" i="1"/>
  <c r="Q1156" i="1"/>
  <c r="L1156" i="1"/>
  <c r="R1156" i="1" s="1"/>
  <c r="G1156" i="1"/>
  <c r="P1155" i="1"/>
  <c r="O1155" i="1"/>
  <c r="L1155" i="1" s="1"/>
  <c r="N1155" i="1"/>
  <c r="M1155" i="1"/>
  <c r="K1155" i="1"/>
  <c r="J1155" i="1"/>
  <c r="I1155" i="1"/>
  <c r="H1155" i="1"/>
  <c r="G1155" i="1"/>
  <c r="F1155" i="1"/>
  <c r="E1155" i="1"/>
  <c r="Q1154" i="1"/>
  <c r="P1154" i="1"/>
  <c r="O1154" i="1"/>
  <c r="N1154" i="1"/>
  <c r="M1154" i="1"/>
  <c r="K1154" i="1"/>
  <c r="J1154" i="1"/>
  <c r="I1154" i="1"/>
  <c r="G1154" i="1" s="1"/>
  <c r="H1154" i="1"/>
  <c r="F1154" i="1"/>
  <c r="E1154" i="1"/>
  <c r="P1153" i="1"/>
  <c r="O1153" i="1"/>
  <c r="N1153" i="1"/>
  <c r="M1153" i="1"/>
  <c r="L1153" i="1" s="1"/>
  <c r="K1153" i="1"/>
  <c r="J1153" i="1"/>
  <c r="I1153" i="1"/>
  <c r="H1153" i="1"/>
  <c r="G1153" i="1" s="1"/>
  <c r="F1153" i="1"/>
  <c r="E1153" i="1"/>
  <c r="Q1153" i="1" s="1"/>
  <c r="P1152" i="1"/>
  <c r="O1152" i="1"/>
  <c r="N1152" i="1"/>
  <c r="M1152" i="1"/>
  <c r="K1152" i="1"/>
  <c r="J1152" i="1"/>
  <c r="G1152" i="1" s="1"/>
  <c r="I1152" i="1"/>
  <c r="H1152" i="1"/>
  <c r="F1152" i="1"/>
  <c r="E1152" i="1"/>
  <c r="Q1152" i="1" s="1"/>
  <c r="L1151" i="1"/>
  <c r="R1151" i="1" s="1"/>
  <c r="G1151" i="1"/>
  <c r="Q1151" i="1" s="1"/>
  <c r="P1150" i="1"/>
  <c r="O1150" i="1"/>
  <c r="N1150" i="1"/>
  <c r="M1150" i="1"/>
  <c r="L1150" i="1" s="1"/>
  <c r="K1150" i="1"/>
  <c r="J1150" i="1"/>
  <c r="I1150" i="1"/>
  <c r="H1150" i="1"/>
  <c r="G1150" i="1"/>
  <c r="F1150" i="1"/>
  <c r="E1150" i="1"/>
  <c r="Q1150" i="1" s="1"/>
  <c r="P1149" i="1"/>
  <c r="O1149" i="1"/>
  <c r="N1149" i="1"/>
  <c r="M1149" i="1"/>
  <c r="L1149" i="1" s="1"/>
  <c r="K1149" i="1"/>
  <c r="K1147" i="1" s="1"/>
  <c r="J1149" i="1"/>
  <c r="I1149" i="1"/>
  <c r="H1149" i="1"/>
  <c r="G1149" i="1"/>
  <c r="Q1149" i="1" s="1"/>
  <c r="F1149" i="1"/>
  <c r="R1149" i="1" s="1"/>
  <c r="E1149" i="1"/>
  <c r="P1148" i="1"/>
  <c r="P1147" i="1" s="1"/>
  <c r="O1148" i="1"/>
  <c r="O1147" i="1" s="1"/>
  <c r="N1148" i="1"/>
  <c r="M1148" i="1"/>
  <c r="L1148" i="1"/>
  <c r="K1148" i="1"/>
  <c r="J1148" i="1"/>
  <c r="I1148" i="1"/>
  <c r="H1148" i="1"/>
  <c r="F1148" i="1"/>
  <c r="E1148" i="1"/>
  <c r="P1145" i="1"/>
  <c r="O1145" i="1"/>
  <c r="N1145" i="1"/>
  <c r="M1145" i="1"/>
  <c r="K1145" i="1"/>
  <c r="J1145" i="1"/>
  <c r="G1145" i="1" s="1"/>
  <c r="I1145" i="1"/>
  <c r="H1145" i="1"/>
  <c r="F1145" i="1"/>
  <c r="E1145" i="1"/>
  <c r="Q1145" i="1" s="1"/>
  <c r="P1144" i="1"/>
  <c r="O1144" i="1"/>
  <c r="L1144" i="1" s="1"/>
  <c r="N1144" i="1"/>
  <c r="M1144" i="1"/>
  <c r="K1144" i="1"/>
  <c r="J1144" i="1"/>
  <c r="I1144" i="1"/>
  <c r="H1144" i="1"/>
  <c r="G1144" i="1"/>
  <c r="F1144" i="1"/>
  <c r="E1144" i="1"/>
  <c r="Q1144" i="1" s="1"/>
  <c r="P1143" i="1"/>
  <c r="O1143" i="1"/>
  <c r="N1143" i="1"/>
  <c r="M1143" i="1"/>
  <c r="L1143" i="1" s="1"/>
  <c r="R1143" i="1" s="1"/>
  <c r="K1143" i="1"/>
  <c r="J1143" i="1"/>
  <c r="I1143" i="1"/>
  <c r="G1143" i="1" s="1"/>
  <c r="Q1143" i="1" s="1"/>
  <c r="H1143" i="1"/>
  <c r="F1143" i="1"/>
  <c r="E1143" i="1"/>
  <c r="P1142" i="1"/>
  <c r="O1142" i="1"/>
  <c r="N1142" i="1"/>
  <c r="M1142" i="1"/>
  <c r="L1142" i="1" s="1"/>
  <c r="K1142" i="1"/>
  <c r="J1142" i="1"/>
  <c r="I1142" i="1"/>
  <c r="H1142" i="1"/>
  <c r="F1142" i="1"/>
  <c r="E1142" i="1"/>
  <c r="P1141" i="1"/>
  <c r="O1141" i="1"/>
  <c r="N1141" i="1"/>
  <c r="M1141" i="1"/>
  <c r="K1141" i="1"/>
  <c r="J1141" i="1"/>
  <c r="G1141" i="1" s="1"/>
  <c r="I1141" i="1"/>
  <c r="H1141" i="1"/>
  <c r="F1141" i="1"/>
  <c r="E1141" i="1"/>
  <c r="Q1141" i="1" s="1"/>
  <c r="P1140" i="1"/>
  <c r="O1140" i="1"/>
  <c r="L1140" i="1" s="1"/>
  <c r="N1140" i="1"/>
  <c r="M1140" i="1"/>
  <c r="K1140" i="1"/>
  <c r="J1140" i="1"/>
  <c r="I1140" i="1"/>
  <c r="H1140" i="1"/>
  <c r="G1140" i="1"/>
  <c r="F1140" i="1"/>
  <c r="E1140" i="1"/>
  <c r="Q1140" i="1" s="1"/>
  <c r="P1139" i="1"/>
  <c r="O1139" i="1"/>
  <c r="N1139" i="1"/>
  <c r="M1139" i="1"/>
  <c r="L1139" i="1" s="1"/>
  <c r="R1139" i="1" s="1"/>
  <c r="K1139" i="1"/>
  <c r="J1139" i="1"/>
  <c r="I1139" i="1"/>
  <c r="G1139" i="1" s="1"/>
  <c r="Q1139" i="1" s="1"/>
  <c r="H1139" i="1"/>
  <c r="F1139" i="1"/>
  <c r="E1139" i="1"/>
  <c r="P1138" i="1"/>
  <c r="O1138" i="1"/>
  <c r="N1138" i="1"/>
  <c r="M1138" i="1"/>
  <c r="L1138" i="1" s="1"/>
  <c r="K1138" i="1"/>
  <c r="J1138" i="1"/>
  <c r="I1138" i="1"/>
  <c r="H1138" i="1"/>
  <c r="G1138" i="1" s="1"/>
  <c r="Q1138" i="1" s="1"/>
  <c r="F1138" i="1"/>
  <c r="E1138" i="1"/>
  <c r="P1137" i="1"/>
  <c r="O1137" i="1"/>
  <c r="N1137" i="1"/>
  <c r="N1135" i="1" s="1"/>
  <c r="M1137" i="1"/>
  <c r="K1137" i="1"/>
  <c r="J1137" i="1"/>
  <c r="I1137" i="1"/>
  <c r="I1135" i="1" s="1"/>
  <c r="H1137" i="1"/>
  <c r="F1137" i="1"/>
  <c r="E1137" i="1"/>
  <c r="P1136" i="1"/>
  <c r="P1135" i="1" s="1"/>
  <c r="O1136" i="1"/>
  <c r="N1136" i="1"/>
  <c r="M1136" i="1"/>
  <c r="K1136" i="1"/>
  <c r="K1135" i="1" s="1"/>
  <c r="J1136" i="1"/>
  <c r="I1136" i="1"/>
  <c r="H1136" i="1"/>
  <c r="H1135" i="1" s="1"/>
  <c r="G1136" i="1"/>
  <c r="F1136" i="1"/>
  <c r="E1136" i="1"/>
  <c r="M1135" i="1"/>
  <c r="F1135" i="1"/>
  <c r="E1135" i="1"/>
  <c r="P1134" i="1"/>
  <c r="O1134" i="1"/>
  <c r="L1134" i="1" s="1"/>
  <c r="N1134" i="1"/>
  <c r="M1134" i="1"/>
  <c r="K1134" i="1"/>
  <c r="J1134" i="1"/>
  <c r="I1134" i="1"/>
  <c r="H1134" i="1"/>
  <c r="G1134" i="1"/>
  <c r="F1134" i="1"/>
  <c r="E1134" i="1"/>
  <c r="Q1133" i="1"/>
  <c r="P1133" i="1"/>
  <c r="O1133" i="1"/>
  <c r="N1133" i="1"/>
  <c r="M1133" i="1"/>
  <c r="L1133" i="1" s="1"/>
  <c r="R1133" i="1" s="1"/>
  <c r="K1133" i="1"/>
  <c r="J1133" i="1"/>
  <c r="I1133" i="1"/>
  <c r="G1133" i="1" s="1"/>
  <c r="H1133" i="1"/>
  <c r="F1133" i="1"/>
  <c r="E1133" i="1"/>
  <c r="P1132" i="1"/>
  <c r="O1132" i="1"/>
  <c r="N1132" i="1"/>
  <c r="M1132" i="1"/>
  <c r="K1132" i="1"/>
  <c r="J1132" i="1"/>
  <c r="I1132" i="1"/>
  <c r="I1126" i="1" s="1"/>
  <c r="H1132" i="1"/>
  <c r="G1132" i="1" s="1"/>
  <c r="F1132" i="1"/>
  <c r="E1132" i="1"/>
  <c r="E1126" i="1" s="1"/>
  <c r="P1131" i="1"/>
  <c r="O1131" i="1"/>
  <c r="N1131" i="1"/>
  <c r="M1131" i="1"/>
  <c r="K1131" i="1"/>
  <c r="J1131" i="1"/>
  <c r="G1131" i="1" s="1"/>
  <c r="I1131" i="1"/>
  <c r="H1131" i="1"/>
  <c r="F1131" i="1"/>
  <c r="E1131" i="1"/>
  <c r="Q1131" i="1" s="1"/>
  <c r="P1130" i="1"/>
  <c r="O1130" i="1"/>
  <c r="N1130" i="1"/>
  <c r="M1130" i="1"/>
  <c r="L1130" i="1"/>
  <c r="K1130" i="1"/>
  <c r="J1130" i="1"/>
  <c r="I1130" i="1"/>
  <c r="H1130" i="1"/>
  <c r="F1130" i="1"/>
  <c r="E1130" i="1"/>
  <c r="P1129" i="1"/>
  <c r="O1129" i="1"/>
  <c r="N1129" i="1"/>
  <c r="M1129" i="1"/>
  <c r="L1129" i="1" s="1"/>
  <c r="K1129" i="1"/>
  <c r="J1129" i="1"/>
  <c r="G1129" i="1" s="1"/>
  <c r="I1129" i="1"/>
  <c r="H1129" i="1"/>
  <c r="F1129" i="1"/>
  <c r="R1129" i="1" s="1"/>
  <c r="E1129" i="1"/>
  <c r="Q1129" i="1" s="1"/>
  <c r="P1128" i="1"/>
  <c r="O1128" i="1"/>
  <c r="N1128" i="1"/>
  <c r="M1128" i="1"/>
  <c r="L1128" i="1"/>
  <c r="K1128" i="1"/>
  <c r="J1128" i="1"/>
  <c r="I1128" i="1"/>
  <c r="H1128" i="1"/>
  <c r="G1128" i="1" s="1"/>
  <c r="F1128" i="1"/>
  <c r="R1128" i="1" s="1"/>
  <c r="E1128" i="1"/>
  <c r="Q1128" i="1" s="1"/>
  <c r="P1127" i="1"/>
  <c r="O1127" i="1"/>
  <c r="O1126" i="1" s="1"/>
  <c r="N1127" i="1"/>
  <c r="N1126" i="1" s="1"/>
  <c r="M1127" i="1"/>
  <c r="K1127" i="1"/>
  <c r="J1127" i="1"/>
  <c r="I1127" i="1"/>
  <c r="H1127" i="1"/>
  <c r="F1127" i="1"/>
  <c r="E1127" i="1"/>
  <c r="P1126" i="1"/>
  <c r="P1125" i="1"/>
  <c r="O1125" i="1"/>
  <c r="N1125" i="1"/>
  <c r="M1125" i="1"/>
  <c r="L1125" i="1" s="1"/>
  <c r="K1125" i="1"/>
  <c r="J1125" i="1"/>
  <c r="G1125" i="1" s="1"/>
  <c r="I1125" i="1"/>
  <c r="H1125" i="1"/>
  <c r="F1125" i="1"/>
  <c r="R1125" i="1" s="1"/>
  <c r="E1125" i="1"/>
  <c r="Q1125" i="1" s="1"/>
  <c r="P1124" i="1"/>
  <c r="O1124" i="1"/>
  <c r="N1124" i="1"/>
  <c r="M1124" i="1"/>
  <c r="L1124" i="1"/>
  <c r="K1124" i="1"/>
  <c r="J1124" i="1"/>
  <c r="I1124" i="1"/>
  <c r="H1124" i="1"/>
  <c r="G1124" i="1" s="1"/>
  <c r="F1124" i="1"/>
  <c r="R1124" i="1" s="1"/>
  <c r="E1124" i="1"/>
  <c r="Q1124" i="1" s="1"/>
  <c r="P1123" i="1"/>
  <c r="O1123" i="1"/>
  <c r="N1123" i="1"/>
  <c r="M1123" i="1"/>
  <c r="K1123" i="1"/>
  <c r="J1123" i="1"/>
  <c r="G1123" i="1" s="1"/>
  <c r="I1123" i="1"/>
  <c r="H1123" i="1"/>
  <c r="F1123" i="1"/>
  <c r="E1123" i="1"/>
  <c r="Q1123" i="1" s="1"/>
  <c r="P1122" i="1"/>
  <c r="O1122" i="1"/>
  <c r="N1122" i="1"/>
  <c r="M1122" i="1"/>
  <c r="L1122" i="1"/>
  <c r="K1122" i="1"/>
  <c r="J1122" i="1"/>
  <c r="I1122" i="1"/>
  <c r="H1122" i="1"/>
  <c r="G1122" i="1" s="1"/>
  <c r="F1122" i="1"/>
  <c r="E1122" i="1"/>
  <c r="P1121" i="1"/>
  <c r="O1121" i="1"/>
  <c r="N1121" i="1"/>
  <c r="M1121" i="1"/>
  <c r="L1121" i="1" s="1"/>
  <c r="K1121" i="1"/>
  <c r="J1121" i="1"/>
  <c r="G1121" i="1" s="1"/>
  <c r="I1121" i="1"/>
  <c r="H1121" i="1"/>
  <c r="F1121" i="1"/>
  <c r="R1121" i="1" s="1"/>
  <c r="E1121" i="1"/>
  <c r="Q1121" i="1" s="1"/>
  <c r="P1120" i="1"/>
  <c r="O1120" i="1"/>
  <c r="N1120" i="1"/>
  <c r="M1120" i="1"/>
  <c r="L1120" i="1"/>
  <c r="K1120" i="1"/>
  <c r="J1120" i="1"/>
  <c r="I1120" i="1"/>
  <c r="H1120" i="1"/>
  <c r="G1120" i="1" s="1"/>
  <c r="F1120" i="1"/>
  <c r="R1120" i="1" s="1"/>
  <c r="E1120" i="1"/>
  <c r="Q1120" i="1" s="1"/>
  <c r="P1119" i="1"/>
  <c r="O1119" i="1"/>
  <c r="N1119" i="1"/>
  <c r="M1119" i="1"/>
  <c r="K1119" i="1"/>
  <c r="J1119" i="1"/>
  <c r="G1119" i="1" s="1"/>
  <c r="I1119" i="1"/>
  <c r="H1119" i="1"/>
  <c r="F1119" i="1"/>
  <c r="E1119" i="1"/>
  <c r="Q1119" i="1" s="1"/>
  <c r="P1118" i="1"/>
  <c r="O1118" i="1"/>
  <c r="N1118" i="1"/>
  <c r="M1118" i="1"/>
  <c r="M1117" i="1" s="1"/>
  <c r="L1118" i="1"/>
  <c r="K1118" i="1"/>
  <c r="J1118" i="1"/>
  <c r="I1118" i="1"/>
  <c r="I1117" i="1" s="1"/>
  <c r="H1118" i="1"/>
  <c r="F1118" i="1"/>
  <c r="E1118" i="1"/>
  <c r="E1117" i="1" s="1"/>
  <c r="O1117" i="1"/>
  <c r="K1117" i="1"/>
  <c r="P1116" i="1"/>
  <c r="O1116" i="1"/>
  <c r="N1116" i="1"/>
  <c r="M1116" i="1"/>
  <c r="L1116" i="1"/>
  <c r="K1116" i="1"/>
  <c r="J1116" i="1"/>
  <c r="I1116" i="1"/>
  <c r="H1116" i="1"/>
  <c r="G1116" i="1" s="1"/>
  <c r="F1116" i="1"/>
  <c r="E1116" i="1"/>
  <c r="P1115" i="1"/>
  <c r="O1115" i="1"/>
  <c r="N1115" i="1"/>
  <c r="N1113" i="1" s="1"/>
  <c r="M1115" i="1"/>
  <c r="L1115" i="1" s="1"/>
  <c r="R1115" i="1" s="1"/>
  <c r="K1115" i="1"/>
  <c r="K1113" i="1" s="1"/>
  <c r="J1115" i="1"/>
  <c r="I1115" i="1"/>
  <c r="H1115" i="1"/>
  <c r="G1115" i="1"/>
  <c r="F1115" i="1"/>
  <c r="E1115" i="1"/>
  <c r="P1114" i="1"/>
  <c r="P1113" i="1" s="1"/>
  <c r="O1114" i="1"/>
  <c r="N1114" i="1"/>
  <c r="M1114" i="1"/>
  <c r="K1114" i="1"/>
  <c r="J1114" i="1"/>
  <c r="I1114" i="1"/>
  <c r="I1113" i="1" s="1"/>
  <c r="H1114" i="1"/>
  <c r="F1114" i="1"/>
  <c r="E1114" i="1"/>
  <c r="E1113" i="1" s="1"/>
  <c r="O1113" i="1"/>
  <c r="J1113" i="1"/>
  <c r="F1113" i="1"/>
  <c r="P1112" i="1"/>
  <c r="O1112" i="1"/>
  <c r="N1112" i="1"/>
  <c r="M1112" i="1"/>
  <c r="L1112" i="1"/>
  <c r="K1112" i="1"/>
  <c r="J1112" i="1"/>
  <c r="I1112" i="1"/>
  <c r="H1112" i="1"/>
  <c r="G1112" i="1" s="1"/>
  <c r="Q1112" i="1" s="1"/>
  <c r="F1112" i="1"/>
  <c r="E1112" i="1"/>
  <c r="P1111" i="1"/>
  <c r="O1111" i="1"/>
  <c r="N1111" i="1"/>
  <c r="M1111" i="1"/>
  <c r="K1111" i="1"/>
  <c r="J1111" i="1"/>
  <c r="I1111" i="1"/>
  <c r="H1111" i="1"/>
  <c r="G1111" i="1"/>
  <c r="F1111" i="1"/>
  <c r="E1111" i="1"/>
  <c r="P1110" i="1"/>
  <c r="O1110" i="1"/>
  <c r="N1110" i="1"/>
  <c r="M1110" i="1"/>
  <c r="L1110" i="1"/>
  <c r="K1110" i="1"/>
  <c r="J1110" i="1"/>
  <c r="I1110" i="1"/>
  <c r="H1110" i="1"/>
  <c r="G1110" i="1" s="1"/>
  <c r="Q1110" i="1" s="1"/>
  <c r="F1110" i="1"/>
  <c r="E1110" i="1"/>
  <c r="P1109" i="1"/>
  <c r="O1109" i="1"/>
  <c r="N1109" i="1"/>
  <c r="M1109" i="1"/>
  <c r="K1109" i="1"/>
  <c r="J1109" i="1"/>
  <c r="I1109" i="1"/>
  <c r="H1109" i="1"/>
  <c r="G1109" i="1"/>
  <c r="F1109" i="1"/>
  <c r="E1109" i="1"/>
  <c r="P1108" i="1"/>
  <c r="O1108" i="1"/>
  <c r="N1108" i="1"/>
  <c r="M1108" i="1"/>
  <c r="L1108" i="1"/>
  <c r="K1108" i="1"/>
  <c r="J1108" i="1"/>
  <c r="I1108" i="1"/>
  <c r="H1108" i="1"/>
  <c r="G1108" i="1" s="1"/>
  <c r="Q1108" i="1" s="1"/>
  <c r="F1108" i="1"/>
  <c r="E1108" i="1"/>
  <c r="P1107" i="1"/>
  <c r="O1107" i="1"/>
  <c r="N1107" i="1"/>
  <c r="M1107" i="1"/>
  <c r="K1107" i="1"/>
  <c r="J1107" i="1"/>
  <c r="I1107" i="1"/>
  <c r="H1107" i="1"/>
  <c r="G1107" i="1"/>
  <c r="F1107" i="1"/>
  <c r="E1107" i="1"/>
  <c r="P1106" i="1"/>
  <c r="P1104" i="1" s="1"/>
  <c r="O1106" i="1"/>
  <c r="N1106" i="1"/>
  <c r="M1106" i="1"/>
  <c r="L1106" i="1"/>
  <c r="K1106" i="1"/>
  <c r="J1106" i="1"/>
  <c r="I1106" i="1"/>
  <c r="H1106" i="1"/>
  <c r="F1106" i="1"/>
  <c r="E1106" i="1"/>
  <c r="P1105" i="1"/>
  <c r="O1105" i="1"/>
  <c r="O1104" i="1" s="1"/>
  <c r="N1105" i="1"/>
  <c r="N1104" i="1" s="1"/>
  <c r="M1105" i="1"/>
  <c r="K1105" i="1"/>
  <c r="J1105" i="1"/>
  <c r="J1104" i="1" s="1"/>
  <c r="I1105" i="1"/>
  <c r="H1105" i="1"/>
  <c r="G1105" i="1"/>
  <c r="F1105" i="1"/>
  <c r="F1104" i="1" s="1"/>
  <c r="E1105" i="1"/>
  <c r="M1104" i="1"/>
  <c r="I1104" i="1"/>
  <c r="E1104" i="1"/>
  <c r="P1103" i="1"/>
  <c r="O1103" i="1"/>
  <c r="N1103" i="1"/>
  <c r="M1103" i="1"/>
  <c r="K1103" i="1"/>
  <c r="J1103" i="1"/>
  <c r="G1103" i="1" s="1"/>
  <c r="I1103" i="1"/>
  <c r="H1103" i="1"/>
  <c r="F1103" i="1"/>
  <c r="E1103" i="1"/>
  <c r="P1102" i="1"/>
  <c r="O1102" i="1"/>
  <c r="N1102" i="1"/>
  <c r="M1102" i="1"/>
  <c r="L1102" i="1"/>
  <c r="K1102" i="1"/>
  <c r="J1102" i="1"/>
  <c r="I1102" i="1"/>
  <c r="H1102" i="1"/>
  <c r="G1102" i="1" s="1"/>
  <c r="F1102" i="1"/>
  <c r="R1102" i="1" s="1"/>
  <c r="E1102" i="1"/>
  <c r="Q1102" i="1" s="1"/>
  <c r="P1101" i="1"/>
  <c r="O1101" i="1"/>
  <c r="N1101" i="1"/>
  <c r="N1100" i="1" s="1"/>
  <c r="M1101" i="1"/>
  <c r="K1101" i="1"/>
  <c r="K1100" i="1" s="1"/>
  <c r="J1101" i="1"/>
  <c r="I1101" i="1"/>
  <c r="H1101" i="1"/>
  <c r="F1101" i="1"/>
  <c r="E1101" i="1"/>
  <c r="P1100" i="1"/>
  <c r="M1100" i="1"/>
  <c r="I1100" i="1"/>
  <c r="H1100" i="1"/>
  <c r="E1100" i="1"/>
  <c r="E1146" i="1" s="1"/>
  <c r="R1099" i="1"/>
  <c r="Q1099" i="1"/>
  <c r="P1098" i="1"/>
  <c r="O1098" i="1"/>
  <c r="N1098" i="1"/>
  <c r="M1098" i="1"/>
  <c r="L1098" i="1"/>
  <c r="K1098" i="1"/>
  <c r="J1098" i="1"/>
  <c r="I1098" i="1"/>
  <c r="H1098" i="1"/>
  <c r="G1098" i="1" s="1"/>
  <c r="Q1098" i="1" s="1"/>
  <c r="F1098" i="1"/>
  <c r="E1098" i="1"/>
  <c r="P1097" i="1"/>
  <c r="O1097" i="1"/>
  <c r="N1097" i="1"/>
  <c r="M1097" i="1"/>
  <c r="K1097" i="1"/>
  <c r="J1097" i="1"/>
  <c r="I1097" i="1"/>
  <c r="H1097" i="1"/>
  <c r="G1097" i="1"/>
  <c r="F1097" i="1"/>
  <c r="E1097" i="1"/>
  <c r="P1096" i="1"/>
  <c r="O1096" i="1"/>
  <c r="N1096" i="1"/>
  <c r="M1096" i="1"/>
  <c r="L1096" i="1"/>
  <c r="K1096" i="1"/>
  <c r="J1096" i="1"/>
  <c r="I1096" i="1"/>
  <c r="H1096" i="1"/>
  <c r="G1096" i="1" s="1"/>
  <c r="Q1096" i="1" s="1"/>
  <c r="F1096" i="1"/>
  <c r="E1096" i="1"/>
  <c r="P1095" i="1"/>
  <c r="O1095" i="1"/>
  <c r="N1095" i="1"/>
  <c r="M1095" i="1"/>
  <c r="K1095" i="1"/>
  <c r="J1095" i="1"/>
  <c r="I1095" i="1"/>
  <c r="H1095" i="1"/>
  <c r="G1095" i="1"/>
  <c r="F1095" i="1"/>
  <c r="E1095" i="1"/>
  <c r="P1094" i="1"/>
  <c r="P1088" i="1" s="1"/>
  <c r="O1094" i="1"/>
  <c r="N1094" i="1"/>
  <c r="M1094" i="1"/>
  <c r="L1094" i="1"/>
  <c r="K1094" i="1"/>
  <c r="J1094" i="1"/>
  <c r="I1094" i="1"/>
  <c r="H1094" i="1"/>
  <c r="F1094" i="1"/>
  <c r="E1094" i="1"/>
  <c r="P1093" i="1"/>
  <c r="O1093" i="1"/>
  <c r="N1093" i="1"/>
  <c r="M1093" i="1"/>
  <c r="K1093" i="1"/>
  <c r="J1093" i="1"/>
  <c r="I1093" i="1"/>
  <c r="H1093" i="1"/>
  <c r="G1093" i="1"/>
  <c r="F1093" i="1"/>
  <c r="E1093" i="1"/>
  <c r="Q1092" i="1"/>
  <c r="L1092" i="1"/>
  <c r="R1092" i="1" s="1"/>
  <c r="G1092" i="1"/>
  <c r="E1092" i="1"/>
  <c r="P1091" i="1"/>
  <c r="O1091" i="1"/>
  <c r="N1091" i="1"/>
  <c r="M1091" i="1"/>
  <c r="L1091" i="1" s="1"/>
  <c r="K1091" i="1"/>
  <c r="J1091" i="1"/>
  <c r="I1091" i="1"/>
  <c r="H1091" i="1"/>
  <c r="G1091" i="1" s="1"/>
  <c r="Q1091" i="1" s="1"/>
  <c r="F1091" i="1"/>
  <c r="R1091" i="1" s="1"/>
  <c r="E1091" i="1"/>
  <c r="P1090" i="1"/>
  <c r="O1090" i="1"/>
  <c r="L1090" i="1" s="1"/>
  <c r="N1090" i="1"/>
  <c r="M1090" i="1"/>
  <c r="K1090" i="1"/>
  <c r="J1090" i="1"/>
  <c r="I1090" i="1"/>
  <c r="H1090" i="1"/>
  <c r="G1090" i="1"/>
  <c r="F1090" i="1"/>
  <c r="E1090" i="1"/>
  <c r="P1089" i="1"/>
  <c r="O1089" i="1"/>
  <c r="N1089" i="1"/>
  <c r="N1088" i="1" s="1"/>
  <c r="M1089" i="1"/>
  <c r="K1089" i="1"/>
  <c r="J1089" i="1"/>
  <c r="I1089" i="1"/>
  <c r="I1088" i="1" s="1"/>
  <c r="H1089" i="1"/>
  <c r="G1089" i="1" s="1"/>
  <c r="Q1089" i="1" s="1"/>
  <c r="F1089" i="1"/>
  <c r="F1088" i="1" s="1"/>
  <c r="E1089" i="1"/>
  <c r="E1088" i="1" s="1"/>
  <c r="O1088" i="1"/>
  <c r="P1086" i="1"/>
  <c r="O1086" i="1"/>
  <c r="N1086" i="1"/>
  <c r="M1086" i="1"/>
  <c r="L1086" i="1"/>
  <c r="K1086" i="1"/>
  <c r="J1086" i="1"/>
  <c r="I1086" i="1"/>
  <c r="H1086" i="1"/>
  <c r="G1086" i="1" s="1"/>
  <c r="F1086" i="1"/>
  <c r="E1086" i="1"/>
  <c r="P1085" i="1"/>
  <c r="O1085" i="1"/>
  <c r="N1085" i="1"/>
  <c r="M1085" i="1"/>
  <c r="K1085" i="1"/>
  <c r="J1085" i="1"/>
  <c r="I1085" i="1"/>
  <c r="H1085" i="1"/>
  <c r="F1085" i="1"/>
  <c r="E1085" i="1"/>
  <c r="P1084" i="1"/>
  <c r="O1084" i="1"/>
  <c r="N1084" i="1"/>
  <c r="M1084" i="1"/>
  <c r="L1084" i="1"/>
  <c r="K1084" i="1"/>
  <c r="J1084" i="1"/>
  <c r="I1084" i="1"/>
  <c r="H1084" i="1"/>
  <c r="G1084" i="1" s="1"/>
  <c r="F1084" i="1"/>
  <c r="E1084" i="1"/>
  <c r="P1083" i="1"/>
  <c r="O1083" i="1"/>
  <c r="N1083" i="1"/>
  <c r="M1083" i="1"/>
  <c r="K1083" i="1"/>
  <c r="J1083" i="1"/>
  <c r="I1083" i="1"/>
  <c r="H1083" i="1"/>
  <c r="F1083" i="1"/>
  <c r="E1083" i="1"/>
  <c r="P1082" i="1"/>
  <c r="O1082" i="1"/>
  <c r="N1082" i="1"/>
  <c r="M1082" i="1"/>
  <c r="L1082" i="1"/>
  <c r="K1082" i="1"/>
  <c r="J1082" i="1"/>
  <c r="I1082" i="1"/>
  <c r="H1082" i="1"/>
  <c r="G1082" i="1" s="1"/>
  <c r="F1082" i="1"/>
  <c r="E1082" i="1"/>
  <c r="Q1082" i="1" s="1"/>
  <c r="P1081" i="1"/>
  <c r="O1081" i="1"/>
  <c r="N1081" i="1"/>
  <c r="M1081" i="1"/>
  <c r="K1081" i="1"/>
  <c r="J1081" i="1"/>
  <c r="I1081" i="1"/>
  <c r="H1081" i="1"/>
  <c r="F1081" i="1"/>
  <c r="E1081" i="1"/>
  <c r="P1080" i="1"/>
  <c r="O1080" i="1"/>
  <c r="N1080" i="1"/>
  <c r="M1080" i="1"/>
  <c r="L1080" i="1"/>
  <c r="K1080" i="1"/>
  <c r="J1080" i="1"/>
  <c r="I1080" i="1"/>
  <c r="H1080" i="1"/>
  <c r="G1080" i="1" s="1"/>
  <c r="F1080" i="1"/>
  <c r="E1080" i="1"/>
  <c r="Q1080" i="1" s="1"/>
  <c r="P1079" i="1"/>
  <c r="O1079" i="1"/>
  <c r="N1079" i="1"/>
  <c r="M1079" i="1"/>
  <c r="K1079" i="1"/>
  <c r="J1079" i="1"/>
  <c r="I1079" i="1"/>
  <c r="H1079" i="1"/>
  <c r="F1079" i="1"/>
  <c r="E1079" i="1"/>
  <c r="P1078" i="1"/>
  <c r="O1078" i="1"/>
  <c r="N1078" i="1"/>
  <c r="M1078" i="1"/>
  <c r="L1078" i="1"/>
  <c r="K1078" i="1"/>
  <c r="J1078" i="1"/>
  <c r="I1078" i="1"/>
  <c r="H1078" i="1"/>
  <c r="G1078" i="1" s="1"/>
  <c r="F1078" i="1"/>
  <c r="E1078" i="1"/>
  <c r="P1077" i="1"/>
  <c r="O1077" i="1"/>
  <c r="N1077" i="1"/>
  <c r="N1076" i="1" s="1"/>
  <c r="M1077" i="1"/>
  <c r="K1077" i="1"/>
  <c r="J1077" i="1"/>
  <c r="J1076" i="1" s="1"/>
  <c r="I1077" i="1"/>
  <c r="I1076" i="1" s="1"/>
  <c r="H1077" i="1"/>
  <c r="F1077" i="1"/>
  <c r="F1076" i="1" s="1"/>
  <c r="E1077" i="1"/>
  <c r="P1076" i="1"/>
  <c r="O1076" i="1"/>
  <c r="K1076" i="1"/>
  <c r="H1076" i="1"/>
  <c r="P1075" i="1"/>
  <c r="O1075" i="1"/>
  <c r="N1075" i="1"/>
  <c r="M1075" i="1"/>
  <c r="L1075" i="1" s="1"/>
  <c r="K1075" i="1"/>
  <c r="J1075" i="1"/>
  <c r="I1075" i="1"/>
  <c r="H1075" i="1"/>
  <c r="G1075" i="1" s="1"/>
  <c r="Q1075" i="1" s="1"/>
  <c r="F1075" i="1"/>
  <c r="R1075" i="1" s="1"/>
  <c r="E1075" i="1"/>
  <c r="P1074" i="1"/>
  <c r="O1074" i="1"/>
  <c r="L1074" i="1" s="1"/>
  <c r="N1074" i="1"/>
  <c r="M1074" i="1"/>
  <c r="K1074" i="1"/>
  <c r="J1074" i="1"/>
  <c r="I1074" i="1"/>
  <c r="H1074" i="1"/>
  <c r="G1074" i="1"/>
  <c r="F1074" i="1"/>
  <c r="E1074" i="1"/>
  <c r="P1073" i="1"/>
  <c r="O1073" i="1"/>
  <c r="N1073" i="1"/>
  <c r="M1073" i="1"/>
  <c r="L1073" i="1" s="1"/>
  <c r="K1073" i="1"/>
  <c r="J1073" i="1"/>
  <c r="I1073" i="1"/>
  <c r="H1073" i="1"/>
  <c r="G1073" i="1" s="1"/>
  <c r="Q1073" i="1" s="1"/>
  <c r="F1073" i="1"/>
  <c r="R1073" i="1" s="1"/>
  <c r="E1073" i="1"/>
  <c r="P1072" i="1"/>
  <c r="O1072" i="1"/>
  <c r="L1072" i="1" s="1"/>
  <c r="N1072" i="1"/>
  <c r="M1072" i="1"/>
  <c r="K1072" i="1"/>
  <c r="J1072" i="1"/>
  <c r="I1072" i="1"/>
  <c r="H1072" i="1"/>
  <c r="G1072" i="1"/>
  <c r="F1072" i="1"/>
  <c r="E1072" i="1"/>
  <c r="P1071" i="1"/>
  <c r="O1071" i="1"/>
  <c r="N1071" i="1"/>
  <c r="M1071" i="1"/>
  <c r="L1071" i="1" s="1"/>
  <c r="K1071" i="1"/>
  <c r="J1071" i="1"/>
  <c r="I1071" i="1"/>
  <c r="H1071" i="1"/>
  <c r="G1071" i="1" s="1"/>
  <c r="Q1071" i="1" s="1"/>
  <c r="F1071" i="1"/>
  <c r="R1071" i="1" s="1"/>
  <c r="E1071" i="1"/>
  <c r="P1070" i="1"/>
  <c r="O1070" i="1"/>
  <c r="L1070" i="1" s="1"/>
  <c r="N1070" i="1"/>
  <c r="M1070" i="1"/>
  <c r="K1070" i="1"/>
  <c r="J1070" i="1"/>
  <c r="I1070" i="1"/>
  <c r="H1070" i="1"/>
  <c r="G1070" i="1"/>
  <c r="F1070" i="1"/>
  <c r="E1070" i="1"/>
  <c r="P1069" i="1"/>
  <c r="O1069" i="1"/>
  <c r="N1069" i="1"/>
  <c r="N1068" i="1" s="1"/>
  <c r="M1069" i="1"/>
  <c r="K1069" i="1"/>
  <c r="J1069" i="1"/>
  <c r="J1068" i="1" s="1"/>
  <c r="I1069" i="1"/>
  <c r="I1068" i="1" s="1"/>
  <c r="H1069" i="1"/>
  <c r="G1069" i="1" s="1"/>
  <c r="Q1069" i="1" s="1"/>
  <c r="F1069" i="1"/>
  <c r="F1068" i="1" s="1"/>
  <c r="E1069" i="1"/>
  <c r="E1068" i="1" s="1"/>
  <c r="P1068" i="1"/>
  <c r="H1068" i="1"/>
  <c r="P1067" i="1"/>
  <c r="O1067" i="1"/>
  <c r="N1067" i="1"/>
  <c r="M1067" i="1"/>
  <c r="K1067" i="1"/>
  <c r="J1067" i="1"/>
  <c r="I1067" i="1"/>
  <c r="H1067" i="1"/>
  <c r="F1067" i="1"/>
  <c r="E1067" i="1"/>
  <c r="P1066" i="1"/>
  <c r="O1066" i="1"/>
  <c r="N1066" i="1"/>
  <c r="M1066" i="1"/>
  <c r="L1066" i="1"/>
  <c r="K1066" i="1"/>
  <c r="J1066" i="1"/>
  <c r="I1066" i="1"/>
  <c r="H1066" i="1"/>
  <c r="G1066" i="1" s="1"/>
  <c r="F1066" i="1"/>
  <c r="E1066" i="1"/>
  <c r="P1065" i="1"/>
  <c r="O1065" i="1"/>
  <c r="N1065" i="1"/>
  <c r="M1065" i="1"/>
  <c r="K1065" i="1"/>
  <c r="J1065" i="1"/>
  <c r="I1065" i="1"/>
  <c r="H1065" i="1"/>
  <c r="F1065" i="1"/>
  <c r="E1065" i="1"/>
  <c r="P1064" i="1"/>
  <c r="O1064" i="1"/>
  <c r="N1064" i="1"/>
  <c r="M1064" i="1"/>
  <c r="L1064" i="1"/>
  <c r="K1064" i="1"/>
  <c r="J1064" i="1"/>
  <c r="I1064" i="1"/>
  <c r="H1064" i="1"/>
  <c r="G1064" i="1" s="1"/>
  <c r="F1064" i="1"/>
  <c r="E1064" i="1"/>
  <c r="P1063" i="1"/>
  <c r="O1063" i="1"/>
  <c r="N1063" i="1"/>
  <c r="M1063" i="1"/>
  <c r="K1063" i="1"/>
  <c r="J1063" i="1"/>
  <c r="I1063" i="1"/>
  <c r="H1063" i="1"/>
  <c r="F1063" i="1"/>
  <c r="E1063" i="1"/>
  <c r="P1062" i="1"/>
  <c r="O1062" i="1"/>
  <c r="N1062" i="1"/>
  <c r="M1062" i="1"/>
  <c r="L1062" i="1"/>
  <c r="K1062" i="1"/>
  <c r="J1062" i="1"/>
  <c r="I1062" i="1"/>
  <c r="H1062" i="1"/>
  <c r="G1062" i="1" s="1"/>
  <c r="F1062" i="1"/>
  <c r="E1062" i="1"/>
  <c r="Q1062" i="1" s="1"/>
  <c r="P1061" i="1"/>
  <c r="O1061" i="1"/>
  <c r="N1061" i="1"/>
  <c r="N1060" i="1" s="1"/>
  <c r="M1061" i="1"/>
  <c r="K1061" i="1"/>
  <c r="J1061" i="1"/>
  <c r="I1061" i="1"/>
  <c r="I1060" i="1" s="1"/>
  <c r="H1061" i="1"/>
  <c r="F1061" i="1"/>
  <c r="F1060" i="1" s="1"/>
  <c r="E1061" i="1"/>
  <c r="P1060" i="1"/>
  <c r="O1060" i="1"/>
  <c r="K1060" i="1"/>
  <c r="H1060" i="1"/>
  <c r="P1059" i="1"/>
  <c r="O1059" i="1"/>
  <c r="N1059" i="1"/>
  <c r="M1059" i="1"/>
  <c r="L1059" i="1" s="1"/>
  <c r="K1059" i="1"/>
  <c r="J1059" i="1"/>
  <c r="I1059" i="1"/>
  <c r="H1059" i="1"/>
  <c r="G1059" i="1" s="1"/>
  <c r="Q1059" i="1" s="1"/>
  <c r="F1059" i="1"/>
  <c r="R1059" i="1" s="1"/>
  <c r="E1059" i="1"/>
  <c r="P1058" i="1"/>
  <c r="O1058" i="1"/>
  <c r="L1058" i="1" s="1"/>
  <c r="N1058" i="1"/>
  <c r="M1058" i="1"/>
  <c r="K1058" i="1"/>
  <c r="K1056" i="1" s="1"/>
  <c r="J1058" i="1"/>
  <c r="I1058" i="1"/>
  <c r="H1058" i="1"/>
  <c r="G1058" i="1"/>
  <c r="F1058" i="1"/>
  <c r="E1058" i="1"/>
  <c r="P1057" i="1"/>
  <c r="O1057" i="1"/>
  <c r="N1057" i="1"/>
  <c r="N1056" i="1" s="1"/>
  <c r="M1057" i="1"/>
  <c r="K1057" i="1"/>
  <c r="J1057" i="1"/>
  <c r="J1056" i="1" s="1"/>
  <c r="I1057" i="1"/>
  <c r="I1056" i="1" s="1"/>
  <c r="H1057" i="1"/>
  <c r="G1057" i="1" s="1"/>
  <c r="Q1057" i="1" s="1"/>
  <c r="F1057" i="1"/>
  <c r="F1056" i="1" s="1"/>
  <c r="E1057" i="1"/>
  <c r="E1056" i="1" s="1"/>
  <c r="P1056" i="1"/>
  <c r="O1056" i="1"/>
  <c r="H1056" i="1"/>
  <c r="P1055" i="1"/>
  <c r="O1055" i="1"/>
  <c r="N1055" i="1"/>
  <c r="M1055" i="1"/>
  <c r="K1055" i="1"/>
  <c r="J1055" i="1"/>
  <c r="I1055" i="1"/>
  <c r="H1055" i="1"/>
  <c r="F1055" i="1"/>
  <c r="E1055" i="1"/>
  <c r="P1054" i="1"/>
  <c r="O1054" i="1"/>
  <c r="N1054" i="1"/>
  <c r="M1054" i="1"/>
  <c r="L1054" i="1"/>
  <c r="K1054" i="1"/>
  <c r="J1054" i="1"/>
  <c r="I1054" i="1"/>
  <c r="H1054" i="1"/>
  <c r="G1054" i="1" s="1"/>
  <c r="F1054" i="1"/>
  <c r="E1054" i="1"/>
  <c r="Q1054" i="1" s="1"/>
  <c r="P1053" i="1"/>
  <c r="O1053" i="1"/>
  <c r="N1053" i="1"/>
  <c r="M1053" i="1"/>
  <c r="K1053" i="1"/>
  <c r="J1053" i="1"/>
  <c r="I1053" i="1"/>
  <c r="H1053" i="1"/>
  <c r="F1053" i="1"/>
  <c r="E1053" i="1"/>
  <c r="P1052" i="1"/>
  <c r="O1052" i="1"/>
  <c r="N1052" i="1"/>
  <c r="M1052" i="1"/>
  <c r="L1052" i="1"/>
  <c r="K1052" i="1"/>
  <c r="J1052" i="1"/>
  <c r="I1052" i="1"/>
  <c r="H1052" i="1"/>
  <c r="G1052" i="1" s="1"/>
  <c r="F1052" i="1"/>
  <c r="E1052" i="1"/>
  <c r="Q1052" i="1" s="1"/>
  <c r="P1051" i="1"/>
  <c r="O1051" i="1"/>
  <c r="N1051" i="1"/>
  <c r="M1051" i="1"/>
  <c r="K1051" i="1"/>
  <c r="J1051" i="1"/>
  <c r="I1051" i="1"/>
  <c r="H1051" i="1"/>
  <c r="F1051" i="1"/>
  <c r="E1051" i="1"/>
  <c r="P1050" i="1"/>
  <c r="O1050" i="1"/>
  <c r="N1050" i="1"/>
  <c r="M1050" i="1"/>
  <c r="L1050" i="1"/>
  <c r="K1050" i="1"/>
  <c r="J1050" i="1"/>
  <c r="I1050" i="1"/>
  <c r="H1050" i="1"/>
  <c r="G1050" i="1" s="1"/>
  <c r="F1050" i="1"/>
  <c r="E1050" i="1"/>
  <c r="P1049" i="1"/>
  <c r="O1049" i="1"/>
  <c r="N1049" i="1"/>
  <c r="N1048" i="1" s="1"/>
  <c r="M1049" i="1"/>
  <c r="K1049" i="1"/>
  <c r="J1049" i="1"/>
  <c r="J1048" i="1" s="1"/>
  <c r="I1049" i="1"/>
  <c r="I1048" i="1" s="1"/>
  <c r="H1049" i="1"/>
  <c r="F1049" i="1"/>
  <c r="F1048" i="1" s="1"/>
  <c r="E1049" i="1"/>
  <c r="P1048" i="1"/>
  <c r="O1048" i="1"/>
  <c r="K1048" i="1"/>
  <c r="H1048" i="1"/>
  <c r="P1047" i="1"/>
  <c r="O1047" i="1"/>
  <c r="N1047" i="1"/>
  <c r="M1047" i="1"/>
  <c r="K1047" i="1"/>
  <c r="J1047" i="1"/>
  <c r="I1047" i="1"/>
  <c r="H1047" i="1"/>
  <c r="G1047" i="1" s="1"/>
  <c r="Q1047" i="1" s="1"/>
  <c r="F1047" i="1"/>
  <c r="E1047" i="1"/>
  <c r="P1046" i="1"/>
  <c r="P1045" i="1" s="1"/>
  <c r="O1046" i="1"/>
  <c r="N1046" i="1"/>
  <c r="M1046" i="1"/>
  <c r="K1046" i="1"/>
  <c r="K1045" i="1" s="1"/>
  <c r="J1046" i="1"/>
  <c r="I1046" i="1"/>
  <c r="H1046" i="1"/>
  <c r="H1045" i="1" s="1"/>
  <c r="G1046" i="1"/>
  <c r="G1045" i="1" s="1"/>
  <c r="Q1045" i="1" s="1"/>
  <c r="F1046" i="1"/>
  <c r="E1046" i="1"/>
  <c r="N1045" i="1"/>
  <c r="J1045" i="1"/>
  <c r="I1045" i="1"/>
  <c r="F1045" i="1"/>
  <c r="E1045" i="1"/>
  <c r="R1044" i="1"/>
  <c r="Q1044" i="1"/>
  <c r="P1043" i="1"/>
  <c r="O1043" i="1"/>
  <c r="N1043" i="1"/>
  <c r="M1043" i="1"/>
  <c r="K1043" i="1"/>
  <c r="J1043" i="1"/>
  <c r="I1043" i="1"/>
  <c r="H1043" i="1"/>
  <c r="F1043" i="1"/>
  <c r="E1043" i="1"/>
  <c r="P1042" i="1"/>
  <c r="O1042" i="1"/>
  <c r="N1042" i="1"/>
  <c r="M1042" i="1"/>
  <c r="L1042" i="1"/>
  <c r="K1042" i="1"/>
  <c r="J1042" i="1"/>
  <c r="I1042" i="1"/>
  <c r="H1042" i="1"/>
  <c r="G1042" i="1" s="1"/>
  <c r="F1042" i="1"/>
  <c r="E1042" i="1"/>
  <c r="P1041" i="1"/>
  <c r="O1041" i="1"/>
  <c r="N1041" i="1"/>
  <c r="M1041" i="1"/>
  <c r="K1041" i="1"/>
  <c r="J1041" i="1"/>
  <c r="I1041" i="1"/>
  <c r="H1041" i="1"/>
  <c r="F1041" i="1"/>
  <c r="E1041" i="1"/>
  <c r="P1040" i="1"/>
  <c r="P1033" i="1" s="1"/>
  <c r="P1087" i="1" s="1"/>
  <c r="O1040" i="1"/>
  <c r="N1040" i="1"/>
  <c r="M1040" i="1"/>
  <c r="L1040" i="1"/>
  <c r="K1040" i="1"/>
  <c r="J1040" i="1"/>
  <c r="I1040" i="1"/>
  <c r="H1040" i="1"/>
  <c r="G1040" i="1" s="1"/>
  <c r="F1040" i="1"/>
  <c r="E1040" i="1"/>
  <c r="Q1040" i="1" s="1"/>
  <c r="P1039" i="1"/>
  <c r="O1039" i="1"/>
  <c r="N1039" i="1"/>
  <c r="M1039" i="1"/>
  <c r="K1039" i="1"/>
  <c r="J1039" i="1"/>
  <c r="I1039" i="1"/>
  <c r="H1039" i="1"/>
  <c r="F1039" i="1"/>
  <c r="E1039" i="1"/>
  <c r="L1038" i="1"/>
  <c r="R1038" i="1" s="1"/>
  <c r="G1038" i="1"/>
  <c r="Q1038" i="1" s="1"/>
  <c r="P1037" i="1"/>
  <c r="O1037" i="1"/>
  <c r="L1037" i="1" s="1"/>
  <c r="N1037" i="1"/>
  <c r="M1037" i="1"/>
  <c r="K1037" i="1"/>
  <c r="J1037" i="1"/>
  <c r="I1037" i="1"/>
  <c r="H1037" i="1"/>
  <c r="G1037" i="1"/>
  <c r="F1037" i="1"/>
  <c r="E1037" i="1"/>
  <c r="P1036" i="1"/>
  <c r="O1036" i="1"/>
  <c r="N1036" i="1"/>
  <c r="M1036" i="1"/>
  <c r="L1036" i="1" s="1"/>
  <c r="K1036" i="1"/>
  <c r="J1036" i="1"/>
  <c r="I1036" i="1"/>
  <c r="H1036" i="1"/>
  <c r="G1036" i="1" s="1"/>
  <c r="F1036" i="1"/>
  <c r="E1036" i="1"/>
  <c r="P1035" i="1"/>
  <c r="O1035" i="1"/>
  <c r="N1035" i="1"/>
  <c r="M1035" i="1"/>
  <c r="K1035" i="1"/>
  <c r="J1035" i="1"/>
  <c r="I1035" i="1"/>
  <c r="H1035" i="1"/>
  <c r="G1035" i="1"/>
  <c r="F1035" i="1"/>
  <c r="E1035" i="1"/>
  <c r="P1034" i="1"/>
  <c r="O1034" i="1"/>
  <c r="N1034" i="1"/>
  <c r="M1034" i="1"/>
  <c r="K1034" i="1"/>
  <c r="J1034" i="1"/>
  <c r="I1034" i="1"/>
  <c r="H1034" i="1"/>
  <c r="G1034" i="1" s="1"/>
  <c r="Q1034" i="1" s="1"/>
  <c r="F1034" i="1"/>
  <c r="F1033" i="1" s="1"/>
  <c r="F1087" i="1" s="1"/>
  <c r="E1034" i="1"/>
  <c r="P1031" i="1"/>
  <c r="O1031" i="1"/>
  <c r="N1031" i="1"/>
  <c r="M1031" i="1"/>
  <c r="L1031" i="1"/>
  <c r="K1031" i="1"/>
  <c r="J1031" i="1"/>
  <c r="I1031" i="1"/>
  <c r="H1031" i="1"/>
  <c r="G1031" i="1" s="1"/>
  <c r="F1031" i="1"/>
  <c r="E1031" i="1"/>
  <c r="P1030" i="1"/>
  <c r="O1030" i="1"/>
  <c r="N1030" i="1"/>
  <c r="M1030" i="1"/>
  <c r="K1030" i="1"/>
  <c r="J1030" i="1"/>
  <c r="I1030" i="1"/>
  <c r="H1030" i="1"/>
  <c r="F1030" i="1"/>
  <c r="E1030" i="1"/>
  <c r="P1029" i="1"/>
  <c r="O1029" i="1"/>
  <c r="N1029" i="1"/>
  <c r="M1029" i="1"/>
  <c r="L1029" i="1"/>
  <c r="K1029" i="1"/>
  <c r="J1029" i="1"/>
  <c r="I1029" i="1"/>
  <c r="H1029" i="1"/>
  <c r="G1029" i="1" s="1"/>
  <c r="F1029" i="1"/>
  <c r="E1029" i="1"/>
  <c r="Q1029" i="1" s="1"/>
  <c r="P1028" i="1"/>
  <c r="O1028" i="1"/>
  <c r="N1028" i="1"/>
  <c r="M1028" i="1"/>
  <c r="K1028" i="1"/>
  <c r="J1028" i="1"/>
  <c r="I1028" i="1"/>
  <c r="H1028" i="1"/>
  <c r="F1028" i="1"/>
  <c r="E1028" i="1"/>
  <c r="P1027" i="1"/>
  <c r="O1027" i="1"/>
  <c r="N1027" i="1"/>
  <c r="M1027" i="1"/>
  <c r="L1027" i="1"/>
  <c r="K1027" i="1"/>
  <c r="J1027" i="1"/>
  <c r="I1027" i="1"/>
  <c r="H1027" i="1"/>
  <c r="G1027" i="1" s="1"/>
  <c r="F1027" i="1"/>
  <c r="E1027" i="1"/>
  <c r="Q1027" i="1" s="1"/>
  <c r="P1026" i="1"/>
  <c r="O1026" i="1"/>
  <c r="N1026" i="1"/>
  <c r="M1026" i="1"/>
  <c r="K1026" i="1"/>
  <c r="J1026" i="1"/>
  <c r="I1026" i="1"/>
  <c r="H1026" i="1"/>
  <c r="F1026" i="1"/>
  <c r="E1026" i="1"/>
  <c r="P1025" i="1"/>
  <c r="O1025" i="1"/>
  <c r="N1025" i="1"/>
  <c r="M1025" i="1"/>
  <c r="L1025" i="1"/>
  <c r="K1025" i="1"/>
  <c r="J1025" i="1"/>
  <c r="I1025" i="1"/>
  <c r="H1025" i="1"/>
  <c r="G1025" i="1" s="1"/>
  <c r="F1025" i="1"/>
  <c r="E1025" i="1"/>
  <c r="P1024" i="1"/>
  <c r="O1024" i="1"/>
  <c r="N1024" i="1"/>
  <c r="M1024" i="1"/>
  <c r="K1024" i="1"/>
  <c r="J1024" i="1"/>
  <c r="I1024" i="1"/>
  <c r="H1024" i="1"/>
  <c r="F1024" i="1"/>
  <c r="E1024" i="1"/>
  <c r="P1023" i="1"/>
  <c r="P1022" i="1" s="1"/>
  <c r="O1023" i="1"/>
  <c r="O1022" i="1" s="1"/>
  <c r="N1023" i="1"/>
  <c r="M1023" i="1"/>
  <c r="L1023" i="1"/>
  <c r="K1023" i="1"/>
  <c r="K1022" i="1" s="1"/>
  <c r="J1023" i="1"/>
  <c r="I1023" i="1"/>
  <c r="H1023" i="1"/>
  <c r="G1023" i="1" s="1"/>
  <c r="G1022" i="1" s="1"/>
  <c r="F1023" i="1"/>
  <c r="E1023" i="1"/>
  <c r="N1022" i="1"/>
  <c r="M1022" i="1"/>
  <c r="L1022" i="1"/>
  <c r="J1022" i="1"/>
  <c r="I1022" i="1"/>
  <c r="H1022" i="1"/>
  <c r="F1022" i="1"/>
  <c r="R1022" i="1" s="1"/>
  <c r="E1022" i="1"/>
  <c r="P1021" i="1"/>
  <c r="O1021" i="1"/>
  <c r="N1021" i="1"/>
  <c r="M1021" i="1"/>
  <c r="L1021" i="1"/>
  <c r="R1021" i="1" s="1"/>
  <c r="K1021" i="1"/>
  <c r="J1021" i="1"/>
  <c r="I1021" i="1"/>
  <c r="H1021" i="1"/>
  <c r="G1021" i="1" s="1"/>
  <c r="F1021" i="1"/>
  <c r="E1021" i="1"/>
  <c r="P1020" i="1"/>
  <c r="O1020" i="1"/>
  <c r="N1020" i="1"/>
  <c r="M1020" i="1"/>
  <c r="K1020" i="1"/>
  <c r="J1020" i="1"/>
  <c r="I1020" i="1"/>
  <c r="H1020" i="1"/>
  <c r="F1020" i="1"/>
  <c r="E1020" i="1"/>
  <c r="P1019" i="1"/>
  <c r="O1019" i="1"/>
  <c r="N1019" i="1"/>
  <c r="L1019" i="1" s="1"/>
  <c r="M1019" i="1"/>
  <c r="K1019" i="1"/>
  <c r="J1019" i="1"/>
  <c r="G1019" i="1" s="1"/>
  <c r="I1019" i="1"/>
  <c r="H1019" i="1"/>
  <c r="F1019" i="1"/>
  <c r="E1019" i="1"/>
  <c r="P1018" i="1"/>
  <c r="O1018" i="1"/>
  <c r="N1018" i="1"/>
  <c r="M1018" i="1"/>
  <c r="L1018" i="1"/>
  <c r="K1018" i="1"/>
  <c r="J1018" i="1"/>
  <c r="I1018" i="1"/>
  <c r="H1018" i="1"/>
  <c r="G1018" i="1" s="1"/>
  <c r="Q1018" i="1" s="1"/>
  <c r="F1018" i="1"/>
  <c r="E1018" i="1"/>
  <c r="P1017" i="1"/>
  <c r="O1017" i="1"/>
  <c r="N1017" i="1"/>
  <c r="M1017" i="1"/>
  <c r="L1017" i="1"/>
  <c r="R1017" i="1" s="1"/>
  <c r="K1017" i="1"/>
  <c r="J1017" i="1"/>
  <c r="I1017" i="1"/>
  <c r="H1017" i="1"/>
  <c r="G1017" i="1" s="1"/>
  <c r="F1017" i="1"/>
  <c r="E1017" i="1"/>
  <c r="P1016" i="1"/>
  <c r="O1016" i="1"/>
  <c r="N1016" i="1"/>
  <c r="M1016" i="1"/>
  <c r="L1016" i="1" s="1"/>
  <c r="R1016" i="1" s="1"/>
  <c r="K1016" i="1"/>
  <c r="J1016" i="1"/>
  <c r="I1016" i="1"/>
  <c r="I1012" i="1" s="1"/>
  <c r="H1016" i="1"/>
  <c r="F1016" i="1"/>
  <c r="E1016" i="1"/>
  <c r="P1015" i="1"/>
  <c r="O1015" i="1"/>
  <c r="N1015" i="1"/>
  <c r="M1015" i="1"/>
  <c r="K1015" i="1"/>
  <c r="J1015" i="1"/>
  <c r="I1015" i="1"/>
  <c r="H1015" i="1"/>
  <c r="F1015" i="1"/>
  <c r="E1015" i="1"/>
  <c r="P1014" i="1"/>
  <c r="O1014" i="1"/>
  <c r="N1014" i="1"/>
  <c r="M1014" i="1"/>
  <c r="L1014" i="1"/>
  <c r="K1014" i="1"/>
  <c r="J1014" i="1"/>
  <c r="I1014" i="1"/>
  <c r="H1014" i="1"/>
  <c r="G1014" i="1" s="1"/>
  <c r="Q1014" i="1" s="1"/>
  <c r="F1014" i="1"/>
  <c r="R1014" i="1" s="1"/>
  <c r="E1014" i="1"/>
  <c r="P1013" i="1"/>
  <c r="O1013" i="1"/>
  <c r="O1012" i="1" s="1"/>
  <c r="N1013" i="1"/>
  <c r="M1013" i="1"/>
  <c r="L1013" i="1"/>
  <c r="K1013" i="1"/>
  <c r="K1012" i="1" s="1"/>
  <c r="J1013" i="1"/>
  <c r="I1013" i="1"/>
  <c r="H1013" i="1"/>
  <c r="G1013" i="1" s="1"/>
  <c r="F1013" i="1"/>
  <c r="E1013" i="1"/>
  <c r="M1012" i="1"/>
  <c r="P1011" i="1"/>
  <c r="O1011" i="1"/>
  <c r="N1011" i="1"/>
  <c r="M1011" i="1"/>
  <c r="L1011" i="1"/>
  <c r="R1011" i="1" s="1"/>
  <c r="K1011" i="1"/>
  <c r="J1011" i="1"/>
  <c r="I1011" i="1"/>
  <c r="H1011" i="1"/>
  <c r="G1011" i="1" s="1"/>
  <c r="F1011" i="1"/>
  <c r="E1011" i="1"/>
  <c r="P1010" i="1"/>
  <c r="O1010" i="1"/>
  <c r="N1010" i="1"/>
  <c r="M1010" i="1"/>
  <c r="K1010" i="1"/>
  <c r="J1010" i="1"/>
  <c r="I1010" i="1"/>
  <c r="H1010" i="1"/>
  <c r="F1010" i="1"/>
  <c r="E1010" i="1"/>
  <c r="P1009" i="1"/>
  <c r="O1009" i="1"/>
  <c r="N1009" i="1"/>
  <c r="L1009" i="1" s="1"/>
  <c r="M1009" i="1"/>
  <c r="K1009" i="1"/>
  <c r="J1009" i="1"/>
  <c r="G1009" i="1" s="1"/>
  <c r="I1009" i="1"/>
  <c r="H1009" i="1"/>
  <c r="F1009" i="1"/>
  <c r="E1009" i="1"/>
  <c r="P1008" i="1"/>
  <c r="O1008" i="1"/>
  <c r="N1008" i="1"/>
  <c r="M1008" i="1"/>
  <c r="L1008" i="1"/>
  <c r="K1008" i="1"/>
  <c r="J1008" i="1"/>
  <c r="I1008" i="1"/>
  <c r="H1008" i="1"/>
  <c r="G1008" i="1" s="1"/>
  <c r="Q1008" i="1" s="1"/>
  <c r="F1008" i="1"/>
  <c r="E1008" i="1"/>
  <c r="P1007" i="1"/>
  <c r="O1007" i="1"/>
  <c r="N1007" i="1"/>
  <c r="M1007" i="1"/>
  <c r="L1007" i="1"/>
  <c r="R1007" i="1" s="1"/>
  <c r="K1007" i="1"/>
  <c r="J1007" i="1"/>
  <c r="I1007" i="1"/>
  <c r="H1007" i="1"/>
  <c r="G1007" i="1" s="1"/>
  <c r="F1007" i="1"/>
  <c r="E1007" i="1"/>
  <c r="P1006" i="1"/>
  <c r="O1006" i="1"/>
  <c r="N1006" i="1"/>
  <c r="M1006" i="1"/>
  <c r="L1006" i="1" s="1"/>
  <c r="R1006" i="1" s="1"/>
  <c r="K1006" i="1"/>
  <c r="J1006" i="1"/>
  <c r="I1006" i="1"/>
  <c r="I1002" i="1" s="1"/>
  <c r="H1006" i="1"/>
  <c r="F1006" i="1"/>
  <c r="E1006" i="1"/>
  <c r="P1005" i="1"/>
  <c r="O1005" i="1"/>
  <c r="N1005" i="1"/>
  <c r="M1005" i="1"/>
  <c r="K1005" i="1"/>
  <c r="J1005" i="1"/>
  <c r="I1005" i="1"/>
  <c r="H1005" i="1"/>
  <c r="F1005" i="1"/>
  <c r="E1005" i="1"/>
  <c r="P1004" i="1"/>
  <c r="O1004" i="1"/>
  <c r="N1004" i="1"/>
  <c r="M1004" i="1"/>
  <c r="L1004" i="1"/>
  <c r="K1004" i="1"/>
  <c r="J1004" i="1"/>
  <c r="I1004" i="1"/>
  <c r="H1004" i="1"/>
  <c r="G1004" i="1" s="1"/>
  <c r="Q1004" i="1" s="1"/>
  <c r="F1004" i="1"/>
  <c r="R1004" i="1" s="1"/>
  <c r="E1004" i="1"/>
  <c r="P1003" i="1"/>
  <c r="O1003" i="1"/>
  <c r="O1002" i="1" s="1"/>
  <c r="N1003" i="1"/>
  <c r="M1003" i="1"/>
  <c r="L1003" i="1"/>
  <c r="K1003" i="1"/>
  <c r="K1002" i="1" s="1"/>
  <c r="J1003" i="1"/>
  <c r="I1003" i="1"/>
  <c r="H1003" i="1"/>
  <c r="G1003" i="1" s="1"/>
  <c r="F1003" i="1"/>
  <c r="E1003" i="1"/>
  <c r="M1002" i="1"/>
  <c r="P1001" i="1"/>
  <c r="P998" i="1" s="1"/>
  <c r="O1001" i="1"/>
  <c r="N1001" i="1"/>
  <c r="M1001" i="1"/>
  <c r="L1001" i="1"/>
  <c r="R1001" i="1" s="1"/>
  <c r="K1001" i="1"/>
  <c r="J1001" i="1"/>
  <c r="I1001" i="1"/>
  <c r="H1001" i="1"/>
  <c r="F1001" i="1"/>
  <c r="E1001" i="1"/>
  <c r="P1000" i="1"/>
  <c r="O1000" i="1"/>
  <c r="N1000" i="1"/>
  <c r="M1000" i="1"/>
  <c r="K1000" i="1"/>
  <c r="J1000" i="1"/>
  <c r="I1000" i="1"/>
  <c r="H1000" i="1"/>
  <c r="F1000" i="1"/>
  <c r="E1000" i="1"/>
  <c r="E998" i="1" s="1"/>
  <c r="P999" i="1"/>
  <c r="O999" i="1"/>
  <c r="N999" i="1"/>
  <c r="M999" i="1"/>
  <c r="K999" i="1"/>
  <c r="J999" i="1"/>
  <c r="G999" i="1" s="1"/>
  <c r="I999" i="1"/>
  <c r="H999" i="1"/>
  <c r="F999" i="1"/>
  <c r="E999" i="1"/>
  <c r="J998" i="1"/>
  <c r="I998" i="1"/>
  <c r="P997" i="1"/>
  <c r="O997" i="1"/>
  <c r="N997" i="1"/>
  <c r="L997" i="1" s="1"/>
  <c r="M997" i="1"/>
  <c r="K997" i="1"/>
  <c r="J997" i="1"/>
  <c r="G997" i="1" s="1"/>
  <c r="I997" i="1"/>
  <c r="H997" i="1"/>
  <c r="F997" i="1"/>
  <c r="E997" i="1"/>
  <c r="P996" i="1"/>
  <c r="O996" i="1"/>
  <c r="N996" i="1"/>
  <c r="M996" i="1"/>
  <c r="L996" i="1"/>
  <c r="K996" i="1"/>
  <c r="J996" i="1"/>
  <c r="I996" i="1"/>
  <c r="H996" i="1"/>
  <c r="G996" i="1" s="1"/>
  <c r="Q996" i="1" s="1"/>
  <c r="F996" i="1"/>
  <c r="E996" i="1"/>
  <c r="P995" i="1"/>
  <c r="O995" i="1"/>
  <c r="N995" i="1"/>
  <c r="M995" i="1"/>
  <c r="L995" i="1"/>
  <c r="R995" i="1" s="1"/>
  <c r="K995" i="1"/>
  <c r="J995" i="1"/>
  <c r="I995" i="1"/>
  <c r="H995" i="1"/>
  <c r="G995" i="1" s="1"/>
  <c r="F995" i="1"/>
  <c r="E995" i="1"/>
  <c r="P994" i="1"/>
  <c r="O994" i="1"/>
  <c r="N994" i="1"/>
  <c r="M994" i="1"/>
  <c r="L994" i="1" s="1"/>
  <c r="R994" i="1" s="1"/>
  <c r="K994" i="1"/>
  <c r="J994" i="1"/>
  <c r="I994" i="1"/>
  <c r="H994" i="1"/>
  <c r="F994" i="1"/>
  <c r="E994" i="1"/>
  <c r="P993" i="1"/>
  <c r="O993" i="1"/>
  <c r="N993" i="1"/>
  <c r="M993" i="1"/>
  <c r="L993" i="1" s="1"/>
  <c r="K993" i="1"/>
  <c r="J993" i="1"/>
  <c r="I993" i="1"/>
  <c r="H993" i="1"/>
  <c r="F993" i="1"/>
  <c r="E993" i="1"/>
  <c r="P992" i="1"/>
  <c r="O992" i="1"/>
  <c r="N992" i="1"/>
  <c r="M992" i="1"/>
  <c r="L992" i="1"/>
  <c r="K992" i="1"/>
  <c r="J992" i="1"/>
  <c r="I992" i="1"/>
  <c r="H992" i="1"/>
  <c r="G992" i="1" s="1"/>
  <c r="F992" i="1"/>
  <c r="R992" i="1" s="1"/>
  <c r="E992" i="1"/>
  <c r="P991" i="1"/>
  <c r="O991" i="1"/>
  <c r="N991" i="1"/>
  <c r="M991" i="1"/>
  <c r="L991" i="1" s="1"/>
  <c r="R991" i="1" s="1"/>
  <c r="K991" i="1"/>
  <c r="J991" i="1"/>
  <c r="I991" i="1"/>
  <c r="H991" i="1"/>
  <c r="F991" i="1"/>
  <c r="E991" i="1"/>
  <c r="P990" i="1"/>
  <c r="O990" i="1"/>
  <c r="N990" i="1"/>
  <c r="M990" i="1"/>
  <c r="L990" i="1"/>
  <c r="K990" i="1"/>
  <c r="J990" i="1"/>
  <c r="I990" i="1"/>
  <c r="H990" i="1"/>
  <c r="G990" i="1" s="1"/>
  <c r="F990" i="1"/>
  <c r="R990" i="1" s="1"/>
  <c r="E990" i="1"/>
  <c r="Q990" i="1" s="1"/>
  <c r="P989" i="1"/>
  <c r="O989" i="1"/>
  <c r="N989" i="1"/>
  <c r="M989" i="1"/>
  <c r="L989" i="1" s="1"/>
  <c r="R989" i="1" s="1"/>
  <c r="K989" i="1"/>
  <c r="J989" i="1"/>
  <c r="I989" i="1"/>
  <c r="H989" i="1"/>
  <c r="F989" i="1"/>
  <c r="E989" i="1"/>
  <c r="P988" i="1"/>
  <c r="O988" i="1"/>
  <c r="O987" i="1" s="1"/>
  <c r="N988" i="1"/>
  <c r="M988" i="1"/>
  <c r="L988" i="1"/>
  <c r="K988" i="1"/>
  <c r="K987" i="1" s="1"/>
  <c r="J988" i="1"/>
  <c r="I988" i="1"/>
  <c r="H988" i="1"/>
  <c r="F988" i="1"/>
  <c r="R988" i="1" s="1"/>
  <c r="E988" i="1"/>
  <c r="M987" i="1"/>
  <c r="I987" i="1"/>
  <c r="P986" i="1"/>
  <c r="O986" i="1"/>
  <c r="N986" i="1"/>
  <c r="M986" i="1"/>
  <c r="L986" i="1"/>
  <c r="K986" i="1"/>
  <c r="J986" i="1"/>
  <c r="I986" i="1"/>
  <c r="H986" i="1"/>
  <c r="G986" i="1" s="1"/>
  <c r="F986" i="1"/>
  <c r="E986" i="1"/>
  <c r="Q986" i="1" s="1"/>
  <c r="P985" i="1"/>
  <c r="O985" i="1"/>
  <c r="N985" i="1"/>
  <c r="M985" i="1"/>
  <c r="K985" i="1"/>
  <c r="J985" i="1"/>
  <c r="I985" i="1"/>
  <c r="G985" i="1" s="1"/>
  <c r="H985" i="1"/>
  <c r="F985" i="1"/>
  <c r="E985" i="1"/>
  <c r="P984" i="1"/>
  <c r="P983" i="1" s="1"/>
  <c r="O984" i="1"/>
  <c r="O983" i="1" s="1"/>
  <c r="N984" i="1"/>
  <c r="M984" i="1"/>
  <c r="L984" i="1"/>
  <c r="K984" i="1"/>
  <c r="K983" i="1" s="1"/>
  <c r="J984" i="1"/>
  <c r="I984" i="1"/>
  <c r="H984" i="1"/>
  <c r="F984" i="1"/>
  <c r="E984" i="1"/>
  <c r="N983" i="1"/>
  <c r="M983" i="1"/>
  <c r="J983" i="1"/>
  <c r="I983" i="1"/>
  <c r="F983" i="1"/>
  <c r="E983" i="1"/>
  <c r="R982" i="1"/>
  <c r="Q982" i="1"/>
  <c r="P981" i="1"/>
  <c r="O981" i="1"/>
  <c r="N981" i="1"/>
  <c r="M981" i="1"/>
  <c r="L981" i="1" s="1"/>
  <c r="R981" i="1" s="1"/>
  <c r="K981" i="1"/>
  <c r="J981" i="1"/>
  <c r="I981" i="1"/>
  <c r="H981" i="1"/>
  <c r="F981" i="1"/>
  <c r="E981" i="1"/>
  <c r="P980" i="1"/>
  <c r="O980" i="1"/>
  <c r="N980" i="1"/>
  <c r="M980" i="1"/>
  <c r="L980" i="1"/>
  <c r="K980" i="1"/>
  <c r="J980" i="1"/>
  <c r="I980" i="1"/>
  <c r="H980" i="1"/>
  <c r="G980" i="1" s="1"/>
  <c r="F980" i="1"/>
  <c r="R980" i="1" s="1"/>
  <c r="E980" i="1"/>
  <c r="Q980" i="1" s="1"/>
  <c r="P979" i="1"/>
  <c r="O979" i="1"/>
  <c r="N979" i="1"/>
  <c r="M979" i="1"/>
  <c r="L979" i="1" s="1"/>
  <c r="R979" i="1" s="1"/>
  <c r="K979" i="1"/>
  <c r="J979" i="1"/>
  <c r="I979" i="1"/>
  <c r="H979" i="1"/>
  <c r="F979" i="1"/>
  <c r="E979" i="1"/>
  <c r="P978" i="1"/>
  <c r="O978" i="1"/>
  <c r="N978" i="1"/>
  <c r="M978" i="1"/>
  <c r="L978" i="1"/>
  <c r="K978" i="1"/>
  <c r="J978" i="1"/>
  <c r="I978" i="1"/>
  <c r="H978" i="1"/>
  <c r="G978" i="1" s="1"/>
  <c r="F978" i="1"/>
  <c r="R978" i="1" s="1"/>
  <c r="E978" i="1"/>
  <c r="P977" i="1"/>
  <c r="O977" i="1"/>
  <c r="N977" i="1"/>
  <c r="M977" i="1"/>
  <c r="L977" i="1" s="1"/>
  <c r="R977" i="1" s="1"/>
  <c r="K977" i="1"/>
  <c r="J977" i="1"/>
  <c r="I977" i="1"/>
  <c r="H977" i="1"/>
  <c r="F977" i="1"/>
  <c r="E977" i="1"/>
  <c r="P976" i="1"/>
  <c r="O976" i="1"/>
  <c r="N976" i="1"/>
  <c r="M976" i="1"/>
  <c r="L976" i="1"/>
  <c r="K976" i="1"/>
  <c r="J976" i="1"/>
  <c r="I976" i="1"/>
  <c r="H976" i="1"/>
  <c r="F976" i="1"/>
  <c r="R976" i="1" s="1"/>
  <c r="E976" i="1"/>
  <c r="P975" i="1"/>
  <c r="O975" i="1"/>
  <c r="N975" i="1"/>
  <c r="M975" i="1"/>
  <c r="L975" i="1" s="1"/>
  <c r="R975" i="1" s="1"/>
  <c r="K975" i="1"/>
  <c r="J975" i="1"/>
  <c r="I975" i="1"/>
  <c r="H975" i="1"/>
  <c r="F975" i="1"/>
  <c r="E975" i="1"/>
  <c r="L974" i="1"/>
  <c r="R974" i="1" s="1"/>
  <c r="G974" i="1"/>
  <c r="Q974" i="1" s="1"/>
  <c r="E974" i="1"/>
  <c r="P973" i="1"/>
  <c r="O973" i="1"/>
  <c r="N973" i="1"/>
  <c r="M973" i="1"/>
  <c r="L973" i="1" s="1"/>
  <c r="K973" i="1"/>
  <c r="J973" i="1"/>
  <c r="I973" i="1"/>
  <c r="H973" i="1"/>
  <c r="G973" i="1" s="1"/>
  <c r="Q973" i="1" s="1"/>
  <c r="F973" i="1"/>
  <c r="E973" i="1"/>
  <c r="P972" i="1"/>
  <c r="O972" i="1"/>
  <c r="N972" i="1"/>
  <c r="M972" i="1"/>
  <c r="K972" i="1"/>
  <c r="J972" i="1"/>
  <c r="I972" i="1"/>
  <c r="H972" i="1"/>
  <c r="G972" i="1"/>
  <c r="F972" i="1"/>
  <c r="E972" i="1"/>
  <c r="Q972" i="1" s="1"/>
  <c r="P971" i="1"/>
  <c r="O971" i="1"/>
  <c r="N971" i="1"/>
  <c r="M971" i="1"/>
  <c r="L971" i="1" s="1"/>
  <c r="K971" i="1"/>
  <c r="J971" i="1"/>
  <c r="I971" i="1"/>
  <c r="H971" i="1"/>
  <c r="G971" i="1" s="1"/>
  <c r="F971" i="1"/>
  <c r="E971" i="1"/>
  <c r="P970" i="1"/>
  <c r="O970" i="1"/>
  <c r="N970" i="1"/>
  <c r="M970" i="1"/>
  <c r="K970" i="1"/>
  <c r="K969" i="1" s="1"/>
  <c r="J970" i="1"/>
  <c r="I970" i="1"/>
  <c r="H970" i="1"/>
  <c r="G970" i="1"/>
  <c r="F970" i="1"/>
  <c r="E970" i="1"/>
  <c r="I969" i="1"/>
  <c r="I1032" i="1" s="1"/>
  <c r="P967" i="1"/>
  <c r="O967" i="1"/>
  <c r="N967" i="1"/>
  <c r="M967" i="1"/>
  <c r="L967" i="1" s="1"/>
  <c r="K967" i="1"/>
  <c r="J967" i="1"/>
  <c r="I967" i="1"/>
  <c r="H967" i="1"/>
  <c r="F967" i="1"/>
  <c r="R967" i="1" s="1"/>
  <c r="E967" i="1"/>
  <c r="P966" i="1"/>
  <c r="O966" i="1"/>
  <c r="N966" i="1"/>
  <c r="L966" i="1" s="1"/>
  <c r="M966" i="1"/>
  <c r="K966" i="1"/>
  <c r="J966" i="1"/>
  <c r="I966" i="1"/>
  <c r="H966" i="1"/>
  <c r="G966" i="1"/>
  <c r="F966" i="1"/>
  <c r="E966" i="1"/>
  <c r="Q966" i="1" s="1"/>
  <c r="P965" i="1"/>
  <c r="O965" i="1"/>
  <c r="N965" i="1"/>
  <c r="M965" i="1"/>
  <c r="L965" i="1" s="1"/>
  <c r="K965" i="1"/>
  <c r="J965" i="1"/>
  <c r="I965" i="1"/>
  <c r="H965" i="1"/>
  <c r="F965" i="1"/>
  <c r="R965" i="1" s="1"/>
  <c r="E965" i="1"/>
  <c r="P964" i="1"/>
  <c r="O964" i="1"/>
  <c r="N964" i="1"/>
  <c r="L964" i="1" s="1"/>
  <c r="M964" i="1"/>
  <c r="K964" i="1"/>
  <c r="J964" i="1"/>
  <c r="I964" i="1"/>
  <c r="H964" i="1"/>
  <c r="G964" i="1"/>
  <c r="F964" i="1"/>
  <c r="E964" i="1"/>
  <c r="P963" i="1"/>
  <c r="O963" i="1"/>
  <c r="N963" i="1"/>
  <c r="M963" i="1"/>
  <c r="L963" i="1" s="1"/>
  <c r="K963" i="1"/>
  <c r="J963" i="1"/>
  <c r="I963" i="1"/>
  <c r="H963" i="1"/>
  <c r="F963" i="1"/>
  <c r="R963" i="1" s="1"/>
  <c r="E963" i="1"/>
  <c r="P962" i="1"/>
  <c r="O962" i="1"/>
  <c r="N962" i="1"/>
  <c r="L962" i="1" s="1"/>
  <c r="M962" i="1"/>
  <c r="K962" i="1"/>
  <c r="J962" i="1"/>
  <c r="I962" i="1"/>
  <c r="H962" i="1"/>
  <c r="G962" i="1"/>
  <c r="F962" i="1"/>
  <c r="E962" i="1"/>
  <c r="Q962" i="1" s="1"/>
  <c r="P961" i="1"/>
  <c r="O961" i="1"/>
  <c r="N961" i="1"/>
  <c r="M961" i="1"/>
  <c r="L961" i="1" s="1"/>
  <c r="K961" i="1"/>
  <c r="J961" i="1"/>
  <c r="I961" i="1"/>
  <c r="H961" i="1"/>
  <c r="F961" i="1"/>
  <c r="R961" i="1" s="1"/>
  <c r="E961" i="1"/>
  <c r="P960" i="1"/>
  <c r="O960" i="1"/>
  <c r="N960" i="1"/>
  <c r="L960" i="1" s="1"/>
  <c r="M960" i="1"/>
  <c r="K960" i="1"/>
  <c r="J960" i="1"/>
  <c r="I960" i="1"/>
  <c r="H960" i="1"/>
  <c r="G960" i="1"/>
  <c r="F960" i="1"/>
  <c r="E960" i="1"/>
  <c r="P959" i="1"/>
  <c r="O959" i="1"/>
  <c r="N959" i="1"/>
  <c r="M959" i="1"/>
  <c r="L959" i="1" s="1"/>
  <c r="K959" i="1"/>
  <c r="J959" i="1"/>
  <c r="I959" i="1"/>
  <c r="H959" i="1"/>
  <c r="F959" i="1"/>
  <c r="R959" i="1" s="1"/>
  <c r="E959" i="1"/>
  <c r="P958" i="1"/>
  <c r="O958" i="1"/>
  <c r="O957" i="1" s="1"/>
  <c r="N958" i="1"/>
  <c r="L958" i="1" s="1"/>
  <c r="L957" i="1" s="1"/>
  <c r="M958" i="1"/>
  <c r="K958" i="1"/>
  <c r="K957" i="1" s="1"/>
  <c r="J958" i="1"/>
  <c r="J957" i="1" s="1"/>
  <c r="I958" i="1"/>
  <c r="H958" i="1"/>
  <c r="G958" i="1"/>
  <c r="F958" i="1"/>
  <c r="E958" i="1"/>
  <c r="Q958" i="1" s="1"/>
  <c r="P957" i="1"/>
  <c r="M957" i="1"/>
  <c r="I957" i="1"/>
  <c r="H957" i="1"/>
  <c r="E957" i="1"/>
  <c r="P956" i="1"/>
  <c r="O956" i="1"/>
  <c r="N956" i="1"/>
  <c r="M956" i="1"/>
  <c r="K956" i="1"/>
  <c r="J956" i="1"/>
  <c r="I956" i="1"/>
  <c r="H956" i="1"/>
  <c r="G956" i="1"/>
  <c r="F956" i="1"/>
  <c r="E956" i="1"/>
  <c r="Q956" i="1" s="1"/>
  <c r="P955" i="1"/>
  <c r="O955" i="1"/>
  <c r="N955" i="1"/>
  <c r="M955" i="1"/>
  <c r="L955" i="1" s="1"/>
  <c r="K955" i="1"/>
  <c r="J955" i="1"/>
  <c r="I955" i="1"/>
  <c r="H955" i="1"/>
  <c r="G955" i="1" s="1"/>
  <c r="F955" i="1"/>
  <c r="E955" i="1"/>
  <c r="Q955" i="1" s="1"/>
  <c r="P954" i="1"/>
  <c r="O954" i="1"/>
  <c r="N954" i="1"/>
  <c r="M954" i="1"/>
  <c r="K954" i="1"/>
  <c r="J954" i="1"/>
  <c r="I954" i="1"/>
  <c r="H954" i="1"/>
  <c r="G954" i="1"/>
  <c r="F954" i="1"/>
  <c r="E954" i="1"/>
  <c r="P953" i="1"/>
  <c r="O953" i="1"/>
  <c r="N953" i="1"/>
  <c r="M953" i="1"/>
  <c r="L953" i="1" s="1"/>
  <c r="K953" i="1"/>
  <c r="J953" i="1"/>
  <c r="I953" i="1"/>
  <c r="H953" i="1"/>
  <c r="G953" i="1" s="1"/>
  <c r="Q953" i="1" s="1"/>
  <c r="F953" i="1"/>
  <c r="E953" i="1"/>
  <c r="P952" i="1"/>
  <c r="O952" i="1"/>
  <c r="N952" i="1"/>
  <c r="M952" i="1"/>
  <c r="K952" i="1"/>
  <c r="J952" i="1"/>
  <c r="I952" i="1"/>
  <c r="H952" i="1"/>
  <c r="G952" i="1"/>
  <c r="F952" i="1"/>
  <c r="E952" i="1"/>
  <c r="Q952" i="1" s="1"/>
  <c r="P951" i="1"/>
  <c r="O951" i="1"/>
  <c r="N951" i="1"/>
  <c r="M951" i="1"/>
  <c r="L951" i="1" s="1"/>
  <c r="K951" i="1"/>
  <c r="J951" i="1"/>
  <c r="I951" i="1"/>
  <c r="H951" i="1"/>
  <c r="G951" i="1" s="1"/>
  <c r="F951" i="1"/>
  <c r="E951" i="1"/>
  <c r="Q951" i="1" s="1"/>
  <c r="P950" i="1"/>
  <c r="O950" i="1"/>
  <c r="N950" i="1"/>
  <c r="M950" i="1"/>
  <c r="K950" i="1"/>
  <c r="K946" i="1" s="1"/>
  <c r="J950" i="1"/>
  <c r="I950" i="1"/>
  <c r="H950" i="1"/>
  <c r="G950" i="1"/>
  <c r="F950" i="1"/>
  <c r="E950" i="1"/>
  <c r="P949" i="1"/>
  <c r="O949" i="1"/>
  <c r="N949" i="1"/>
  <c r="M949" i="1"/>
  <c r="L949" i="1" s="1"/>
  <c r="K949" i="1"/>
  <c r="J949" i="1"/>
  <c r="I949" i="1"/>
  <c r="H949" i="1"/>
  <c r="G949" i="1" s="1"/>
  <c r="Q949" i="1" s="1"/>
  <c r="F949" i="1"/>
  <c r="E949" i="1"/>
  <c r="P948" i="1"/>
  <c r="O948" i="1"/>
  <c r="N948" i="1"/>
  <c r="M948" i="1"/>
  <c r="K948" i="1"/>
  <c r="J948" i="1"/>
  <c r="I948" i="1"/>
  <c r="H948" i="1"/>
  <c r="G948" i="1"/>
  <c r="F948" i="1"/>
  <c r="E948" i="1"/>
  <c r="Q948" i="1" s="1"/>
  <c r="P947" i="1"/>
  <c r="P946" i="1" s="1"/>
  <c r="O947" i="1"/>
  <c r="N947" i="1"/>
  <c r="M947" i="1"/>
  <c r="K947" i="1"/>
  <c r="J947" i="1"/>
  <c r="I947" i="1"/>
  <c r="I946" i="1" s="1"/>
  <c r="H947" i="1"/>
  <c r="G947" i="1" s="1"/>
  <c r="G946" i="1" s="1"/>
  <c r="F947" i="1"/>
  <c r="E947" i="1"/>
  <c r="N946" i="1"/>
  <c r="J946" i="1"/>
  <c r="F946" i="1"/>
  <c r="P945" i="1"/>
  <c r="O945" i="1"/>
  <c r="N945" i="1"/>
  <c r="M945" i="1"/>
  <c r="L945" i="1" s="1"/>
  <c r="K945" i="1"/>
  <c r="J945" i="1"/>
  <c r="I945" i="1"/>
  <c r="H945" i="1"/>
  <c r="F945" i="1"/>
  <c r="R945" i="1" s="1"/>
  <c r="E945" i="1"/>
  <c r="P944" i="1"/>
  <c r="O944" i="1"/>
  <c r="N944" i="1"/>
  <c r="L944" i="1" s="1"/>
  <c r="M944" i="1"/>
  <c r="K944" i="1"/>
  <c r="J944" i="1"/>
  <c r="I944" i="1"/>
  <c r="H944" i="1"/>
  <c r="G944" i="1"/>
  <c r="F944" i="1"/>
  <c r="E944" i="1"/>
  <c r="Q944" i="1" s="1"/>
  <c r="P943" i="1"/>
  <c r="O943" i="1"/>
  <c r="N943" i="1"/>
  <c r="M943" i="1"/>
  <c r="L943" i="1" s="1"/>
  <c r="K943" i="1"/>
  <c r="J943" i="1"/>
  <c r="I943" i="1"/>
  <c r="H943" i="1"/>
  <c r="F943" i="1"/>
  <c r="R943" i="1" s="1"/>
  <c r="E943" i="1"/>
  <c r="P942" i="1"/>
  <c r="O942" i="1"/>
  <c r="N942" i="1"/>
  <c r="L942" i="1" s="1"/>
  <c r="M942" i="1"/>
  <c r="K942" i="1"/>
  <c r="J942" i="1"/>
  <c r="I942" i="1"/>
  <c r="H942" i="1"/>
  <c r="G942" i="1"/>
  <c r="F942" i="1"/>
  <c r="E942" i="1"/>
  <c r="P941" i="1"/>
  <c r="O941" i="1"/>
  <c r="N941" i="1"/>
  <c r="M941" i="1"/>
  <c r="L941" i="1" s="1"/>
  <c r="K941" i="1"/>
  <c r="J941" i="1"/>
  <c r="I941" i="1"/>
  <c r="H941" i="1"/>
  <c r="F941" i="1"/>
  <c r="R941" i="1" s="1"/>
  <c r="E941" i="1"/>
  <c r="P940" i="1"/>
  <c r="O940" i="1"/>
  <c r="N940" i="1"/>
  <c r="L940" i="1" s="1"/>
  <c r="M940" i="1"/>
  <c r="K940" i="1"/>
  <c r="J940" i="1"/>
  <c r="I940" i="1"/>
  <c r="H940" i="1"/>
  <c r="G940" i="1"/>
  <c r="F940" i="1"/>
  <c r="E940" i="1"/>
  <c r="Q940" i="1" s="1"/>
  <c r="P939" i="1"/>
  <c r="O939" i="1"/>
  <c r="N939" i="1"/>
  <c r="M939" i="1"/>
  <c r="L939" i="1" s="1"/>
  <c r="K939" i="1"/>
  <c r="J939" i="1"/>
  <c r="I939" i="1"/>
  <c r="H939" i="1"/>
  <c r="F939" i="1"/>
  <c r="R939" i="1" s="1"/>
  <c r="E939" i="1"/>
  <c r="P938" i="1"/>
  <c r="O938" i="1"/>
  <c r="N938" i="1"/>
  <c r="L938" i="1" s="1"/>
  <c r="M938" i="1"/>
  <c r="K938" i="1"/>
  <c r="J938" i="1"/>
  <c r="I938" i="1"/>
  <c r="H938" i="1"/>
  <c r="G938" i="1"/>
  <c r="F938" i="1"/>
  <c r="E938" i="1"/>
  <c r="P937" i="1"/>
  <c r="O937" i="1"/>
  <c r="N937" i="1"/>
  <c r="M937" i="1"/>
  <c r="L937" i="1" s="1"/>
  <c r="K937" i="1"/>
  <c r="J937" i="1"/>
  <c r="I937" i="1"/>
  <c r="H937" i="1"/>
  <c r="F937" i="1"/>
  <c r="R937" i="1" s="1"/>
  <c r="E937" i="1"/>
  <c r="P936" i="1"/>
  <c r="O936" i="1"/>
  <c r="N936" i="1"/>
  <c r="L936" i="1" s="1"/>
  <c r="M936" i="1"/>
  <c r="K936" i="1"/>
  <c r="J936" i="1"/>
  <c r="I936" i="1"/>
  <c r="H936" i="1"/>
  <c r="G936" i="1"/>
  <c r="F936" i="1"/>
  <c r="E936" i="1"/>
  <c r="Q936" i="1" s="1"/>
  <c r="P935" i="1"/>
  <c r="P934" i="1" s="1"/>
  <c r="O935" i="1"/>
  <c r="N935" i="1"/>
  <c r="M935" i="1"/>
  <c r="K935" i="1"/>
  <c r="J935" i="1"/>
  <c r="I935" i="1"/>
  <c r="I934" i="1" s="1"/>
  <c r="H935" i="1"/>
  <c r="F935" i="1"/>
  <c r="E935" i="1"/>
  <c r="O934" i="1"/>
  <c r="N934" i="1"/>
  <c r="J934" i="1"/>
  <c r="F934" i="1"/>
  <c r="P933" i="1"/>
  <c r="O933" i="1"/>
  <c r="N933" i="1"/>
  <c r="M933" i="1"/>
  <c r="L933" i="1" s="1"/>
  <c r="K933" i="1"/>
  <c r="J933" i="1"/>
  <c r="I933" i="1"/>
  <c r="H933" i="1"/>
  <c r="G933" i="1" s="1"/>
  <c r="F933" i="1"/>
  <c r="E933" i="1"/>
  <c r="Q933" i="1" s="1"/>
  <c r="P932" i="1"/>
  <c r="O932" i="1"/>
  <c r="O930" i="1" s="1"/>
  <c r="N932" i="1"/>
  <c r="M932" i="1"/>
  <c r="K932" i="1"/>
  <c r="J932" i="1"/>
  <c r="I932" i="1"/>
  <c r="H932" i="1"/>
  <c r="G932" i="1"/>
  <c r="F932" i="1"/>
  <c r="E932" i="1"/>
  <c r="P931" i="1"/>
  <c r="P930" i="1" s="1"/>
  <c r="O931" i="1"/>
  <c r="N931" i="1"/>
  <c r="M931" i="1"/>
  <c r="K931" i="1"/>
  <c r="J931" i="1"/>
  <c r="I931" i="1"/>
  <c r="H931" i="1"/>
  <c r="G931" i="1" s="1"/>
  <c r="G930" i="1" s="1"/>
  <c r="F931" i="1"/>
  <c r="E931" i="1"/>
  <c r="N930" i="1"/>
  <c r="K930" i="1"/>
  <c r="J930" i="1"/>
  <c r="F930" i="1"/>
  <c r="P929" i="1"/>
  <c r="O929" i="1"/>
  <c r="N929" i="1"/>
  <c r="M929" i="1"/>
  <c r="L929" i="1" s="1"/>
  <c r="K929" i="1"/>
  <c r="J929" i="1"/>
  <c r="I929" i="1"/>
  <c r="H929" i="1"/>
  <c r="F929" i="1"/>
  <c r="R929" i="1" s="1"/>
  <c r="E929" i="1"/>
  <c r="P928" i="1"/>
  <c r="O928" i="1"/>
  <c r="N928" i="1"/>
  <c r="L928" i="1" s="1"/>
  <c r="M928" i="1"/>
  <c r="K928" i="1"/>
  <c r="J928" i="1"/>
  <c r="I928" i="1"/>
  <c r="H928" i="1"/>
  <c r="G928" i="1"/>
  <c r="F928" i="1"/>
  <c r="E928" i="1"/>
  <c r="P927" i="1"/>
  <c r="O927" i="1"/>
  <c r="N927" i="1"/>
  <c r="M927" i="1"/>
  <c r="L927" i="1" s="1"/>
  <c r="K927" i="1"/>
  <c r="J927" i="1"/>
  <c r="I927" i="1"/>
  <c r="H927" i="1"/>
  <c r="F927" i="1"/>
  <c r="R927" i="1" s="1"/>
  <c r="E927" i="1"/>
  <c r="P926" i="1"/>
  <c r="O926" i="1"/>
  <c r="N926" i="1"/>
  <c r="L926" i="1" s="1"/>
  <c r="M926" i="1"/>
  <c r="K926" i="1"/>
  <c r="J926" i="1"/>
  <c r="I926" i="1"/>
  <c r="H926" i="1"/>
  <c r="G926" i="1"/>
  <c r="F926" i="1"/>
  <c r="E926" i="1"/>
  <c r="Q926" i="1" s="1"/>
  <c r="P925" i="1"/>
  <c r="O925" i="1"/>
  <c r="N925" i="1"/>
  <c r="M925" i="1"/>
  <c r="L925" i="1" s="1"/>
  <c r="K925" i="1"/>
  <c r="J925" i="1"/>
  <c r="I925" i="1"/>
  <c r="H925" i="1"/>
  <c r="F925" i="1"/>
  <c r="R925" i="1" s="1"/>
  <c r="E925" i="1"/>
  <c r="P924" i="1"/>
  <c r="O924" i="1"/>
  <c r="N924" i="1"/>
  <c r="L924" i="1" s="1"/>
  <c r="M924" i="1"/>
  <c r="K924" i="1"/>
  <c r="J924" i="1"/>
  <c r="I924" i="1"/>
  <c r="H924" i="1"/>
  <c r="G924" i="1"/>
  <c r="F924" i="1"/>
  <c r="E924" i="1"/>
  <c r="P923" i="1"/>
  <c r="O923" i="1"/>
  <c r="N923" i="1"/>
  <c r="M923" i="1"/>
  <c r="L923" i="1" s="1"/>
  <c r="K923" i="1"/>
  <c r="J923" i="1"/>
  <c r="I923" i="1"/>
  <c r="H923" i="1"/>
  <c r="F923" i="1"/>
  <c r="R923" i="1" s="1"/>
  <c r="E923" i="1"/>
  <c r="P922" i="1"/>
  <c r="O922" i="1"/>
  <c r="N922" i="1"/>
  <c r="L922" i="1" s="1"/>
  <c r="M922" i="1"/>
  <c r="K922" i="1"/>
  <c r="J922" i="1"/>
  <c r="I922" i="1"/>
  <c r="H922" i="1"/>
  <c r="G922" i="1"/>
  <c r="F922" i="1"/>
  <c r="E922" i="1"/>
  <c r="Q922" i="1" s="1"/>
  <c r="P921" i="1"/>
  <c r="O921" i="1"/>
  <c r="N921" i="1"/>
  <c r="M921" i="1"/>
  <c r="L921" i="1" s="1"/>
  <c r="K921" i="1"/>
  <c r="J921" i="1"/>
  <c r="I921" i="1"/>
  <c r="I917" i="1" s="1"/>
  <c r="H921" i="1"/>
  <c r="F921" i="1"/>
  <c r="R921" i="1" s="1"/>
  <c r="E921" i="1"/>
  <c r="P920" i="1"/>
  <c r="O920" i="1"/>
  <c r="N920" i="1"/>
  <c r="L920" i="1" s="1"/>
  <c r="M920" i="1"/>
  <c r="K920" i="1"/>
  <c r="J920" i="1"/>
  <c r="I920" i="1"/>
  <c r="H920" i="1"/>
  <c r="G920" i="1"/>
  <c r="F920" i="1"/>
  <c r="E920" i="1"/>
  <c r="P919" i="1"/>
  <c r="O919" i="1"/>
  <c r="N919" i="1"/>
  <c r="M919" i="1"/>
  <c r="L919" i="1" s="1"/>
  <c r="K919" i="1"/>
  <c r="J919" i="1"/>
  <c r="I919" i="1"/>
  <c r="H919" i="1"/>
  <c r="F919" i="1"/>
  <c r="R919" i="1" s="1"/>
  <c r="E919" i="1"/>
  <c r="P918" i="1"/>
  <c r="O918" i="1"/>
  <c r="N918" i="1"/>
  <c r="N917" i="1" s="1"/>
  <c r="M918" i="1"/>
  <c r="L918" i="1" s="1"/>
  <c r="K918" i="1"/>
  <c r="J918" i="1"/>
  <c r="J917" i="1" s="1"/>
  <c r="I918" i="1"/>
  <c r="H918" i="1"/>
  <c r="G918" i="1"/>
  <c r="F918" i="1"/>
  <c r="E918" i="1"/>
  <c r="Q918" i="1" s="1"/>
  <c r="P917" i="1"/>
  <c r="H917" i="1"/>
  <c r="E917" i="1"/>
  <c r="P916" i="1"/>
  <c r="O916" i="1"/>
  <c r="N916" i="1"/>
  <c r="M916" i="1"/>
  <c r="K916" i="1"/>
  <c r="J916" i="1"/>
  <c r="I916" i="1"/>
  <c r="H916" i="1"/>
  <c r="G916" i="1"/>
  <c r="F916" i="1"/>
  <c r="E916" i="1"/>
  <c r="Q916" i="1" s="1"/>
  <c r="P915" i="1"/>
  <c r="O915" i="1"/>
  <c r="N915" i="1"/>
  <c r="M915" i="1"/>
  <c r="L915" i="1" s="1"/>
  <c r="K915" i="1"/>
  <c r="J915" i="1"/>
  <c r="I915" i="1"/>
  <c r="G915" i="1" s="1"/>
  <c r="H915" i="1"/>
  <c r="F915" i="1"/>
  <c r="E915" i="1"/>
  <c r="Q915" i="1" s="1"/>
  <c r="P914" i="1"/>
  <c r="O914" i="1"/>
  <c r="N914" i="1"/>
  <c r="M914" i="1"/>
  <c r="L914" i="1" s="1"/>
  <c r="K914" i="1"/>
  <c r="J914" i="1"/>
  <c r="I914" i="1"/>
  <c r="H914" i="1"/>
  <c r="G914" i="1"/>
  <c r="F914" i="1"/>
  <c r="E914" i="1"/>
  <c r="Q913" i="1"/>
  <c r="P913" i="1"/>
  <c r="O913" i="1"/>
  <c r="N913" i="1"/>
  <c r="M913" i="1"/>
  <c r="L913" i="1" s="1"/>
  <c r="K913" i="1"/>
  <c r="J913" i="1"/>
  <c r="I913" i="1"/>
  <c r="G913" i="1" s="1"/>
  <c r="H913" i="1"/>
  <c r="F913" i="1"/>
  <c r="E913" i="1"/>
  <c r="P912" i="1"/>
  <c r="O912" i="1"/>
  <c r="O911" i="1" s="1"/>
  <c r="N912" i="1"/>
  <c r="N911" i="1" s="1"/>
  <c r="M912" i="1"/>
  <c r="K912" i="1"/>
  <c r="J912" i="1"/>
  <c r="J911" i="1" s="1"/>
  <c r="I912" i="1"/>
  <c r="H912" i="1"/>
  <c r="G912" i="1"/>
  <c r="F912" i="1"/>
  <c r="E912" i="1"/>
  <c r="Q912" i="1" s="1"/>
  <c r="P911" i="1"/>
  <c r="I911" i="1"/>
  <c r="H911" i="1"/>
  <c r="P910" i="1"/>
  <c r="O910" i="1"/>
  <c r="N910" i="1"/>
  <c r="M910" i="1"/>
  <c r="K910" i="1"/>
  <c r="J910" i="1"/>
  <c r="I910" i="1"/>
  <c r="H910" i="1"/>
  <c r="G910" i="1"/>
  <c r="F910" i="1"/>
  <c r="E910" i="1"/>
  <c r="P909" i="1"/>
  <c r="O909" i="1"/>
  <c r="N909" i="1"/>
  <c r="M909" i="1"/>
  <c r="L909" i="1" s="1"/>
  <c r="K909" i="1"/>
  <c r="J909" i="1"/>
  <c r="I909" i="1"/>
  <c r="G909" i="1" s="1"/>
  <c r="H909" i="1"/>
  <c r="F909" i="1"/>
  <c r="R909" i="1" s="1"/>
  <c r="E909" i="1"/>
  <c r="Q909" i="1" s="1"/>
  <c r="R908" i="1"/>
  <c r="Q908" i="1"/>
  <c r="Q907" i="1"/>
  <c r="P907" i="1"/>
  <c r="O907" i="1"/>
  <c r="N907" i="1"/>
  <c r="M907" i="1"/>
  <c r="L907" i="1" s="1"/>
  <c r="K907" i="1"/>
  <c r="J907" i="1"/>
  <c r="I907" i="1"/>
  <c r="G907" i="1" s="1"/>
  <c r="H907" i="1"/>
  <c r="F907" i="1"/>
  <c r="E907" i="1"/>
  <c r="P906" i="1"/>
  <c r="O906" i="1"/>
  <c r="N906" i="1"/>
  <c r="M906" i="1"/>
  <c r="K906" i="1"/>
  <c r="J906" i="1"/>
  <c r="I906" i="1"/>
  <c r="H906" i="1"/>
  <c r="G906" i="1"/>
  <c r="F906" i="1"/>
  <c r="E906" i="1"/>
  <c r="Q906" i="1" s="1"/>
  <c r="P905" i="1"/>
  <c r="O905" i="1"/>
  <c r="N905" i="1"/>
  <c r="M905" i="1"/>
  <c r="L905" i="1" s="1"/>
  <c r="K905" i="1"/>
  <c r="J905" i="1"/>
  <c r="I905" i="1"/>
  <c r="G905" i="1" s="1"/>
  <c r="H905" i="1"/>
  <c r="F905" i="1"/>
  <c r="E905" i="1"/>
  <c r="Q905" i="1" s="1"/>
  <c r="P904" i="1"/>
  <c r="O904" i="1"/>
  <c r="N904" i="1"/>
  <c r="M904" i="1"/>
  <c r="L904" i="1" s="1"/>
  <c r="K904" i="1"/>
  <c r="J904" i="1"/>
  <c r="I904" i="1"/>
  <c r="H904" i="1"/>
  <c r="G904" i="1"/>
  <c r="F904" i="1"/>
  <c r="E904" i="1"/>
  <c r="Q903" i="1"/>
  <c r="P903" i="1"/>
  <c r="O903" i="1"/>
  <c r="N903" i="1"/>
  <c r="M903" i="1"/>
  <c r="L903" i="1" s="1"/>
  <c r="K903" i="1"/>
  <c r="J903" i="1"/>
  <c r="I903" i="1"/>
  <c r="G903" i="1" s="1"/>
  <c r="H903" i="1"/>
  <c r="F903" i="1"/>
  <c r="E903" i="1"/>
  <c r="P902" i="1"/>
  <c r="O902" i="1"/>
  <c r="N902" i="1"/>
  <c r="M902" i="1"/>
  <c r="K902" i="1"/>
  <c r="J902" i="1"/>
  <c r="I902" i="1"/>
  <c r="H902" i="1"/>
  <c r="G902" i="1"/>
  <c r="F902" i="1"/>
  <c r="E902" i="1"/>
  <c r="Q902" i="1" s="1"/>
  <c r="P901" i="1"/>
  <c r="O901" i="1"/>
  <c r="N901" i="1"/>
  <c r="M901" i="1"/>
  <c r="L901" i="1" s="1"/>
  <c r="K901" i="1"/>
  <c r="J901" i="1"/>
  <c r="I901" i="1"/>
  <c r="G901" i="1" s="1"/>
  <c r="H901" i="1"/>
  <c r="F901" i="1"/>
  <c r="E901" i="1"/>
  <c r="Q901" i="1" s="1"/>
  <c r="P900" i="1"/>
  <c r="O900" i="1"/>
  <c r="N900" i="1"/>
  <c r="M900" i="1"/>
  <c r="L900" i="1" s="1"/>
  <c r="K900" i="1"/>
  <c r="K893" i="1" s="1"/>
  <c r="J900" i="1"/>
  <c r="I900" i="1"/>
  <c r="H900" i="1"/>
  <c r="G900" i="1"/>
  <c r="F900" i="1"/>
  <c r="E900" i="1"/>
  <c r="Q899" i="1"/>
  <c r="L899" i="1"/>
  <c r="R899" i="1" s="1"/>
  <c r="G899" i="1"/>
  <c r="E899" i="1"/>
  <c r="R898" i="1"/>
  <c r="P898" i="1"/>
  <c r="O898" i="1"/>
  <c r="N898" i="1"/>
  <c r="L898" i="1" s="1"/>
  <c r="M898" i="1"/>
  <c r="K898" i="1"/>
  <c r="J898" i="1"/>
  <c r="I898" i="1"/>
  <c r="H898" i="1"/>
  <c r="G898" i="1" s="1"/>
  <c r="F898" i="1"/>
  <c r="E898" i="1"/>
  <c r="P897" i="1"/>
  <c r="O897" i="1"/>
  <c r="N897" i="1"/>
  <c r="M897" i="1"/>
  <c r="L897" i="1"/>
  <c r="K897" i="1"/>
  <c r="J897" i="1"/>
  <c r="I897" i="1"/>
  <c r="H897" i="1"/>
  <c r="G897" i="1" s="1"/>
  <c r="F897" i="1"/>
  <c r="R897" i="1" s="1"/>
  <c r="E897" i="1"/>
  <c r="Q897" i="1" s="1"/>
  <c r="R896" i="1"/>
  <c r="P896" i="1"/>
  <c r="O896" i="1"/>
  <c r="N896" i="1"/>
  <c r="L896" i="1" s="1"/>
  <c r="M896" i="1"/>
  <c r="K896" i="1"/>
  <c r="J896" i="1"/>
  <c r="I896" i="1"/>
  <c r="H896" i="1"/>
  <c r="F896" i="1"/>
  <c r="E896" i="1"/>
  <c r="P895" i="1"/>
  <c r="P893" i="1" s="1"/>
  <c r="P968" i="1" s="1"/>
  <c r="O895" i="1"/>
  <c r="N895" i="1"/>
  <c r="M895" i="1"/>
  <c r="L895" i="1"/>
  <c r="K895" i="1"/>
  <c r="J895" i="1"/>
  <c r="I895" i="1"/>
  <c r="H895" i="1"/>
  <c r="G895" i="1" s="1"/>
  <c r="F895" i="1"/>
  <c r="R895" i="1" s="1"/>
  <c r="E895" i="1"/>
  <c r="P894" i="1"/>
  <c r="O894" i="1"/>
  <c r="N894" i="1"/>
  <c r="M894" i="1"/>
  <c r="K894" i="1"/>
  <c r="J894" i="1"/>
  <c r="I894" i="1"/>
  <c r="H894" i="1"/>
  <c r="G894" i="1" s="1"/>
  <c r="F894" i="1"/>
  <c r="F893" i="1" s="1"/>
  <c r="E894" i="1"/>
  <c r="H893" i="1"/>
  <c r="P891" i="1"/>
  <c r="O891" i="1"/>
  <c r="N891" i="1"/>
  <c r="M891" i="1"/>
  <c r="L891" i="1"/>
  <c r="K891" i="1"/>
  <c r="J891" i="1"/>
  <c r="I891" i="1"/>
  <c r="H891" i="1"/>
  <c r="G891" i="1" s="1"/>
  <c r="F891" i="1"/>
  <c r="E891" i="1"/>
  <c r="Q891" i="1" s="1"/>
  <c r="P890" i="1"/>
  <c r="O890" i="1"/>
  <c r="N890" i="1"/>
  <c r="L890" i="1" s="1"/>
  <c r="M890" i="1"/>
  <c r="K890" i="1"/>
  <c r="J890" i="1"/>
  <c r="I890" i="1"/>
  <c r="H890" i="1"/>
  <c r="G890" i="1" s="1"/>
  <c r="F890" i="1"/>
  <c r="R890" i="1" s="1"/>
  <c r="E890" i="1"/>
  <c r="P889" i="1"/>
  <c r="O889" i="1"/>
  <c r="N889" i="1"/>
  <c r="M889" i="1"/>
  <c r="L889" i="1"/>
  <c r="K889" i="1"/>
  <c r="J889" i="1"/>
  <c r="I889" i="1"/>
  <c r="H889" i="1"/>
  <c r="G889" i="1" s="1"/>
  <c r="F889" i="1"/>
  <c r="E889" i="1"/>
  <c r="P888" i="1"/>
  <c r="O888" i="1"/>
  <c r="N888" i="1"/>
  <c r="L888" i="1" s="1"/>
  <c r="M888" i="1"/>
  <c r="K888" i="1"/>
  <c r="J888" i="1"/>
  <c r="I888" i="1"/>
  <c r="H888" i="1"/>
  <c r="F888" i="1"/>
  <c r="R888" i="1" s="1"/>
  <c r="E888" i="1"/>
  <c r="P887" i="1"/>
  <c r="O887" i="1"/>
  <c r="N887" i="1"/>
  <c r="M887" i="1"/>
  <c r="L887" i="1"/>
  <c r="K887" i="1"/>
  <c r="J887" i="1"/>
  <c r="I887" i="1"/>
  <c r="H887" i="1"/>
  <c r="G887" i="1" s="1"/>
  <c r="F887" i="1"/>
  <c r="E887" i="1"/>
  <c r="Q887" i="1" s="1"/>
  <c r="P886" i="1"/>
  <c r="O886" i="1"/>
  <c r="N886" i="1"/>
  <c r="L886" i="1" s="1"/>
  <c r="M886" i="1"/>
  <c r="K886" i="1"/>
  <c r="J886" i="1"/>
  <c r="I886" i="1"/>
  <c r="H886" i="1"/>
  <c r="G886" i="1" s="1"/>
  <c r="F886" i="1"/>
  <c r="E886" i="1"/>
  <c r="P885" i="1"/>
  <c r="O885" i="1"/>
  <c r="N885" i="1"/>
  <c r="M885" i="1"/>
  <c r="L885" i="1"/>
  <c r="K885" i="1"/>
  <c r="J885" i="1"/>
  <c r="I885" i="1"/>
  <c r="H885" i="1"/>
  <c r="G885" i="1" s="1"/>
  <c r="F885" i="1"/>
  <c r="E885" i="1"/>
  <c r="P884" i="1"/>
  <c r="O884" i="1"/>
  <c r="N884" i="1"/>
  <c r="L884" i="1" s="1"/>
  <c r="M884" i="1"/>
  <c r="K884" i="1"/>
  <c r="J884" i="1"/>
  <c r="I884" i="1"/>
  <c r="H884" i="1"/>
  <c r="F884" i="1"/>
  <c r="R884" i="1" s="1"/>
  <c r="E884" i="1"/>
  <c r="P883" i="1"/>
  <c r="O883" i="1"/>
  <c r="N883" i="1"/>
  <c r="M883" i="1"/>
  <c r="L883" i="1"/>
  <c r="K883" i="1"/>
  <c r="J883" i="1"/>
  <c r="I883" i="1"/>
  <c r="H883" i="1"/>
  <c r="G883" i="1" s="1"/>
  <c r="F883" i="1"/>
  <c r="E883" i="1"/>
  <c r="Q883" i="1" s="1"/>
  <c r="P882" i="1"/>
  <c r="O882" i="1"/>
  <c r="N882" i="1"/>
  <c r="M882" i="1"/>
  <c r="M881" i="1" s="1"/>
  <c r="K882" i="1"/>
  <c r="J882" i="1"/>
  <c r="J881" i="1" s="1"/>
  <c r="I882" i="1"/>
  <c r="I881" i="1" s="1"/>
  <c r="H882" i="1"/>
  <c r="G882" i="1" s="1"/>
  <c r="F882" i="1"/>
  <c r="F881" i="1" s="1"/>
  <c r="E882" i="1"/>
  <c r="P881" i="1"/>
  <c r="O881" i="1"/>
  <c r="K881" i="1"/>
  <c r="H881" i="1"/>
  <c r="P880" i="1"/>
  <c r="O880" i="1"/>
  <c r="N880" i="1"/>
  <c r="L880" i="1" s="1"/>
  <c r="M880" i="1"/>
  <c r="K880" i="1"/>
  <c r="J880" i="1"/>
  <c r="I880" i="1"/>
  <c r="H880" i="1"/>
  <c r="G880" i="1" s="1"/>
  <c r="F880" i="1"/>
  <c r="E880" i="1"/>
  <c r="P879" i="1"/>
  <c r="O879" i="1"/>
  <c r="N879" i="1"/>
  <c r="M879" i="1"/>
  <c r="L879" i="1"/>
  <c r="K879" i="1"/>
  <c r="J879" i="1"/>
  <c r="I879" i="1"/>
  <c r="H879" i="1"/>
  <c r="G879" i="1" s="1"/>
  <c r="F879" i="1"/>
  <c r="E879" i="1"/>
  <c r="P878" i="1"/>
  <c r="O878" i="1"/>
  <c r="N878" i="1"/>
  <c r="L878" i="1" s="1"/>
  <c r="M878" i="1"/>
  <c r="K878" i="1"/>
  <c r="J878" i="1"/>
  <c r="I878" i="1"/>
  <c r="H878" i="1"/>
  <c r="F878" i="1"/>
  <c r="R878" i="1" s="1"/>
  <c r="E878" i="1"/>
  <c r="P877" i="1"/>
  <c r="O877" i="1"/>
  <c r="N877" i="1"/>
  <c r="M877" i="1"/>
  <c r="L877" i="1"/>
  <c r="K877" i="1"/>
  <c r="J877" i="1"/>
  <c r="I877" i="1"/>
  <c r="H877" i="1"/>
  <c r="G877" i="1" s="1"/>
  <c r="F877" i="1"/>
  <c r="E877" i="1"/>
  <c r="Q877" i="1" s="1"/>
  <c r="P876" i="1"/>
  <c r="O876" i="1"/>
  <c r="N876" i="1"/>
  <c r="L876" i="1" s="1"/>
  <c r="M876" i="1"/>
  <c r="K876" i="1"/>
  <c r="J876" i="1"/>
  <c r="I876" i="1"/>
  <c r="H876" i="1"/>
  <c r="G876" i="1" s="1"/>
  <c r="F876" i="1"/>
  <c r="R876" i="1" s="1"/>
  <c r="E876" i="1"/>
  <c r="P875" i="1"/>
  <c r="O875" i="1"/>
  <c r="N875" i="1"/>
  <c r="M875" i="1"/>
  <c r="L875" i="1"/>
  <c r="K875" i="1"/>
  <c r="J875" i="1"/>
  <c r="I875" i="1"/>
  <c r="H875" i="1"/>
  <c r="F875" i="1"/>
  <c r="E875" i="1"/>
  <c r="P874" i="1"/>
  <c r="O874" i="1"/>
  <c r="N874" i="1"/>
  <c r="M874" i="1"/>
  <c r="M873" i="1" s="1"/>
  <c r="K874" i="1"/>
  <c r="J874" i="1"/>
  <c r="J873" i="1" s="1"/>
  <c r="I874" i="1"/>
  <c r="I873" i="1" s="1"/>
  <c r="H874" i="1"/>
  <c r="F874" i="1"/>
  <c r="E874" i="1"/>
  <c r="O873" i="1"/>
  <c r="K873" i="1"/>
  <c r="P872" i="1"/>
  <c r="O872" i="1"/>
  <c r="N872" i="1"/>
  <c r="L872" i="1" s="1"/>
  <c r="M872" i="1"/>
  <c r="K872" i="1"/>
  <c r="J872" i="1"/>
  <c r="I872" i="1"/>
  <c r="H872" i="1"/>
  <c r="F872" i="1"/>
  <c r="R872" i="1" s="1"/>
  <c r="E872" i="1"/>
  <c r="P871" i="1"/>
  <c r="O871" i="1"/>
  <c r="N871" i="1"/>
  <c r="M871" i="1"/>
  <c r="L871" i="1"/>
  <c r="K871" i="1"/>
  <c r="J871" i="1"/>
  <c r="I871" i="1"/>
  <c r="H871" i="1"/>
  <c r="G871" i="1" s="1"/>
  <c r="F871" i="1"/>
  <c r="E871" i="1"/>
  <c r="Q871" i="1" s="1"/>
  <c r="P870" i="1"/>
  <c r="O870" i="1"/>
  <c r="N870" i="1"/>
  <c r="L870" i="1" s="1"/>
  <c r="M870" i="1"/>
  <c r="K870" i="1"/>
  <c r="J870" i="1"/>
  <c r="I870" i="1"/>
  <c r="H870" i="1"/>
  <c r="G870" i="1" s="1"/>
  <c r="F870" i="1"/>
  <c r="E870" i="1"/>
  <c r="P869" i="1"/>
  <c r="P867" i="1" s="1"/>
  <c r="O869" i="1"/>
  <c r="N869" i="1"/>
  <c r="M869" i="1"/>
  <c r="L869" i="1"/>
  <c r="K869" i="1"/>
  <c r="J869" i="1"/>
  <c r="I869" i="1"/>
  <c r="H869" i="1"/>
  <c r="F869" i="1"/>
  <c r="E869" i="1"/>
  <c r="P868" i="1"/>
  <c r="O868" i="1"/>
  <c r="N868" i="1"/>
  <c r="M868" i="1"/>
  <c r="M867" i="1" s="1"/>
  <c r="K868" i="1"/>
  <c r="J868" i="1"/>
  <c r="J867" i="1" s="1"/>
  <c r="I868" i="1"/>
  <c r="I867" i="1" s="1"/>
  <c r="H868" i="1"/>
  <c r="F868" i="1"/>
  <c r="E868" i="1"/>
  <c r="O867" i="1"/>
  <c r="K867" i="1"/>
  <c r="P866" i="1"/>
  <c r="O866" i="1"/>
  <c r="N866" i="1"/>
  <c r="L866" i="1" s="1"/>
  <c r="M866" i="1"/>
  <c r="K866" i="1"/>
  <c r="J866" i="1"/>
  <c r="I866" i="1"/>
  <c r="H866" i="1"/>
  <c r="F866" i="1"/>
  <c r="R866" i="1" s="1"/>
  <c r="E866" i="1"/>
  <c r="P865" i="1"/>
  <c r="O865" i="1"/>
  <c r="N865" i="1"/>
  <c r="M865" i="1"/>
  <c r="L865" i="1"/>
  <c r="K865" i="1"/>
  <c r="J865" i="1"/>
  <c r="I865" i="1"/>
  <c r="H865" i="1"/>
  <c r="G865" i="1" s="1"/>
  <c r="F865" i="1"/>
  <c r="E865" i="1"/>
  <c r="Q865" i="1" s="1"/>
  <c r="P864" i="1"/>
  <c r="O864" i="1"/>
  <c r="N864" i="1"/>
  <c r="M864" i="1"/>
  <c r="M863" i="1" s="1"/>
  <c r="K864" i="1"/>
  <c r="J864" i="1"/>
  <c r="I864" i="1"/>
  <c r="I863" i="1" s="1"/>
  <c r="H864" i="1"/>
  <c r="G864" i="1" s="1"/>
  <c r="F864" i="1"/>
  <c r="E864" i="1"/>
  <c r="P863" i="1"/>
  <c r="O863" i="1"/>
  <c r="K863" i="1"/>
  <c r="H863" i="1"/>
  <c r="P862" i="1"/>
  <c r="O862" i="1"/>
  <c r="N862" i="1"/>
  <c r="L862" i="1" s="1"/>
  <c r="M862" i="1"/>
  <c r="K862" i="1"/>
  <c r="J862" i="1"/>
  <c r="I862" i="1"/>
  <c r="H862" i="1"/>
  <c r="G862" i="1" s="1"/>
  <c r="F862" i="1"/>
  <c r="R862" i="1" s="1"/>
  <c r="E862" i="1"/>
  <c r="P861" i="1"/>
  <c r="O861" i="1"/>
  <c r="N861" i="1"/>
  <c r="M861" i="1"/>
  <c r="L861" i="1"/>
  <c r="K861" i="1"/>
  <c r="J861" i="1"/>
  <c r="I861" i="1"/>
  <c r="H861" i="1"/>
  <c r="G861" i="1" s="1"/>
  <c r="F861" i="1"/>
  <c r="E861" i="1"/>
  <c r="P860" i="1"/>
  <c r="O860" i="1"/>
  <c r="N860" i="1"/>
  <c r="L860" i="1" s="1"/>
  <c r="M860" i="1"/>
  <c r="K860" i="1"/>
  <c r="J860" i="1"/>
  <c r="I860" i="1"/>
  <c r="H860" i="1"/>
  <c r="F860" i="1"/>
  <c r="R860" i="1" s="1"/>
  <c r="E860" i="1"/>
  <c r="P859" i="1"/>
  <c r="O859" i="1"/>
  <c r="N859" i="1"/>
  <c r="M859" i="1"/>
  <c r="L859" i="1"/>
  <c r="K859" i="1"/>
  <c r="J859" i="1"/>
  <c r="I859" i="1"/>
  <c r="H859" i="1"/>
  <c r="G859" i="1" s="1"/>
  <c r="F859" i="1"/>
  <c r="E859" i="1"/>
  <c r="Q859" i="1" s="1"/>
  <c r="P858" i="1"/>
  <c r="O858" i="1"/>
  <c r="N858" i="1"/>
  <c r="M858" i="1"/>
  <c r="M857" i="1" s="1"/>
  <c r="K858" i="1"/>
  <c r="J858" i="1"/>
  <c r="I858" i="1"/>
  <c r="I857" i="1" s="1"/>
  <c r="H858" i="1"/>
  <c r="G858" i="1" s="1"/>
  <c r="F858" i="1"/>
  <c r="E858" i="1"/>
  <c r="P857" i="1"/>
  <c r="O857" i="1"/>
  <c r="K857" i="1"/>
  <c r="P856" i="1"/>
  <c r="O856" i="1"/>
  <c r="N856" i="1"/>
  <c r="L856" i="1" s="1"/>
  <c r="M856" i="1"/>
  <c r="K856" i="1"/>
  <c r="J856" i="1"/>
  <c r="I856" i="1"/>
  <c r="H856" i="1"/>
  <c r="G856" i="1" s="1"/>
  <c r="F856" i="1"/>
  <c r="R856" i="1" s="1"/>
  <c r="E856" i="1"/>
  <c r="P855" i="1"/>
  <c r="P853" i="1" s="1"/>
  <c r="O855" i="1"/>
  <c r="N855" i="1"/>
  <c r="M855" i="1"/>
  <c r="L855" i="1"/>
  <c r="K855" i="1"/>
  <c r="J855" i="1"/>
  <c r="I855" i="1"/>
  <c r="H855" i="1"/>
  <c r="F855" i="1"/>
  <c r="E855" i="1"/>
  <c r="P854" i="1"/>
  <c r="O854" i="1"/>
  <c r="N854" i="1"/>
  <c r="M854" i="1"/>
  <c r="M853" i="1" s="1"/>
  <c r="K854" i="1"/>
  <c r="J854" i="1"/>
  <c r="J853" i="1" s="1"/>
  <c r="I854" i="1"/>
  <c r="I853" i="1" s="1"/>
  <c r="H854" i="1"/>
  <c r="F854" i="1"/>
  <c r="E854" i="1"/>
  <c r="O853" i="1"/>
  <c r="K853" i="1"/>
  <c r="R852" i="1"/>
  <c r="Q852" i="1"/>
  <c r="P851" i="1"/>
  <c r="O851" i="1"/>
  <c r="N851" i="1"/>
  <c r="M851" i="1"/>
  <c r="L851" i="1"/>
  <c r="K851" i="1"/>
  <c r="J851" i="1"/>
  <c r="I851" i="1"/>
  <c r="H851" i="1"/>
  <c r="G851" i="1" s="1"/>
  <c r="F851" i="1"/>
  <c r="R851" i="1" s="1"/>
  <c r="E851" i="1"/>
  <c r="R850" i="1"/>
  <c r="P850" i="1"/>
  <c r="O850" i="1"/>
  <c r="N850" i="1"/>
  <c r="L850" i="1" s="1"/>
  <c r="M850" i="1"/>
  <c r="K850" i="1"/>
  <c r="J850" i="1"/>
  <c r="I850" i="1"/>
  <c r="H850" i="1"/>
  <c r="G850" i="1" s="1"/>
  <c r="F850" i="1"/>
  <c r="E850" i="1"/>
  <c r="P849" i="1"/>
  <c r="O849" i="1"/>
  <c r="N849" i="1"/>
  <c r="M849" i="1"/>
  <c r="L849" i="1"/>
  <c r="K849" i="1"/>
  <c r="J849" i="1"/>
  <c r="I849" i="1"/>
  <c r="H849" i="1"/>
  <c r="G849" i="1" s="1"/>
  <c r="F849" i="1"/>
  <c r="R849" i="1" s="1"/>
  <c r="E849" i="1"/>
  <c r="Q849" i="1" s="1"/>
  <c r="R848" i="1"/>
  <c r="P848" i="1"/>
  <c r="P842" i="1" s="1"/>
  <c r="O848" i="1"/>
  <c r="N848" i="1"/>
  <c r="L848" i="1" s="1"/>
  <c r="M848" i="1"/>
  <c r="K848" i="1"/>
  <c r="J848" i="1"/>
  <c r="I848" i="1"/>
  <c r="H848" i="1"/>
  <c r="H842" i="1" s="1"/>
  <c r="F848" i="1"/>
  <c r="E848" i="1"/>
  <c r="L847" i="1"/>
  <c r="R847" i="1" s="1"/>
  <c r="G847" i="1"/>
  <c r="E847" i="1"/>
  <c r="Q847" i="1" s="1"/>
  <c r="Q846" i="1"/>
  <c r="P846" i="1"/>
  <c r="O846" i="1"/>
  <c r="N846" i="1"/>
  <c r="M846" i="1"/>
  <c r="L846" i="1" s="1"/>
  <c r="K846" i="1"/>
  <c r="J846" i="1"/>
  <c r="I846" i="1"/>
  <c r="G846" i="1" s="1"/>
  <c r="H846" i="1"/>
  <c r="F846" i="1"/>
  <c r="E846" i="1"/>
  <c r="P845" i="1"/>
  <c r="O845" i="1"/>
  <c r="N845" i="1"/>
  <c r="M845" i="1"/>
  <c r="K845" i="1"/>
  <c r="J845" i="1"/>
  <c r="I845" i="1"/>
  <c r="H845" i="1"/>
  <c r="G845" i="1"/>
  <c r="F845" i="1"/>
  <c r="E845" i="1"/>
  <c r="Q845" i="1" s="1"/>
  <c r="P844" i="1"/>
  <c r="O844" i="1"/>
  <c r="N844" i="1"/>
  <c r="M844" i="1"/>
  <c r="L844" i="1" s="1"/>
  <c r="K844" i="1"/>
  <c r="J844" i="1"/>
  <c r="I844" i="1"/>
  <c r="G844" i="1" s="1"/>
  <c r="H844" i="1"/>
  <c r="F844" i="1"/>
  <c r="E844" i="1"/>
  <c r="P843" i="1"/>
  <c r="O843" i="1"/>
  <c r="N843" i="1"/>
  <c r="M843" i="1"/>
  <c r="L843" i="1" s="1"/>
  <c r="K843" i="1"/>
  <c r="K842" i="1" s="1"/>
  <c r="K892" i="1" s="1"/>
  <c r="J843" i="1"/>
  <c r="I843" i="1"/>
  <c r="H843" i="1"/>
  <c r="G843" i="1"/>
  <c r="F843" i="1"/>
  <c r="E843" i="1"/>
  <c r="I842" i="1"/>
  <c r="P840" i="1"/>
  <c r="O840" i="1"/>
  <c r="N840" i="1"/>
  <c r="M840" i="1"/>
  <c r="L840" i="1" s="1"/>
  <c r="K840" i="1"/>
  <c r="J840" i="1"/>
  <c r="I840" i="1"/>
  <c r="G840" i="1" s="1"/>
  <c r="H840" i="1"/>
  <c r="F840" i="1"/>
  <c r="R840" i="1" s="1"/>
  <c r="E840" i="1"/>
  <c r="Q840" i="1" s="1"/>
  <c r="P839" i="1"/>
  <c r="O839" i="1"/>
  <c r="N839" i="1"/>
  <c r="M839" i="1"/>
  <c r="L839" i="1" s="1"/>
  <c r="K839" i="1"/>
  <c r="J839" i="1"/>
  <c r="I839" i="1"/>
  <c r="H839" i="1"/>
  <c r="G839" i="1"/>
  <c r="F839" i="1"/>
  <c r="E839" i="1"/>
  <c r="Q839" i="1" s="1"/>
  <c r="P838" i="1"/>
  <c r="O838" i="1"/>
  <c r="N838" i="1"/>
  <c r="M838" i="1"/>
  <c r="L838" i="1" s="1"/>
  <c r="K838" i="1"/>
  <c r="J838" i="1"/>
  <c r="I838" i="1"/>
  <c r="G838" i="1" s="1"/>
  <c r="Q838" i="1" s="1"/>
  <c r="H838" i="1"/>
  <c r="F838" i="1"/>
  <c r="R838" i="1" s="1"/>
  <c r="E838" i="1"/>
  <c r="P837" i="1"/>
  <c r="O837" i="1"/>
  <c r="N837" i="1"/>
  <c r="M837" i="1"/>
  <c r="K837" i="1"/>
  <c r="J837" i="1"/>
  <c r="I837" i="1"/>
  <c r="H837" i="1"/>
  <c r="G837" i="1"/>
  <c r="F837" i="1"/>
  <c r="E837" i="1"/>
  <c r="P836" i="1"/>
  <c r="O836" i="1"/>
  <c r="N836" i="1"/>
  <c r="M836" i="1"/>
  <c r="L836" i="1" s="1"/>
  <c r="K836" i="1"/>
  <c r="J836" i="1"/>
  <c r="I836" i="1"/>
  <c r="G836" i="1" s="1"/>
  <c r="H836" i="1"/>
  <c r="F836" i="1"/>
  <c r="R836" i="1" s="1"/>
  <c r="E836" i="1"/>
  <c r="Q836" i="1" s="1"/>
  <c r="P835" i="1"/>
  <c r="O835" i="1"/>
  <c r="N835" i="1"/>
  <c r="M835" i="1"/>
  <c r="L835" i="1" s="1"/>
  <c r="K835" i="1"/>
  <c r="J835" i="1"/>
  <c r="I835" i="1"/>
  <c r="H835" i="1"/>
  <c r="G835" i="1"/>
  <c r="F835" i="1"/>
  <c r="E835" i="1"/>
  <c r="Q835" i="1" s="1"/>
  <c r="P834" i="1"/>
  <c r="O834" i="1"/>
  <c r="N834" i="1"/>
  <c r="M834" i="1"/>
  <c r="L834" i="1" s="1"/>
  <c r="K834" i="1"/>
  <c r="J834" i="1"/>
  <c r="I834" i="1"/>
  <c r="G834" i="1" s="1"/>
  <c r="Q834" i="1" s="1"/>
  <c r="H834" i="1"/>
  <c r="F834" i="1"/>
  <c r="R834" i="1" s="1"/>
  <c r="E834" i="1"/>
  <c r="P833" i="1"/>
  <c r="O833" i="1"/>
  <c r="N833" i="1"/>
  <c r="M833" i="1"/>
  <c r="K833" i="1"/>
  <c r="J833" i="1"/>
  <c r="I833" i="1"/>
  <c r="H833" i="1"/>
  <c r="G833" i="1"/>
  <c r="F833" i="1"/>
  <c r="E833" i="1"/>
  <c r="P832" i="1"/>
  <c r="O832" i="1"/>
  <c r="N832" i="1"/>
  <c r="M832" i="1"/>
  <c r="L832" i="1" s="1"/>
  <c r="K832" i="1"/>
  <c r="J832" i="1"/>
  <c r="I832" i="1"/>
  <c r="G832" i="1" s="1"/>
  <c r="H832" i="1"/>
  <c r="F832" i="1"/>
  <c r="R832" i="1" s="1"/>
  <c r="E832" i="1"/>
  <c r="Q832" i="1" s="1"/>
  <c r="P831" i="1"/>
  <c r="O831" i="1"/>
  <c r="O830" i="1" s="1"/>
  <c r="N831" i="1"/>
  <c r="N830" i="1" s="1"/>
  <c r="M831" i="1"/>
  <c r="L831" i="1" s="1"/>
  <c r="L830" i="1" s="1"/>
  <c r="K831" i="1"/>
  <c r="K830" i="1" s="1"/>
  <c r="J831" i="1"/>
  <c r="J830" i="1" s="1"/>
  <c r="I831" i="1"/>
  <c r="H831" i="1"/>
  <c r="G831" i="1"/>
  <c r="G830" i="1" s="1"/>
  <c r="F831" i="1"/>
  <c r="E831" i="1"/>
  <c r="Q831" i="1" s="1"/>
  <c r="P830" i="1"/>
  <c r="M830" i="1"/>
  <c r="I830" i="1"/>
  <c r="H830" i="1"/>
  <c r="E830" i="1"/>
  <c r="Q830" i="1" s="1"/>
  <c r="P829" i="1"/>
  <c r="O829" i="1"/>
  <c r="N829" i="1"/>
  <c r="M829" i="1"/>
  <c r="K829" i="1"/>
  <c r="J829" i="1"/>
  <c r="I829" i="1"/>
  <c r="H829" i="1"/>
  <c r="G829" i="1"/>
  <c r="F829" i="1"/>
  <c r="E829" i="1"/>
  <c r="Q829" i="1" s="1"/>
  <c r="P828" i="1"/>
  <c r="O828" i="1"/>
  <c r="N828" i="1"/>
  <c r="M828" i="1"/>
  <c r="L828" i="1" s="1"/>
  <c r="K828" i="1"/>
  <c r="J828" i="1"/>
  <c r="I828" i="1"/>
  <c r="G828" i="1" s="1"/>
  <c r="H828" i="1"/>
  <c r="F828" i="1"/>
  <c r="E828" i="1"/>
  <c r="P827" i="1"/>
  <c r="O827" i="1"/>
  <c r="N827" i="1"/>
  <c r="N826" i="1" s="1"/>
  <c r="M827" i="1"/>
  <c r="L827" i="1" s="1"/>
  <c r="K827" i="1"/>
  <c r="K826" i="1" s="1"/>
  <c r="J827" i="1"/>
  <c r="J826" i="1" s="1"/>
  <c r="I827" i="1"/>
  <c r="H827" i="1"/>
  <c r="G827" i="1"/>
  <c r="G826" i="1" s="1"/>
  <c r="F827" i="1"/>
  <c r="E827" i="1"/>
  <c r="P826" i="1"/>
  <c r="M826" i="1"/>
  <c r="H826" i="1"/>
  <c r="P825" i="1"/>
  <c r="O825" i="1"/>
  <c r="N825" i="1"/>
  <c r="M825" i="1"/>
  <c r="L825" i="1" s="1"/>
  <c r="K825" i="1"/>
  <c r="J825" i="1"/>
  <c r="I825" i="1"/>
  <c r="H825" i="1"/>
  <c r="G825" i="1"/>
  <c r="F825" i="1"/>
  <c r="E825" i="1"/>
  <c r="Q825" i="1" s="1"/>
  <c r="P824" i="1"/>
  <c r="O824" i="1"/>
  <c r="N824" i="1"/>
  <c r="M824" i="1"/>
  <c r="L824" i="1" s="1"/>
  <c r="K824" i="1"/>
  <c r="J824" i="1"/>
  <c r="I824" i="1"/>
  <c r="G824" i="1" s="1"/>
  <c r="Q824" i="1" s="1"/>
  <c r="H824" i="1"/>
  <c r="F824" i="1"/>
  <c r="R824" i="1" s="1"/>
  <c r="E824" i="1"/>
  <c r="P823" i="1"/>
  <c r="O823" i="1"/>
  <c r="N823" i="1"/>
  <c r="M823" i="1"/>
  <c r="K823" i="1"/>
  <c r="J823" i="1"/>
  <c r="I823" i="1"/>
  <c r="H823" i="1"/>
  <c r="G823" i="1"/>
  <c r="F823" i="1"/>
  <c r="E823" i="1"/>
  <c r="P822" i="1"/>
  <c r="O822" i="1"/>
  <c r="N822" i="1"/>
  <c r="M822" i="1"/>
  <c r="L822" i="1" s="1"/>
  <c r="K822" i="1"/>
  <c r="J822" i="1"/>
  <c r="I822" i="1"/>
  <c r="G822" i="1" s="1"/>
  <c r="H822" i="1"/>
  <c r="F822" i="1"/>
  <c r="R822" i="1" s="1"/>
  <c r="E822" i="1"/>
  <c r="Q822" i="1" s="1"/>
  <c r="P821" i="1"/>
  <c r="O821" i="1"/>
  <c r="N821" i="1"/>
  <c r="M821" i="1"/>
  <c r="L821" i="1" s="1"/>
  <c r="K821" i="1"/>
  <c r="J821" i="1"/>
  <c r="I821" i="1"/>
  <c r="H821" i="1"/>
  <c r="G821" i="1"/>
  <c r="F821" i="1"/>
  <c r="E821" i="1"/>
  <c r="Q821" i="1" s="1"/>
  <c r="P820" i="1"/>
  <c r="O820" i="1"/>
  <c r="N820" i="1"/>
  <c r="M820" i="1"/>
  <c r="L820" i="1" s="1"/>
  <c r="K820" i="1"/>
  <c r="J820" i="1"/>
  <c r="I820" i="1"/>
  <c r="H820" i="1"/>
  <c r="F820" i="1"/>
  <c r="R820" i="1" s="1"/>
  <c r="E820" i="1"/>
  <c r="P819" i="1"/>
  <c r="O819" i="1"/>
  <c r="O818" i="1" s="1"/>
  <c r="N819" i="1"/>
  <c r="N818" i="1" s="1"/>
  <c r="M819" i="1"/>
  <c r="K819" i="1"/>
  <c r="J819" i="1"/>
  <c r="J818" i="1" s="1"/>
  <c r="I819" i="1"/>
  <c r="H819" i="1"/>
  <c r="G819" i="1"/>
  <c r="F819" i="1"/>
  <c r="E819" i="1"/>
  <c r="P818" i="1"/>
  <c r="M818" i="1"/>
  <c r="H818" i="1"/>
  <c r="E818" i="1"/>
  <c r="P817" i="1"/>
  <c r="O817" i="1"/>
  <c r="N817" i="1"/>
  <c r="M817" i="1"/>
  <c r="L817" i="1" s="1"/>
  <c r="K817" i="1"/>
  <c r="J817" i="1"/>
  <c r="I817" i="1"/>
  <c r="H817" i="1"/>
  <c r="G817" i="1"/>
  <c r="F817" i="1"/>
  <c r="E817" i="1"/>
  <c r="Q816" i="1"/>
  <c r="P816" i="1"/>
  <c r="O816" i="1"/>
  <c r="N816" i="1"/>
  <c r="M816" i="1"/>
  <c r="L816" i="1" s="1"/>
  <c r="K816" i="1"/>
  <c r="J816" i="1"/>
  <c r="I816" i="1"/>
  <c r="G816" i="1" s="1"/>
  <c r="H816" i="1"/>
  <c r="F816" i="1"/>
  <c r="E816" i="1"/>
  <c r="E814" i="1" s="1"/>
  <c r="P815" i="1"/>
  <c r="O815" i="1"/>
  <c r="O814" i="1" s="1"/>
  <c r="N815" i="1"/>
  <c r="N814" i="1" s="1"/>
  <c r="M815" i="1"/>
  <c r="K815" i="1"/>
  <c r="J815" i="1"/>
  <c r="J814" i="1" s="1"/>
  <c r="I815" i="1"/>
  <c r="H815" i="1"/>
  <c r="G815" i="1"/>
  <c r="F815" i="1"/>
  <c r="E815" i="1"/>
  <c r="Q815" i="1" s="1"/>
  <c r="P814" i="1"/>
  <c r="I814" i="1"/>
  <c r="H814" i="1"/>
  <c r="P813" i="1"/>
  <c r="O813" i="1"/>
  <c r="N813" i="1"/>
  <c r="M813" i="1"/>
  <c r="K813" i="1"/>
  <c r="J813" i="1"/>
  <c r="I813" i="1"/>
  <c r="H813" i="1"/>
  <c r="G813" i="1"/>
  <c r="F813" i="1"/>
  <c r="E813" i="1"/>
  <c r="P812" i="1"/>
  <c r="O812" i="1"/>
  <c r="N812" i="1"/>
  <c r="M812" i="1"/>
  <c r="L812" i="1" s="1"/>
  <c r="K812" i="1"/>
  <c r="J812" i="1"/>
  <c r="I812" i="1"/>
  <c r="G812" i="1" s="1"/>
  <c r="H812" i="1"/>
  <c r="F812" i="1"/>
  <c r="R812" i="1" s="1"/>
  <c r="E812" i="1"/>
  <c r="Q812" i="1" s="1"/>
  <c r="P811" i="1"/>
  <c r="O811" i="1"/>
  <c r="N811" i="1"/>
  <c r="M811" i="1"/>
  <c r="L811" i="1" s="1"/>
  <c r="K811" i="1"/>
  <c r="J811" i="1"/>
  <c r="I811" i="1"/>
  <c r="H811" i="1"/>
  <c r="G811" i="1"/>
  <c r="F811" i="1"/>
  <c r="E811" i="1"/>
  <c r="Q811" i="1" s="1"/>
  <c r="P810" i="1"/>
  <c r="O810" i="1"/>
  <c r="N810" i="1"/>
  <c r="M810" i="1"/>
  <c r="L810" i="1" s="1"/>
  <c r="K810" i="1"/>
  <c r="J810" i="1"/>
  <c r="I810" i="1"/>
  <c r="G810" i="1" s="1"/>
  <c r="Q810" i="1" s="1"/>
  <c r="H810" i="1"/>
  <c r="F810" i="1"/>
  <c r="R810" i="1" s="1"/>
  <c r="E810" i="1"/>
  <c r="P809" i="1"/>
  <c r="O809" i="1"/>
  <c r="N809" i="1"/>
  <c r="M809" i="1"/>
  <c r="K809" i="1"/>
  <c r="K805" i="1" s="1"/>
  <c r="J809" i="1"/>
  <c r="I809" i="1"/>
  <c r="H809" i="1"/>
  <c r="G809" i="1"/>
  <c r="F809" i="1"/>
  <c r="E809" i="1"/>
  <c r="P808" i="1"/>
  <c r="O808" i="1"/>
  <c r="N808" i="1"/>
  <c r="M808" i="1"/>
  <c r="L808" i="1" s="1"/>
  <c r="K808" i="1"/>
  <c r="J808" i="1"/>
  <c r="I808" i="1"/>
  <c r="G808" i="1" s="1"/>
  <c r="H808" i="1"/>
  <c r="F808" i="1"/>
  <c r="R808" i="1" s="1"/>
  <c r="E808" i="1"/>
  <c r="Q808" i="1" s="1"/>
  <c r="P807" i="1"/>
  <c r="O807" i="1"/>
  <c r="N807" i="1"/>
  <c r="M807" i="1"/>
  <c r="L807" i="1" s="1"/>
  <c r="K807" i="1"/>
  <c r="J807" i="1"/>
  <c r="I807" i="1"/>
  <c r="H807" i="1"/>
  <c r="G807" i="1"/>
  <c r="F807" i="1"/>
  <c r="E807" i="1"/>
  <c r="Q807" i="1" s="1"/>
  <c r="P806" i="1"/>
  <c r="P805" i="1" s="1"/>
  <c r="O806" i="1"/>
  <c r="N806" i="1"/>
  <c r="M806" i="1"/>
  <c r="K806" i="1"/>
  <c r="J806" i="1"/>
  <c r="I806" i="1"/>
  <c r="H806" i="1"/>
  <c r="H805" i="1" s="1"/>
  <c r="F806" i="1"/>
  <c r="E806" i="1"/>
  <c r="O805" i="1"/>
  <c r="N805" i="1"/>
  <c r="J805" i="1"/>
  <c r="F805" i="1"/>
  <c r="P804" i="1"/>
  <c r="O804" i="1"/>
  <c r="N804" i="1"/>
  <c r="M804" i="1"/>
  <c r="L804" i="1" s="1"/>
  <c r="K804" i="1"/>
  <c r="J804" i="1"/>
  <c r="I804" i="1"/>
  <c r="G804" i="1" s="1"/>
  <c r="H804" i="1"/>
  <c r="F804" i="1"/>
  <c r="E804" i="1"/>
  <c r="Q804" i="1" s="1"/>
  <c r="P803" i="1"/>
  <c r="O803" i="1"/>
  <c r="O801" i="1" s="1"/>
  <c r="N803" i="1"/>
  <c r="M803" i="1"/>
  <c r="L803" i="1" s="1"/>
  <c r="K803" i="1"/>
  <c r="J803" i="1"/>
  <c r="I803" i="1"/>
  <c r="H803" i="1"/>
  <c r="G803" i="1"/>
  <c r="F803" i="1"/>
  <c r="E803" i="1"/>
  <c r="P802" i="1"/>
  <c r="P801" i="1" s="1"/>
  <c r="O802" i="1"/>
  <c r="N802" i="1"/>
  <c r="M802" i="1"/>
  <c r="K802" i="1"/>
  <c r="J802" i="1"/>
  <c r="I802" i="1"/>
  <c r="H802" i="1"/>
  <c r="H801" i="1" s="1"/>
  <c r="F802" i="1"/>
  <c r="E802" i="1"/>
  <c r="N801" i="1"/>
  <c r="K801" i="1"/>
  <c r="J801" i="1"/>
  <c r="F801" i="1"/>
  <c r="P800" i="1"/>
  <c r="O800" i="1"/>
  <c r="N800" i="1"/>
  <c r="M800" i="1"/>
  <c r="L800" i="1" s="1"/>
  <c r="K800" i="1"/>
  <c r="J800" i="1"/>
  <c r="I800" i="1"/>
  <c r="G800" i="1" s="1"/>
  <c r="Q800" i="1" s="1"/>
  <c r="H800" i="1"/>
  <c r="F800" i="1"/>
  <c r="R800" i="1" s="1"/>
  <c r="E800" i="1"/>
  <c r="R799" i="1"/>
  <c r="Q799" i="1"/>
  <c r="P798" i="1"/>
  <c r="O798" i="1"/>
  <c r="N798" i="1"/>
  <c r="M798" i="1"/>
  <c r="L798" i="1" s="1"/>
  <c r="K798" i="1"/>
  <c r="J798" i="1"/>
  <c r="I798" i="1"/>
  <c r="G798" i="1" s="1"/>
  <c r="H798" i="1"/>
  <c r="F798" i="1"/>
  <c r="E798" i="1"/>
  <c r="Q798" i="1" s="1"/>
  <c r="P797" i="1"/>
  <c r="O797" i="1"/>
  <c r="N797" i="1"/>
  <c r="M797" i="1"/>
  <c r="L797" i="1" s="1"/>
  <c r="K797" i="1"/>
  <c r="J797" i="1"/>
  <c r="I797" i="1"/>
  <c r="H797" i="1"/>
  <c r="G797" i="1"/>
  <c r="F797" i="1"/>
  <c r="E797" i="1"/>
  <c r="Q796" i="1"/>
  <c r="P796" i="1"/>
  <c r="O796" i="1"/>
  <c r="N796" i="1"/>
  <c r="M796" i="1"/>
  <c r="L796" i="1" s="1"/>
  <c r="K796" i="1"/>
  <c r="J796" i="1"/>
  <c r="I796" i="1"/>
  <c r="G796" i="1" s="1"/>
  <c r="H796" i="1"/>
  <c r="F796" i="1"/>
  <c r="E796" i="1"/>
  <c r="P795" i="1"/>
  <c r="O795" i="1"/>
  <c r="N795" i="1"/>
  <c r="M795" i="1"/>
  <c r="K795" i="1"/>
  <c r="J795" i="1"/>
  <c r="I795" i="1"/>
  <c r="H795" i="1"/>
  <c r="G795" i="1"/>
  <c r="F795" i="1"/>
  <c r="E795" i="1"/>
  <c r="Q795" i="1" s="1"/>
  <c r="P794" i="1"/>
  <c r="O794" i="1"/>
  <c r="N794" i="1"/>
  <c r="M794" i="1"/>
  <c r="L794" i="1" s="1"/>
  <c r="K794" i="1"/>
  <c r="J794" i="1"/>
  <c r="I794" i="1"/>
  <c r="G794" i="1" s="1"/>
  <c r="H794" i="1"/>
  <c r="F794" i="1"/>
  <c r="E794" i="1"/>
  <c r="Q794" i="1" s="1"/>
  <c r="P793" i="1"/>
  <c r="O793" i="1"/>
  <c r="N793" i="1"/>
  <c r="M793" i="1"/>
  <c r="L793" i="1" s="1"/>
  <c r="K793" i="1"/>
  <c r="J793" i="1"/>
  <c r="I793" i="1"/>
  <c r="H793" i="1"/>
  <c r="G793" i="1"/>
  <c r="F793" i="1"/>
  <c r="E793" i="1"/>
  <c r="P792" i="1"/>
  <c r="O792" i="1"/>
  <c r="N792" i="1"/>
  <c r="M792" i="1"/>
  <c r="K792" i="1"/>
  <c r="J792" i="1"/>
  <c r="I792" i="1"/>
  <c r="H792" i="1"/>
  <c r="F792" i="1"/>
  <c r="E792" i="1"/>
  <c r="R791" i="1"/>
  <c r="L791" i="1"/>
  <c r="G791" i="1"/>
  <c r="Q791" i="1" s="1"/>
  <c r="E791" i="1"/>
  <c r="P790" i="1"/>
  <c r="O790" i="1"/>
  <c r="N790" i="1"/>
  <c r="M790" i="1"/>
  <c r="L790" i="1"/>
  <c r="K790" i="1"/>
  <c r="J790" i="1"/>
  <c r="I790" i="1"/>
  <c r="H790" i="1"/>
  <c r="G790" i="1" s="1"/>
  <c r="F790" i="1"/>
  <c r="R790" i="1" s="1"/>
  <c r="E790" i="1"/>
  <c r="Q790" i="1" s="1"/>
  <c r="R789" i="1"/>
  <c r="P789" i="1"/>
  <c r="O789" i="1"/>
  <c r="N789" i="1"/>
  <c r="L789" i="1" s="1"/>
  <c r="M789" i="1"/>
  <c r="K789" i="1"/>
  <c r="J789" i="1"/>
  <c r="J787" i="1" s="1"/>
  <c r="I789" i="1"/>
  <c r="H789" i="1"/>
  <c r="F789" i="1"/>
  <c r="E789" i="1"/>
  <c r="P788" i="1"/>
  <c r="P787" i="1" s="1"/>
  <c r="O788" i="1"/>
  <c r="N788" i="1"/>
  <c r="M788" i="1"/>
  <c r="L788" i="1"/>
  <c r="K788" i="1"/>
  <c r="K787" i="1" s="1"/>
  <c r="J788" i="1"/>
  <c r="I788" i="1"/>
  <c r="H788" i="1"/>
  <c r="F788" i="1"/>
  <c r="R788" i="1" s="1"/>
  <c r="E788" i="1"/>
  <c r="N787" i="1"/>
  <c r="F787" i="1"/>
  <c r="P785" i="1"/>
  <c r="O785" i="1"/>
  <c r="N785" i="1"/>
  <c r="L785" i="1" s="1"/>
  <c r="M785" i="1"/>
  <c r="K785" i="1"/>
  <c r="J785" i="1"/>
  <c r="I785" i="1"/>
  <c r="H785" i="1"/>
  <c r="F785" i="1"/>
  <c r="R785" i="1" s="1"/>
  <c r="E785" i="1"/>
  <c r="P784" i="1"/>
  <c r="O784" i="1"/>
  <c r="N784" i="1"/>
  <c r="M784" i="1"/>
  <c r="L784" i="1"/>
  <c r="K784" i="1"/>
  <c r="J784" i="1"/>
  <c r="I784" i="1"/>
  <c r="H784" i="1"/>
  <c r="G784" i="1" s="1"/>
  <c r="F784" i="1"/>
  <c r="E784" i="1"/>
  <c r="Q784" i="1" s="1"/>
  <c r="P783" i="1"/>
  <c r="O783" i="1"/>
  <c r="N783" i="1"/>
  <c r="L783" i="1" s="1"/>
  <c r="M783" i="1"/>
  <c r="K783" i="1"/>
  <c r="J783" i="1"/>
  <c r="I783" i="1"/>
  <c r="H783" i="1"/>
  <c r="G783" i="1" s="1"/>
  <c r="F783" i="1"/>
  <c r="R783" i="1" s="1"/>
  <c r="E783" i="1"/>
  <c r="P782" i="1"/>
  <c r="O782" i="1"/>
  <c r="N782" i="1"/>
  <c r="M782" i="1"/>
  <c r="L782" i="1"/>
  <c r="K782" i="1"/>
  <c r="J782" i="1"/>
  <c r="I782" i="1"/>
  <c r="H782" i="1"/>
  <c r="G782" i="1" s="1"/>
  <c r="F782" i="1"/>
  <c r="E782" i="1"/>
  <c r="P781" i="1"/>
  <c r="O781" i="1"/>
  <c r="N781" i="1"/>
  <c r="L781" i="1" s="1"/>
  <c r="M781" i="1"/>
  <c r="K781" i="1"/>
  <c r="J781" i="1"/>
  <c r="I781" i="1"/>
  <c r="H781" i="1"/>
  <c r="F781" i="1"/>
  <c r="R781" i="1" s="1"/>
  <c r="E781" i="1"/>
  <c r="P780" i="1"/>
  <c r="O780" i="1"/>
  <c r="N780" i="1"/>
  <c r="M780" i="1"/>
  <c r="L780" i="1"/>
  <c r="K780" i="1"/>
  <c r="J780" i="1"/>
  <c r="I780" i="1"/>
  <c r="H780" i="1"/>
  <c r="G780" i="1" s="1"/>
  <c r="F780" i="1"/>
  <c r="E780" i="1"/>
  <c r="Q780" i="1" s="1"/>
  <c r="P779" i="1"/>
  <c r="O779" i="1"/>
  <c r="N779" i="1"/>
  <c r="L779" i="1" s="1"/>
  <c r="M779" i="1"/>
  <c r="K779" i="1"/>
  <c r="J779" i="1"/>
  <c r="I779" i="1"/>
  <c r="H779" i="1"/>
  <c r="G779" i="1" s="1"/>
  <c r="F779" i="1"/>
  <c r="E779" i="1"/>
  <c r="P778" i="1"/>
  <c r="O778" i="1"/>
  <c r="N778" i="1"/>
  <c r="M778" i="1"/>
  <c r="L778" i="1"/>
  <c r="K778" i="1"/>
  <c r="J778" i="1"/>
  <c r="I778" i="1"/>
  <c r="H778" i="1"/>
  <c r="G778" i="1" s="1"/>
  <c r="F778" i="1"/>
  <c r="E778" i="1"/>
  <c r="P777" i="1"/>
  <c r="O777" i="1"/>
  <c r="N777" i="1"/>
  <c r="L777" i="1" s="1"/>
  <c r="M777" i="1"/>
  <c r="K777" i="1"/>
  <c r="J777" i="1"/>
  <c r="I777" i="1"/>
  <c r="H777" i="1"/>
  <c r="F777" i="1"/>
  <c r="R777" i="1" s="1"/>
  <c r="E777" i="1"/>
  <c r="P776" i="1"/>
  <c r="O776" i="1"/>
  <c r="N776" i="1"/>
  <c r="M776" i="1"/>
  <c r="L776" i="1"/>
  <c r="K776" i="1"/>
  <c r="J776" i="1"/>
  <c r="I776" i="1"/>
  <c r="H776" i="1"/>
  <c r="G776" i="1" s="1"/>
  <c r="F776" i="1"/>
  <c r="E776" i="1"/>
  <c r="Q776" i="1" s="1"/>
  <c r="P775" i="1"/>
  <c r="O775" i="1"/>
  <c r="N775" i="1"/>
  <c r="L775" i="1" s="1"/>
  <c r="M775" i="1"/>
  <c r="K775" i="1"/>
  <c r="J775" i="1"/>
  <c r="I775" i="1"/>
  <c r="H775" i="1"/>
  <c r="G775" i="1" s="1"/>
  <c r="F775" i="1"/>
  <c r="R775" i="1" s="1"/>
  <c r="E775" i="1"/>
  <c r="P774" i="1"/>
  <c r="P773" i="1" s="1"/>
  <c r="O774" i="1"/>
  <c r="O773" i="1" s="1"/>
  <c r="N774" i="1"/>
  <c r="M774" i="1"/>
  <c r="L774" i="1"/>
  <c r="L773" i="1" s="1"/>
  <c r="K774" i="1"/>
  <c r="K773" i="1" s="1"/>
  <c r="J774" i="1"/>
  <c r="I774" i="1"/>
  <c r="H774" i="1"/>
  <c r="F774" i="1"/>
  <c r="E774" i="1"/>
  <c r="M773" i="1"/>
  <c r="J773" i="1"/>
  <c r="I773" i="1"/>
  <c r="F773" i="1"/>
  <c r="E773" i="1"/>
  <c r="P772" i="1"/>
  <c r="O772" i="1"/>
  <c r="N772" i="1"/>
  <c r="M772" i="1"/>
  <c r="L772" i="1"/>
  <c r="K772" i="1"/>
  <c r="J772" i="1"/>
  <c r="I772" i="1"/>
  <c r="H772" i="1"/>
  <c r="G772" i="1" s="1"/>
  <c r="F772" i="1"/>
  <c r="E772" i="1"/>
  <c r="Q772" i="1" s="1"/>
  <c r="P771" i="1"/>
  <c r="O771" i="1"/>
  <c r="N771" i="1"/>
  <c r="L771" i="1" s="1"/>
  <c r="M771" i="1"/>
  <c r="K771" i="1"/>
  <c r="J771" i="1"/>
  <c r="I771" i="1"/>
  <c r="H771" i="1"/>
  <c r="G771" i="1" s="1"/>
  <c r="F771" i="1"/>
  <c r="E771" i="1"/>
  <c r="P770" i="1"/>
  <c r="P768" i="1" s="1"/>
  <c r="P786" i="1" s="1"/>
  <c r="O770" i="1"/>
  <c r="N770" i="1"/>
  <c r="M770" i="1"/>
  <c r="L770" i="1"/>
  <c r="K770" i="1"/>
  <c r="J770" i="1"/>
  <c r="I770" i="1"/>
  <c r="H770" i="1"/>
  <c r="F770" i="1"/>
  <c r="E770" i="1"/>
  <c r="P769" i="1"/>
  <c r="O769" i="1"/>
  <c r="N769" i="1"/>
  <c r="M769" i="1"/>
  <c r="M768" i="1" s="1"/>
  <c r="K769" i="1"/>
  <c r="J769" i="1"/>
  <c r="J768" i="1" s="1"/>
  <c r="I769" i="1"/>
  <c r="I768" i="1" s="1"/>
  <c r="H769" i="1"/>
  <c r="F769" i="1"/>
  <c r="E769" i="1"/>
  <c r="O768" i="1"/>
  <c r="K768" i="1"/>
  <c r="P767" i="1"/>
  <c r="O767" i="1"/>
  <c r="N767" i="1"/>
  <c r="L767" i="1" s="1"/>
  <c r="M767" i="1"/>
  <c r="K767" i="1"/>
  <c r="J767" i="1"/>
  <c r="I767" i="1"/>
  <c r="H767" i="1"/>
  <c r="F767" i="1"/>
  <c r="R767" i="1" s="1"/>
  <c r="E767" i="1"/>
  <c r="P766" i="1"/>
  <c r="O766" i="1"/>
  <c r="N766" i="1"/>
  <c r="M766" i="1"/>
  <c r="L766" i="1"/>
  <c r="K766" i="1"/>
  <c r="J766" i="1"/>
  <c r="I766" i="1"/>
  <c r="H766" i="1"/>
  <c r="G766" i="1" s="1"/>
  <c r="F766" i="1"/>
  <c r="E766" i="1"/>
  <c r="Q766" i="1" s="1"/>
  <c r="P765" i="1"/>
  <c r="O765" i="1"/>
  <c r="N765" i="1"/>
  <c r="M765" i="1"/>
  <c r="M764" i="1" s="1"/>
  <c r="K765" i="1"/>
  <c r="J765" i="1"/>
  <c r="I765" i="1"/>
  <c r="I764" i="1" s="1"/>
  <c r="H765" i="1"/>
  <c r="G765" i="1" s="1"/>
  <c r="F765" i="1"/>
  <c r="E765" i="1"/>
  <c r="P764" i="1"/>
  <c r="O764" i="1"/>
  <c r="K764" i="1"/>
  <c r="H764" i="1"/>
  <c r="P763" i="1"/>
  <c r="O763" i="1"/>
  <c r="N763" i="1"/>
  <c r="L763" i="1" s="1"/>
  <c r="M763" i="1"/>
  <c r="K763" i="1"/>
  <c r="J763" i="1"/>
  <c r="I763" i="1"/>
  <c r="H763" i="1"/>
  <c r="G763" i="1" s="1"/>
  <c r="F763" i="1"/>
  <c r="E763" i="1"/>
  <c r="P762" i="1"/>
  <c r="P761" i="1" s="1"/>
  <c r="O762" i="1"/>
  <c r="O761" i="1" s="1"/>
  <c r="N762" i="1"/>
  <c r="M762" i="1"/>
  <c r="L762" i="1"/>
  <c r="L761" i="1" s="1"/>
  <c r="K762" i="1"/>
  <c r="K761" i="1" s="1"/>
  <c r="J762" i="1"/>
  <c r="I762" i="1"/>
  <c r="H762" i="1"/>
  <c r="F762" i="1"/>
  <c r="E762" i="1"/>
  <c r="N761" i="1"/>
  <c r="M761" i="1"/>
  <c r="J761" i="1"/>
  <c r="I761" i="1"/>
  <c r="F761" i="1"/>
  <c r="R761" i="1" s="1"/>
  <c r="E761" i="1"/>
  <c r="R760" i="1"/>
  <c r="Q760" i="1"/>
  <c r="R759" i="1"/>
  <c r="P759" i="1"/>
  <c r="O759" i="1"/>
  <c r="N759" i="1"/>
  <c r="L759" i="1" s="1"/>
  <c r="M759" i="1"/>
  <c r="K759" i="1"/>
  <c r="J759" i="1"/>
  <c r="I759" i="1"/>
  <c r="H759" i="1"/>
  <c r="G759" i="1" s="1"/>
  <c r="F759" i="1"/>
  <c r="E759" i="1"/>
  <c r="P758" i="1"/>
  <c r="O758" i="1"/>
  <c r="N758" i="1"/>
  <c r="M758" i="1"/>
  <c r="L758" i="1"/>
  <c r="K758" i="1"/>
  <c r="J758" i="1"/>
  <c r="I758" i="1"/>
  <c r="H758" i="1"/>
  <c r="G758" i="1" s="1"/>
  <c r="F758" i="1"/>
  <c r="R758" i="1" s="1"/>
  <c r="E758" i="1"/>
  <c r="Q758" i="1" s="1"/>
  <c r="R757" i="1"/>
  <c r="P757" i="1"/>
  <c r="O757" i="1"/>
  <c r="N757" i="1"/>
  <c r="L757" i="1" s="1"/>
  <c r="M757" i="1"/>
  <c r="K757" i="1"/>
  <c r="J757" i="1"/>
  <c r="J755" i="1" s="1"/>
  <c r="I757" i="1"/>
  <c r="H757" i="1"/>
  <c r="F757" i="1"/>
  <c r="E757" i="1"/>
  <c r="P756" i="1"/>
  <c r="P755" i="1" s="1"/>
  <c r="O756" i="1"/>
  <c r="O755" i="1" s="1"/>
  <c r="O786" i="1" s="1"/>
  <c r="N756" i="1"/>
  <c r="M756" i="1"/>
  <c r="L756" i="1"/>
  <c r="L755" i="1" s="1"/>
  <c r="K756" i="1"/>
  <c r="K755" i="1" s="1"/>
  <c r="K786" i="1" s="1"/>
  <c r="J756" i="1"/>
  <c r="I756" i="1"/>
  <c r="H756" i="1"/>
  <c r="F756" i="1"/>
  <c r="R756" i="1" s="1"/>
  <c r="E756" i="1"/>
  <c r="R755" i="1"/>
  <c r="N755" i="1"/>
  <c r="M755" i="1"/>
  <c r="M786" i="1" s="1"/>
  <c r="I755" i="1"/>
  <c r="I786" i="1" s="1"/>
  <c r="F755" i="1"/>
  <c r="E755" i="1"/>
  <c r="R753" i="1"/>
  <c r="P753" i="1"/>
  <c r="O753" i="1"/>
  <c r="N753" i="1"/>
  <c r="L753" i="1" s="1"/>
  <c r="M753" i="1"/>
  <c r="K753" i="1"/>
  <c r="J753" i="1"/>
  <c r="I753" i="1"/>
  <c r="H753" i="1"/>
  <c r="F753" i="1"/>
  <c r="E753" i="1"/>
  <c r="P752" i="1"/>
  <c r="O752" i="1"/>
  <c r="N752" i="1"/>
  <c r="M752" i="1"/>
  <c r="L752" i="1"/>
  <c r="K752" i="1"/>
  <c r="J752" i="1"/>
  <c r="I752" i="1"/>
  <c r="H752" i="1"/>
  <c r="G752" i="1" s="1"/>
  <c r="F752" i="1"/>
  <c r="R752" i="1" s="1"/>
  <c r="E752" i="1"/>
  <c r="R751" i="1"/>
  <c r="P751" i="1"/>
  <c r="O751" i="1"/>
  <c r="N751" i="1"/>
  <c r="L751" i="1" s="1"/>
  <c r="M751" i="1"/>
  <c r="K751" i="1"/>
  <c r="J751" i="1"/>
  <c r="I751" i="1"/>
  <c r="H751" i="1"/>
  <c r="G751" i="1" s="1"/>
  <c r="F751" i="1"/>
  <c r="E751" i="1"/>
  <c r="P750" i="1"/>
  <c r="O750" i="1"/>
  <c r="N750" i="1"/>
  <c r="M750" i="1"/>
  <c r="L750" i="1"/>
  <c r="K750" i="1"/>
  <c r="J750" i="1"/>
  <c r="I750" i="1"/>
  <c r="H750" i="1"/>
  <c r="G750" i="1" s="1"/>
  <c r="F750" i="1"/>
  <c r="R750" i="1" s="1"/>
  <c r="E750" i="1"/>
  <c r="Q750" i="1" s="1"/>
  <c r="R749" i="1"/>
  <c r="P749" i="1"/>
  <c r="O749" i="1"/>
  <c r="N749" i="1"/>
  <c r="L749" i="1" s="1"/>
  <c r="M749" i="1"/>
  <c r="K749" i="1"/>
  <c r="J749" i="1"/>
  <c r="I749" i="1"/>
  <c r="H749" i="1"/>
  <c r="F749" i="1"/>
  <c r="E749" i="1"/>
  <c r="P748" i="1"/>
  <c r="O748" i="1"/>
  <c r="N748" i="1"/>
  <c r="L748" i="1" s="1"/>
  <c r="R748" i="1" s="1"/>
  <c r="M748" i="1"/>
  <c r="K748" i="1"/>
  <c r="J748" i="1"/>
  <c r="I748" i="1"/>
  <c r="H748" i="1"/>
  <c r="F748" i="1"/>
  <c r="E748" i="1"/>
  <c r="P747" i="1"/>
  <c r="O747" i="1"/>
  <c r="N747" i="1"/>
  <c r="L747" i="1" s="1"/>
  <c r="R747" i="1" s="1"/>
  <c r="M747" i="1"/>
  <c r="K747" i="1"/>
  <c r="J747" i="1"/>
  <c r="I747" i="1"/>
  <c r="H747" i="1"/>
  <c r="F747" i="1"/>
  <c r="E747" i="1"/>
  <c r="P746" i="1"/>
  <c r="O746" i="1"/>
  <c r="N746" i="1"/>
  <c r="L746" i="1" s="1"/>
  <c r="R746" i="1" s="1"/>
  <c r="M746" i="1"/>
  <c r="K746" i="1"/>
  <c r="J746" i="1"/>
  <c r="I746" i="1"/>
  <c r="H746" i="1"/>
  <c r="F746" i="1"/>
  <c r="E746" i="1"/>
  <c r="P745" i="1"/>
  <c r="O745" i="1"/>
  <c r="N745" i="1"/>
  <c r="L745" i="1" s="1"/>
  <c r="R745" i="1" s="1"/>
  <c r="M745" i="1"/>
  <c r="K745" i="1"/>
  <c r="J745" i="1"/>
  <c r="I745" i="1"/>
  <c r="H745" i="1"/>
  <c r="F745" i="1"/>
  <c r="E745" i="1"/>
  <c r="P744" i="1"/>
  <c r="O744" i="1"/>
  <c r="O743" i="1" s="1"/>
  <c r="N744" i="1"/>
  <c r="M744" i="1"/>
  <c r="K744" i="1"/>
  <c r="K743" i="1" s="1"/>
  <c r="J744" i="1"/>
  <c r="I744" i="1"/>
  <c r="H744" i="1"/>
  <c r="F744" i="1"/>
  <c r="E744" i="1"/>
  <c r="P743" i="1"/>
  <c r="M743" i="1"/>
  <c r="I743" i="1"/>
  <c r="H743" i="1"/>
  <c r="F743" i="1"/>
  <c r="E743" i="1"/>
  <c r="P742" i="1"/>
  <c r="O742" i="1"/>
  <c r="N742" i="1"/>
  <c r="M742" i="1"/>
  <c r="L742" i="1"/>
  <c r="K742" i="1"/>
  <c r="J742" i="1"/>
  <c r="I742" i="1"/>
  <c r="H742" i="1"/>
  <c r="G742" i="1" s="1"/>
  <c r="F742" i="1"/>
  <c r="E742" i="1"/>
  <c r="P741" i="1"/>
  <c r="O741" i="1"/>
  <c r="N741" i="1"/>
  <c r="M741" i="1"/>
  <c r="L741" i="1"/>
  <c r="K741" i="1"/>
  <c r="J741" i="1"/>
  <c r="I741" i="1"/>
  <c r="H741" i="1"/>
  <c r="G741" i="1" s="1"/>
  <c r="F741" i="1"/>
  <c r="R741" i="1" s="1"/>
  <c r="E741" i="1"/>
  <c r="P740" i="1"/>
  <c r="L740" i="1" s="1"/>
  <c r="O740" i="1"/>
  <c r="N740" i="1"/>
  <c r="M740" i="1"/>
  <c r="K740" i="1"/>
  <c r="J740" i="1"/>
  <c r="I740" i="1"/>
  <c r="H740" i="1"/>
  <c r="G740" i="1" s="1"/>
  <c r="F740" i="1"/>
  <c r="E740" i="1"/>
  <c r="P739" i="1"/>
  <c r="O739" i="1"/>
  <c r="N739" i="1"/>
  <c r="M739" i="1"/>
  <c r="L739" i="1"/>
  <c r="K739" i="1"/>
  <c r="J739" i="1"/>
  <c r="I739" i="1"/>
  <c r="H739" i="1"/>
  <c r="G739" i="1" s="1"/>
  <c r="F739" i="1"/>
  <c r="R739" i="1" s="1"/>
  <c r="E739" i="1"/>
  <c r="P738" i="1"/>
  <c r="O738" i="1"/>
  <c r="N738" i="1"/>
  <c r="M738" i="1"/>
  <c r="L738" i="1"/>
  <c r="K738" i="1"/>
  <c r="J738" i="1"/>
  <c r="I738" i="1"/>
  <c r="H738" i="1"/>
  <c r="G738" i="1" s="1"/>
  <c r="F738" i="1"/>
  <c r="E738" i="1"/>
  <c r="P737" i="1"/>
  <c r="O737" i="1"/>
  <c r="N737" i="1"/>
  <c r="M737" i="1"/>
  <c r="L737" i="1"/>
  <c r="K737" i="1"/>
  <c r="J737" i="1"/>
  <c r="I737" i="1"/>
  <c r="H737" i="1"/>
  <c r="G737" i="1" s="1"/>
  <c r="F737" i="1"/>
  <c r="R737" i="1" s="1"/>
  <c r="E737" i="1"/>
  <c r="P736" i="1"/>
  <c r="L736" i="1" s="1"/>
  <c r="O736" i="1"/>
  <c r="N736" i="1"/>
  <c r="M736" i="1"/>
  <c r="K736" i="1"/>
  <c r="J736" i="1"/>
  <c r="I736" i="1"/>
  <c r="H736" i="1"/>
  <c r="G736" i="1" s="1"/>
  <c r="F736" i="1"/>
  <c r="E736" i="1"/>
  <c r="P735" i="1"/>
  <c r="O735" i="1"/>
  <c r="N735" i="1"/>
  <c r="M735" i="1"/>
  <c r="L735" i="1"/>
  <c r="K735" i="1"/>
  <c r="J735" i="1"/>
  <c r="I735" i="1"/>
  <c r="H735" i="1"/>
  <c r="G735" i="1" s="1"/>
  <c r="F735" i="1"/>
  <c r="R735" i="1" s="1"/>
  <c r="E735" i="1"/>
  <c r="P734" i="1"/>
  <c r="O734" i="1"/>
  <c r="N734" i="1"/>
  <c r="M734" i="1"/>
  <c r="L734" i="1"/>
  <c r="K734" i="1"/>
  <c r="J734" i="1"/>
  <c r="I734" i="1"/>
  <c r="H734" i="1"/>
  <c r="G734" i="1" s="1"/>
  <c r="F734" i="1"/>
  <c r="E734" i="1"/>
  <c r="P733" i="1"/>
  <c r="O733" i="1"/>
  <c r="N733" i="1"/>
  <c r="M733" i="1"/>
  <c r="L733" i="1"/>
  <c r="K733" i="1"/>
  <c r="J733" i="1"/>
  <c r="I733" i="1"/>
  <c r="H733" i="1"/>
  <c r="G733" i="1" s="1"/>
  <c r="F733" i="1"/>
  <c r="R733" i="1" s="1"/>
  <c r="E733" i="1"/>
  <c r="P732" i="1"/>
  <c r="L732" i="1" s="1"/>
  <c r="L731" i="1" s="1"/>
  <c r="O732" i="1"/>
  <c r="O731" i="1" s="1"/>
  <c r="N732" i="1"/>
  <c r="N731" i="1" s="1"/>
  <c r="M732" i="1"/>
  <c r="K732" i="1"/>
  <c r="K731" i="1" s="1"/>
  <c r="J732" i="1"/>
  <c r="I732" i="1"/>
  <c r="H732" i="1"/>
  <c r="F732" i="1"/>
  <c r="E732" i="1"/>
  <c r="M731" i="1"/>
  <c r="J731" i="1"/>
  <c r="I731" i="1"/>
  <c r="E731" i="1"/>
  <c r="P730" i="1"/>
  <c r="O730" i="1"/>
  <c r="N730" i="1"/>
  <c r="L730" i="1" s="1"/>
  <c r="R730" i="1" s="1"/>
  <c r="M730" i="1"/>
  <c r="K730" i="1"/>
  <c r="J730" i="1"/>
  <c r="I730" i="1"/>
  <c r="H730" i="1"/>
  <c r="F730" i="1"/>
  <c r="E730" i="1"/>
  <c r="P729" i="1"/>
  <c r="O729" i="1"/>
  <c r="N729" i="1"/>
  <c r="L729" i="1" s="1"/>
  <c r="R729" i="1" s="1"/>
  <c r="M729" i="1"/>
  <c r="K729" i="1"/>
  <c r="J729" i="1"/>
  <c r="I729" i="1"/>
  <c r="H729" i="1"/>
  <c r="F729" i="1"/>
  <c r="E729" i="1"/>
  <c r="P728" i="1"/>
  <c r="O728" i="1"/>
  <c r="N728" i="1"/>
  <c r="L728" i="1" s="1"/>
  <c r="R728" i="1" s="1"/>
  <c r="M728" i="1"/>
  <c r="K728" i="1"/>
  <c r="J728" i="1"/>
  <c r="I728" i="1"/>
  <c r="H728" i="1"/>
  <c r="F728" i="1"/>
  <c r="E728" i="1"/>
  <c r="P727" i="1"/>
  <c r="O727" i="1"/>
  <c r="N727" i="1"/>
  <c r="L727" i="1" s="1"/>
  <c r="R727" i="1" s="1"/>
  <c r="M727" i="1"/>
  <c r="K727" i="1"/>
  <c r="J727" i="1"/>
  <c r="I727" i="1"/>
  <c r="H727" i="1"/>
  <c r="F727" i="1"/>
  <c r="E727" i="1"/>
  <c r="P726" i="1"/>
  <c r="O726" i="1"/>
  <c r="N726" i="1"/>
  <c r="L726" i="1" s="1"/>
  <c r="R726" i="1" s="1"/>
  <c r="M726" i="1"/>
  <c r="K726" i="1"/>
  <c r="J726" i="1"/>
  <c r="I726" i="1"/>
  <c r="H726" i="1"/>
  <c r="F726" i="1"/>
  <c r="E726" i="1"/>
  <c r="P725" i="1"/>
  <c r="O725" i="1"/>
  <c r="N725" i="1"/>
  <c r="L725" i="1" s="1"/>
  <c r="R725" i="1" s="1"/>
  <c r="M725" i="1"/>
  <c r="K725" i="1"/>
  <c r="J725" i="1"/>
  <c r="I725" i="1"/>
  <c r="H725" i="1"/>
  <c r="F725" i="1"/>
  <c r="E725" i="1"/>
  <c r="P724" i="1"/>
  <c r="O724" i="1"/>
  <c r="N724" i="1"/>
  <c r="L724" i="1" s="1"/>
  <c r="R724" i="1" s="1"/>
  <c r="M724" i="1"/>
  <c r="K724" i="1"/>
  <c r="J724" i="1"/>
  <c r="I724" i="1"/>
  <c r="H724" i="1"/>
  <c r="F724" i="1"/>
  <c r="E724" i="1"/>
  <c r="P723" i="1"/>
  <c r="O723" i="1"/>
  <c r="N723" i="1"/>
  <c r="L723" i="1" s="1"/>
  <c r="R723" i="1" s="1"/>
  <c r="M723" i="1"/>
  <c r="K723" i="1"/>
  <c r="J723" i="1"/>
  <c r="I723" i="1"/>
  <c r="H723" i="1"/>
  <c r="F723" i="1"/>
  <c r="E723" i="1"/>
  <c r="P722" i="1"/>
  <c r="O722" i="1"/>
  <c r="N722" i="1"/>
  <c r="L722" i="1" s="1"/>
  <c r="R722" i="1" s="1"/>
  <c r="M722" i="1"/>
  <c r="K722" i="1"/>
  <c r="J722" i="1"/>
  <c r="I722" i="1"/>
  <c r="H722" i="1"/>
  <c r="F722" i="1"/>
  <c r="E722" i="1"/>
  <c r="P721" i="1"/>
  <c r="O721" i="1"/>
  <c r="N721" i="1"/>
  <c r="L721" i="1" s="1"/>
  <c r="M721" i="1"/>
  <c r="M720" i="1" s="1"/>
  <c r="K721" i="1"/>
  <c r="J721" i="1"/>
  <c r="I721" i="1"/>
  <c r="I720" i="1" s="1"/>
  <c r="H721" i="1"/>
  <c r="F721" i="1"/>
  <c r="E721" i="1"/>
  <c r="P720" i="1"/>
  <c r="O720" i="1"/>
  <c r="K720" i="1"/>
  <c r="H720" i="1"/>
  <c r="F720" i="1"/>
  <c r="P719" i="1"/>
  <c r="O719" i="1"/>
  <c r="N719" i="1"/>
  <c r="L719" i="1" s="1"/>
  <c r="M719" i="1"/>
  <c r="K719" i="1"/>
  <c r="J719" i="1"/>
  <c r="I719" i="1"/>
  <c r="H719" i="1"/>
  <c r="F719" i="1"/>
  <c r="E719" i="1"/>
  <c r="P718" i="1"/>
  <c r="O718" i="1"/>
  <c r="N718" i="1"/>
  <c r="L718" i="1" s="1"/>
  <c r="M718" i="1"/>
  <c r="K718" i="1"/>
  <c r="J718" i="1"/>
  <c r="I718" i="1"/>
  <c r="H718" i="1"/>
  <c r="F718" i="1"/>
  <c r="R718" i="1" s="1"/>
  <c r="E718" i="1"/>
  <c r="P717" i="1"/>
  <c r="O717" i="1"/>
  <c r="N717" i="1"/>
  <c r="L717" i="1" s="1"/>
  <c r="L716" i="1" s="1"/>
  <c r="M717" i="1"/>
  <c r="M716" i="1" s="1"/>
  <c r="K717" i="1"/>
  <c r="J717" i="1"/>
  <c r="I717" i="1"/>
  <c r="I716" i="1" s="1"/>
  <c r="H717" i="1"/>
  <c r="F717" i="1"/>
  <c r="E717" i="1"/>
  <c r="P716" i="1"/>
  <c r="O716" i="1"/>
  <c r="N716" i="1"/>
  <c r="K716" i="1"/>
  <c r="J716" i="1"/>
  <c r="H716" i="1"/>
  <c r="P715" i="1"/>
  <c r="O715" i="1"/>
  <c r="N715" i="1"/>
  <c r="M715" i="1"/>
  <c r="L715" i="1"/>
  <c r="K715" i="1"/>
  <c r="J715" i="1"/>
  <c r="I715" i="1"/>
  <c r="H715" i="1"/>
  <c r="G715" i="1" s="1"/>
  <c r="F715" i="1"/>
  <c r="E715" i="1"/>
  <c r="P714" i="1"/>
  <c r="O714" i="1"/>
  <c r="N714" i="1"/>
  <c r="M714" i="1"/>
  <c r="L714" i="1"/>
  <c r="K714" i="1"/>
  <c r="J714" i="1"/>
  <c r="I714" i="1"/>
  <c r="H714" i="1"/>
  <c r="G714" i="1" s="1"/>
  <c r="F714" i="1"/>
  <c r="R714" i="1" s="1"/>
  <c r="E714" i="1"/>
  <c r="P713" i="1"/>
  <c r="L713" i="1" s="1"/>
  <c r="O713" i="1"/>
  <c r="N713" i="1"/>
  <c r="M713" i="1"/>
  <c r="K713" i="1"/>
  <c r="J713" i="1"/>
  <c r="I713" i="1"/>
  <c r="H713" i="1"/>
  <c r="G713" i="1" s="1"/>
  <c r="F713" i="1"/>
  <c r="E713" i="1"/>
  <c r="P712" i="1"/>
  <c r="O712" i="1"/>
  <c r="N712" i="1"/>
  <c r="M712" i="1"/>
  <c r="L712" i="1"/>
  <c r="K712" i="1"/>
  <c r="J712" i="1"/>
  <c r="I712" i="1"/>
  <c r="H712" i="1"/>
  <c r="G712" i="1" s="1"/>
  <c r="F712" i="1"/>
  <c r="R712" i="1" s="1"/>
  <c r="E712" i="1"/>
  <c r="P711" i="1"/>
  <c r="O711" i="1"/>
  <c r="N711" i="1"/>
  <c r="M711" i="1"/>
  <c r="L711" i="1"/>
  <c r="K711" i="1"/>
  <c r="J711" i="1"/>
  <c r="I711" i="1"/>
  <c r="H711" i="1"/>
  <c r="G711" i="1" s="1"/>
  <c r="F711" i="1"/>
  <c r="E711" i="1"/>
  <c r="P710" i="1"/>
  <c r="O710" i="1"/>
  <c r="N710" i="1"/>
  <c r="M710" i="1"/>
  <c r="L710" i="1"/>
  <c r="K710" i="1"/>
  <c r="J710" i="1"/>
  <c r="I710" i="1"/>
  <c r="H710" i="1"/>
  <c r="G710" i="1" s="1"/>
  <c r="F710" i="1"/>
  <c r="R710" i="1" s="1"/>
  <c r="E710" i="1"/>
  <c r="P709" i="1"/>
  <c r="L709" i="1" s="1"/>
  <c r="O709" i="1"/>
  <c r="N709" i="1"/>
  <c r="M709" i="1"/>
  <c r="K709" i="1"/>
  <c r="J709" i="1"/>
  <c r="I709" i="1"/>
  <c r="H709" i="1"/>
  <c r="G709" i="1" s="1"/>
  <c r="F709" i="1"/>
  <c r="E709" i="1"/>
  <c r="P708" i="1"/>
  <c r="O708" i="1"/>
  <c r="N708" i="1"/>
  <c r="M708" i="1"/>
  <c r="L708" i="1"/>
  <c r="K708" i="1"/>
  <c r="J708" i="1"/>
  <c r="I708" i="1"/>
  <c r="H708" i="1"/>
  <c r="G708" i="1" s="1"/>
  <c r="F708" i="1"/>
  <c r="R708" i="1" s="1"/>
  <c r="E708" i="1"/>
  <c r="P707" i="1"/>
  <c r="O707" i="1"/>
  <c r="N707" i="1"/>
  <c r="M707" i="1"/>
  <c r="L707" i="1"/>
  <c r="K707" i="1"/>
  <c r="J707" i="1"/>
  <c r="I707" i="1"/>
  <c r="H707" i="1"/>
  <c r="G707" i="1" s="1"/>
  <c r="F707" i="1"/>
  <c r="E707" i="1"/>
  <c r="P706" i="1"/>
  <c r="O706" i="1"/>
  <c r="N706" i="1"/>
  <c r="M706" i="1"/>
  <c r="L706" i="1"/>
  <c r="K706" i="1"/>
  <c r="J706" i="1"/>
  <c r="I706" i="1"/>
  <c r="H706" i="1"/>
  <c r="G706" i="1" s="1"/>
  <c r="F706" i="1"/>
  <c r="R706" i="1" s="1"/>
  <c r="E706" i="1"/>
  <c r="P705" i="1"/>
  <c r="L705" i="1" s="1"/>
  <c r="O705" i="1"/>
  <c r="N705" i="1"/>
  <c r="M705" i="1"/>
  <c r="M704" i="1" s="1"/>
  <c r="K705" i="1"/>
  <c r="J705" i="1"/>
  <c r="J704" i="1" s="1"/>
  <c r="I705" i="1"/>
  <c r="I704" i="1" s="1"/>
  <c r="H705" i="1"/>
  <c r="F705" i="1"/>
  <c r="E705" i="1"/>
  <c r="O704" i="1"/>
  <c r="N704" i="1"/>
  <c r="K704" i="1"/>
  <c r="R703" i="1"/>
  <c r="P703" i="1"/>
  <c r="O703" i="1"/>
  <c r="N703" i="1"/>
  <c r="M703" i="1"/>
  <c r="L703" i="1"/>
  <c r="K703" i="1"/>
  <c r="J703" i="1"/>
  <c r="I703" i="1"/>
  <c r="H703" i="1"/>
  <c r="G703" i="1" s="1"/>
  <c r="F703" i="1"/>
  <c r="E703" i="1"/>
  <c r="R702" i="1"/>
  <c r="P702" i="1"/>
  <c r="O702" i="1"/>
  <c r="O701" i="1" s="1"/>
  <c r="N702" i="1"/>
  <c r="M702" i="1"/>
  <c r="L702" i="1"/>
  <c r="K702" i="1"/>
  <c r="K701" i="1" s="1"/>
  <c r="J702" i="1"/>
  <c r="I702" i="1"/>
  <c r="H702" i="1"/>
  <c r="G702" i="1" s="1"/>
  <c r="G701" i="1" s="1"/>
  <c r="F702" i="1"/>
  <c r="E702" i="1"/>
  <c r="P701" i="1"/>
  <c r="N701" i="1"/>
  <c r="M701" i="1"/>
  <c r="L701" i="1"/>
  <c r="J701" i="1"/>
  <c r="I701" i="1"/>
  <c r="F701" i="1"/>
  <c r="R701" i="1" s="1"/>
  <c r="E701" i="1"/>
  <c r="Q701" i="1" s="1"/>
  <c r="P700" i="1"/>
  <c r="O700" i="1"/>
  <c r="N700" i="1"/>
  <c r="L700" i="1" s="1"/>
  <c r="M700" i="1"/>
  <c r="K700" i="1"/>
  <c r="J700" i="1"/>
  <c r="I700" i="1"/>
  <c r="H700" i="1"/>
  <c r="F700" i="1"/>
  <c r="R700" i="1" s="1"/>
  <c r="E700" i="1"/>
  <c r="R699" i="1"/>
  <c r="Q699" i="1"/>
  <c r="R698" i="1"/>
  <c r="P698" i="1"/>
  <c r="O698" i="1"/>
  <c r="N698" i="1"/>
  <c r="M698" i="1"/>
  <c r="L698" i="1"/>
  <c r="K698" i="1"/>
  <c r="J698" i="1"/>
  <c r="I698" i="1"/>
  <c r="H698" i="1"/>
  <c r="G698" i="1" s="1"/>
  <c r="F698" i="1"/>
  <c r="E698" i="1"/>
  <c r="R697" i="1"/>
  <c r="P697" i="1"/>
  <c r="O697" i="1"/>
  <c r="N697" i="1"/>
  <c r="M697" i="1"/>
  <c r="L697" i="1"/>
  <c r="K697" i="1"/>
  <c r="J697" i="1"/>
  <c r="I697" i="1"/>
  <c r="H697" i="1"/>
  <c r="G697" i="1" s="1"/>
  <c r="F697" i="1"/>
  <c r="E697" i="1"/>
  <c r="R696" i="1"/>
  <c r="P696" i="1"/>
  <c r="O696" i="1"/>
  <c r="N696" i="1"/>
  <c r="M696" i="1"/>
  <c r="L696" i="1"/>
  <c r="K696" i="1"/>
  <c r="J696" i="1"/>
  <c r="I696" i="1"/>
  <c r="H696" i="1"/>
  <c r="G696" i="1" s="1"/>
  <c r="F696" i="1"/>
  <c r="E696" i="1"/>
  <c r="R695" i="1"/>
  <c r="P695" i="1"/>
  <c r="O695" i="1"/>
  <c r="N695" i="1"/>
  <c r="M695" i="1"/>
  <c r="L695" i="1"/>
  <c r="K695" i="1"/>
  <c r="J695" i="1"/>
  <c r="I695" i="1"/>
  <c r="H695" i="1"/>
  <c r="G695" i="1" s="1"/>
  <c r="F695" i="1"/>
  <c r="E695" i="1"/>
  <c r="R694" i="1"/>
  <c r="P694" i="1"/>
  <c r="O694" i="1"/>
  <c r="N694" i="1"/>
  <c r="M694" i="1"/>
  <c r="L694" i="1"/>
  <c r="K694" i="1"/>
  <c r="J694" i="1"/>
  <c r="I694" i="1"/>
  <c r="H694" i="1"/>
  <c r="G694" i="1" s="1"/>
  <c r="F694" i="1"/>
  <c r="E694" i="1"/>
  <c r="R693" i="1"/>
  <c r="P693" i="1"/>
  <c r="O693" i="1"/>
  <c r="N693" i="1"/>
  <c r="M693" i="1"/>
  <c r="L693" i="1"/>
  <c r="K693" i="1"/>
  <c r="J693" i="1"/>
  <c r="I693" i="1"/>
  <c r="H693" i="1"/>
  <c r="G693" i="1" s="1"/>
  <c r="F693" i="1"/>
  <c r="E693" i="1"/>
  <c r="R692" i="1"/>
  <c r="P692" i="1"/>
  <c r="P685" i="1" s="1"/>
  <c r="O692" i="1"/>
  <c r="N692" i="1"/>
  <c r="M692" i="1"/>
  <c r="L692" i="1"/>
  <c r="K692" i="1"/>
  <c r="J692" i="1"/>
  <c r="I692" i="1"/>
  <c r="H692" i="1"/>
  <c r="F692" i="1"/>
  <c r="E692" i="1"/>
  <c r="R691" i="1"/>
  <c r="L691" i="1"/>
  <c r="G691" i="1"/>
  <c r="E691" i="1"/>
  <c r="Q691" i="1" s="1"/>
  <c r="Q690" i="1"/>
  <c r="P690" i="1"/>
  <c r="O690" i="1"/>
  <c r="N690" i="1"/>
  <c r="M690" i="1"/>
  <c r="L690" i="1" s="1"/>
  <c r="K690" i="1"/>
  <c r="J690" i="1"/>
  <c r="I690" i="1"/>
  <c r="H690" i="1"/>
  <c r="G690" i="1"/>
  <c r="F690" i="1"/>
  <c r="E690" i="1"/>
  <c r="Q689" i="1"/>
  <c r="P689" i="1"/>
  <c r="O689" i="1"/>
  <c r="N689" i="1"/>
  <c r="M689" i="1"/>
  <c r="L689" i="1" s="1"/>
  <c r="K689" i="1"/>
  <c r="J689" i="1"/>
  <c r="I689" i="1"/>
  <c r="H689" i="1"/>
  <c r="G689" i="1"/>
  <c r="F689" i="1"/>
  <c r="E689" i="1"/>
  <c r="Q688" i="1"/>
  <c r="P688" i="1"/>
  <c r="O688" i="1"/>
  <c r="N688" i="1"/>
  <c r="M688" i="1"/>
  <c r="L688" i="1" s="1"/>
  <c r="K688" i="1"/>
  <c r="J688" i="1"/>
  <c r="I688" i="1"/>
  <c r="H688" i="1"/>
  <c r="G688" i="1"/>
  <c r="F688" i="1"/>
  <c r="E688" i="1"/>
  <c r="Q687" i="1"/>
  <c r="P687" i="1"/>
  <c r="O687" i="1"/>
  <c r="N687" i="1"/>
  <c r="M687" i="1"/>
  <c r="L687" i="1" s="1"/>
  <c r="K687" i="1"/>
  <c r="J687" i="1"/>
  <c r="I687" i="1"/>
  <c r="H687" i="1"/>
  <c r="G687" i="1"/>
  <c r="F687" i="1"/>
  <c r="E687" i="1"/>
  <c r="Q686" i="1"/>
  <c r="P686" i="1"/>
  <c r="O686" i="1"/>
  <c r="O685" i="1" s="1"/>
  <c r="O754" i="1" s="1"/>
  <c r="N686" i="1"/>
  <c r="N685" i="1" s="1"/>
  <c r="M686" i="1"/>
  <c r="K686" i="1"/>
  <c r="K685" i="1" s="1"/>
  <c r="K754" i="1" s="1"/>
  <c r="J686" i="1"/>
  <c r="J685" i="1" s="1"/>
  <c r="I686" i="1"/>
  <c r="H686" i="1"/>
  <c r="G686" i="1"/>
  <c r="F686" i="1"/>
  <c r="E686" i="1"/>
  <c r="I685" i="1"/>
  <c r="I754" i="1" s="1"/>
  <c r="E685" i="1"/>
  <c r="P683" i="1"/>
  <c r="O683" i="1"/>
  <c r="N683" i="1"/>
  <c r="M683" i="1"/>
  <c r="L683" i="1" s="1"/>
  <c r="K683" i="1"/>
  <c r="J683" i="1"/>
  <c r="I683" i="1"/>
  <c r="H683" i="1"/>
  <c r="G683" i="1"/>
  <c r="F683" i="1"/>
  <c r="E683" i="1"/>
  <c r="Q682" i="1"/>
  <c r="P682" i="1"/>
  <c r="O682" i="1"/>
  <c r="N682" i="1"/>
  <c r="M682" i="1"/>
  <c r="L682" i="1" s="1"/>
  <c r="K682" i="1"/>
  <c r="J682" i="1"/>
  <c r="G682" i="1" s="1"/>
  <c r="I682" i="1"/>
  <c r="H682" i="1"/>
  <c r="F682" i="1"/>
  <c r="E682" i="1"/>
  <c r="P681" i="1"/>
  <c r="O681" i="1"/>
  <c r="N681" i="1"/>
  <c r="M681" i="1"/>
  <c r="L681" i="1" s="1"/>
  <c r="K681" i="1"/>
  <c r="J681" i="1"/>
  <c r="I681" i="1"/>
  <c r="G681" i="1" s="1"/>
  <c r="H681" i="1"/>
  <c r="F681" i="1"/>
  <c r="E681" i="1"/>
  <c r="Q681" i="1" s="1"/>
  <c r="P680" i="1"/>
  <c r="O680" i="1"/>
  <c r="N680" i="1"/>
  <c r="M680" i="1"/>
  <c r="K680" i="1"/>
  <c r="J680" i="1"/>
  <c r="I680" i="1"/>
  <c r="G680" i="1" s="1"/>
  <c r="Q680" i="1" s="1"/>
  <c r="H680" i="1"/>
  <c r="F680" i="1"/>
  <c r="E680" i="1"/>
  <c r="P679" i="1"/>
  <c r="O679" i="1"/>
  <c r="N679" i="1"/>
  <c r="M679" i="1"/>
  <c r="K679" i="1"/>
  <c r="J679" i="1"/>
  <c r="I679" i="1"/>
  <c r="H679" i="1"/>
  <c r="G679" i="1"/>
  <c r="F679" i="1"/>
  <c r="E679" i="1"/>
  <c r="P678" i="1"/>
  <c r="O678" i="1"/>
  <c r="N678" i="1"/>
  <c r="M678" i="1"/>
  <c r="L678" i="1" s="1"/>
  <c r="K678" i="1"/>
  <c r="J678" i="1"/>
  <c r="G678" i="1" s="1"/>
  <c r="Q678" i="1" s="1"/>
  <c r="I678" i="1"/>
  <c r="H678" i="1"/>
  <c r="F678" i="1"/>
  <c r="R678" i="1" s="1"/>
  <c r="E678" i="1"/>
  <c r="P677" i="1"/>
  <c r="O677" i="1"/>
  <c r="N677" i="1"/>
  <c r="M677" i="1"/>
  <c r="L677" i="1" s="1"/>
  <c r="K677" i="1"/>
  <c r="J677" i="1"/>
  <c r="I677" i="1"/>
  <c r="G677" i="1" s="1"/>
  <c r="H677" i="1"/>
  <c r="F677" i="1"/>
  <c r="E677" i="1"/>
  <c r="Q677" i="1" s="1"/>
  <c r="P676" i="1"/>
  <c r="O676" i="1"/>
  <c r="N676" i="1"/>
  <c r="M676" i="1"/>
  <c r="K676" i="1"/>
  <c r="J676" i="1"/>
  <c r="I676" i="1"/>
  <c r="H676" i="1"/>
  <c r="F676" i="1"/>
  <c r="E676" i="1"/>
  <c r="P675" i="1"/>
  <c r="O675" i="1"/>
  <c r="O673" i="1" s="1"/>
  <c r="N675" i="1"/>
  <c r="M675" i="1"/>
  <c r="K675" i="1"/>
  <c r="K673" i="1" s="1"/>
  <c r="J675" i="1"/>
  <c r="I675" i="1"/>
  <c r="H675" i="1"/>
  <c r="G675" i="1"/>
  <c r="F675" i="1"/>
  <c r="E675" i="1"/>
  <c r="E673" i="1" s="1"/>
  <c r="P674" i="1"/>
  <c r="O674" i="1"/>
  <c r="N674" i="1"/>
  <c r="N673" i="1" s="1"/>
  <c r="M674" i="1"/>
  <c r="K674" i="1"/>
  <c r="J674" i="1"/>
  <c r="J673" i="1" s="1"/>
  <c r="I674" i="1"/>
  <c r="H674" i="1"/>
  <c r="F674" i="1"/>
  <c r="F673" i="1" s="1"/>
  <c r="E674" i="1"/>
  <c r="P673" i="1"/>
  <c r="I673" i="1"/>
  <c r="H673" i="1"/>
  <c r="P672" i="1"/>
  <c r="O672" i="1"/>
  <c r="N672" i="1"/>
  <c r="M672" i="1"/>
  <c r="K672" i="1"/>
  <c r="J672" i="1"/>
  <c r="I672" i="1"/>
  <c r="H672" i="1"/>
  <c r="G672" i="1"/>
  <c r="F672" i="1"/>
  <c r="E672" i="1"/>
  <c r="Q672" i="1" s="1"/>
  <c r="P671" i="1"/>
  <c r="O671" i="1"/>
  <c r="N671" i="1"/>
  <c r="M671" i="1"/>
  <c r="L671" i="1"/>
  <c r="K671" i="1"/>
  <c r="J671" i="1"/>
  <c r="I671" i="1"/>
  <c r="H671" i="1"/>
  <c r="G671" i="1" s="1"/>
  <c r="F671" i="1"/>
  <c r="E671" i="1"/>
  <c r="Q671" i="1" s="1"/>
  <c r="P670" i="1"/>
  <c r="O670" i="1"/>
  <c r="N670" i="1"/>
  <c r="M670" i="1"/>
  <c r="K670" i="1"/>
  <c r="J670" i="1"/>
  <c r="I670" i="1"/>
  <c r="G670" i="1" s="1"/>
  <c r="H670" i="1"/>
  <c r="F670" i="1"/>
  <c r="E670" i="1"/>
  <c r="P669" i="1"/>
  <c r="O669" i="1"/>
  <c r="N669" i="1"/>
  <c r="M669" i="1"/>
  <c r="L669" i="1"/>
  <c r="K669" i="1"/>
  <c r="J669" i="1"/>
  <c r="I669" i="1"/>
  <c r="H669" i="1"/>
  <c r="G669" i="1" s="1"/>
  <c r="F669" i="1"/>
  <c r="R669" i="1" s="1"/>
  <c r="E669" i="1"/>
  <c r="P668" i="1"/>
  <c r="O668" i="1"/>
  <c r="N668" i="1"/>
  <c r="M668" i="1"/>
  <c r="K668" i="1"/>
  <c r="J668" i="1"/>
  <c r="I668" i="1"/>
  <c r="H668" i="1"/>
  <c r="G668" i="1"/>
  <c r="F668" i="1"/>
  <c r="E668" i="1"/>
  <c r="Q668" i="1" s="1"/>
  <c r="P667" i="1"/>
  <c r="O667" i="1"/>
  <c r="N667" i="1"/>
  <c r="M667" i="1"/>
  <c r="L667" i="1"/>
  <c r="K667" i="1"/>
  <c r="J667" i="1"/>
  <c r="I667" i="1"/>
  <c r="H667" i="1"/>
  <c r="F667" i="1"/>
  <c r="E667" i="1"/>
  <c r="P666" i="1"/>
  <c r="O666" i="1"/>
  <c r="N666" i="1"/>
  <c r="M666" i="1"/>
  <c r="K666" i="1"/>
  <c r="J666" i="1"/>
  <c r="I666" i="1"/>
  <c r="G666" i="1" s="1"/>
  <c r="H666" i="1"/>
  <c r="F666" i="1"/>
  <c r="E666" i="1"/>
  <c r="P665" i="1"/>
  <c r="O665" i="1"/>
  <c r="N665" i="1"/>
  <c r="M665" i="1"/>
  <c r="L665" i="1"/>
  <c r="K665" i="1"/>
  <c r="J665" i="1"/>
  <c r="I665" i="1"/>
  <c r="H665" i="1"/>
  <c r="G665" i="1" s="1"/>
  <c r="F665" i="1"/>
  <c r="R665" i="1" s="1"/>
  <c r="E665" i="1"/>
  <c r="P664" i="1"/>
  <c r="O664" i="1"/>
  <c r="N664" i="1"/>
  <c r="M664" i="1"/>
  <c r="K664" i="1"/>
  <c r="J664" i="1"/>
  <c r="J663" i="1" s="1"/>
  <c r="I664" i="1"/>
  <c r="H664" i="1"/>
  <c r="G664" i="1"/>
  <c r="F664" i="1"/>
  <c r="F663" i="1" s="1"/>
  <c r="E664" i="1"/>
  <c r="Q664" i="1" s="1"/>
  <c r="P663" i="1"/>
  <c r="O663" i="1"/>
  <c r="M663" i="1"/>
  <c r="K663" i="1"/>
  <c r="E663" i="1"/>
  <c r="P662" i="1"/>
  <c r="O662" i="1"/>
  <c r="N662" i="1"/>
  <c r="M662" i="1"/>
  <c r="K662" i="1"/>
  <c r="J662" i="1"/>
  <c r="I662" i="1"/>
  <c r="H662" i="1"/>
  <c r="F662" i="1"/>
  <c r="E662" i="1"/>
  <c r="P661" i="1"/>
  <c r="O661" i="1"/>
  <c r="N661" i="1"/>
  <c r="M661" i="1"/>
  <c r="L661" i="1" s="1"/>
  <c r="K661" i="1"/>
  <c r="J661" i="1"/>
  <c r="I661" i="1"/>
  <c r="H661" i="1"/>
  <c r="G661" i="1"/>
  <c r="F661" i="1"/>
  <c r="E661" i="1"/>
  <c r="Q660" i="1"/>
  <c r="P660" i="1"/>
  <c r="O660" i="1"/>
  <c r="N660" i="1"/>
  <c r="M660" i="1"/>
  <c r="L660" i="1" s="1"/>
  <c r="K660" i="1"/>
  <c r="J660" i="1"/>
  <c r="G660" i="1" s="1"/>
  <c r="I660" i="1"/>
  <c r="H660" i="1"/>
  <c r="F660" i="1"/>
  <c r="E660" i="1"/>
  <c r="P659" i="1"/>
  <c r="O659" i="1"/>
  <c r="N659" i="1"/>
  <c r="M659" i="1"/>
  <c r="L659" i="1" s="1"/>
  <c r="K659" i="1"/>
  <c r="J659" i="1"/>
  <c r="I659" i="1"/>
  <c r="H659" i="1"/>
  <c r="H655" i="1" s="1"/>
  <c r="F659" i="1"/>
  <c r="E659" i="1"/>
  <c r="P658" i="1"/>
  <c r="O658" i="1"/>
  <c r="N658" i="1"/>
  <c r="M658" i="1"/>
  <c r="K658" i="1"/>
  <c r="J658" i="1"/>
  <c r="I658" i="1"/>
  <c r="G658" i="1" s="1"/>
  <c r="Q658" i="1" s="1"/>
  <c r="H658" i="1"/>
  <c r="F658" i="1"/>
  <c r="E658" i="1"/>
  <c r="P657" i="1"/>
  <c r="O657" i="1"/>
  <c r="N657" i="1"/>
  <c r="M657" i="1"/>
  <c r="K657" i="1"/>
  <c r="K655" i="1" s="1"/>
  <c r="J657" i="1"/>
  <c r="I657" i="1"/>
  <c r="H657" i="1"/>
  <c r="G657" i="1"/>
  <c r="F657" i="1"/>
  <c r="E657" i="1"/>
  <c r="E655" i="1" s="1"/>
  <c r="P656" i="1"/>
  <c r="O656" i="1"/>
  <c r="N656" i="1"/>
  <c r="M656" i="1"/>
  <c r="K656" i="1"/>
  <c r="J656" i="1"/>
  <c r="I656" i="1"/>
  <c r="H656" i="1"/>
  <c r="F656" i="1"/>
  <c r="E656" i="1"/>
  <c r="P655" i="1"/>
  <c r="P654" i="1"/>
  <c r="O654" i="1"/>
  <c r="N654" i="1"/>
  <c r="M654" i="1"/>
  <c r="K654" i="1"/>
  <c r="K651" i="1" s="1"/>
  <c r="J654" i="1"/>
  <c r="I654" i="1"/>
  <c r="H654" i="1"/>
  <c r="G654" i="1"/>
  <c r="F654" i="1"/>
  <c r="E654" i="1"/>
  <c r="Q654" i="1" s="1"/>
  <c r="P653" i="1"/>
  <c r="P651" i="1" s="1"/>
  <c r="O653" i="1"/>
  <c r="O651" i="1" s="1"/>
  <c r="N653" i="1"/>
  <c r="M653" i="1"/>
  <c r="L653" i="1"/>
  <c r="K653" i="1"/>
  <c r="J653" i="1"/>
  <c r="I653" i="1"/>
  <c r="H653" i="1"/>
  <c r="G653" i="1" s="1"/>
  <c r="F653" i="1"/>
  <c r="E653" i="1"/>
  <c r="P652" i="1"/>
  <c r="O652" i="1"/>
  <c r="N652" i="1"/>
  <c r="N651" i="1" s="1"/>
  <c r="M652" i="1"/>
  <c r="K652" i="1"/>
  <c r="J652" i="1"/>
  <c r="I652" i="1"/>
  <c r="H652" i="1"/>
  <c r="F652" i="1"/>
  <c r="E652" i="1"/>
  <c r="M651" i="1"/>
  <c r="H651" i="1"/>
  <c r="Q650" i="1"/>
  <c r="P650" i="1"/>
  <c r="O650" i="1"/>
  <c r="N650" i="1"/>
  <c r="M650" i="1"/>
  <c r="L650" i="1" s="1"/>
  <c r="K650" i="1"/>
  <c r="J650" i="1"/>
  <c r="G650" i="1" s="1"/>
  <c r="I650" i="1"/>
  <c r="H650" i="1"/>
  <c r="F650" i="1"/>
  <c r="R650" i="1" s="1"/>
  <c r="E650" i="1"/>
  <c r="Q649" i="1"/>
  <c r="P649" i="1"/>
  <c r="O649" i="1"/>
  <c r="N649" i="1"/>
  <c r="M649" i="1"/>
  <c r="L649" i="1" s="1"/>
  <c r="K649" i="1"/>
  <c r="J649" i="1"/>
  <c r="I649" i="1"/>
  <c r="G649" i="1" s="1"/>
  <c r="H649" i="1"/>
  <c r="F649" i="1"/>
  <c r="E649" i="1"/>
  <c r="P648" i="1"/>
  <c r="O648" i="1"/>
  <c r="N648" i="1"/>
  <c r="M648" i="1"/>
  <c r="K648" i="1"/>
  <c r="J648" i="1"/>
  <c r="I648" i="1"/>
  <c r="H648" i="1"/>
  <c r="F648" i="1"/>
  <c r="E648" i="1"/>
  <c r="P647" i="1"/>
  <c r="O647" i="1"/>
  <c r="N647" i="1"/>
  <c r="M647" i="1"/>
  <c r="L647" i="1" s="1"/>
  <c r="K647" i="1"/>
  <c r="K644" i="1" s="1"/>
  <c r="J647" i="1"/>
  <c r="I647" i="1"/>
  <c r="H647" i="1"/>
  <c r="G647" i="1"/>
  <c r="F647" i="1"/>
  <c r="E647" i="1"/>
  <c r="Q646" i="1"/>
  <c r="P646" i="1"/>
  <c r="O646" i="1"/>
  <c r="N646" i="1"/>
  <c r="M646" i="1"/>
  <c r="L646" i="1" s="1"/>
  <c r="K646" i="1"/>
  <c r="J646" i="1"/>
  <c r="G646" i="1" s="1"/>
  <c r="I646" i="1"/>
  <c r="H646" i="1"/>
  <c r="F646" i="1"/>
  <c r="E646" i="1"/>
  <c r="P645" i="1"/>
  <c r="P644" i="1" s="1"/>
  <c r="O645" i="1"/>
  <c r="N645" i="1"/>
  <c r="M645" i="1"/>
  <c r="K645" i="1"/>
  <c r="J645" i="1"/>
  <c r="I645" i="1"/>
  <c r="G645" i="1" s="1"/>
  <c r="H645" i="1"/>
  <c r="H644" i="1" s="1"/>
  <c r="F645" i="1"/>
  <c r="E645" i="1"/>
  <c r="Q645" i="1" s="1"/>
  <c r="N644" i="1"/>
  <c r="P643" i="1"/>
  <c r="O643" i="1"/>
  <c r="N643" i="1"/>
  <c r="M643" i="1"/>
  <c r="L643" i="1" s="1"/>
  <c r="K643" i="1"/>
  <c r="J643" i="1"/>
  <c r="I643" i="1"/>
  <c r="H643" i="1"/>
  <c r="F643" i="1"/>
  <c r="E643" i="1"/>
  <c r="P642" i="1"/>
  <c r="O642" i="1"/>
  <c r="N642" i="1"/>
  <c r="M642" i="1"/>
  <c r="K642" i="1"/>
  <c r="J642" i="1"/>
  <c r="J640" i="1" s="1"/>
  <c r="I642" i="1"/>
  <c r="H642" i="1"/>
  <c r="F642" i="1"/>
  <c r="E642" i="1"/>
  <c r="P641" i="1"/>
  <c r="O641" i="1"/>
  <c r="N641" i="1"/>
  <c r="M641" i="1"/>
  <c r="L641" i="1" s="1"/>
  <c r="K641" i="1"/>
  <c r="J641" i="1"/>
  <c r="I641" i="1"/>
  <c r="H641" i="1"/>
  <c r="G641" i="1"/>
  <c r="F641" i="1"/>
  <c r="E641" i="1"/>
  <c r="N640" i="1"/>
  <c r="K640" i="1"/>
  <c r="F640" i="1"/>
  <c r="L639" i="1"/>
  <c r="R639" i="1" s="1"/>
  <c r="G639" i="1"/>
  <c r="Q639" i="1" s="1"/>
  <c r="P638" i="1"/>
  <c r="O638" i="1"/>
  <c r="N638" i="1"/>
  <c r="M638" i="1"/>
  <c r="L638" i="1"/>
  <c r="K638" i="1"/>
  <c r="J638" i="1"/>
  <c r="I638" i="1"/>
  <c r="H638" i="1"/>
  <c r="G638" i="1" s="1"/>
  <c r="F638" i="1"/>
  <c r="R638" i="1" s="1"/>
  <c r="E638" i="1"/>
  <c r="Q638" i="1" s="1"/>
  <c r="P637" i="1"/>
  <c r="O637" i="1"/>
  <c r="N637" i="1"/>
  <c r="M637" i="1"/>
  <c r="K637" i="1"/>
  <c r="J637" i="1"/>
  <c r="I637" i="1"/>
  <c r="H637" i="1"/>
  <c r="G637" i="1"/>
  <c r="F637" i="1"/>
  <c r="E637" i="1"/>
  <c r="P636" i="1"/>
  <c r="L636" i="1" s="1"/>
  <c r="O636" i="1"/>
  <c r="N636" i="1"/>
  <c r="M636" i="1"/>
  <c r="K636" i="1"/>
  <c r="J636" i="1"/>
  <c r="I636" i="1"/>
  <c r="H636" i="1"/>
  <c r="G636" i="1" s="1"/>
  <c r="F636" i="1"/>
  <c r="E636" i="1"/>
  <c r="P635" i="1"/>
  <c r="O635" i="1"/>
  <c r="N635" i="1"/>
  <c r="N627" i="1" s="1"/>
  <c r="M635" i="1"/>
  <c r="K635" i="1"/>
  <c r="J635" i="1"/>
  <c r="I635" i="1"/>
  <c r="G635" i="1" s="1"/>
  <c r="H635" i="1"/>
  <c r="F635" i="1"/>
  <c r="E635" i="1"/>
  <c r="P634" i="1"/>
  <c r="O634" i="1"/>
  <c r="N634" i="1"/>
  <c r="M634" i="1"/>
  <c r="L634" i="1"/>
  <c r="K634" i="1"/>
  <c r="J634" i="1"/>
  <c r="I634" i="1"/>
  <c r="H634" i="1"/>
  <c r="G634" i="1" s="1"/>
  <c r="F634" i="1"/>
  <c r="R634" i="1" s="1"/>
  <c r="E634" i="1"/>
  <c r="Q634" i="1" s="1"/>
  <c r="P633" i="1"/>
  <c r="O633" i="1"/>
  <c r="N633" i="1"/>
  <c r="M633" i="1"/>
  <c r="K633" i="1"/>
  <c r="J633" i="1"/>
  <c r="I633" i="1"/>
  <c r="H633" i="1"/>
  <c r="G633" i="1"/>
  <c r="F633" i="1"/>
  <c r="E633" i="1"/>
  <c r="L632" i="1"/>
  <c r="R632" i="1" s="1"/>
  <c r="G632" i="1"/>
  <c r="Q632" i="1" s="1"/>
  <c r="E632" i="1"/>
  <c r="P631" i="1"/>
  <c r="O631" i="1"/>
  <c r="N631" i="1"/>
  <c r="M631" i="1"/>
  <c r="L631" i="1" s="1"/>
  <c r="K631" i="1"/>
  <c r="J631" i="1"/>
  <c r="I631" i="1"/>
  <c r="I627" i="1" s="1"/>
  <c r="H631" i="1"/>
  <c r="F631" i="1"/>
  <c r="R631" i="1" s="1"/>
  <c r="E631" i="1"/>
  <c r="P630" i="1"/>
  <c r="O630" i="1"/>
  <c r="L630" i="1" s="1"/>
  <c r="R630" i="1" s="1"/>
  <c r="N630" i="1"/>
  <c r="M630" i="1"/>
  <c r="K630" i="1"/>
  <c r="J630" i="1"/>
  <c r="I630" i="1"/>
  <c r="H630" i="1"/>
  <c r="G630" i="1"/>
  <c r="F630" i="1"/>
  <c r="E630" i="1"/>
  <c r="Q630" i="1" s="1"/>
  <c r="P629" i="1"/>
  <c r="O629" i="1"/>
  <c r="N629" i="1"/>
  <c r="M629" i="1"/>
  <c r="L629" i="1" s="1"/>
  <c r="K629" i="1"/>
  <c r="J629" i="1"/>
  <c r="I629" i="1"/>
  <c r="H629" i="1"/>
  <c r="F629" i="1"/>
  <c r="R629" i="1" s="1"/>
  <c r="E629" i="1"/>
  <c r="P628" i="1"/>
  <c r="O628" i="1"/>
  <c r="O627" i="1" s="1"/>
  <c r="N628" i="1"/>
  <c r="L628" i="1" s="1"/>
  <c r="R628" i="1" s="1"/>
  <c r="M628" i="1"/>
  <c r="K628" i="1"/>
  <c r="K627" i="1" s="1"/>
  <c r="K684" i="1" s="1"/>
  <c r="J628" i="1"/>
  <c r="I628" i="1"/>
  <c r="H628" i="1"/>
  <c r="F628" i="1"/>
  <c r="E628" i="1"/>
  <c r="J627" i="1"/>
  <c r="F627" i="1"/>
  <c r="P625" i="1"/>
  <c r="O625" i="1"/>
  <c r="N625" i="1"/>
  <c r="L625" i="1" s="1"/>
  <c r="R625" i="1" s="1"/>
  <c r="M625" i="1"/>
  <c r="K625" i="1"/>
  <c r="J625" i="1"/>
  <c r="I625" i="1"/>
  <c r="H625" i="1"/>
  <c r="F625" i="1"/>
  <c r="E625" i="1"/>
  <c r="P624" i="1"/>
  <c r="O624" i="1"/>
  <c r="N624" i="1"/>
  <c r="L624" i="1" s="1"/>
  <c r="M624" i="1"/>
  <c r="K624" i="1"/>
  <c r="J624" i="1"/>
  <c r="I624" i="1"/>
  <c r="H624" i="1"/>
  <c r="F624" i="1"/>
  <c r="R624" i="1" s="1"/>
  <c r="E624" i="1"/>
  <c r="P623" i="1"/>
  <c r="O623" i="1"/>
  <c r="N623" i="1"/>
  <c r="M623" i="1"/>
  <c r="L623" i="1"/>
  <c r="R623" i="1" s="1"/>
  <c r="K623" i="1"/>
  <c r="J623" i="1"/>
  <c r="I623" i="1"/>
  <c r="H623" i="1"/>
  <c r="G623" i="1" s="1"/>
  <c r="F623" i="1"/>
  <c r="E623" i="1"/>
  <c r="Q623" i="1" s="1"/>
  <c r="P622" i="1"/>
  <c r="O622" i="1"/>
  <c r="N622" i="1"/>
  <c r="M622" i="1"/>
  <c r="L622" i="1"/>
  <c r="K622" i="1"/>
  <c r="J622" i="1"/>
  <c r="I622" i="1"/>
  <c r="H622" i="1"/>
  <c r="G622" i="1" s="1"/>
  <c r="F622" i="1"/>
  <c r="R622" i="1" s="1"/>
  <c r="E622" i="1"/>
  <c r="R621" i="1"/>
  <c r="P621" i="1"/>
  <c r="O621" i="1"/>
  <c r="N621" i="1"/>
  <c r="L621" i="1" s="1"/>
  <c r="M621" i="1"/>
  <c r="K621" i="1"/>
  <c r="J621" i="1"/>
  <c r="I621" i="1"/>
  <c r="H621" i="1"/>
  <c r="F621" i="1"/>
  <c r="E621" i="1"/>
  <c r="P620" i="1"/>
  <c r="O620" i="1"/>
  <c r="N620" i="1"/>
  <c r="M620" i="1"/>
  <c r="K620" i="1"/>
  <c r="J620" i="1"/>
  <c r="I620" i="1"/>
  <c r="H620" i="1"/>
  <c r="G620" i="1"/>
  <c r="F620" i="1"/>
  <c r="E620" i="1"/>
  <c r="Q620" i="1" s="1"/>
  <c r="P619" i="1"/>
  <c r="O619" i="1"/>
  <c r="N619" i="1"/>
  <c r="M619" i="1"/>
  <c r="L619" i="1" s="1"/>
  <c r="K619" i="1"/>
  <c r="J619" i="1"/>
  <c r="I619" i="1"/>
  <c r="G619" i="1" s="1"/>
  <c r="H619" i="1"/>
  <c r="F619" i="1"/>
  <c r="E619" i="1"/>
  <c r="Q619" i="1" s="1"/>
  <c r="P618" i="1"/>
  <c r="O618" i="1"/>
  <c r="N618" i="1"/>
  <c r="M618" i="1"/>
  <c r="L618" i="1" s="1"/>
  <c r="K618" i="1"/>
  <c r="J618" i="1"/>
  <c r="I618" i="1"/>
  <c r="H618" i="1"/>
  <c r="G618" i="1"/>
  <c r="F618" i="1"/>
  <c r="E618" i="1"/>
  <c r="Q617" i="1"/>
  <c r="P617" i="1"/>
  <c r="O617" i="1"/>
  <c r="N617" i="1"/>
  <c r="M617" i="1"/>
  <c r="L617" i="1" s="1"/>
  <c r="K617" i="1"/>
  <c r="J617" i="1"/>
  <c r="I617" i="1"/>
  <c r="G617" i="1" s="1"/>
  <c r="H617" i="1"/>
  <c r="F617" i="1"/>
  <c r="E617" i="1"/>
  <c r="P616" i="1"/>
  <c r="O616" i="1"/>
  <c r="N616" i="1"/>
  <c r="M616" i="1"/>
  <c r="K616" i="1"/>
  <c r="J616" i="1"/>
  <c r="I616" i="1"/>
  <c r="H616" i="1"/>
  <c r="G616" i="1"/>
  <c r="F616" i="1"/>
  <c r="E616" i="1"/>
  <c r="Q616" i="1" s="1"/>
  <c r="P615" i="1"/>
  <c r="O615" i="1"/>
  <c r="N615" i="1"/>
  <c r="M615" i="1"/>
  <c r="L615" i="1" s="1"/>
  <c r="K615" i="1"/>
  <c r="J615" i="1"/>
  <c r="I615" i="1"/>
  <c r="G615" i="1" s="1"/>
  <c r="H615" i="1"/>
  <c r="F615" i="1"/>
  <c r="E615" i="1"/>
  <c r="E613" i="1" s="1"/>
  <c r="Q613" i="1" s="1"/>
  <c r="P614" i="1"/>
  <c r="O614" i="1"/>
  <c r="N614" i="1"/>
  <c r="N613" i="1" s="1"/>
  <c r="M614" i="1"/>
  <c r="L614" i="1" s="1"/>
  <c r="K614" i="1"/>
  <c r="K613" i="1" s="1"/>
  <c r="J614" i="1"/>
  <c r="J613" i="1" s="1"/>
  <c r="I614" i="1"/>
  <c r="H614" i="1"/>
  <c r="G614" i="1"/>
  <c r="G613" i="1" s="1"/>
  <c r="F614" i="1"/>
  <c r="E614" i="1"/>
  <c r="P613" i="1"/>
  <c r="H613" i="1"/>
  <c r="P612" i="1"/>
  <c r="O612" i="1"/>
  <c r="N612" i="1"/>
  <c r="M612" i="1"/>
  <c r="L612" i="1" s="1"/>
  <c r="K612" i="1"/>
  <c r="J612" i="1"/>
  <c r="I612" i="1"/>
  <c r="H612" i="1"/>
  <c r="G612" i="1"/>
  <c r="F612" i="1"/>
  <c r="E612" i="1"/>
  <c r="Q612" i="1" s="1"/>
  <c r="P611" i="1"/>
  <c r="O611" i="1"/>
  <c r="N611" i="1"/>
  <c r="M611" i="1"/>
  <c r="L611" i="1" s="1"/>
  <c r="K611" i="1"/>
  <c r="J611" i="1"/>
  <c r="I611" i="1"/>
  <c r="G611" i="1" s="1"/>
  <c r="Q611" i="1" s="1"/>
  <c r="H611" i="1"/>
  <c r="F611" i="1"/>
  <c r="R611" i="1" s="1"/>
  <c r="E611" i="1"/>
  <c r="P610" i="1"/>
  <c r="O610" i="1"/>
  <c r="N610" i="1"/>
  <c r="M610" i="1"/>
  <c r="K610" i="1"/>
  <c r="G610" i="1" s="1"/>
  <c r="J610" i="1"/>
  <c r="I610" i="1"/>
  <c r="H610" i="1"/>
  <c r="F610" i="1"/>
  <c r="E610" i="1"/>
  <c r="P609" i="1"/>
  <c r="O609" i="1"/>
  <c r="N609" i="1"/>
  <c r="M609" i="1"/>
  <c r="L609" i="1" s="1"/>
  <c r="K609" i="1"/>
  <c r="J609" i="1"/>
  <c r="I609" i="1"/>
  <c r="G609" i="1" s="1"/>
  <c r="H609" i="1"/>
  <c r="F609" i="1"/>
  <c r="R609" i="1" s="1"/>
  <c r="E609" i="1"/>
  <c r="Q609" i="1" s="1"/>
  <c r="P608" i="1"/>
  <c r="O608" i="1"/>
  <c r="N608" i="1"/>
  <c r="M608" i="1"/>
  <c r="L608" i="1" s="1"/>
  <c r="K608" i="1"/>
  <c r="J608" i="1"/>
  <c r="I608" i="1"/>
  <c r="H608" i="1"/>
  <c r="G608" i="1"/>
  <c r="F608" i="1"/>
  <c r="E608" i="1"/>
  <c r="Q608" i="1" s="1"/>
  <c r="P607" i="1"/>
  <c r="O607" i="1"/>
  <c r="N607" i="1"/>
  <c r="M607" i="1"/>
  <c r="L607" i="1" s="1"/>
  <c r="K607" i="1"/>
  <c r="J607" i="1"/>
  <c r="I607" i="1"/>
  <c r="G607" i="1" s="1"/>
  <c r="Q607" i="1" s="1"/>
  <c r="H607" i="1"/>
  <c r="F607" i="1"/>
  <c r="R607" i="1" s="1"/>
  <c r="E607" i="1"/>
  <c r="P606" i="1"/>
  <c r="O606" i="1"/>
  <c r="N606" i="1"/>
  <c r="M606" i="1"/>
  <c r="K606" i="1"/>
  <c r="J606" i="1"/>
  <c r="I606" i="1"/>
  <c r="H606" i="1"/>
  <c r="G606" i="1"/>
  <c r="F606" i="1"/>
  <c r="E606" i="1"/>
  <c r="P605" i="1"/>
  <c r="O605" i="1"/>
  <c r="N605" i="1"/>
  <c r="M605" i="1"/>
  <c r="L605" i="1" s="1"/>
  <c r="K605" i="1"/>
  <c r="J605" i="1"/>
  <c r="I605" i="1"/>
  <c r="G605" i="1" s="1"/>
  <c r="H605" i="1"/>
  <c r="F605" i="1"/>
  <c r="R605" i="1" s="1"/>
  <c r="E605" i="1"/>
  <c r="Q605" i="1" s="1"/>
  <c r="P604" i="1"/>
  <c r="O604" i="1"/>
  <c r="N604" i="1"/>
  <c r="M604" i="1"/>
  <c r="L604" i="1" s="1"/>
  <c r="K604" i="1"/>
  <c r="J604" i="1"/>
  <c r="I604" i="1"/>
  <c r="H604" i="1"/>
  <c r="G604" i="1"/>
  <c r="F604" i="1"/>
  <c r="E604" i="1"/>
  <c r="Q604" i="1" s="1"/>
  <c r="P603" i="1"/>
  <c r="O603" i="1"/>
  <c r="N603" i="1"/>
  <c r="M603" i="1"/>
  <c r="L603" i="1" s="1"/>
  <c r="K603" i="1"/>
  <c r="J603" i="1"/>
  <c r="I603" i="1"/>
  <c r="G603" i="1" s="1"/>
  <c r="Q603" i="1" s="1"/>
  <c r="H603" i="1"/>
  <c r="F603" i="1"/>
  <c r="R603" i="1" s="1"/>
  <c r="E603" i="1"/>
  <c r="P602" i="1"/>
  <c r="O602" i="1"/>
  <c r="N602" i="1"/>
  <c r="M602" i="1"/>
  <c r="K602" i="1"/>
  <c r="G602" i="1" s="1"/>
  <c r="J602" i="1"/>
  <c r="I602" i="1"/>
  <c r="H602" i="1"/>
  <c r="F602" i="1"/>
  <c r="E602" i="1"/>
  <c r="P601" i="1"/>
  <c r="O601" i="1"/>
  <c r="N601" i="1"/>
  <c r="M601" i="1"/>
  <c r="L601" i="1" s="1"/>
  <c r="K601" i="1"/>
  <c r="J601" i="1"/>
  <c r="I601" i="1"/>
  <c r="G601" i="1" s="1"/>
  <c r="H601" i="1"/>
  <c r="F601" i="1"/>
  <c r="R601" i="1" s="1"/>
  <c r="E601" i="1"/>
  <c r="Q601" i="1" s="1"/>
  <c r="P600" i="1"/>
  <c r="O600" i="1"/>
  <c r="N600" i="1"/>
  <c r="N599" i="1" s="1"/>
  <c r="M600" i="1"/>
  <c r="L600" i="1" s="1"/>
  <c r="K600" i="1"/>
  <c r="J600" i="1"/>
  <c r="J599" i="1" s="1"/>
  <c r="I600" i="1"/>
  <c r="H600" i="1"/>
  <c r="G600" i="1"/>
  <c r="F600" i="1"/>
  <c r="E600" i="1"/>
  <c r="Q600" i="1" s="1"/>
  <c r="P599" i="1"/>
  <c r="I599" i="1"/>
  <c r="H599" i="1"/>
  <c r="E599" i="1"/>
  <c r="P598" i="1"/>
  <c r="O598" i="1"/>
  <c r="N598" i="1"/>
  <c r="M598" i="1"/>
  <c r="K598" i="1"/>
  <c r="J598" i="1"/>
  <c r="I598" i="1"/>
  <c r="H598" i="1"/>
  <c r="G598" i="1"/>
  <c r="F598" i="1"/>
  <c r="E598" i="1"/>
  <c r="Q598" i="1" s="1"/>
  <c r="P597" i="1"/>
  <c r="O597" i="1"/>
  <c r="N597" i="1"/>
  <c r="M597" i="1"/>
  <c r="L597" i="1" s="1"/>
  <c r="K597" i="1"/>
  <c r="J597" i="1"/>
  <c r="I597" i="1"/>
  <c r="G597" i="1" s="1"/>
  <c r="H597" i="1"/>
  <c r="F597" i="1"/>
  <c r="E597" i="1"/>
  <c r="Q597" i="1" s="1"/>
  <c r="P596" i="1"/>
  <c r="O596" i="1"/>
  <c r="N596" i="1"/>
  <c r="M596" i="1"/>
  <c r="L596" i="1" s="1"/>
  <c r="K596" i="1"/>
  <c r="J596" i="1"/>
  <c r="I596" i="1"/>
  <c r="H596" i="1"/>
  <c r="G596" i="1"/>
  <c r="F596" i="1"/>
  <c r="E596" i="1"/>
  <c r="Q595" i="1"/>
  <c r="P595" i="1"/>
  <c r="O595" i="1"/>
  <c r="N595" i="1"/>
  <c r="M595" i="1"/>
  <c r="L595" i="1" s="1"/>
  <c r="K595" i="1"/>
  <c r="J595" i="1"/>
  <c r="I595" i="1"/>
  <c r="G595" i="1" s="1"/>
  <c r="H595" i="1"/>
  <c r="F595" i="1"/>
  <c r="E595" i="1"/>
  <c r="P594" i="1"/>
  <c r="O594" i="1"/>
  <c r="N594" i="1"/>
  <c r="M594" i="1"/>
  <c r="K594" i="1"/>
  <c r="J594" i="1"/>
  <c r="I594" i="1"/>
  <c r="H594" i="1"/>
  <c r="G594" i="1"/>
  <c r="F594" i="1"/>
  <c r="E594" i="1"/>
  <c r="Q594" i="1" s="1"/>
  <c r="P593" i="1"/>
  <c r="O593" i="1"/>
  <c r="N593" i="1"/>
  <c r="M593" i="1"/>
  <c r="L593" i="1" s="1"/>
  <c r="K593" i="1"/>
  <c r="J593" i="1"/>
  <c r="I593" i="1"/>
  <c r="G593" i="1" s="1"/>
  <c r="H593" i="1"/>
  <c r="F593" i="1"/>
  <c r="E593" i="1"/>
  <c r="Q593" i="1" s="1"/>
  <c r="P592" i="1"/>
  <c r="O592" i="1"/>
  <c r="N592" i="1"/>
  <c r="M592" i="1"/>
  <c r="L592" i="1" s="1"/>
  <c r="K592" i="1"/>
  <c r="J592" i="1"/>
  <c r="I592" i="1"/>
  <c r="H592" i="1"/>
  <c r="G592" i="1"/>
  <c r="F592" i="1"/>
  <c r="E592" i="1"/>
  <c r="Q591" i="1"/>
  <c r="P591" i="1"/>
  <c r="O591" i="1"/>
  <c r="N591" i="1"/>
  <c r="M591" i="1"/>
  <c r="L591" i="1" s="1"/>
  <c r="K591" i="1"/>
  <c r="J591" i="1"/>
  <c r="I591" i="1"/>
  <c r="G591" i="1" s="1"/>
  <c r="H591" i="1"/>
  <c r="F591" i="1"/>
  <c r="E591" i="1"/>
  <c r="P590" i="1"/>
  <c r="O590" i="1"/>
  <c r="N590" i="1"/>
  <c r="M590" i="1"/>
  <c r="K590" i="1"/>
  <c r="J590" i="1"/>
  <c r="I590" i="1"/>
  <c r="H590" i="1"/>
  <c r="G590" i="1"/>
  <c r="F590" i="1"/>
  <c r="E590" i="1"/>
  <c r="Q590" i="1" s="1"/>
  <c r="P589" i="1"/>
  <c r="O589" i="1"/>
  <c r="N589" i="1"/>
  <c r="M589" i="1"/>
  <c r="L589" i="1" s="1"/>
  <c r="K589" i="1"/>
  <c r="J589" i="1"/>
  <c r="I589" i="1"/>
  <c r="G589" i="1" s="1"/>
  <c r="H589" i="1"/>
  <c r="F589" i="1"/>
  <c r="E589" i="1"/>
  <c r="Q589" i="1" s="1"/>
  <c r="P588" i="1"/>
  <c r="O588" i="1"/>
  <c r="N588" i="1"/>
  <c r="M588" i="1"/>
  <c r="L588" i="1" s="1"/>
  <c r="K588" i="1"/>
  <c r="J588" i="1"/>
  <c r="I588" i="1"/>
  <c r="H588" i="1"/>
  <c r="G588" i="1"/>
  <c r="F588" i="1"/>
  <c r="E588" i="1"/>
  <c r="Q587" i="1"/>
  <c r="P587" i="1"/>
  <c r="O587" i="1"/>
  <c r="N587" i="1"/>
  <c r="M587" i="1"/>
  <c r="L587" i="1" s="1"/>
  <c r="K587" i="1"/>
  <c r="J587" i="1"/>
  <c r="I587" i="1"/>
  <c r="G587" i="1" s="1"/>
  <c r="H587" i="1"/>
  <c r="F587" i="1"/>
  <c r="E587" i="1"/>
  <c r="E585" i="1" s="1"/>
  <c r="P586" i="1"/>
  <c r="O586" i="1"/>
  <c r="O585" i="1" s="1"/>
  <c r="N586" i="1"/>
  <c r="N585" i="1" s="1"/>
  <c r="M586" i="1"/>
  <c r="K586" i="1"/>
  <c r="J586" i="1"/>
  <c r="J585" i="1" s="1"/>
  <c r="I586" i="1"/>
  <c r="H586" i="1"/>
  <c r="G586" i="1"/>
  <c r="F586" i="1"/>
  <c r="E586" i="1"/>
  <c r="Q586" i="1" s="1"/>
  <c r="P585" i="1"/>
  <c r="M585" i="1"/>
  <c r="I585" i="1"/>
  <c r="H585" i="1"/>
  <c r="P584" i="1"/>
  <c r="O584" i="1"/>
  <c r="N584" i="1"/>
  <c r="M584" i="1"/>
  <c r="K584" i="1"/>
  <c r="G584" i="1" s="1"/>
  <c r="J584" i="1"/>
  <c r="I584" i="1"/>
  <c r="H584" i="1"/>
  <c r="F584" i="1"/>
  <c r="E584" i="1"/>
  <c r="P583" i="1"/>
  <c r="O583" i="1"/>
  <c r="N583" i="1"/>
  <c r="M583" i="1"/>
  <c r="L583" i="1" s="1"/>
  <c r="K583" i="1"/>
  <c r="J583" i="1"/>
  <c r="I583" i="1"/>
  <c r="G583" i="1" s="1"/>
  <c r="H583" i="1"/>
  <c r="F583" i="1"/>
  <c r="R583" i="1" s="1"/>
  <c r="E583" i="1"/>
  <c r="Q583" i="1" s="1"/>
  <c r="P582" i="1"/>
  <c r="O582" i="1"/>
  <c r="N582" i="1"/>
  <c r="N581" i="1" s="1"/>
  <c r="M582" i="1"/>
  <c r="L582" i="1" s="1"/>
  <c r="K582" i="1"/>
  <c r="J582" i="1"/>
  <c r="J581" i="1" s="1"/>
  <c r="I582" i="1"/>
  <c r="H582" i="1"/>
  <c r="G582" i="1"/>
  <c r="F582" i="1"/>
  <c r="E582" i="1"/>
  <c r="Q582" i="1" s="1"/>
  <c r="P581" i="1"/>
  <c r="M581" i="1"/>
  <c r="I581" i="1"/>
  <c r="H581" i="1"/>
  <c r="E581" i="1"/>
  <c r="P580" i="1"/>
  <c r="O580" i="1"/>
  <c r="N580" i="1"/>
  <c r="M580" i="1"/>
  <c r="K580" i="1"/>
  <c r="J580" i="1"/>
  <c r="I580" i="1"/>
  <c r="H580" i="1"/>
  <c r="G580" i="1"/>
  <c r="F580" i="1"/>
  <c r="E580" i="1"/>
  <c r="Q580" i="1" s="1"/>
  <c r="P579" i="1"/>
  <c r="O579" i="1"/>
  <c r="N579" i="1"/>
  <c r="M579" i="1"/>
  <c r="L579" i="1" s="1"/>
  <c r="K579" i="1"/>
  <c r="J579" i="1"/>
  <c r="I579" i="1"/>
  <c r="G579" i="1" s="1"/>
  <c r="H579" i="1"/>
  <c r="F579" i="1"/>
  <c r="E579" i="1"/>
  <c r="Q579" i="1" s="1"/>
  <c r="P578" i="1"/>
  <c r="O578" i="1"/>
  <c r="N578" i="1"/>
  <c r="M578" i="1"/>
  <c r="L578" i="1" s="1"/>
  <c r="K578" i="1"/>
  <c r="J578" i="1"/>
  <c r="I578" i="1"/>
  <c r="H578" i="1"/>
  <c r="G578" i="1"/>
  <c r="F578" i="1"/>
  <c r="E578" i="1"/>
  <c r="Q577" i="1"/>
  <c r="P577" i="1"/>
  <c r="O577" i="1"/>
  <c r="N577" i="1"/>
  <c r="M577" i="1"/>
  <c r="L577" i="1" s="1"/>
  <c r="K577" i="1"/>
  <c r="J577" i="1"/>
  <c r="I577" i="1"/>
  <c r="G577" i="1" s="1"/>
  <c r="H577" i="1"/>
  <c r="F577" i="1"/>
  <c r="E577" i="1"/>
  <c r="P576" i="1"/>
  <c r="O576" i="1"/>
  <c r="N576" i="1"/>
  <c r="M576" i="1"/>
  <c r="K576" i="1"/>
  <c r="J576" i="1"/>
  <c r="I576" i="1"/>
  <c r="H576" i="1"/>
  <c r="G576" i="1"/>
  <c r="F576" i="1"/>
  <c r="E576" i="1"/>
  <c r="Q576" i="1" s="1"/>
  <c r="P575" i="1"/>
  <c r="O575" i="1"/>
  <c r="N575" i="1"/>
  <c r="M575" i="1"/>
  <c r="L575" i="1" s="1"/>
  <c r="K575" i="1"/>
  <c r="J575" i="1"/>
  <c r="I575" i="1"/>
  <c r="G575" i="1" s="1"/>
  <c r="H575" i="1"/>
  <c r="F575" i="1"/>
  <c r="E575" i="1"/>
  <c r="Q575" i="1" s="1"/>
  <c r="P574" i="1"/>
  <c r="O574" i="1"/>
  <c r="N574" i="1"/>
  <c r="M574" i="1"/>
  <c r="L574" i="1" s="1"/>
  <c r="K574" i="1"/>
  <c r="J574" i="1"/>
  <c r="I574" i="1"/>
  <c r="H574" i="1"/>
  <c r="G574" i="1"/>
  <c r="F574" i="1"/>
  <c r="E574" i="1"/>
  <c r="Q573" i="1"/>
  <c r="P573" i="1"/>
  <c r="O573" i="1"/>
  <c r="N573" i="1"/>
  <c r="M573" i="1"/>
  <c r="L573" i="1" s="1"/>
  <c r="K573" i="1"/>
  <c r="J573" i="1"/>
  <c r="I573" i="1"/>
  <c r="G573" i="1" s="1"/>
  <c r="H573" i="1"/>
  <c r="F573" i="1"/>
  <c r="E573" i="1"/>
  <c r="P572" i="1"/>
  <c r="O572" i="1"/>
  <c r="N572" i="1"/>
  <c r="M572" i="1"/>
  <c r="K572" i="1"/>
  <c r="J572" i="1"/>
  <c r="I572" i="1"/>
  <c r="H572" i="1"/>
  <c r="G572" i="1"/>
  <c r="F572" i="1"/>
  <c r="E572" i="1"/>
  <c r="Q572" i="1" s="1"/>
  <c r="P571" i="1"/>
  <c r="O571" i="1"/>
  <c r="N571" i="1"/>
  <c r="M571" i="1"/>
  <c r="L571" i="1" s="1"/>
  <c r="K571" i="1"/>
  <c r="J571" i="1"/>
  <c r="I571" i="1"/>
  <c r="G571" i="1" s="1"/>
  <c r="H571" i="1"/>
  <c r="F571" i="1"/>
  <c r="E571" i="1"/>
  <c r="Q571" i="1" s="1"/>
  <c r="P570" i="1"/>
  <c r="O570" i="1"/>
  <c r="O568" i="1" s="1"/>
  <c r="N570" i="1"/>
  <c r="M570" i="1"/>
  <c r="L570" i="1" s="1"/>
  <c r="K570" i="1"/>
  <c r="J570" i="1"/>
  <c r="I570" i="1"/>
  <c r="H570" i="1"/>
  <c r="G570" i="1"/>
  <c r="F570" i="1"/>
  <c r="E570" i="1"/>
  <c r="P569" i="1"/>
  <c r="P568" i="1" s="1"/>
  <c r="O569" i="1"/>
  <c r="N569" i="1"/>
  <c r="M569" i="1"/>
  <c r="K569" i="1"/>
  <c r="J569" i="1"/>
  <c r="I569" i="1"/>
  <c r="H569" i="1"/>
  <c r="H568" i="1" s="1"/>
  <c r="F569" i="1"/>
  <c r="E569" i="1"/>
  <c r="N568" i="1"/>
  <c r="K568" i="1"/>
  <c r="J568" i="1"/>
  <c r="F568" i="1"/>
  <c r="P567" i="1"/>
  <c r="O567" i="1"/>
  <c r="N567" i="1"/>
  <c r="M567" i="1"/>
  <c r="L567" i="1" s="1"/>
  <c r="K567" i="1"/>
  <c r="J567" i="1"/>
  <c r="I567" i="1"/>
  <c r="G567" i="1" s="1"/>
  <c r="Q567" i="1" s="1"/>
  <c r="H567" i="1"/>
  <c r="F567" i="1"/>
  <c r="R567" i="1" s="1"/>
  <c r="E567" i="1"/>
  <c r="P566" i="1"/>
  <c r="O566" i="1"/>
  <c r="N566" i="1"/>
  <c r="M566" i="1"/>
  <c r="K566" i="1"/>
  <c r="K562" i="1" s="1"/>
  <c r="J566" i="1"/>
  <c r="I566" i="1"/>
  <c r="H566" i="1"/>
  <c r="F566" i="1"/>
  <c r="E566" i="1"/>
  <c r="P565" i="1"/>
  <c r="O565" i="1"/>
  <c r="N565" i="1"/>
  <c r="M565" i="1"/>
  <c r="L565" i="1" s="1"/>
  <c r="K565" i="1"/>
  <c r="J565" i="1"/>
  <c r="I565" i="1"/>
  <c r="G565" i="1" s="1"/>
  <c r="H565" i="1"/>
  <c r="F565" i="1"/>
  <c r="R565" i="1" s="1"/>
  <c r="E565" i="1"/>
  <c r="Q565" i="1" s="1"/>
  <c r="P564" i="1"/>
  <c r="O564" i="1"/>
  <c r="N564" i="1"/>
  <c r="M564" i="1"/>
  <c r="L564" i="1" s="1"/>
  <c r="K564" i="1"/>
  <c r="J564" i="1"/>
  <c r="I564" i="1"/>
  <c r="H564" i="1"/>
  <c r="G564" i="1"/>
  <c r="F564" i="1"/>
  <c r="E564" i="1"/>
  <c r="Q564" i="1" s="1"/>
  <c r="P563" i="1"/>
  <c r="P562" i="1" s="1"/>
  <c r="O563" i="1"/>
  <c r="N563" i="1"/>
  <c r="M563" i="1"/>
  <c r="K563" i="1"/>
  <c r="J563" i="1"/>
  <c r="I563" i="1"/>
  <c r="H563" i="1"/>
  <c r="H562" i="1" s="1"/>
  <c r="F563" i="1"/>
  <c r="E563" i="1"/>
  <c r="O562" i="1"/>
  <c r="N562" i="1"/>
  <c r="J562" i="1"/>
  <c r="F562" i="1"/>
  <c r="P561" i="1"/>
  <c r="O561" i="1"/>
  <c r="N561" i="1"/>
  <c r="M561" i="1"/>
  <c r="L561" i="1" s="1"/>
  <c r="K561" i="1"/>
  <c r="J561" i="1"/>
  <c r="I561" i="1"/>
  <c r="G561" i="1" s="1"/>
  <c r="H561" i="1"/>
  <c r="F561" i="1"/>
  <c r="E561" i="1"/>
  <c r="Q561" i="1" s="1"/>
  <c r="R560" i="1"/>
  <c r="L560" i="1"/>
  <c r="G560" i="1"/>
  <c r="Q560" i="1" s="1"/>
  <c r="P559" i="1"/>
  <c r="O559" i="1"/>
  <c r="N559" i="1"/>
  <c r="M559" i="1"/>
  <c r="K559" i="1"/>
  <c r="G559" i="1" s="1"/>
  <c r="J559" i="1"/>
  <c r="I559" i="1"/>
  <c r="H559" i="1"/>
  <c r="F559" i="1"/>
  <c r="E559" i="1"/>
  <c r="P558" i="1"/>
  <c r="O558" i="1"/>
  <c r="N558" i="1"/>
  <c r="M558" i="1"/>
  <c r="L558" i="1" s="1"/>
  <c r="K558" i="1"/>
  <c r="J558" i="1"/>
  <c r="I558" i="1"/>
  <c r="G558" i="1" s="1"/>
  <c r="H558" i="1"/>
  <c r="F558" i="1"/>
  <c r="R558" i="1" s="1"/>
  <c r="E558" i="1"/>
  <c r="Q558" i="1" s="1"/>
  <c r="P557" i="1"/>
  <c r="O557" i="1"/>
  <c r="N557" i="1"/>
  <c r="M557" i="1"/>
  <c r="L557" i="1" s="1"/>
  <c r="K557" i="1"/>
  <c r="J557" i="1"/>
  <c r="I557" i="1"/>
  <c r="H557" i="1"/>
  <c r="G557" i="1"/>
  <c r="F557" i="1"/>
  <c r="E557" i="1"/>
  <c r="Q557" i="1" s="1"/>
  <c r="P556" i="1"/>
  <c r="O556" i="1"/>
  <c r="N556" i="1"/>
  <c r="M556" i="1"/>
  <c r="L556" i="1" s="1"/>
  <c r="K556" i="1"/>
  <c r="J556" i="1"/>
  <c r="I556" i="1"/>
  <c r="G556" i="1" s="1"/>
  <c r="Q556" i="1" s="1"/>
  <c r="H556" i="1"/>
  <c r="F556" i="1"/>
  <c r="R556" i="1" s="1"/>
  <c r="E556" i="1"/>
  <c r="P555" i="1"/>
  <c r="O555" i="1"/>
  <c r="N555" i="1"/>
  <c r="M555" i="1"/>
  <c r="K555" i="1"/>
  <c r="J555" i="1"/>
  <c r="I555" i="1"/>
  <c r="H555" i="1"/>
  <c r="G555" i="1"/>
  <c r="F555" i="1"/>
  <c r="E555" i="1"/>
  <c r="P554" i="1"/>
  <c r="O554" i="1"/>
  <c r="N554" i="1"/>
  <c r="M554" i="1"/>
  <c r="L554" i="1" s="1"/>
  <c r="K554" i="1"/>
  <c r="J554" i="1"/>
  <c r="I554" i="1"/>
  <c r="G554" i="1" s="1"/>
  <c r="H554" i="1"/>
  <c r="F554" i="1"/>
  <c r="R554" i="1" s="1"/>
  <c r="E554" i="1"/>
  <c r="Q554" i="1" s="1"/>
  <c r="P553" i="1"/>
  <c r="O553" i="1"/>
  <c r="N553" i="1"/>
  <c r="M553" i="1"/>
  <c r="L553" i="1" s="1"/>
  <c r="K553" i="1"/>
  <c r="J553" i="1"/>
  <c r="I553" i="1"/>
  <c r="H553" i="1"/>
  <c r="G553" i="1"/>
  <c r="F553" i="1"/>
  <c r="E553" i="1"/>
  <c r="Q553" i="1" s="1"/>
  <c r="P552" i="1"/>
  <c r="O552" i="1"/>
  <c r="N552" i="1"/>
  <c r="M552" i="1"/>
  <c r="L552" i="1" s="1"/>
  <c r="K552" i="1"/>
  <c r="J552" i="1"/>
  <c r="I552" i="1"/>
  <c r="G552" i="1" s="1"/>
  <c r="Q552" i="1" s="1"/>
  <c r="H552" i="1"/>
  <c r="F552" i="1"/>
  <c r="R552" i="1" s="1"/>
  <c r="E552" i="1"/>
  <c r="P551" i="1"/>
  <c r="O551" i="1"/>
  <c r="N551" i="1"/>
  <c r="M551" i="1"/>
  <c r="K551" i="1"/>
  <c r="G551" i="1" s="1"/>
  <c r="J551" i="1"/>
  <c r="I551" i="1"/>
  <c r="H551" i="1"/>
  <c r="F551" i="1"/>
  <c r="E551" i="1"/>
  <c r="P550" i="1"/>
  <c r="O550" i="1"/>
  <c r="N550" i="1"/>
  <c r="M550" i="1"/>
  <c r="K550" i="1"/>
  <c r="J550" i="1"/>
  <c r="I550" i="1"/>
  <c r="H550" i="1"/>
  <c r="F550" i="1"/>
  <c r="E550" i="1"/>
  <c r="E543" i="1" s="1"/>
  <c r="R549" i="1"/>
  <c r="L549" i="1"/>
  <c r="G549" i="1"/>
  <c r="Q549" i="1" s="1"/>
  <c r="E549" i="1"/>
  <c r="P548" i="1"/>
  <c r="O548" i="1"/>
  <c r="N548" i="1"/>
  <c r="M548" i="1"/>
  <c r="L548" i="1"/>
  <c r="K548" i="1"/>
  <c r="J548" i="1"/>
  <c r="I548" i="1"/>
  <c r="H548" i="1"/>
  <c r="G548" i="1" s="1"/>
  <c r="F548" i="1"/>
  <c r="E548" i="1"/>
  <c r="Q548" i="1" s="1"/>
  <c r="P547" i="1"/>
  <c r="O547" i="1"/>
  <c r="N547" i="1"/>
  <c r="L547" i="1" s="1"/>
  <c r="M547" i="1"/>
  <c r="K547" i="1"/>
  <c r="J547" i="1"/>
  <c r="I547" i="1"/>
  <c r="H547" i="1"/>
  <c r="G547" i="1" s="1"/>
  <c r="F547" i="1"/>
  <c r="R547" i="1" s="1"/>
  <c r="E547" i="1"/>
  <c r="P546" i="1"/>
  <c r="O546" i="1"/>
  <c r="N546" i="1"/>
  <c r="M546" i="1"/>
  <c r="L546" i="1"/>
  <c r="K546" i="1"/>
  <c r="J546" i="1"/>
  <c r="I546" i="1"/>
  <c r="H546" i="1"/>
  <c r="G546" i="1" s="1"/>
  <c r="F546" i="1"/>
  <c r="E546" i="1"/>
  <c r="P545" i="1"/>
  <c r="O545" i="1"/>
  <c r="N545" i="1"/>
  <c r="L545" i="1" s="1"/>
  <c r="M545" i="1"/>
  <c r="K545" i="1"/>
  <c r="J545" i="1"/>
  <c r="J543" i="1" s="1"/>
  <c r="J626" i="1" s="1"/>
  <c r="I545" i="1"/>
  <c r="H545" i="1"/>
  <c r="F545" i="1"/>
  <c r="R545" i="1" s="1"/>
  <c r="E545" i="1"/>
  <c r="P544" i="1"/>
  <c r="O544" i="1"/>
  <c r="N544" i="1"/>
  <c r="M544" i="1"/>
  <c r="L544" i="1"/>
  <c r="K544" i="1"/>
  <c r="J544" i="1"/>
  <c r="I544" i="1"/>
  <c r="H544" i="1"/>
  <c r="F544" i="1"/>
  <c r="E544" i="1"/>
  <c r="F543" i="1"/>
  <c r="R541" i="1"/>
  <c r="P541" i="1"/>
  <c r="O541" i="1"/>
  <c r="N541" i="1"/>
  <c r="L541" i="1" s="1"/>
  <c r="M541" i="1"/>
  <c r="K541" i="1"/>
  <c r="J541" i="1"/>
  <c r="I541" i="1"/>
  <c r="H541" i="1"/>
  <c r="G541" i="1" s="1"/>
  <c r="F541" i="1"/>
  <c r="E541" i="1"/>
  <c r="P540" i="1"/>
  <c r="O540" i="1"/>
  <c r="N540" i="1"/>
  <c r="M540" i="1"/>
  <c r="L540" i="1"/>
  <c r="K540" i="1"/>
  <c r="J540" i="1"/>
  <c r="I540" i="1"/>
  <c r="H540" i="1"/>
  <c r="G540" i="1" s="1"/>
  <c r="F540" i="1"/>
  <c r="R540" i="1" s="1"/>
  <c r="E540" i="1"/>
  <c r="Q540" i="1" s="1"/>
  <c r="R539" i="1"/>
  <c r="P539" i="1"/>
  <c r="O539" i="1"/>
  <c r="N539" i="1"/>
  <c r="L539" i="1" s="1"/>
  <c r="M539" i="1"/>
  <c r="K539" i="1"/>
  <c r="J539" i="1"/>
  <c r="I539" i="1"/>
  <c r="H539" i="1"/>
  <c r="F539" i="1"/>
  <c r="E539" i="1"/>
  <c r="P538" i="1"/>
  <c r="O538" i="1"/>
  <c r="N538" i="1"/>
  <c r="M538" i="1"/>
  <c r="L538" i="1"/>
  <c r="K538" i="1"/>
  <c r="J538" i="1"/>
  <c r="I538" i="1"/>
  <c r="H538" i="1"/>
  <c r="G538" i="1" s="1"/>
  <c r="F538" i="1"/>
  <c r="R538" i="1" s="1"/>
  <c r="E538" i="1"/>
  <c r="R537" i="1"/>
  <c r="P537" i="1"/>
  <c r="O537" i="1"/>
  <c r="N537" i="1"/>
  <c r="L537" i="1" s="1"/>
  <c r="M537" i="1"/>
  <c r="K537" i="1"/>
  <c r="J537" i="1"/>
  <c r="I537" i="1"/>
  <c r="H537" i="1"/>
  <c r="G537" i="1" s="1"/>
  <c r="F537" i="1"/>
  <c r="E537" i="1"/>
  <c r="P536" i="1"/>
  <c r="O536" i="1"/>
  <c r="N536" i="1"/>
  <c r="M536" i="1"/>
  <c r="L536" i="1"/>
  <c r="K536" i="1"/>
  <c r="J536" i="1"/>
  <c r="I536" i="1"/>
  <c r="H536" i="1"/>
  <c r="G536" i="1" s="1"/>
  <c r="F536" i="1"/>
  <c r="R536" i="1" s="1"/>
  <c r="E536" i="1"/>
  <c r="Q536" i="1" s="1"/>
  <c r="R535" i="1"/>
  <c r="P535" i="1"/>
  <c r="O535" i="1"/>
  <c r="N535" i="1"/>
  <c r="L535" i="1" s="1"/>
  <c r="M535" i="1"/>
  <c r="K535" i="1"/>
  <c r="J535" i="1"/>
  <c r="I535" i="1"/>
  <c r="H535" i="1"/>
  <c r="F535" i="1"/>
  <c r="E535" i="1"/>
  <c r="P534" i="1"/>
  <c r="O534" i="1"/>
  <c r="N534" i="1"/>
  <c r="M534" i="1"/>
  <c r="L534" i="1"/>
  <c r="K534" i="1"/>
  <c r="J534" i="1"/>
  <c r="I534" i="1"/>
  <c r="H534" i="1"/>
  <c r="G534" i="1" s="1"/>
  <c r="F534" i="1"/>
  <c r="R534" i="1" s="1"/>
  <c r="E534" i="1"/>
  <c r="R533" i="1"/>
  <c r="P533" i="1"/>
  <c r="O533" i="1"/>
  <c r="N533" i="1"/>
  <c r="L533" i="1" s="1"/>
  <c r="M533" i="1"/>
  <c r="K533" i="1"/>
  <c r="J533" i="1"/>
  <c r="J531" i="1" s="1"/>
  <c r="I533" i="1"/>
  <c r="H533" i="1"/>
  <c r="G533" i="1" s="1"/>
  <c r="F533" i="1"/>
  <c r="F531" i="1" s="1"/>
  <c r="R531" i="1" s="1"/>
  <c r="E533" i="1"/>
  <c r="P532" i="1"/>
  <c r="P531" i="1" s="1"/>
  <c r="O532" i="1"/>
  <c r="O531" i="1" s="1"/>
  <c r="N532" i="1"/>
  <c r="M532" i="1"/>
  <c r="L532" i="1"/>
  <c r="L531" i="1" s="1"/>
  <c r="K532" i="1"/>
  <c r="K531" i="1" s="1"/>
  <c r="J532" i="1"/>
  <c r="I532" i="1"/>
  <c r="H532" i="1"/>
  <c r="F532" i="1"/>
  <c r="R532" i="1" s="1"/>
  <c r="E532" i="1"/>
  <c r="N531" i="1"/>
  <c r="M531" i="1"/>
  <c r="I531" i="1"/>
  <c r="E531" i="1"/>
  <c r="P530" i="1"/>
  <c r="O530" i="1"/>
  <c r="N530" i="1"/>
  <c r="M530" i="1"/>
  <c r="L530" i="1"/>
  <c r="K530" i="1"/>
  <c r="J530" i="1"/>
  <c r="I530" i="1"/>
  <c r="H530" i="1"/>
  <c r="G530" i="1" s="1"/>
  <c r="F530" i="1"/>
  <c r="R530" i="1" s="1"/>
  <c r="E530" i="1"/>
  <c r="R529" i="1"/>
  <c r="P529" i="1"/>
  <c r="O529" i="1"/>
  <c r="N529" i="1"/>
  <c r="L529" i="1" s="1"/>
  <c r="M529" i="1"/>
  <c r="K529" i="1"/>
  <c r="J529" i="1"/>
  <c r="I529" i="1"/>
  <c r="H529" i="1"/>
  <c r="G529" i="1" s="1"/>
  <c r="F529" i="1"/>
  <c r="E529" i="1"/>
  <c r="P528" i="1"/>
  <c r="O528" i="1"/>
  <c r="N528" i="1"/>
  <c r="M528" i="1"/>
  <c r="L528" i="1"/>
  <c r="K528" i="1"/>
  <c r="J528" i="1"/>
  <c r="I528" i="1"/>
  <c r="H528" i="1"/>
  <c r="G528" i="1" s="1"/>
  <c r="F528" i="1"/>
  <c r="R528" i="1" s="1"/>
  <c r="E528" i="1"/>
  <c r="Q528" i="1" s="1"/>
  <c r="P527" i="1"/>
  <c r="O527" i="1"/>
  <c r="N527" i="1"/>
  <c r="M527" i="1"/>
  <c r="M526" i="1" s="1"/>
  <c r="K527" i="1"/>
  <c r="J527" i="1"/>
  <c r="J526" i="1" s="1"/>
  <c r="I527" i="1"/>
  <c r="I526" i="1" s="1"/>
  <c r="H527" i="1"/>
  <c r="F527" i="1"/>
  <c r="E527" i="1"/>
  <c r="P526" i="1"/>
  <c r="O526" i="1"/>
  <c r="K526" i="1"/>
  <c r="H526" i="1"/>
  <c r="R525" i="1"/>
  <c r="P525" i="1"/>
  <c r="O525" i="1"/>
  <c r="N525" i="1"/>
  <c r="L525" i="1" s="1"/>
  <c r="M525" i="1"/>
  <c r="K525" i="1"/>
  <c r="J525" i="1"/>
  <c r="I525" i="1"/>
  <c r="H525" i="1"/>
  <c r="F525" i="1"/>
  <c r="E525" i="1"/>
  <c r="P524" i="1"/>
  <c r="O524" i="1"/>
  <c r="N524" i="1"/>
  <c r="M524" i="1"/>
  <c r="L524" i="1"/>
  <c r="K524" i="1"/>
  <c r="J524" i="1"/>
  <c r="I524" i="1"/>
  <c r="H524" i="1"/>
  <c r="G524" i="1" s="1"/>
  <c r="F524" i="1"/>
  <c r="R524" i="1" s="1"/>
  <c r="E524" i="1"/>
  <c r="R523" i="1"/>
  <c r="P523" i="1"/>
  <c r="O523" i="1"/>
  <c r="N523" i="1"/>
  <c r="L523" i="1" s="1"/>
  <c r="M523" i="1"/>
  <c r="K523" i="1"/>
  <c r="J523" i="1"/>
  <c r="I523" i="1"/>
  <c r="H523" i="1"/>
  <c r="G523" i="1" s="1"/>
  <c r="F523" i="1"/>
  <c r="E523" i="1"/>
  <c r="P522" i="1"/>
  <c r="O522" i="1"/>
  <c r="N522" i="1"/>
  <c r="M522" i="1"/>
  <c r="L522" i="1"/>
  <c r="K522" i="1"/>
  <c r="J522" i="1"/>
  <c r="I522" i="1"/>
  <c r="H522" i="1"/>
  <c r="G522" i="1" s="1"/>
  <c r="F522" i="1"/>
  <c r="R522" i="1" s="1"/>
  <c r="E522" i="1"/>
  <c r="Q522" i="1" s="1"/>
  <c r="R521" i="1"/>
  <c r="P521" i="1"/>
  <c r="O521" i="1"/>
  <c r="N521" i="1"/>
  <c r="L521" i="1" s="1"/>
  <c r="M521" i="1"/>
  <c r="K521" i="1"/>
  <c r="J521" i="1"/>
  <c r="I521" i="1"/>
  <c r="H521" i="1"/>
  <c r="F521" i="1"/>
  <c r="E521" i="1"/>
  <c r="P520" i="1"/>
  <c r="O520" i="1"/>
  <c r="N520" i="1"/>
  <c r="M520" i="1"/>
  <c r="L520" i="1"/>
  <c r="K520" i="1"/>
  <c r="J520" i="1"/>
  <c r="I520" i="1"/>
  <c r="H520" i="1"/>
  <c r="G520" i="1" s="1"/>
  <c r="F520" i="1"/>
  <c r="R520" i="1" s="1"/>
  <c r="E520" i="1"/>
  <c r="R519" i="1"/>
  <c r="P519" i="1"/>
  <c r="O519" i="1"/>
  <c r="N519" i="1"/>
  <c r="L519" i="1" s="1"/>
  <c r="M519" i="1"/>
  <c r="K519" i="1"/>
  <c r="J519" i="1"/>
  <c r="I519" i="1"/>
  <c r="H519" i="1"/>
  <c r="G519" i="1" s="1"/>
  <c r="F519" i="1"/>
  <c r="E519" i="1"/>
  <c r="P518" i="1"/>
  <c r="O518" i="1"/>
  <c r="N518" i="1"/>
  <c r="M518" i="1"/>
  <c r="L518" i="1"/>
  <c r="K518" i="1"/>
  <c r="J518" i="1"/>
  <c r="I518" i="1"/>
  <c r="H518" i="1"/>
  <c r="G518" i="1" s="1"/>
  <c r="F518" i="1"/>
  <c r="R518" i="1" s="1"/>
  <c r="E518" i="1"/>
  <c r="Q518" i="1" s="1"/>
  <c r="P517" i="1"/>
  <c r="O517" i="1"/>
  <c r="N517" i="1"/>
  <c r="M517" i="1"/>
  <c r="M516" i="1" s="1"/>
  <c r="K517" i="1"/>
  <c r="J517" i="1"/>
  <c r="J516" i="1" s="1"/>
  <c r="I517" i="1"/>
  <c r="I516" i="1" s="1"/>
  <c r="H517" i="1"/>
  <c r="F517" i="1"/>
  <c r="E517" i="1"/>
  <c r="P516" i="1"/>
  <c r="O516" i="1"/>
  <c r="K516" i="1"/>
  <c r="H516" i="1"/>
  <c r="R515" i="1"/>
  <c r="P515" i="1"/>
  <c r="O515" i="1"/>
  <c r="N515" i="1"/>
  <c r="L515" i="1" s="1"/>
  <c r="M515" i="1"/>
  <c r="K515" i="1"/>
  <c r="J515" i="1"/>
  <c r="I515" i="1"/>
  <c r="H515" i="1"/>
  <c r="F515" i="1"/>
  <c r="E515" i="1"/>
  <c r="P514" i="1"/>
  <c r="P512" i="1" s="1"/>
  <c r="O514" i="1"/>
  <c r="N514" i="1"/>
  <c r="M514" i="1"/>
  <c r="L514" i="1"/>
  <c r="K514" i="1"/>
  <c r="J514" i="1"/>
  <c r="I514" i="1"/>
  <c r="H514" i="1"/>
  <c r="G514" i="1" s="1"/>
  <c r="F514" i="1"/>
  <c r="R514" i="1" s="1"/>
  <c r="E514" i="1"/>
  <c r="P513" i="1"/>
  <c r="O513" i="1"/>
  <c r="N513" i="1"/>
  <c r="M513" i="1"/>
  <c r="M512" i="1" s="1"/>
  <c r="K513" i="1"/>
  <c r="J513" i="1"/>
  <c r="I513" i="1"/>
  <c r="I512" i="1" s="1"/>
  <c r="H513" i="1"/>
  <c r="G513" i="1" s="1"/>
  <c r="F513" i="1"/>
  <c r="F512" i="1" s="1"/>
  <c r="E513" i="1"/>
  <c r="O512" i="1"/>
  <c r="K512" i="1"/>
  <c r="R511" i="1"/>
  <c r="P511" i="1"/>
  <c r="O511" i="1"/>
  <c r="N511" i="1"/>
  <c r="L511" i="1" s="1"/>
  <c r="M511" i="1"/>
  <c r="K511" i="1"/>
  <c r="J511" i="1"/>
  <c r="I511" i="1"/>
  <c r="H511" i="1"/>
  <c r="G511" i="1" s="1"/>
  <c r="F511" i="1"/>
  <c r="E511" i="1"/>
  <c r="P510" i="1"/>
  <c r="O510" i="1"/>
  <c r="N510" i="1"/>
  <c r="M510" i="1"/>
  <c r="L510" i="1"/>
  <c r="K510" i="1"/>
  <c r="J510" i="1"/>
  <c r="I510" i="1"/>
  <c r="H510" i="1"/>
  <c r="G510" i="1" s="1"/>
  <c r="F510" i="1"/>
  <c r="R510" i="1" s="1"/>
  <c r="E510" i="1"/>
  <c r="Q510" i="1" s="1"/>
  <c r="R509" i="1"/>
  <c r="P509" i="1"/>
  <c r="O509" i="1"/>
  <c r="N509" i="1"/>
  <c r="L509" i="1" s="1"/>
  <c r="M509" i="1"/>
  <c r="K509" i="1"/>
  <c r="J509" i="1"/>
  <c r="I509" i="1"/>
  <c r="H509" i="1"/>
  <c r="F509" i="1"/>
  <c r="E509" i="1"/>
  <c r="P508" i="1"/>
  <c r="O508" i="1"/>
  <c r="N508" i="1"/>
  <c r="M508" i="1"/>
  <c r="L508" i="1"/>
  <c r="K508" i="1"/>
  <c r="J508" i="1"/>
  <c r="I508" i="1"/>
  <c r="H508" i="1"/>
  <c r="G508" i="1" s="1"/>
  <c r="F508" i="1"/>
  <c r="R508" i="1" s="1"/>
  <c r="E508" i="1"/>
  <c r="R507" i="1"/>
  <c r="P507" i="1"/>
  <c r="O507" i="1"/>
  <c r="N507" i="1"/>
  <c r="L507" i="1" s="1"/>
  <c r="M507" i="1"/>
  <c r="K507" i="1"/>
  <c r="J507" i="1"/>
  <c r="I507" i="1"/>
  <c r="H507" i="1"/>
  <c r="G507" i="1" s="1"/>
  <c r="F507" i="1"/>
  <c r="E507" i="1"/>
  <c r="P506" i="1"/>
  <c r="O506" i="1"/>
  <c r="N506" i="1"/>
  <c r="M506" i="1"/>
  <c r="L506" i="1"/>
  <c r="K506" i="1"/>
  <c r="J506" i="1"/>
  <c r="I506" i="1"/>
  <c r="H506" i="1"/>
  <c r="G506" i="1" s="1"/>
  <c r="F506" i="1"/>
  <c r="R506" i="1" s="1"/>
  <c r="E506" i="1"/>
  <c r="Q506" i="1" s="1"/>
  <c r="R505" i="1"/>
  <c r="P505" i="1"/>
  <c r="O505" i="1"/>
  <c r="N505" i="1"/>
  <c r="L505" i="1" s="1"/>
  <c r="M505" i="1"/>
  <c r="K505" i="1"/>
  <c r="J505" i="1"/>
  <c r="I505" i="1"/>
  <c r="H505" i="1"/>
  <c r="F505" i="1"/>
  <c r="E505" i="1"/>
  <c r="P504" i="1"/>
  <c r="P502" i="1" s="1"/>
  <c r="O504" i="1"/>
  <c r="N504" i="1"/>
  <c r="M504" i="1"/>
  <c r="L504" i="1"/>
  <c r="K504" i="1"/>
  <c r="J504" i="1"/>
  <c r="I504" i="1"/>
  <c r="H504" i="1"/>
  <c r="G504" i="1" s="1"/>
  <c r="F504" i="1"/>
  <c r="R504" i="1" s="1"/>
  <c r="E504" i="1"/>
  <c r="P503" i="1"/>
  <c r="O503" i="1"/>
  <c r="N503" i="1"/>
  <c r="M503" i="1"/>
  <c r="M502" i="1" s="1"/>
  <c r="K503" i="1"/>
  <c r="J503" i="1"/>
  <c r="I503" i="1"/>
  <c r="I502" i="1" s="1"/>
  <c r="H503" i="1"/>
  <c r="G503" i="1" s="1"/>
  <c r="F503" i="1"/>
  <c r="F502" i="1" s="1"/>
  <c r="E503" i="1"/>
  <c r="O502" i="1"/>
  <c r="K502" i="1"/>
  <c r="R501" i="1"/>
  <c r="P501" i="1"/>
  <c r="O501" i="1"/>
  <c r="N501" i="1"/>
  <c r="L501" i="1" s="1"/>
  <c r="M501" i="1"/>
  <c r="K501" i="1"/>
  <c r="J501" i="1"/>
  <c r="I501" i="1"/>
  <c r="H501" i="1"/>
  <c r="G501" i="1" s="1"/>
  <c r="F501" i="1"/>
  <c r="E501" i="1"/>
  <c r="P500" i="1"/>
  <c r="O500" i="1"/>
  <c r="N500" i="1"/>
  <c r="M500" i="1"/>
  <c r="L500" i="1"/>
  <c r="K500" i="1"/>
  <c r="J500" i="1"/>
  <c r="I500" i="1"/>
  <c r="H500" i="1"/>
  <c r="G500" i="1" s="1"/>
  <c r="F500" i="1"/>
  <c r="R500" i="1" s="1"/>
  <c r="E500" i="1"/>
  <c r="Q500" i="1" s="1"/>
  <c r="P499" i="1"/>
  <c r="O499" i="1"/>
  <c r="N499" i="1"/>
  <c r="M499" i="1"/>
  <c r="M498" i="1" s="1"/>
  <c r="K499" i="1"/>
  <c r="J499" i="1"/>
  <c r="J498" i="1" s="1"/>
  <c r="I499" i="1"/>
  <c r="I498" i="1" s="1"/>
  <c r="H499" i="1"/>
  <c r="F499" i="1"/>
  <c r="E499" i="1"/>
  <c r="P498" i="1"/>
  <c r="O498" i="1"/>
  <c r="K498" i="1"/>
  <c r="H498" i="1"/>
  <c r="R497" i="1"/>
  <c r="P497" i="1"/>
  <c r="O497" i="1"/>
  <c r="N497" i="1"/>
  <c r="L497" i="1" s="1"/>
  <c r="M497" i="1"/>
  <c r="K497" i="1"/>
  <c r="J497" i="1"/>
  <c r="I497" i="1"/>
  <c r="H497" i="1"/>
  <c r="F497" i="1"/>
  <c r="E497" i="1"/>
  <c r="P496" i="1"/>
  <c r="O496" i="1"/>
  <c r="N496" i="1"/>
  <c r="M496" i="1"/>
  <c r="L496" i="1"/>
  <c r="K496" i="1"/>
  <c r="J496" i="1"/>
  <c r="I496" i="1"/>
  <c r="H496" i="1"/>
  <c r="G496" i="1" s="1"/>
  <c r="F496" i="1"/>
  <c r="R496" i="1" s="1"/>
  <c r="E496" i="1"/>
  <c r="R495" i="1"/>
  <c r="P495" i="1"/>
  <c r="O495" i="1"/>
  <c r="N495" i="1"/>
  <c r="L495" i="1" s="1"/>
  <c r="M495" i="1"/>
  <c r="K495" i="1"/>
  <c r="J495" i="1"/>
  <c r="I495" i="1"/>
  <c r="H495" i="1"/>
  <c r="G495" i="1" s="1"/>
  <c r="F495" i="1"/>
  <c r="E495" i="1"/>
  <c r="P494" i="1"/>
  <c r="O494" i="1"/>
  <c r="N494" i="1"/>
  <c r="M494" i="1"/>
  <c r="L494" i="1"/>
  <c r="K494" i="1"/>
  <c r="J494" i="1"/>
  <c r="I494" i="1"/>
  <c r="H494" i="1"/>
  <c r="G494" i="1" s="1"/>
  <c r="F494" i="1"/>
  <c r="R494" i="1" s="1"/>
  <c r="E494" i="1"/>
  <c r="Q494" i="1" s="1"/>
  <c r="R493" i="1"/>
  <c r="P493" i="1"/>
  <c r="O493" i="1"/>
  <c r="N493" i="1"/>
  <c r="L493" i="1" s="1"/>
  <c r="M493" i="1"/>
  <c r="K493" i="1"/>
  <c r="J493" i="1"/>
  <c r="I493" i="1"/>
  <c r="H493" i="1"/>
  <c r="F493" i="1"/>
  <c r="E493" i="1"/>
  <c r="P492" i="1"/>
  <c r="O492" i="1"/>
  <c r="N492" i="1"/>
  <c r="M492" i="1"/>
  <c r="L492" i="1"/>
  <c r="K492" i="1"/>
  <c r="J492" i="1"/>
  <c r="I492" i="1"/>
  <c r="H492" i="1"/>
  <c r="G492" i="1" s="1"/>
  <c r="F492" i="1"/>
  <c r="R492" i="1" s="1"/>
  <c r="E492" i="1"/>
  <c r="R491" i="1"/>
  <c r="P491" i="1"/>
  <c r="O491" i="1"/>
  <c r="N491" i="1"/>
  <c r="L491" i="1" s="1"/>
  <c r="M491" i="1"/>
  <c r="K491" i="1"/>
  <c r="J491" i="1"/>
  <c r="I491" i="1"/>
  <c r="H491" i="1"/>
  <c r="G491" i="1" s="1"/>
  <c r="F491" i="1"/>
  <c r="E491" i="1"/>
  <c r="L490" i="1"/>
  <c r="R490" i="1" s="1"/>
  <c r="G490" i="1"/>
  <c r="Q490" i="1" s="1"/>
  <c r="P489" i="1"/>
  <c r="O489" i="1"/>
  <c r="N489" i="1"/>
  <c r="M489" i="1"/>
  <c r="L489" i="1"/>
  <c r="K489" i="1"/>
  <c r="J489" i="1"/>
  <c r="I489" i="1"/>
  <c r="H489" i="1"/>
  <c r="G489" i="1" s="1"/>
  <c r="F489" i="1"/>
  <c r="R489" i="1" s="1"/>
  <c r="E489" i="1"/>
  <c r="R488" i="1"/>
  <c r="P488" i="1"/>
  <c r="O488" i="1"/>
  <c r="N488" i="1"/>
  <c r="L488" i="1" s="1"/>
  <c r="M488" i="1"/>
  <c r="K488" i="1"/>
  <c r="J488" i="1"/>
  <c r="I488" i="1"/>
  <c r="H488" i="1"/>
  <c r="G488" i="1" s="1"/>
  <c r="F488" i="1"/>
  <c r="E488" i="1"/>
  <c r="P487" i="1"/>
  <c r="O487" i="1"/>
  <c r="N487" i="1"/>
  <c r="M487" i="1"/>
  <c r="L487" i="1"/>
  <c r="K487" i="1"/>
  <c r="J487" i="1"/>
  <c r="I487" i="1"/>
  <c r="H487" i="1"/>
  <c r="G487" i="1" s="1"/>
  <c r="F487" i="1"/>
  <c r="R487" i="1" s="1"/>
  <c r="E487" i="1"/>
  <c r="Q487" i="1" s="1"/>
  <c r="P486" i="1"/>
  <c r="O486" i="1"/>
  <c r="N486" i="1"/>
  <c r="M486" i="1"/>
  <c r="K486" i="1"/>
  <c r="J486" i="1"/>
  <c r="J485" i="1" s="1"/>
  <c r="I486" i="1"/>
  <c r="H486" i="1"/>
  <c r="F486" i="1"/>
  <c r="E486" i="1"/>
  <c r="P485" i="1"/>
  <c r="P542" i="1" s="1"/>
  <c r="O485" i="1"/>
  <c r="M485" i="1"/>
  <c r="K485" i="1"/>
  <c r="I485" i="1"/>
  <c r="I542" i="1" s="1"/>
  <c r="E485" i="1"/>
  <c r="P483" i="1"/>
  <c r="O483" i="1"/>
  <c r="N483" i="1"/>
  <c r="M483" i="1"/>
  <c r="L483" i="1"/>
  <c r="K483" i="1"/>
  <c r="J483" i="1"/>
  <c r="I483" i="1"/>
  <c r="H483" i="1"/>
  <c r="G483" i="1" s="1"/>
  <c r="F483" i="1"/>
  <c r="R483" i="1" s="1"/>
  <c r="E483" i="1"/>
  <c r="R482" i="1"/>
  <c r="P482" i="1"/>
  <c r="O482" i="1"/>
  <c r="N482" i="1"/>
  <c r="L482" i="1" s="1"/>
  <c r="M482" i="1"/>
  <c r="K482" i="1"/>
  <c r="J482" i="1"/>
  <c r="I482" i="1"/>
  <c r="H482" i="1"/>
  <c r="G482" i="1" s="1"/>
  <c r="F482" i="1"/>
  <c r="E482" i="1"/>
  <c r="P481" i="1"/>
  <c r="O481" i="1"/>
  <c r="N481" i="1"/>
  <c r="M481" i="1"/>
  <c r="L481" i="1"/>
  <c r="K481" i="1"/>
  <c r="J481" i="1"/>
  <c r="I481" i="1"/>
  <c r="H481" i="1"/>
  <c r="G481" i="1" s="1"/>
  <c r="F481" i="1"/>
  <c r="R481" i="1" s="1"/>
  <c r="E481" i="1"/>
  <c r="Q481" i="1" s="1"/>
  <c r="R480" i="1"/>
  <c r="P480" i="1"/>
  <c r="O480" i="1"/>
  <c r="N480" i="1"/>
  <c r="L480" i="1" s="1"/>
  <c r="M480" i="1"/>
  <c r="K480" i="1"/>
  <c r="J480" i="1"/>
  <c r="I480" i="1"/>
  <c r="H480" i="1"/>
  <c r="F480" i="1"/>
  <c r="E480" i="1"/>
  <c r="P479" i="1"/>
  <c r="O479" i="1"/>
  <c r="N479" i="1"/>
  <c r="M479" i="1"/>
  <c r="L479" i="1"/>
  <c r="K479" i="1"/>
  <c r="J479" i="1"/>
  <c r="I479" i="1"/>
  <c r="H479" i="1"/>
  <c r="G479" i="1" s="1"/>
  <c r="F479" i="1"/>
  <c r="R479" i="1" s="1"/>
  <c r="E479" i="1"/>
  <c r="R478" i="1"/>
  <c r="P478" i="1"/>
  <c r="O478" i="1"/>
  <c r="N478" i="1"/>
  <c r="L478" i="1" s="1"/>
  <c r="M478" i="1"/>
  <c r="K478" i="1"/>
  <c r="J478" i="1"/>
  <c r="I478" i="1"/>
  <c r="H478" i="1"/>
  <c r="G478" i="1" s="1"/>
  <c r="F478" i="1"/>
  <c r="E478" i="1"/>
  <c r="P477" i="1"/>
  <c r="O477" i="1"/>
  <c r="N477" i="1"/>
  <c r="M477" i="1"/>
  <c r="L477" i="1"/>
  <c r="K477" i="1"/>
  <c r="J477" i="1"/>
  <c r="I477" i="1"/>
  <c r="H477" i="1"/>
  <c r="G477" i="1" s="1"/>
  <c r="F477" i="1"/>
  <c r="R477" i="1" s="1"/>
  <c r="E477" i="1"/>
  <c r="Q477" i="1" s="1"/>
  <c r="R476" i="1"/>
  <c r="P476" i="1"/>
  <c r="O476" i="1"/>
  <c r="N476" i="1"/>
  <c r="L476" i="1" s="1"/>
  <c r="M476" i="1"/>
  <c r="K476" i="1"/>
  <c r="J476" i="1"/>
  <c r="I476" i="1"/>
  <c r="H476" i="1"/>
  <c r="F476" i="1"/>
  <c r="E476" i="1"/>
  <c r="P475" i="1"/>
  <c r="P473" i="1" s="1"/>
  <c r="O475" i="1"/>
  <c r="N475" i="1"/>
  <c r="M475" i="1"/>
  <c r="L475" i="1"/>
  <c r="K475" i="1"/>
  <c r="J475" i="1"/>
  <c r="I475" i="1"/>
  <c r="H475" i="1"/>
  <c r="G475" i="1" s="1"/>
  <c r="F475" i="1"/>
  <c r="R475" i="1" s="1"/>
  <c r="E475" i="1"/>
  <c r="P474" i="1"/>
  <c r="O474" i="1"/>
  <c r="N474" i="1"/>
  <c r="M474" i="1"/>
  <c r="K474" i="1"/>
  <c r="J474" i="1"/>
  <c r="J473" i="1" s="1"/>
  <c r="I474" i="1"/>
  <c r="H474" i="1"/>
  <c r="G474" i="1" s="1"/>
  <c r="G473" i="1" s="1"/>
  <c r="F474" i="1"/>
  <c r="F473" i="1" s="1"/>
  <c r="E474" i="1"/>
  <c r="O473" i="1"/>
  <c r="M473" i="1"/>
  <c r="K473" i="1"/>
  <c r="I473" i="1"/>
  <c r="H473" i="1"/>
  <c r="E473" i="1"/>
  <c r="P472" i="1"/>
  <c r="O472" i="1"/>
  <c r="N472" i="1"/>
  <c r="L472" i="1" s="1"/>
  <c r="M472" i="1"/>
  <c r="K472" i="1"/>
  <c r="J472" i="1"/>
  <c r="I472" i="1"/>
  <c r="H472" i="1"/>
  <c r="F472" i="1"/>
  <c r="R472" i="1" s="1"/>
  <c r="E472" i="1"/>
  <c r="P471" i="1"/>
  <c r="O471" i="1"/>
  <c r="N471" i="1"/>
  <c r="M471" i="1"/>
  <c r="L471" i="1"/>
  <c r="K471" i="1"/>
  <c r="J471" i="1"/>
  <c r="I471" i="1"/>
  <c r="H471" i="1"/>
  <c r="G471" i="1" s="1"/>
  <c r="F471" i="1"/>
  <c r="E471" i="1"/>
  <c r="Q471" i="1" s="1"/>
  <c r="P470" i="1"/>
  <c r="O470" i="1"/>
  <c r="N470" i="1"/>
  <c r="L470" i="1" s="1"/>
  <c r="M470" i="1"/>
  <c r="K470" i="1"/>
  <c r="J470" i="1"/>
  <c r="I470" i="1"/>
  <c r="H470" i="1"/>
  <c r="G470" i="1" s="1"/>
  <c r="F470" i="1"/>
  <c r="R470" i="1" s="1"/>
  <c r="E470" i="1"/>
  <c r="P469" i="1"/>
  <c r="L469" i="1" s="1"/>
  <c r="O469" i="1"/>
  <c r="N469" i="1"/>
  <c r="M469" i="1"/>
  <c r="K469" i="1"/>
  <c r="J469" i="1"/>
  <c r="I469" i="1"/>
  <c r="H469" i="1"/>
  <c r="G469" i="1" s="1"/>
  <c r="F469" i="1"/>
  <c r="E469" i="1"/>
  <c r="P468" i="1"/>
  <c r="O468" i="1"/>
  <c r="N468" i="1"/>
  <c r="L468" i="1" s="1"/>
  <c r="M468" i="1"/>
  <c r="K468" i="1"/>
  <c r="J468" i="1"/>
  <c r="I468" i="1"/>
  <c r="H468" i="1"/>
  <c r="F468" i="1"/>
  <c r="R468" i="1" s="1"/>
  <c r="E468" i="1"/>
  <c r="P467" i="1"/>
  <c r="O467" i="1"/>
  <c r="N467" i="1"/>
  <c r="M467" i="1"/>
  <c r="L467" i="1"/>
  <c r="K467" i="1"/>
  <c r="J467" i="1"/>
  <c r="I467" i="1"/>
  <c r="H467" i="1"/>
  <c r="G467" i="1" s="1"/>
  <c r="F467" i="1"/>
  <c r="E467" i="1"/>
  <c r="Q467" i="1" s="1"/>
  <c r="P466" i="1"/>
  <c r="O466" i="1"/>
  <c r="N466" i="1"/>
  <c r="L466" i="1" s="1"/>
  <c r="M466" i="1"/>
  <c r="K466" i="1"/>
  <c r="J466" i="1"/>
  <c r="I466" i="1"/>
  <c r="H466" i="1"/>
  <c r="G466" i="1" s="1"/>
  <c r="F466" i="1"/>
  <c r="R466" i="1" s="1"/>
  <c r="E466" i="1"/>
  <c r="P465" i="1"/>
  <c r="O465" i="1"/>
  <c r="N465" i="1"/>
  <c r="M465" i="1"/>
  <c r="L465" i="1"/>
  <c r="K465" i="1"/>
  <c r="J465" i="1"/>
  <c r="I465" i="1"/>
  <c r="H465" i="1"/>
  <c r="G465" i="1" s="1"/>
  <c r="F465" i="1"/>
  <c r="E465" i="1"/>
  <c r="P464" i="1"/>
  <c r="O464" i="1"/>
  <c r="N464" i="1"/>
  <c r="L464" i="1" s="1"/>
  <c r="M464" i="1"/>
  <c r="K464" i="1"/>
  <c r="J464" i="1"/>
  <c r="I464" i="1"/>
  <c r="H464" i="1"/>
  <c r="F464" i="1"/>
  <c r="R464" i="1" s="1"/>
  <c r="E464" i="1"/>
  <c r="P463" i="1"/>
  <c r="O463" i="1"/>
  <c r="N463" i="1"/>
  <c r="M463" i="1"/>
  <c r="L463" i="1"/>
  <c r="K463" i="1"/>
  <c r="J463" i="1"/>
  <c r="I463" i="1"/>
  <c r="H463" i="1"/>
  <c r="F463" i="1"/>
  <c r="E463" i="1"/>
  <c r="O462" i="1"/>
  <c r="M462" i="1"/>
  <c r="K462" i="1"/>
  <c r="J462" i="1"/>
  <c r="I462" i="1"/>
  <c r="F462" i="1"/>
  <c r="E462" i="1"/>
  <c r="P461" i="1"/>
  <c r="O461" i="1"/>
  <c r="N461" i="1"/>
  <c r="M461" i="1"/>
  <c r="L461" i="1"/>
  <c r="K461" i="1"/>
  <c r="J461" i="1"/>
  <c r="I461" i="1"/>
  <c r="H461" i="1"/>
  <c r="G461" i="1" s="1"/>
  <c r="F461" i="1"/>
  <c r="E461" i="1"/>
  <c r="Q461" i="1" s="1"/>
  <c r="P460" i="1"/>
  <c r="O460" i="1"/>
  <c r="N460" i="1"/>
  <c r="L460" i="1" s="1"/>
  <c r="M460" i="1"/>
  <c r="K460" i="1"/>
  <c r="J460" i="1"/>
  <c r="I460" i="1"/>
  <c r="H460" i="1"/>
  <c r="G460" i="1" s="1"/>
  <c r="F460" i="1"/>
  <c r="R460" i="1" s="1"/>
  <c r="E460" i="1"/>
  <c r="P459" i="1"/>
  <c r="L459" i="1" s="1"/>
  <c r="O459" i="1"/>
  <c r="N459" i="1"/>
  <c r="M459" i="1"/>
  <c r="K459" i="1"/>
  <c r="J459" i="1"/>
  <c r="I459" i="1"/>
  <c r="H459" i="1"/>
  <c r="G459" i="1" s="1"/>
  <c r="F459" i="1"/>
  <c r="E459" i="1"/>
  <c r="P458" i="1"/>
  <c r="O458" i="1"/>
  <c r="N458" i="1"/>
  <c r="L458" i="1" s="1"/>
  <c r="M458" i="1"/>
  <c r="K458" i="1"/>
  <c r="J458" i="1"/>
  <c r="I458" i="1"/>
  <c r="H458" i="1"/>
  <c r="F458" i="1"/>
  <c r="R458" i="1" s="1"/>
  <c r="E458" i="1"/>
  <c r="P457" i="1"/>
  <c r="O457" i="1"/>
  <c r="N457" i="1"/>
  <c r="M457" i="1"/>
  <c r="L457" i="1"/>
  <c r="K457" i="1"/>
  <c r="J457" i="1"/>
  <c r="I457" i="1"/>
  <c r="H457" i="1"/>
  <c r="G457" i="1" s="1"/>
  <c r="F457" i="1"/>
  <c r="E457" i="1"/>
  <c r="Q457" i="1" s="1"/>
  <c r="P456" i="1"/>
  <c r="O456" i="1"/>
  <c r="N456" i="1"/>
  <c r="L456" i="1" s="1"/>
  <c r="M456" i="1"/>
  <c r="K456" i="1"/>
  <c r="J456" i="1"/>
  <c r="I456" i="1"/>
  <c r="H456" i="1"/>
  <c r="G456" i="1" s="1"/>
  <c r="F456" i="1"/>
  <c r="R456" i="1" s="1"/>
  <c r="E456" i="1"/>
  <c r="P455" i="1"/>
  <c r="O455" i="1"/>
  <c r="N455" i="1"/>
  <c r="M455" i="1"/>
  <c r="L455" i="1"/>
  <c r="K455" i="1"/>
  <c r="J455" i="1"/>
  <c r="I455" i="1"/>
  <c r="H455" i="1"/>
  <c r="G455" i="1" s="1"/>
  <c r="F455" i="1"/>
  <c r="E455" i="1"/>
  <c r="P454" i="1"/>
  <c r="O454" i="1"/>
  <c r="N454" i="1"/>
  <c r="L454" i="1" s="1"/>
  <c r="M454" i="1"/>
  <c r="K454" i="1"/>
  <c r="J454" i="1"/>
  <c r="I454" i="1"/>
  <c r="H454" i="1"/>
  <c r="F454" i="1"/>
  <c r="R454" i="1" s="1"/>
  <c r="E454" i="1"/>
  <c r="P453" i="1"/>
  <c r="O453" i="1"/>
  <c r="N453" i="1"/>
  <c r="M453" i="1"/>
  <c r="L453" i="1"/>
  <c r="K453" i="1"/>
  <c r="J453" i="1"/>
  <c r="I453" i="1"/>
  <c r="H453" i="1"/>
  <c r="G453" i="1" s="1"/>
  <c r="F453" i="1"/>
  <c r="E453" i="1"/>
  <c r="Q453" i="1" s="1"/>
  <c r="P452" i="1"/>
  <c r="O452" i="1"/>
  <c r="N452" i="1"/>
  <c r="M452" i="1"/>
  <c r="K452" i="1"/>
  <c r="J452" i="1"/>
  <c r="I452" i="1"/>
  <c r="H452" i="1"/>
  <c r="G452" i="1" s="1"/>
  <c r="F452" i="1"/>
  <c r="E452" i="1"/>
  <c r="P451" i="1"/>
  <c r="O451" i="1"/>
  <c r="M451" i="1"/>
  <c r="K451" i="1"/>
  <c r="I451" i="1"/>
  <c r="E451" i="1"/>
  <c r="R450" i="1"/>
  <c r="P450" i="1"/>
  <c r="O450" i="1"/>
  <c r="N450" i="1"/>
  <c r="L450" i="1" s="1"/>
  <c r="M450" i="1"/>
  <c r="K450" i="1"/>
  <c r="J450" i="1"/>
  <c r="J448" i="1" s="1"/>
  <c r="I450" i="1"/>
  <c r="H450" i="1"/>
  <c r="G450" i="1" s="1"/>
  <c r="F450" i="1"/>
  <c r="E450" i="1"/>
  <c r="P449" i="1"/>
  <c r="P448" i="1" s="1"/>
  <c r="O449" i="1"/>
  <c r="N449" i="1"/>
  <c r="M449" i="1"/>
  <c r="L449" i="1"/>
  <c r="L448" i="1" s="1"/>
  <c r="K449" i="1"/>
  <c r="J449" i="1"/>
  <c r="I449" i="1"/>
  <c r="H449" i="1"/>
  <c r="F449" i="1"/>
  <c r="R449" i="1" s="1"/>
  <c r="E449" i="1"/>
  <c r="R448" i="1"/>
  <c r="O448" i="1"/>
  <c r="N448" i="1"/>
  <c r="M448" i="1"/>
  <c r="K448" i="1"/>
  <c r="I448" i="1"/>
  <c r="F448" i="1"/>
  <c r="E448" i="1"/>
  <c r="P447" i="1"/>
  <c r="O447" i="1"/>
  <c r="N447" i="1"/>
  <c r="M447" i="1"/>
  <c r="L447" i="1"/>
  <c r="K447" i="1"/>
  <c r="J447" i="1"/>
  <c r="I447" i="1"/>
  <c r="H447" i="1"/>
  <c r="G447" i="1" s="1"/>
  <c r="F447" i="1"/>
  <c r="R447" i="1" s="1"/>
  <c r="E447" i="1"/>
  <c r="Q447" i="1" s="1"/>
  <c r="R446" i="1"/>
  <c r="P446" i="1"/>
  <c r="O446" i="1"/>
  <c r="N446" i="1"/>
  <c r="L446" i="1" s="1"/>
  <c r="M446" i="1"/>
  <c r="K446" i="1"/>
  <c r="J446" i="1"/>
  <c r="I446" i="1"/>
  <c r="H446" i="1"/>
  <c r="F446" i="1"/>
  <c r="E446" i="1"/>
  <c r="P445" i="1"/>
  <c r="O445" i="1"/>
  <c r="N445" i="1"/>
  <c r="M445" i="1"/>
  <c r="L445" i="1"/>
  <c r="K445" i="1"/>
  <c r="J445" i="1"/>
  <c r="I445" i="1"/>
  <c r="H445" i="1"/>
  <c r="G445" i="1" s="1"/>
  <c r="F445" i="1"/>
  <c r="R445" i="1" s="1"/>
  <c r="E445" i="1"/>
  <c r="R444" i="1"/>
  <c r="P444" i="1"/>
  <c r="O444" i="1"/>
  <c r="N444" i="1"/>
  <c r="L444" i="1" s="1"/>
  <c r="M444" i="1"/>
  <c r="K444" i="1"/>
  <c r="J444" i="1"/>
  <c r="I444" i="1"/>
  <c r="H444" i="1"/>
  <c r="G444" i="1" s="1"/>
  <c r="F444" i="1"/>
  <c r="E444" i="1"/>
  <c r="P443" i="1"/>
  <c r="O443" i="1"/>
  <c r="N443" i="1"/>
  <c r="M443" i="1"/>
  <c r="L443" i="1"/>
  <c r="K443" i="1"/>
  <c r="J443" i="1"/>
  <c r="I443" i="1"/>
  <c r="H443" i="1"/>
  <c r="G443" i="1" s="1"/>
  <c r="F443" i="1"/>
  <c r="R443" i="1" s="1"/>
  <c r="E443" i="1"/>
  <c r="Q443" i="1" s="1"/>
  <c r="R442" i="1"/>
  <c r="P442" i="1"/>
  <c r="O442" i="1"/>
  <c r="N442" i="1"/>
  <c r="L442" i="1" s="1"/>
  <c r="M442" i="1"/>
  <c r="K442" i="1"/>
  <c r="J442" i="1"/>
  <c r="I442" i="1"/>
  <c r="H442" i="1"/>
  <c r="F442" i="1"/>
  <c r="E442" i="1"/>
  <c r="P441" i="1"/>
  <c r="O441" i="1"/>
  <c r="N441" i="1"/>
  <c r="M441" i="1"/>
  <c r="L441" i="1"/>
  <c r="K441" i="1"/>
  <c r="J441" i="1"/>
  <c r="I441" i="1"/>
  <c r="H441" i="1"/>
  <c r="G441" i="1" s="1"/>
  <c r="F441" i="1"/>
  <c r="R441" i="1" s="1"/>
  <c r="E441" i="1"/>
  <c r="R440" i="1"/>
  <c r="P440" i="1"/>
  <c r="O440" i="1"/>
  <c r="N440" i="1"/>
  <c r="L440" i="1" s="1"/>
  <c r="M440" i="1"/>
  <c r="K440" i="1"/>
  <c r="J440" i="1"/>
  <c r="I440" i="1"/>
  <c r="H440" i="1"/>
  <c r="G440" i="1" s="1"/>
  <c r="F440" i="1"/>
  <c r="E440" i="1"/>
  <c r="P439" i="1"/>
  <c r="O439" i="1"/>
  <c r="N439" i="1"/>
  <c r="M439" i="1"/>
  <c r="L439" i="1"/>
  <c r="K439" i="1"/>
  <c r="J439" i="1"/>
  <c r="I439" i="1"/>
  <c r="H439" i="1"/>
  <c r="G439" i="1" s="1"/>
  <c r="F439" i="1"/>
  <c r="R439" i="1" s="1"/>
  <c r="E439" i="1"/>
  <c r="Q439" i="1" s="1"/>
  <c r="P438" i="1"/>
  <c r="O438" i="1"/>
  <c r="O437" i="1" s="1"/>
  <c r="N438" i="1"/>
  <c r="M438" i="1"/>
  <c r="K438" i="1"/>
  <c r="K437" i="1" s="1"/>
  <c r="J438" i="1"/>
  <c r="J437" i="1" s="1"/>
  <c r="I438" i="1"/>
  <c r="H438" i="1"/>
  <c r="F438" i="1"/>
  <c r="E438" i="1"/>
  <c r="P437" i="1"/>
  <c r="M437" i="1"/>
  <c r="I437" i="1"/>
  <c r="H437" i="1"/>
  <c r="E437" i="1"/>
  <c r="P436" i="1"/>
  <c r="O436" i="1"/>
  <c r="N436" i="1"/>
  <c r="L436" i="1" s="1"/>
  <c r="M436" i="1"/>
  <c r="K436" i="1"/>
  <c r="J436" i="1"/>
  <c r="I436" i="1"/>
  <c r="H436" i="1"/>
  <c r="F436" i="1"/>
  <c r="R436" i="1" s="1"/>
  <c r="E436" i="1"/>
  <c r="P435" i="1"/>
  <c r="O435" i="1"/>
  <c r="N435" i="1"/>
  <c r="M435" i="1"/>
  <c r="L435" i="1"/>
  <c r="K435" i="1"/>
  <c r="J435" i="1"/>
  <c r="I435" i="1"/>
  <c r="H435" i="1"/>
  <c r="G435" i="1" s="1"/>
  <c r="F435" i="1"/>
  <c r="E435" i="1"/>
  <c r="Q435" i="1" s="1"/>
  <c r="P434" i="1"/>
  <c r="O434" i="1"/>
  <c r="O433" i="1" s="1"/>
  <c r="N434" i="1"/>
  <c r="M434" i="1"/>
  <c r="K434" i="1"/>
  <c r="K433" i="1" s="1"/>
  <c r="J434" i="1"/>
  <c r="I434" i="1"/>
  <c r="H434" i="1"/>
  <c r="G434" i="1" s="1"/>
  <c r="F434" i="1"/>
  <c r="E434" i="1"/>
  <c r="P433" i="1"/>
  <c r="M433" i="1"/>
  <c r="I433" i="1"/>
  <c r="H433" i="1"/>
  <c r="E433" i="1"/>
  <c r="R432" i="1"/>
  <c r="L432" i="1"/>
  <c r="G432" i="1"/>
  <c r="Q432" i="1" s="1"/>
  <c r="P431" i="1"/>
  <c r="O431" i="1"/>
  <c r="N431" i="1"/>
  <c r="L431" i="1" s="1"/>
  <c r="M431" i="1"/>
  <c r="K431" i="1"/>
  <c r="J431" i="1"/>
  <c r="I431" i="1"/>
  <c r="H431" i="1"/>
  <c r="G431" i="1" s="1"/>
  <c r="F431" i="1"/>
  <c r="R431" i="1" s="1"/>
  <c r="E431" i="1"/>
  <c r="P430" i="1"/>
  <c r="L430" i="1" s="1"/>
  <c r="O430" i="1"/>
  <c r="N430" i="1"/>
  <c r="M430" i="1"/>
  <c r="K430" i="1"/>
  <c r="J430" i="1"/>
  <c r="I430" i="1"/>
  <c r="H430" i="1"/>
  <c r="G430" i="1" s="1"/>
  <c r="F430" i="1"/>
  <c r="E430" i="1"/>
  <c r="P429" i="1"/>
  <c r="O429" i="1"/>
  <c r="N429" i="1"/>
  <c r="L429" i="1" s="1"/>
  <c r="M429" i="1"/>
  <c r="K429" i="1"/>
  <c r="J429" i="1"/>
  <c r="I429" i="1"/>
  <c r="H429" i="1"/>
  <c r="F429" i="1"/>
  <c r="R429" i="1" s="1"/>
  <c r="E429" i="1"/>
  <c r="P428" i="1"/>
  <c r="O428" i="1"/>
  <c r="N428" i="1"/>
  <c r="M428" i="1"/>
  <c r="L428" i="1"/>
  <c r="K428" i="1"/>
  <c r="J428" i="1"/>
  <c r="I428" i="1"/>
  <c r="H428" i="1"/>
  <c r="G428" i="1" s="1"/>
  <c r="F428" i="1"/>
  <c r="E428" i="1"/>
  <c r="Q428" i="1" s="1"/>
  <c r="P427" i="1"/>
  <c r="O427" i="1"/>
  <c r="N427" i="1"/>
  <c r="L427" i="1" s="1"/>
  <c r="M427" i="1"/>
  <c r="K427" i="1"/>
  <c r="J427" i="1"/>
  <c r="I427" i="1"/>
  <c r="H427" i="1"/>
  <c r="G427" i="1" s="1"/>
  <c r="F427" i="1"/>
  <c r="R427" i="1" s="1"/>
  <c r="E427" i="1"/>
  <c r="P426" i="1"/>
  <c r="L426" i="1" s="1"/>
  <c r="O426" i="1"/>
  <c r="N426" i="1"/>
  <c r="M426" i="1"/>
  <c r="K426" i="1"/>
  <c r="J426" i="1"/>
  <c r="J419" i="1" s="1"/>
  <c r="I426" i="1"/>
  <c r="H426" i="1"/>
  <c r="G426" i="1" s="1"/>
  <c r="F426" i="1"/>
  <c r="E426" i="1"/>
  <c r="R425" i="1"/>
  <c r="L425" i="1"/>
  <c r="G425" i="1"/>
  <c r="E425" i="1"/>
  <c r="Q425" i="1" s="1"/>
  <c r="P424" i="1"/>
  <c r="O424" i="1"/>
  <c r="N424" i="1"/>
  <c r="M424" i="1"/>
  <c r="K424" i="1"/>
  <c r="J424" i="1"/>
  <c r="I424" i="1"/>
  <c r="H424" i="1"/>
  <c r="G424" i="1"/>
  <c r="F424" i="1"/>
  <c r="E424" i="1"/>
  <c r="Q424" i="1" s="1"/>
  <c r="P423" i="1"/>
  <c r="O423" i="1"/>
  <c r="N423" i="1"/>
  <c r="M423" i="1"/>
  <c r="L423" i="1" s="1"/>
  <c r="K423" i="1"/>
  <c r="J423" i="1"/>
  <c r="I423" i="1"/>
  <c r="G423" i="1" s="1"/>
  <c r="H423" i="1"/>
  <c r="F423" i="1"/>
  <c r="E423" i="1"/>
  <c r="Q423" i="1" s="1"/>
  <c r="P422" i="1"/>
  <c r="O422" i="1"/>
  <c r="N422" i="1"/>
  <c r="M422" i="1"/>
  <c r="L422" i="1" s="1"/>
  <c r="K422" i="1"/>
  <c r="J422" i="1"/>
  <c r="I422" i="1"/>
  <c r="H422" i="1"/>
  <c r="G422" i="1"/>
  <c r="F422" i="1"/>
  <c r="E422" i="1"/>
  <c r="Q421" i="1"/>
  <c r="P421" i="1"/>
  <c r="O421" i="1"/>
  <c r="N421" i="1"/>
  <c r="M421" i="1"/>
  <c r="L421" i="1" s="1"/>
  <c r="K421" i="1"/>
  <c r="J421" i="1"/>
  <c r="I421" i="1"/>
  <c r="G421" i="1" s="1"/>
  <c r="H421" i="1"/>
  <c r="F421" i="1"/>
  <c r="E421" i="1"/>
  <c r="E419" i="1" s="1"/>
  <c r="P420" i="1"/>
  <c r="O420" i="1"/>
  <c r="O419" i="1" s="1"/>
  <c r="O484" i="1" s="1"/>
  <c r="N420" i="1"/>
  <c r="M420" i="1"/>
  <c r="K420" i="1"/>
  <c r="J420" i="1"/>
  <c r="I420" i="1"/>
  <c r="H420" i="1"/>
  <c r="G420" i="1"/>
  <c r="F420" i="1"/>
  <c r="E420" i="1"/>
  <c r="Q420" i="1" s="1"/>
  <c r="I419" i="1"/>
  <c r="I484" i="1" s="1"/>
  <c r="P417" i="1"/>
  <c r="O417" i="1"/>
  <c r="N417" i="1"/>
  <c r="M417" i="1"/>
  <c r="L417" i="1" s="1"/>
  <c r="K417" i="1"/>
  <c r="J417" i="1"/>
  <c r="I417" i="1"/>
  <c r="G417" i="1" s="1"/>
  <c r="Q417" i="1" s="1"/>
  <c r="H417" i="1"/>
  <c r="F417" i="1"/>
  <c r="R417" i="1" s="1"/>
  <c r="E417" i="1"/>
  <c r="P416" i="1"/>
  <c r="O416" i="1"/>
  <c r="N416" i="1"/>
  <c r="M416" i="1"/>
  <c r="K416" i="1"/>
  <c r="J416" i="1"/>
  <c r="I416" i="1"/>
  <c r="H416" i="1"/>
  <c r="G416" i="1"/>
  <c r="F416" i="1"/>
  <c r="E416" i="1"/>
  <c r="P415" i="1"/>
  <c r="O415" i="1"/>
  <c r="N415" i="1"/>
  <c r="M415" i="1"/>
  <c r="L415" i="1" s="1"/>
  <c r="K415" i="1"/>
  <c r="J415" i="1"/>
  <c r="I415" i="1"/>
  <c r="G415" i="1" s="1"/>
  <c r="H415" i="1"/>
  <c r="F415" i="1"/>
  <c r="R415" i="1" s="1"/>
  <c r="E415" i="1"/>
  <c r="Q415" i="1" s="1"/>
  <c r="P414" i="1"/>
  <c r="O414" i="1"/>
  <c r="N414" i="1"/>
  <c r="M414" i="1"/>
  <c r="L414" i="1" s="1"/>
  <c r="K414" i="1"/>
  <c r="J414" i="1"/>
  <c r="I414" i="1"/>
  <c r="H414" i="1"/>
  <c r="G414" i="1"/>
  <c r="F414" i="1"/>
  <c r="E414" i="1"/>
  <c r="Q414" i="1" s="1"/>
  <c r="P413" i="1"/>
  <c r="O413" i="1"/>
  <c r="N413" i="1"/>
  <c r="M413" i="1"/>
  <c r="L413" i="1" s="1"/>
  <c r="K413" i="1"/>
  <c r="J413" i="1"/>
  <c r="I413" i="1"/>
  <c r="G413" i="1" s="1"/>
  <c r="Q413" i="1" s="1"/>
  <c r="H413" i="1"/>
  <c r="F413" i="1"/>
  <c r="R413" i="1" s="1"/>
  <c r="E413" i="1"/>
  <c r="P412" i="1"/>
  <c r="O412" i="1"/>
  <c r="N412" i="1"/>
  <c r="M412" i="1"/>
  <c r="K412" i="1"/>
  <c r="G412" i="1" s="1"/>
  <c r="J412" i="1"/>
  <c r="I412" i="1"/>
  <c r="H412" i="1"/>
  <c r="F412" i="1"/>
  <c r="E412" i="1"/>
  <c r="P411" i="1"/>
  <c r="O411" i="1"/>
  <c r="N411" i="1"/>
  <c r="M411" i="1"/>
  <c r="L411" i="1" s="1"/>
  <c r="K411" i="1"/>
  <c r="J411" i="1"/>
  <c r="I411" i="1"/>
  <c r="G411" i="1" s="1"/>
  <c r="H411" i="1"/>
  <c r="F411" i="1"/>
  <c r="R411" i="1" s="1"/>
  <c r="E411" i="1"/>
  <c r="Q411" i="1" s="1"/>
  <c r="P410" i="1"/>
  <c r="O410" i="1"/>
  <c r="N410" i="1"/>
  <c r="M410" i="1"/>
  <c r="L410" i="1" s="1"/>
  <c r="K410" i="1"/>
  <c r="J410" i="1"/>
  <c r="I410" i="1"/>
  <c r="H410" i="1"/>
  <c r="G410" i="1"/>
  <c r="F410" i="1"/>
  <c r="E410" i="1"/>
  <c r="Q410" i="1" s="1"/>
  <c r="P409" i="1"/>
  <c r="O409" i="1"/>
  <c r="N409" i="1"/>
  <c r="M409" i="1"/>
  <c r="L409" i="1" s="1"/>
  <c r="K409" i="1"/>
  <c r="J409" i="1"/>
  <c r="I409" i="1"/>
  <c r="G409" i="1" s="1"/>
  <c r="Q409" i="1" s="1"/>
  <c r="H409" i="1"/>
  <c r="F409" i="1"/>
  <c r="R409" i="1" s="1"/>
  <c r="E409" i="1"/>
  <c r="P408" i="1"/>
  <c r="O408" i="1"/>
  <c r="N408" i="1"/>
  <c r="M408" i="1"/>
  <c r="K408" i="1"/>
  <c r="G408" i="1" s="1"/>
  <c r="J408" i="1"/>
  <c r="I408" i="1"/>
  <c r="H408" i="1"/>
  <c r="F408" i="1"/>
  <c r="E408" i="1"/>
  <c r="P407" i="1"/>
  <c r="O407" i="1"/>
  <c r="N407" i="1"/>
  <c r="M407" i="1"/>
  <c r="L407" i="1" s="1"/>
  <c r="K407" i="1"/>
  <c r="J407" i="1"/>
  <c r="I407" i="1"/>
  <c r="G407" i="1" s="1"/>
  <c r="H407" i="1"/>
  <c r="F407" i="1"/>
  <c r="R407" i="1" s="1"/>
  <c r="E407" i="1"/>
  <c r="Q407" i="1" s="1"/>
  <c r="P406" i="1"/>
  <c r="P405" i="1" s="1"/>
  <c r="O406" i="1"/>
  <c r="N406" i="1"/>
  <c r="M406" i="1"/>
  <c r="L406" i="1" s="1"/>
  <c r="K406" i="1"/>
  <c r="J406" i="1"/>
  <c r="I406" i="1"/>
  <c r="H406" i="1"/>
  <c r="H405" i="1" s="1"/>
  <c r="G406" i="1"/>
  <c r="F406" i="1"/>
  <c r="E406" i="1"/>
  <c r="Q406" i="1" s="1"/>
  <c r="N405" i="1"/>
  <c r="J405" i="1"/>
  <c r="F405" i="1"/>
  <c r="P404" i="1"/>
  <c r="O404" i="1"/>
  <c r="N404" i="1"/>
  <c r="M404" i="1"/>
  <c r="K404" i="1"/>
  <c r="J404" i="1"/>
  <c r="I404" i="1"/>
  <c r="H404" i="1"/>
  <c r="G404" i="1"/>
  <c r="F404" i="1"/>
  <c r="E404" i="1"/>
  <c r="P403" i="1"/>
  <c r="O403" i="1"/>
  <c r="N403" i="1"/>
  <c r="M403" i="1"/>
  <c r="L403" i="1" s="1"/>
  <c r="K403" i="1"/>
  <c r="J403" i="1"/>
  <c r="I403" i="1"/>
  <c r="G403" i="1" s="1"/>
  <c r="H403" i="1"/>
  <c r="F403" i="1"/>
  <c r="R403" i="1" s="1"/>
  <c r="E403" i="1"/>
  <c r="Q403" i="1" s="1"/>
  <c r="P402" i="1"/>
  <c r="O402" i="1"/>
  <c r="N402" i="1"/>
  <c r="M402" i="1"/>
  <c r="L402" i="1" s="1"/>
  <c r="K402" i="1"/>
  <c r="J402" i="1"/>
  <c r="I402" i="1"/>
  <c r="H402" i="1"/>
  <c r="G402" i="1"/>
  <c r="F402" i="1"/>
  <c r="E402" i="1"/>
  <c r="Q402" i="1" s="1"/>
  <c r="P401" i="1"/>
  <c r="O401" i="1"/>
  <c r="N401" i="1"/>
  <c r="M401" i="1"/>
  <c r="L401" i="1" s="1"/>
  <c r="K401" i="1"/>
  <c r="J401" i="1"/>
  <c r="I401" i="1"/>
  <c r="G401" i="1" s="1"/>
  <c r="Q401" i="1" s="1"/>
  <c r="H401" i="1"/>
  <c r="F401" i="1"/>
  <c r="R401" i="1" s="1"/>
  <c r="E401" i="1"/>
  <c r="P400" i="1"/>
  <c r="O400" i="1"/>
  <c r="N400" i="1"/>
  <c r="M400" i="1"/>
  <c r="K400" i="1"/>
  <c r="J400" i="1"/>
  <c r="I400" i="1"/>
  <c r="H400" i="1"/>
  <c r="G400" i="1"/>
  <c r="F400" i="1"/>
  <c r="E400" i="1"/>
  <c r="P399" i="1"/>
  <c r="O399" i="1"/>
  <c r="N399" i="1"/>
  <c r="M399" i="1"/>
  <c r="L399" i="1" s="1"/>
  <c r="K399" i="1"/>
  <c r="J399" i="1"/>
  <c r="I399" i="1"/>
  <c r="G399" i="1" s="1"/>
  <c r="H399" i="1"/>
  <c r="F399" i="1"/>
  <c r="R399" i="1" s="1"/>
  <c r="E399" i="1"/>
  <c r="Q399" i="1" s="1"/>
  <c r="P398" i="1"/>
  <c r="O398" i="1"/>
  <c r="N398" i="1"/>
  <c r="M398" i="1"/>
  <c r="L398" i="1" s="1"/>
  <c r="K398" i="1"/>
  <c r="J398" i="1"/>
  <c r="I398" i="1"/>
  <c r="H398" i="1"/>
  <c r="G398" i="1"/>
  <c r="F398" i="1"/>
  <c r="E398" i="1"/>
  <c r="Q398" i="1" s="1"/>
  <c r="P397" i="1"/>
  <c r="O397" i="1"/>
  <c r="N397" i="1"/>
  <c r="M397" i="1"/>
  <c r="L397" i="1" s="1"/>
  <c r="K397" i="1"/>
  <c r="J397" i="1"/>
  <c r="I397" i="1"/>
  <c r="G397" i="1" s="1"/>
  <c r="Q397" i="1" s="1"/>
  <c r="H397" i="1"/>
  <c r="F397" i="1"/>
  <c r="R397" i="1" s="1"/>
  <c r="E397" i="1"/>
  <c r="P396" i="1"/>
  <c r="O396" i="1"/>
  <c r="N396" i="1"/>
  <c r="M396" i="1"/>
  <c r="K396" i="1"/>
  <c r="J396" i="1"/>
  <c r="I396" i="1"/>
  <c r="H396" i="1"/>
  <c r="G396" i="1"/>
  <c r="F396" i="1"/>
  <c r="E396" i="1"/>
  <c r="P395" i="1"/>
  <c r="O395" i="1"/>
  <c r="N395" i="1"/>
  <c r="M395" i="1"/>
  <c r="L395" i="1" s="1"/>
  <c r="K395" i="1"/>
  <c r="J395" i="1"/>
  <c r="I395" i="1"/>
  <c r="G395" i="1" s="1"/>
  <c r="H395" i="1"/>
  <c r="F395" i="1"/>
  <c r="R395" i="1" s="1"/>
  <c r="E395" i="1"/>
  <c r="Q395" i="1" s="1"/>
  <c r="P394" i="1"/>
  <c r="O394" i="1"/>
  <c r="N394" i="1"/>
  <c r="M394" i="1"/>
  <c r="L394" i="1" s="1"/>
  <c r="K394" i="1"/>
  <c r="J394" i="1"/>
  <c r="I394" i="1"/>
  <c r="H394" i="1"/>
  <c r="G394" i="1"/>
  <c r="F394" i="1"/>
  <c r="E394" i="1"/>
  <c r="Q394" i="1" s="1"/>
  <c r="P393" i="1"/>
  <c r="O393" i="1"/>
  <c r="N393" i="1"/>
  <c r="M393" i="1"/>
  <c r="L393" i="1" s="1"/>
  <c r="K393" i="1"/>
  <c r="J393" i="1"/>
  <c r="I393" i="1"/>
  <c r="G393" i="1" s="1"/>
  <c r="Q393" i="1" s="1"/>
  <c r="H393" i="1"/>
  <c r="F393" i="1"/>
  <c r="R393" i="1" s="1"/>
  <c r="E393" i="1"/>
  <c r="P392" i="1"/>
  <c r="O392" i="1"/>
  <c r="O390" i="1" s="1"/>
  <c r="N392" i="1"/>
  <c r="M392" i="1"/>
  <c r="K392" i="1"/>
  <c r="J392" i="1"/>
  <c r="I392" i="1"/>
  <c r="H392" i="1"/>
  <c r="G392" i="1"/>
  <c r="F392" i="1"/>
  <c r="E392" i="1"/>
  <c r="P391" i="1"/>
  <c r="O391" i="1"/>
  <c r="N391" i="1"/>
  <c r="N390" i="1" s="1"/>
  <c r="M391" i="1"/>
  <c r="K391" i="1"/>
  <c r="J391" i="1"/>
  <c r="J390" i="1" s="1"/>
  <c r="I391" i="1"/>
  <c r="H391" i="1"/>
  <c r="F391" i="1"/>
  <c r="F390" i="1" s="1"/>
  <c r="E391" i="1"/>
  <c r="E390" i="1" s="1"/>
  <c r="P390" i="1"/>
  <c r="K390" i="1"/>
  <c r="H390" i="1"/>
  <c r="P389" i="1"/>
  <c r="O389" i="1"/>
  <c r="N389" i="1"/>
  <c r="M389" i="1"/>
  <c r="L389" i="1" s="1"/>
  <c r="K389" i="1"/>
  <c r="J389" i="1"/>
  <c r="I389" i="1"/>
  <c r="G389" i="1" s="1"/>
  <c r="H389" i="1"/>
  <c r="F389" i="1"/>
  <c r="R389" i="1" s="1"/>
  <c r="E389" i="1"/>
  <c r="Q389" i="1" s="1"/>
  <c r="P388" i="1"/>
  <c r="O388" i="1"/>
  <c r="N388" i="1"/>
  <c r="M388" i="1"/>
  <c r="L388" i="1" s="1"/>
  <c r="K388" i="1"/>
  <c r="J388" i="1"/>
  <c r="I388" i="1"/>
  <c r="H388" i="1"/>
  <c r="G388" i="1"/>
  <c r="F388" i="1"/>
  <c r="E388" i="1"/>
  <c r="Q388" i="1" s="1"/>
  <c r="P387" i="1"/>
  <c r="O387" i="1"/>
  <c r="N387" i="1"/>
  <c r="M387" i="1"/>
  <c r="L387" i="1" s="1"/>
  <c r="K387" i="1"/>
  <c r="J387" i="1"/>
  <c r="I387" i="1"/>
  <c r="G387" i="1" s="1"/>
  <c r="Q387" i="1" s="1"/>
  <c r="H387" i="1"/>
  <c r="F387" i="1"/>
  <c r="R387" i="1" s="1"/>
  <c r="E387" i="1"/>
  <c r="P386" i="1"/>
  <c r="O386" i="1"/>
  <c r="N386" i="1"/>
  <c r="M386" i="1"/>
  <c r="K386" i="1"/>
  <c r="G386" i="1" s="1"/>
  <c r="J386" i="1"/>
  <c r="I386" i="1"/>
  <c r="H386" i="1"/>
  <c r="F386" i="1"/>
  <c r="E386" i="1"/>
  <c r="P385" i="1"/>
  <c r="O385" i="1"/>
  <c r="N385" i="1"/>
  <c r="M385" i="1"/>
  <c r="L385" i="1" s="1"/>
  <c r="K385" i="1"/>
  <c r="J385" i="1"/>
  <c r="I385" i="1"/>
  <c r="G385" i="1" s="1"/>
  <c r="H385" i="1"/>
  <c r="F385" i="1"/>
  <c r="R385" i="1" s="1"/>
  <c r="E385" i="1"/>
  <c r="Q385" i="1" s="1"/>
  <c r="P384" i="1"/>
  <c r="O384" i="1"/>
  <c r="N384" i="1"/>
  <c r="M384" i="1"/>
  <c r="L384" i="1" s="1"/>
  <c r="K384" i="1"/>
  <c r="J384" i="1"/>
  <c r="I384" i="1"/>
  <c r="H384" i="1"/>
  <c r="G384" i="1"/>
  <c r="F384" i="1"/>
  <c r="E384" i="1"/>
  <c r="Q384" i="1" s="1"/>
  <c r="P383" i="1"/>
  <c r="O383" i="1"/>
  <c r="N383" i="1"/>
  <c r="M383" i="1"/>
  <c r="L383" i="1" s="1"/>
  <c r="K383" i="1"/>
  <c r="J383" i="1"/>
  <c r="I383" i="1"/>
  <c r="G383" i="1" s="1"/>
  <c r="Q383" i="1" s="1"/>
  <c r="H383" i="1"/>
  <c r="F383" i="1"/>
  <c r="R383" i="1" s="1"/>
  <c r="E383" i="1"/>
  <c r="P382" i="1"/>
  <c r="O382" i="1"/>
  <c r="N382" i="1"/>
  <c r="M382" i="1"/>
  <c r="K382" i="1"/>
  <c r="G382" i="1" s="1"/>
  <c r="J382" i="1"/>
  <c r="I382" i="1"/>
  <c r="H382" i="1"/>
  <c r="F382" i="1"/>
  <c r="E382" i="1"/>
  <c r="P381" i="1"/>
  <c r="O381" i="1"/>
  <c r="N381" i="1"/>
  <c r="M381" i="1"/>
  <c r="L381" i="1" s="1"/>
  <c r="K381" i="1"/>
  <c r="J381" i="1"/>
  <c r="I381" i="1"/>
  <c r="G381" i="1" s="1"/>
  <c r="H381" i="1"/>
  <c r="F381" i="1"/>
  <c r="R381" i="1" s="1"/>
  <c r="E381" i="1"/>
  <c r="Q381" i="1" s="1"/>
  <c r="P380" i="1"/>
  <c r="O380" i="1"/>
  <c r="N380" i="1"/>
  <c r="M380" i="1"/>
  <c r="L380" i="1" s="1"/>
  <c r="K380" i="1"/>
  <c r="J380" i="1"/>
  <c r="I380" i="1"/>
  <c r="H380" i="1"/>
  <c r="G380" i="1"/>
  <c r="F380" i="1"/>
  <c r="E380" i="1"/>
  <c r="Q380" i="1" s="1"/>
  <c r="P379" i="1"/>
  <c r="O379" i="1"/>
  <c r="N379" i="1"/>
  <c r="M379" i="1"/>
  <c r="L379" i="1" s="1"/>
  <c r="K379" i="1"/>
  <c r="J379" i="1"/>
  <c r="I379" i="1"/>
  <c r="G379" i="1" s="1"/>
  <c r="Q379" i="1" s="1"/>
  <c r="H379" i="1"/>
  <c r="F379" i="1"/>
  <c r="R379" i="1" s="1"/>
  <c r="E379" i="1"/>
  <c r="P378" i="1"/>
  <c r="O378" i="1"/>
  <c r="N378" i="1"/>
  <c r="M378" i="1"/>
  <c r="K378" i="1"/>
  <c r="G378" i="1" s="1"/>
  <c r="J378" i="1"/>
  <c r="I378" i="1"/>
  <c r="H378" i="1"/>
  <c r="F378" i="1"/>
  <c r="E378" i="1"/>
  <c r="P377" i="1"/>
  <c r="O377" i="1"/>
  <c r="N377" i="1"/>
  <c r="M377" i="1"/>
  <c r="L377" i="1" s="1"/>
  <c r="K377" i="1"/>
  <c r="J377" i="1"/>
  <c r="I377" i="1"/>
  <c r="G377" i="1" s="1"/>
  <c r="H377" i="1"/>
  <c r="F377" i="1"/>
  <c r="R377" i="1" s="1"/>
  <c r="E377" i="1"/>
  <c r="Q377" i="1" s="1"/>
  <c r="P376" i="1"/>
  <c r="P375" i="1" s="1"/>
  <c r="O376" i="1"/>
  <c r="N376" i="1"/>
  <c r="M376" i="1"/>
  <c r="L376" i="1" s="1"/>
  <c r="K376" i="1"/>
  <c r="J376" i="1"/>
  <c r="I376" i="1"/>
  <c r="H376" i="1"/>
  <c r="H375" i="1" s="1"/>
  <c r="G376" i="1"/>
  <c r="F376" i="1"/>
  <c r="E376" i="1"/>
  <c r="Q376" i="1" s="1"/>
  <c r="N375" i="1"/>
  <c r="J375" i="1"/>
  <c r="F375" i="1"/>
  <c r="P374" i="1"/>
  <c r="O374" i="1"/>
  <c r="N374" i="1"/>
  <c r="M374" i="1"/>
  <c r="K374" i="1"/>
  <c r="G374" i="1" s="1"/>
  <c r="J374" i="1"/>
  <c r="I374" i="1"/>
  <c r="H374" i="1"/>
  <c r="F374" i="1"/>
  <c r="E374" i="1"/>
  <c r="P373" i="1"/>
  <c r="O373" i="1"/>
  <c r="N373" i="1"/>
  <c r="M373" i="1"/>
  <c r="L373" i="1" s="1"/>
  <c r="K373" i="1"/>
  <c r="J373" i="1"/>
  <c r="I373" i="1"/>
  <c r="G373" i="1" s="1"/>
  <c r="H373" i="1"/>
  <c r="F373" i="1"/>
  <c r="R373" i="1" s="1"/>
  <c r="E373" i="1"/>
  <c r="Q373" i="1" s="1"/>
  <c r="P372" i="1"/>
  <c r="P371" i="1" s="1"/>
  <c r="O372" i="1"/>
  <c r="N372" i="1"/>
  <c r="M372" i="1"/>
  <c r="L372" i="1" s="1"/>
  <c r="K372" i="1"/>
  <c r="J372" i="1"/>
  <c r="I372" i="1"/>
  <c r="H372" i="1"/>
  <c r="H371" i="1" s="1"/>
  <c r="G372" i="1"/>
  <c r="F372" i="1"/>
  <c r="E372" i="1"/>
  <c r="Q372" i="1" s="1"/>
  <c r="N371" i="1"/>
  <c r="M371" i="1"/>
  <c r="J371" i="1"/>
  <c r="F371" i="1"/>
  <c r="P370" i="1"/>
  <c r="O370" i="1"/>
  <c r="N370" i="1"/>
  <c r="M370" i="1"/>
  <c r="K370" i="1"/>
  <c r="G370" i="1" s="1"/>
  <c r="J370" i="1"/>
  <c r="I370" i="1"/>
  <c r="H370" i="1"/>
  <c r="F370" i="1"/>
  <c r="E370" i="1"/>
  <c r="P369" i="1"/>
  <c r="O369" i="1"/>
  <c r="N369" i="1"/>
  <c r="M369" i="1"/>
  <c r="L369" i="1" s="1"/>
  <c r="K369" i="1"/>
  <c r="J369" i="1"/>
  <c r="I369" i="1"/>
  <c r="G369" i="1" s="1"/>
  <c r="H369" i="1"/>
  <c r="F369" i="1"/>
  <c r="R369" i="1" s="1"/>
  <c r="E369" i="1"/>
  <c r="Q369" i="1" s="1"/>
  <c r="P368" i="1"/>
  <c r="O368" i="1"/>
  <c r="N368" i="1"/>
  <c r="M368" i="1"/>
  <c r="L368" i="1" s="1"/>
  <c r="K368" i="1"/>
  <c r="J368" i="1"/>
  <c r="I368" i="1"/>
  <c r="H368" i="1"/>
  <c r="G368" i="1"/>
  <c r="F368" i="1"/>
  <c r="E368" i="1"/>
  <c r="Q368" i="1" s="1"/>
  <c r="P367" i="1"/>
  <c r="O367" i="1"/>
  <c r="N367" i="1"/>
  <c r="M367" i="1"/>
  <c r="L367" i="1" s="1"/>
  <c r="K367" i="1"/>
  <c r="J367" i="1"/>
  <c r="I367" i="1"/>
  <c r="G367" i="1" s="1"/>
  <c r="Q367" i="1" s="1"/>
  <c r="H367" i="1"/>
  <c r="F367" i="1"/>
  <c r="R367" i="1" s="1"/>
  <c r="E367" i="1"/>
  <c r="P366" i="1"/>
  <c r="O366" i="1"/>
  <c r="N366" i="1"/>
  <c r="M366" i="1"/>
  <c r="K366" i="1"/>
  <c r="G366" i="1" s="1"/>
  <c r="J366" i="1"/>
  <c r="I366" i="1"/>
  <c r="H366" i="1"/>
  <c r="F366" i="1"/>
  <c r="E366" i="1"/>
  <c r="P365" i="1"/>
  <c r="O365" i="1"/>
  <c r="N365" i="1"/>
  <c r="M365" i="1"/>
  <c r="L365" i="1" s="1"/>
  <c r="K365" i="1"/>
  <c r="J365" i="1"/>
  <c r="I365" i="1"/>
  <c r="G365" i="1" s="1"/>
  <c r="H365" i="1"/>
  <c r="F365" i="1"/>
  <c r="R365" i="1" s="1"/>
  <c r="E365" i="1"/>
  <c r="Q365" i="1" s="1"/>
  <c r="P364" i="1"/>
  <c r="O364" i="1"/>
  <c r="N364" i="1"/>
  <c r="M364" i="1"/>
  <c r="L364" i="1" s="1"/>
  <c r="K364" i="1"/>
  <c r="J364" i="1"/>
  <c r="I364" i="1"/>
  <c r="H364" i="1"/>
  <c r="G364" i="1"/>
  <c r="F364" i="1"/>
  <c r="E364" i="1"/>
  <c r="Q364" i="1" s="1"/>
  <c r="P363" i="1"/>
  <c r="O363" i="1"/>
  <c r="N363" i="1"/>
  <c r="M363" i="1"/>
  <c r="L363" i="1" s="1"/>
  <c r="K363" i="1"/>
  <c r="J363" i="1"/>
  <c r="I363" i="1"/>
  <c r="G363" i="1" s="1"/>
  <c r="H363" i="1"/>
  <c r="F363" i="1"/>
  <c r="E363" i="1"/>
  <c r="Q363" i="1" s="1"/>
  <c r="P362" i="1"/>
  <c r="O362" i="1"/>
  <c r="N362" i="1"/>
  <c r="M362" i="1"/>
  <c r="L362" i="1" s="1"/>
  <c r="K362" i="1"/>
  <c r="J362" i="1"/>
  <c r="I362" i="1"/>
  <c r="G362" i="1" s="1"/>
  <c r="H362" i="1"/>
  <c r="F362" i="1"/>
  <c r="E362" i="1"/>
  <c r="P361" i="1"/>
  <c r="O361" i="1"/>
  <c r="N361" i="1"/>
  <c r="M361" i="1"/>
  <c r="L361" i="1" s="1"/>
  <c r="K361" i="1"/>
  <c r="J361" i="1"/>
  <c r="I361" i="1"/>
  <c r="G361" i="1" s="1"/>
  <c r="H361" i="1"/>
  <c r="F361" i="1"/>
  <c r="E361" i="1"/>
  <c r="Q361" i="1" s="1"/>
  <c r="P360" i="1"/>
  <c r="O360" i="1"/>
  <c r="N360" i="1"/>
  <c r="M360" i="1"/>
  <c r="L360" i="1" s="1"/>
  <c r="K360" i="1"/>
  <c r="J360" i="1"/>
  <c r="I360" i="1"/>
  <c r="G360" i="1" s="1"/>
  <c r="H360" i="1"/>
  <c r="F360" i="1"/>
  <c r="E360" i="1"/>
  <c r="P359" i="1"/>
  <c r="O359" i="1"/>
  <c r="N359" i="1"/>
  <c r="M359" i="1"/>
  <c r="L359" i="1" s="1"/>
  <c r="K359" i="1"/>
  <c r="J359" i="1"/>
  <c r="I359" i="1"/>
  <c r="G359" i="1" s="1"/>
  <c r="H359" i="1"/>
  <c r="F359" i="1"/>
  <c r="E359" i="1"/>
  <c r="Q359" i="1" s="1"/>
  <c r="P358" i="1"/>
  <c r="P357" i="1" s="1"/>
  <c r="O358" i="1"/>
  <c r="N358" i="1"/>
  <c r="M358" i="1"/>
  <c r="L358" i="1" s="1"/>
  <c r="K358" i="1"/>
  <c r="K357" i="1" s="1"/>
  <c r="J358" i="1"/>
  <c r="I358" i="1"/>
  <c r="G358" i="1" s="1"/>
  <c r="G357" i="1" s="1"/>
  <c r="H358" i="1"/>
  <c r="H357" i="1" s="1"/>
  <c r="F358" i="1"/>
  <c r="E358" i="1"/>
  <c r="O357" i="1"/>
  <c r="N357" i="1"/>
  <c r="M357" i="1"/>
  <c r="J357" i="1"/>
  <c r="F357" i="1"/>
  <c r="P356" i="1"/>
  <c r="O356" i="1"/>
  <c r="N356" i="1"/>
  <c r="M356" i="1"/>
  <c r="K356" i="1"/>
  <c r="G356" i="1" s="1"/>
  <c r="J356" i="1"/>
  <c r="I356" i="1"/>
  <c r="H356" i="1"/>
  <c r="F356" i="1"/>
  <c r="E356" i="1"/>
  <c r="P355" i="1"/>
  <c r="O355" i="1"/>
  <c r="N355" i="1"/>
  <c r="M355" i="1"/>
  <c r="K355" i="1"/>
  <c r="J355" i="1"/>
  <c r="I355" i="1"/>
  <c r="H355" i="1"/>
  <c r="G355" i="1"/>
  <c r="F355" i="1"/>
  <c r="E355" i="1"/>
  <c r="Q355" i="1" s="1"/>
  <c r="P354" i="1"/>
  <c r="P353" i="1" s="1"/>
  <c r="O354" i="1"/>
  <c r="N354" i="1"/>
  <c r="M354" i="1"/>
  <c r="K354" i="1"/>
  <c r="K353" i="1" s="1"/>
  <c r="J354" i="1"/>
  <c r="I354" i="1"/>
  <c r="I353" i="1" s="1"/>
  <c r="H354" i="1"/>
  <c r="H353" i="1" s="1"/>
  <c r="G354" i="1"/>
  <c r="F354" i="1"/>
  <c r="E354" i="1"/>
  <c r="Q354" i="1" s="1"/>
  <c r="O353" i="1"/>
  <c r="N353" i="1"/>
  <c r="M353" i="1"/>
  <c r="J353" i="1"/>
  <c r="F353" i="1"/>
  <c r="E353" i="1"/>
  <c r="P352" i="1"/>
  <c r="O352" i="1"/>
  <c r="N352" i="1"/>
  <c r="M352" i="1"/>
  <c r="L352" i="1" s="1"/>
  <c r="K352" i="1"/>
  <c r="J352" i="1"/>
  <c r="I352" i="1"/>
  <c r="G352" i="1" s="1"/>
  <c r="H352" i="1"/>
  <c r="F352" i="1"/>
  <c r="E352" i="1"/>
  <c r="Q352" i="1" s="1"/>
  <c r="P351" i="1"/>
  <c r="O351" i="1"/>
  <c r="N351" i="1"/>
  <c r="M351" i="1"/>
  <c r="L351" i="1" s="1"/>
  <c r="K351" i="1"/>
  <c r="J351" i="1"/>
  <c r="I351" i="1"/>
  <c r="G351" i="1" s="1"/>
  <c r="H351" i="1"/>
  <c r="F351" i="1"/>
  <c r="E351" i="1"/>
  <c r="P350" i="1"/>
  <c r="O350" i="1"/>
  <c r="N350" i="1"/>
  <c r="M350" i="1"/>
  <c r="L350" i="1" s="1"/>
  <c r="K350" i="1"/>
  <c r="J350" i="1"/>
  <c r="I350" i="1"/>
  <c r="G350" i="1" s="1"/>
  <c r="H350" i="1"/>
  <c r="F350" i="1"/>
  <c r="E350" i="1"/>
  <c r="Q350" i="1" s="1"/>
  <c r="P349" i="1"/>
  <c r="O349" i="1"/>
  <c r="N349" i="1"/>
  <c r="M349" i="1"/>
  <c r="L349" i="1" s="1"/>
  <c r="K349" i="1"/>
  <c r="J349" i="1"/>
  <c r="I349" i="1"/>
  <c r="G349" i="1" s="1"/>
  <c r="H349" i="1"/>
  <c r="F349" i="1"/>
  <c r="E349" i="1"/>
  <c r="P348" i="1"/>
  <c r="O348" i="1"/>
  <c r="N348" i="1"/>
  <c r="M348" i="1"/>
  <c r="L348" i="1" s="1"/>
  <c r="K348" i="1"/>
  <c r="J348" i="1"/>
  <c r="I348" i="1"/>
  <c r="G348" i="1" s="1"/>
  <c r="H348" i="1"/>
  <c r="F348" i="1"/>
  <c r="E348" i="1"/>
  <c r="Q348" i="1" s="1"/>
  <c r="P347" i="1"/>
  <c r="O347" i="1"/>
  <c r="N347" i="1"/>
  <c r="M347" i="1"/>
  <c r="L347" i="1" s="1"/>
  <c r="K347" i="1"/>
  <c r="J347" i="1"/>
  <c r="I347" i="1"/>
  <c r="G347" i="1" s="1"/>
  <c r="H347" i="1"/>
  <c r="F347" i="1"/>
  <c r="E347" i="1"/>
  <c r="P346" i="1"/>
  <c r="O346" i="1"/>
  <c r="N346" i="1"/>
  <c r="M346" i="1"/>
  <c r="L346" i="1" s="1"/>
  <c r="K346" i="1"/>
  <c r="J346" i="1"/>
  <c r="I346" i="1"/>
  <c r="G346" i="1" s="1"/>
  <c r="H346" i="1"/>
  <c r="F346" i="1"/>
  <c r="E346" i="1"/>
  <c r="Q346" i="1" s="1"/>
  <c r="P345" i="1"/>
  <c r="O345" i="1"/>
  <c r="N345" i="1"/>
  <c r="M345" i="1"/>
  <c r="L345" i="1" s="1"/>
  <c r="K345" i="1"/>
  <c r="J345" i="1"/>
  <c r="I345" i="1"/>
  <c r="G345" i="1" s="1"/>
  <c r="H345" i="1"/>
  <c r="F345" i="1"/>
  <c r="E345" i="1"/>
  <c r="P344" i="1"/>
  <c r="O344" i="1"/>
  <c r="N344" i="1"/>
  <c r="M344" i="1"/>
  <c r="L344" i="1" s="1"/>
  <c r="K344" i="1"/>
  <c r="J344" i="1"/>
  <c r="I344" i="1"/>
  <c r="G344" i="1" s="1"/>
  <c r="H344" i="1"/>
  <c r="F344" i="1"/>
  <c r="E344" i="1"/>
  <c r="Q344" i="1" s="1"/>
  <c r="P343" i="1"/>
  <c r="O343" i="1"/>
  <c r="N343" i="1"/>
  <c r="M343" i="1"/>
  <c r="L343" i="1" s="1"/>
  <c r="K343" i="1"/>
  <c r="J343" i="1"/>
  <c r="I343" i="1"/>
  <c r="G343" i="1" s="1"/>
  <c r="H343" i="1"/>
  <c r="F343" i="1"/>
  <c r="E343" i="1"/>
  <c r="P342" i="1"/>
  <c r="O342" i="1"/>
  <c r="N342" i="1"/>
  <c r="M342" i="1"/>
  <c r="L342" i="1" s="1"/>
  <c r="K342" i="1"/>
  <c r="J342" i="1"/>
  <c r="I342" i="1"/>
  <c r="G342" i="1" s="1"/>
  <c r="H342" i="1"/>
  <c r="F342" i="1"/>
  <c r="E342" i="1"/>
  <c r="Q342" i="1" s="1"/>
  <c r="P341" i="1"/>
  <c r="O341" i="1"/>
  <c r="N341" i="1"/>
  <c r="M341" i="1"/>
  <c r="L341" i="1" s="1"/>
  <c r="K341" i="1"/>
  <c r="J341" i="1"/>
  <c r="I341" i="1"/>
  <c r="G341" i="1" s="1"/>
  <c r="H341" i="1"/>
  <c r="F341" i="1"/>
  <c r="E341" i="1"/>
  <c r="P340" i="1"/>
  <c r="O340" i="1"/>
  <c r="N340" i="1"/>
  <c r="M340" i="1"/>
  <c r="L340" i="1" s="1"/>
  <c r="K340" i="1"/>
  <c r="J340" i="1"/>
  <c r="I340" i="1"/>
  <c r="G340" i="1" s="1"/>
  <c r="H340" i="1"/>
  <c r="F340" i="1"/>
  <c r="E340" i="1"/>
  <c r="Q340" i="1" s="1"/>
  <c r="P339" i="1"/>
  <c r="O339" i="1"/>
  <c r="O334" i="1" s="1"/>
  <c r="N339" i="1"/>
  <c r="M339" i="1"/>
  <c r="L339" i="1" s="1"/>
  <c r="K339" i="1"/>
  <c r="K334" i="1" s="1"/>
  <c r="J339" i="1"/>
  <c r="I339" i="1"/>
  <c r="G339" i="1" s="1"/>
  <c r="H339" i="1"/>
  <c r="F339" i="1"/>
  <c r="E339" i="1"/>
  <c r="Q338" i="1"/>
  <c r="L338" i="1"/>
  <c r="R338" i="1" s="1"/>
  <c r="G338" i="1"/>
  <c r="E338" i="1"/>
  <c r="P337" i="1"/>
  <c r="O337" i="1"/>
  <c r="N337" i="1"/>
  <c r="L337" i="1" s="1"/>
  <c r="R337" i="1" s="1"/>
  <c r="M337" i="1"/>
  <c r="K337" i="1"/>
  <c r="J337" i="1"/>
  <c r="I337" i="1"/>
  <c r="H337" i="1"/>
  <c r="F337" i="1"/>
  <c r="E337" i="1"/>
  <c r="P336" i="1"/>
  <c r="O336" i="1"/>
  <c r="N336" i="1"/>
  <c r="L336" i="1" s="1"/>
  <c r="R336" i="1" s="1"/>
  <c r="M336" i="1"/>
  <c r="K336" i="1"/>
  <c r="J336" i="1"/>
  <c r="I336" i="1"/>
  <c r="H336" i="1"/>
  <c r="F336" i="1"/>
  <c r="E336" i="1"/>
  <c r="P335" i="1"/>
  <c r="O335" i="1"/>
  <c r="N335" i="1"/>
  <c r="L335" i="1" s="1"/>
  <c r="M335" i="1"/>
  <c r="M334" i="1" s="1"/>
  <c r="K335" i="1"/>
  <c r="J335" i="1"/>
  <c r="J334" i="1" s="1"/>
  <c r="J418" i="1" s="1"/>
  <c r="I335" i="1"/>
  <c r="H335" i="1"/>
  <c r="F335" i="1"/>
  <c r="E335" i="1"/>
  <c r="E334" i="1" s="1"/>
  <c r="P334" i="1"/>
  <c r="H334" i="1"/>
  <c r="H418" i="1" s="1"/>
  <c r="F334" i="1"/>
  <c r="P332" i="1"/>
  <c r="O332" i="1"/>
  <c r="N332" i="1"/>
  <c r="M332" i="1"/>
  <c r="L332" i="1"/>
  <c r="K332" i="1"/>
  <c r="J332" i="1"/>
  <c r="I332" i="1"/>
  <c r="H332" i="1"/>
  <c r="G332" i="1" s="1"/>
  <c r="F332" i="1"/>
  <c r="R332" i="1" s="1"/>
  <c r="E332" i="1"/>
  <c r="P331" i="1"/>
  <c r="O331" i="1"/>
  <c r="N331" i="1"/>
  <c r="M331" i="1"/>
  <c r="L331" i="1"/>
  <c r="K331" i="1"/>
  <c r="J331" i="1"/>
  <c r="I331" i="1"/>
  <c r="H331" i="1"/>
  <c r="G331" i="1" s="1"/>
  <c r="F331" i="1"/>
  <c r="R331" i="1" s="1"/>
  <c r="E331" i="1"/>
  <c r="P330" i="1"/>
  <c r="L330" i="1" s="1"/>
  <c r="O330" i="1"/>
  <c r="N330" i="1"/>
  <c r="M330" i="1"/>
  <c r="K330" i="1"/>
  <c r="J330" i="1"/>
  <c r="I330" i="1"/>
  <c r="H330" i="1"/>
  <c r="G330" i="1" s="1"/>
  <c r="F330" i="1"/>
  <c r="R330" i="1" s="1"/>
  <c r="E330" i="1"/>
  <c r="P329" i="1"/>
  <c r="O329" i="1"/>
  <c r="N329" i="1"/>
  <c r="M329" i="1"/>
  <c r="L329" i="1"/>
  <c r="K329" i="1"/>
  <c r="J329" i="1"/>
  <c r="I329" i="1"/>
  <c r="H329" i="1"/>
  <c r="G329" i="1" s="1"/>
  <c r="F329" i="1"/>
  <c r="R329" i="1" s="1"/>
  <c r="E329" i="1"/>
  <c r="P328" i="1"/>
  <c r="O328" i="1"/>
  <c r="N328" i="1"/>
  <c r="M328" i="1"/>
  <c r="L328" i="1"/>
  <c r="K328" i="1"/>
  <c r="J328" i="1"/>
  <c r="I328" i="1"/>
  <c r="H328" i="1"/>
  <c r="G328" i="1" s="1"/>
  <c r="F328" i="1"/>
  <c r="R328" i="1" s="1"/>
  <c r="E328" i="1"/>
  <c r="P327" i="1"/>
  <c r="O327" i="1"/>
  <c r="N327" i="1"/>
  <c r="M327" i="1"/>
  <c r="L327" i="1"/>
  <c r="K327" i="1"/>
  <c r="J327" i="1"/>
  <c r="I327" i="1"/>
  <c r="H327" i="1"/>
  <c r="G327" i="1" s="1"/>
  <c r="F327" i="1"/>
  <c r="R327" i="1" s="1"/>
  <c r="E327" i="1"/>
  <c r="P326" i="1"/>
  <c r="L326" i="1" s="1"/>
  <c r="O326" i="1"/>
  <c r="N326" i="1"/>
  <c r="M326" i="1"/>
  <c r="K326" i="1"/>
  <c r="J326" i="1"/>
  <c r="I326" i="1"/>
  <c r="H326" i="1"/>
  <c r="G326" i="1" s="1"/>
  <c r="F326" i="1"/>
  <c r="R326" i="1" s="1"/>
  <c r="E326" i="1"/>
  <c r="P325" i="1"/>
  <c r="L325" i="1" s="1"/>
  <c r="O325" i="1"/>
  <c r="N325" i="1"/>
  <c r="M325" i="1"/>
  <c r="K325" i="1"/>
  <c r="J325" i="1"/>
  <c r="I325" i="1"/>
  <c r="H325" i="1"/>
  <c r="G325" i="1" s="1"/>
  <c r="F325" i="1"/>
  <c r="R325" i="1" s="1"/>
  <c r="E325" i="1"/>
  <c r="P324" i="1"/>
  <c r="L324" i="1" s="1"/>
  <c r="L323" i="1" s="1"/>
  <c r="O324" i="1"/>
  <c r="O323" i="1" s="1"/>
  <c r="N324" i="1"/>
  <c r="N323" i="1" s="1"/>
  <c r="M324" i="1"/>
  <c r="K324" i="1"/>
  <c r="K323" i="1" s="1"/>
  <c r="J324" i="1"/>
  <c r="I324" i="1"/>
  <c r="H324" i="1"/>
  <c r="G324" i="1" s="1"/>
  <c r="G323" i="1" s="1"/>
  <c r="F324" i="1"/>
  <c r="R324" i="1" s="1"/>
  <c r="E324" i="1"/>
  <c r="P323" i="1"/>
  <c r="M323" i="1"/>
  <c r="J323" i="1"/>
  <c r="I323" i="1"/>
  <c r="E323" i="1"/>
  <c r="P322" i="1"/>
  <c r="O322" i="1"/>
  <c r="N322" i="1"/>
  <c r="L322" i="1" s="1"/>
  <c r="R322" i="1" s="1"/>
  <c r="M322" i="1"/>
  <c r="K322" i="1"/>
  <c r="J322" i="1"/>
  <c r="I322" i="1"/>
  <c r="H322" i="1"/>
  <c r="F322" i="1"/>
  <c r="E322" i="1"/>
  <c r="P321" i="1"/>
  <c r="O321" i="1"/>
  <c r="N321" i="1"/>
  <c r="L321" i="1" s="1"/>
  <c r="R321" i="1" s="1"/>
  <c r="M321" i="1"/>
  <c r="K321" i="1"/>
  <c r="J321" i="1"/>
  <c r="I321" i="1"/>
  <c r="H321" i="1"/>
  <c r="F321" i="1"/>
  <c r="E321" i="1"/>
  <c r="P320" i="1"/>
  <c r="O320" i="1"/>
  <c r="N320" i="1"/>
  <c r="L320" i="1" s="1"/>
  <c r="R320" i="1" s="1"/>
  <c r="M320" i="1"/>
  <c r="K320" i="1"/>
  <c r="J320" i="1"/>
  <c r="I320" i="1"/>
  <c r="H320" i="1"/>
  <c r="F320" i="1"/>
  <c r="E320" i="1"/>
  <c r="P319" i="1"/>
  <c r="O319" i="1"/>
  <c r="N319" i="1"/>
  <c r="L319" i="1" s="1"/>
  <c r="R319" i="1" s="1"/>
  <c r="M319" i="1"/>
  <c r="K319" i="1"/>
  <c r="J319" i="1"/>
  <c r="I319" i="1"/>
  <c r="H319" i="1"/>
  <c r="F319" i="1"/>
  <c r="E319" i="1"/>
  <c r="P318" i="1"/>
  <c r="O318" i="1"/>
  <c r="N318" i="1"/>
  <c r="L318" i="1" s="1"/>
  <c r="R318" i="1" s="1"/>
  <c r="M318" i="1"/>
  <c r="K318" i="1"/>
  <c r="J318" i="1"/>
  <c r="I318" i="1"/>
  <c r="H318" i="1"/>
  <c r="F318" i="1"/>
  <c r="E318" i="1"/>
  <c r="P317" i="1"/>
  <c r="O317" i="1"/>
  <c r="N317" i="1"/>
  <c r="L317" i="1" s="1"/>
  <c r="R317" i="1" s="1"/>
  <c r="M317" i="1"/>
  <c r="K317" i="1"/>
  <c r="J317" i="1"/>
  <c r="I317" i="1"/>
  <c r="H317" i="1"/>
  <c r="F317" i="1"/>
  <c r="E317" i="1"/>
  <c r="P316" i="1"/>
  <c r="O316" i="1"/>
  <c r="N316" i="1"/>
  <c r="L316" i="1" s="1"/>
  <c r="R316" i="1" s="1"/>
  <c r="M316" i="1"/>
  <c r="K316" i="1"/>
  <c r="J316" i="1"/>
  <c r="I316" i="1"/>
  <c r="H316" i="1"/>
  <c r="F316" i="1"/>
  <c r="E316" i="1"/>
  <c r="P315" i="1"/>
  <c r="O315" i="1"/>
  <c r="N315" i="1"/>
  <c r="L315" i="1" s="1"/>
  <c r="R315" i="1" s="1"/>
  <c r="M315" i="1"/>
  <c r="K315" i="1"/>
  <c r="J315" i="1"/>
  <c r="I315" i="1"/>
  <c r="H315" i="1"/>
  <c r="F315" i="1"/>
  <c r="E315" i="1"/>
  <c r="P314" i="1"/>
  <c r="O314" i="1"/>
  <c r="N314" i="1"/>
  <c r="L314" i="1" s="1"/>
  <c r="R314" i="1" s="1"/>
  <c r="M314" i="1"/>
  <c r="K314" i="1"/>
  <c r="J314" i="1"/>
  <c r="I314" i="1"/>
  <c r="H314" i="1"/>
  <c r="F314" i="1"/>
  <c r="E314" i="1"/>
  <c r="P313" i="1"/>
  <c r="O313" i="1"/>
  <c r="N313" i="1"/>
  <c r="L313" i="1" s="1"/>
  <c r="R313" i="1" s="1"/>
  <c r="M313" i="1"/>
  <c r="K313" i="1"/>
  <c r="J313" i="1"/>
  <c r="I313" i="1"/>
  <c r="H313" i="1"/>
  <c r="F313" i="1"/>
  <c r="E313" i="1"/>
  <c r="P312" i="1"/>
  <c r="O312" i="1"/>
  <c r="N312" i="1"/>
  <c r="L312" i="1" s="1"/>
  <c r="R312" i="1" s="1"/>
  <c r="M312" i="1"/>
  <c r="K312" i="1"/>
  <c r="J312" i="1"/>
  <c r="I312" i="1"/>
  <c r="H312" i="1"/>
  <c r="F312" i="1"/>
  <c r="E312" i="1"/>
  <c r="P311" i="1"/>
  <c r="O311" i="1"/>
  <c r="N311" i="1"/>
  <c r="L311" i="1" s="1"/>
  <c r="R311" i="1" s="1"/>
  <c r="M311" i="1"/>
  <c r="K311" i="1"/>
  <c r="J311" i="1"/>
  <c r="I311" i="1"/>
  <c r="H311" i="1"/>
  <c r="F311" i="1"/>
  <c r="E311" i="1"/>
  <c r="P310" i="1"/>
  <c r="O310" i="1"/>
  <c r="O309" i="1" s="1"/>
  <c r="N310" i="1"/>
  <c r="L310" i="1" s="1"/>
  <c r="M310" i="1"/>
  <c r="K310" i="1"/>
  <c r="K309" i="1" s="1"/>
  <c r="J310" i="1"/>
  <c r="J309" i="1" s="1"/>
  <c r="I310" i="1"/>
  <c r="H310" i="1"/>
  <c r="F310" i="1"/>
  <c r="E310" i="1"/>
  <c r="P309" i="1"/>
  <c r="M309" i="1"/>
  <c r="I309" i="1"/>
  <c r="H309" i="1"/>
  <c r="F309" i="1"/>
  <c r="E309" i="1"/>
  <c r="P308" i="1"/>
  <c r="L308" i="1" s="1"/>
  <c r="O308" i="1"/>
  <c r="N308" i="1"/>
  <c r="M308" i="1"/>
  <c r="K308" i="1"/>
  <c r="J308" i="1"/>
  <c r="I308" i="1"/>
  <c r="H308" i="1"/>
  <c r="G308" i="1" s="1"/>
  <c r="F308" i="1"/>
  <c r="R308" i="1" s="1"/>
  <c r="E308" i="1"/>
  <c r="P307" i="1"/>
  <c r="O307" i="1"/>
  <c r="N307" i="1"/>
  <c r="M307" i="1"/>
  <c r="L307" i="1"/>
  <c r="K307" i="1"/>
  <c r="J307" i="1"/>
  <c r="I307" i="1"/>
  <c r="H307" i="1"/>
  <c r="G307" i="1" s="1"/>
  <c r="F307" i="1"/>
  <c r="R307" i="1" s="1"/>
  <c r="E307" i="1"/>
  <c r="P306" i="1"/>
  <c r="O306" i="1"/>
  <c r="N306" i="1"/>
  <c r="M306" i="1"/>
  <c r="L306" i="1"/>
  <c r="K306" i="1"/>
  <c r="J306" i="1"/>
  <c r="I306" i="1"/>
  <c r="H306" i="1"/>
  <c r="G306" i="1" s="1"/>
  <c r="F306" i="1"/>
  <c r="R306" i="1" s="1"/>
  <c r="E306" i="1"/>
  <c r="P305" i="1"/>
  <c r="O305" i="1"/>
  <c r="N305" i="1"/>
  <c r="M305" i="1"/>
  <c r="L305" i="1"/>
  <c r="K305" i="1"/>
  <c r="J305" i="1"/>
  <c r="I305" i="1"/>
  <c r="H305" i="1"/>
  <c r="G305" i="1" s="1"/>
  <c r="F305" i="1"/>
  <c r="R305" i="1" s="1"/>
  <c r="E305" i="1"/>
  <c r="P304" i="1"/>
  <c r="O304" i="1"/>
  <c r="N304" i="1"/>
  <c r="M304" i="1"/>
  <c r="L304" i="1"/>
  <c r="K304" i="1"/>
  <c r="J304" i="1"/>
  <c r="I304" i="1"/>
  <c r="H304" i="1"/>
  <c r="G304" i="1" s="1"/>
  <c r="F304" i="1"/>
  <c r="R304" i="1" s="1"/>
  <c r="E304" i="1"/>
  <c r="P303" i="1"/>
  <c r="O303" i="1"/>
  <c r="N303" i="1"/>
  <c r="M303" i="1"/>
  <c r="L303" i="1"/>
  <c r="K303" i="1"/>
  <c r="J303" i="1"/>
  <c r="I303" i="1"/>
  <c r="H303" i="1"/>
  <c r="G303" i="1" s="1"/>
  <c r="F303" i="1"/>
  <c r="R303" i="1" s="1"/>
  <c r="E303" i="1"/>
  <c r="P302" i="1"/>
  <c r="O302" i="1"/>
  <c r="N302" i="1"/>
  <c r="M302" i="1"/>
  <c r="L302" i="1"/>
  <c r="K302" i="1"/>
  <c r="J302" i="1"/>
  <c r="I302" i="1"/>
  <c r="H302" i="1"/>
  <c r="G302" i="1" s="1"/>
  <c r="F302" i="1"/>
  <c r="R302" i="1" s="1"/>
  <c r="E302" i="1"/>
  <c r="P301" i="1"/>
  <c r="O301" i="1"/>
  <c r="N301" i="1"/>
  <c r="M301" i="1"/>
  <c r="L301" i="1"/>
  <c r="K301" i="1"/>
  <c r="J301" i="1"/>
  <c r="I301" i="1"/>
  <c r="H301" i="1"/>
  <c r="G301" i="1" s="1"/>
  <c r="F301" i="1"/>
  <c r="R301" i="1" s="1"/>
  <c r="E301" i="1"/>
  <c r="P300" i="1"/>
  <c r="O300" i="1"/>
  <c r="N300" i="1"/>
  <c r="M300" i="1"/>
  <c r="L300" i="1"/>
  <c r="K300" i="1"/>
  <c r="J300" i="1"/>
  <c r="I300" i="1"/>
  <c r="H300" i="1"/>
  <c r="G300" i="1" s="1"/>
  <c r="F300" i="1"/>
  <c r="R300" i="1" s="1"/>
  <c r="E300" i="1"/>
  <c r="P299" i="1"/>
  <c r="L299" i="1" s="1"/>
  <c r="O299" i="1"/>
  <c r="N299" i="1"/>
  <c r="M299" i="1"/>
  <c r="K299" i="1"/>
  <c r="J299" i="1"/>
  <c r="I299" i="1"/>
  <c r="H299" i="1"/>
  <c r="G299" i="1" s="1"/>
  <c r="F299" i="1"/>
  <c r="R299" i="1" s="1"/>
  <c r="E299" i="1"/>
  <c r="P298" i="1"/>
  <c r="L298" i="1" s="1"/>
  <c r="O298" i="1"/>
  <c r="N298" i="1"/>
  <c r="M298" i="1"/>
  <c r="K298" i="1"/>
  <c r="J298" i="1"/>
  <c r="I298" i="1"/>
  <c r="H298" i="1"/>
  <c r="G298" i="1" s="1"/>
  <c r="F298" i="1"/>
  <c r="R298" i="1" s="1"/>
  <c r="E298" i="1"/>
  <c r="P297" i="1"/>
  <c r="O297" i="1"/>
  <c r="N297" i="1"/>
  <c r="M297" i="1"/>
  <c r="L297" i="1"/>
  <c r="K297" i="1"/>
  <c r="J297" i="1"/>
  <c r="I297" i="1"/>
  <c r="H297" i="1"/>
  <c r="G297" i="1" s="1"/>
  <c r="F297" i="1"/>
  <c r="R297" i="1" s="1"/>
  <c r="E297" i="1"/>
  <c r="P296" i="1"/>
  <c r="L296" i="1" s="1"/>
  <c r="O296" i="1"/>
  <c r="O295" i="1" s="1"/>
  <c r="N296" i="1"/>
  <c r="N295" i="1" s="1"/>
  <c r="M296" i="1"/>
  <c r="K296" i="1"/>
  <c r="K295" i="1" s="1"/>
  <c r="J296" i="1"/>
  <c r="I296" i="1"/>
  <c r="H296" i="1"/>
  <c r="G296" i="1" s="1"/>
  <c r="G295" i="1" s="1"/>
  <c r="F296" i="1"/>
  <c r="R296" i="1" s="1"/>
  <c r="E296" i="1"/>
  <c r="P295" i="1"/>
  <c r="M295" i="1"/>
  <c r="J295" i="1"/>
  <c r="I295" i="1"/>
  <c r="E295" i="1"/>
  <c r="P294" i="1"/>
  <c r="O294" i="1"/>
  <c r="N294" i="1"/>
  <c r="L294" i="1" s="1"/>
  <c r="R294" i="1" s="1"/>
  <c r="M294" i="1"/>
  <c r="K294" i="1"/>
  <c r="J294" i="1"/>
  <c r="I294" i="1"/>
  <c r="H294" i="1"/>
  <c r="F294" i="1"/>
  <c r="E294" i="1"/>
  <c r="P293" i="1"/>
  <c r="O293" i="1"/>
  <c r="N293" i="1"/>
  <c r="L293" i="1" s="1"/>
  <c r="R293" i="1" s="1"/>
  <c r="M293" i="1"/>
  <c r="K293" i="1"/>
  <c r="J293" i="1"/>
  <c r="I293" i="1"/>
  <c r="H293" i="1"/>
  <c r="F293" i="1"/>
  <c r="E293" i="1"/>
  <c r="P292" i="1"/>
  <c r="O292" i="1"/>
  <c r="O291" i="1" s="1"/>
  <c r="N292" i="1"/>
  <c r="L292" i="1" s="1"/>
  <c r="M292" i="1"/>
  <c r="K292" i="1"/>
  <c r="K291" i="1" s="1"/>
  <c r="J292" i="1"/>
  <c r="J291" i="1" s="1"/>
  <c r="I292" i="1"/>
  <c r="H292" i="1"/>
  <c r="F292" i="1"/>
  <c r="E292" i="1"/>
  <c r="P291" i="1"/>
  <c r="M291" i="1"/>
  <c r="I291" i="1"/>
  <c r="H291" i="1"/>
  <c r="F291" i="1"/>
  <c r="E291" i="1"/>
  <c r="P290" i="1"/>
  <c r="O290" i="1"/>
  <c r="N290" i="1"/>
  <c r="M290" i="1"/>
  <c r="L290" i="1"/>
  <c r="K290" i="1"/>
  <c r="J290" i="1"/>
  <c r="I290" i="1"/>
  <c r="H290" i="1"/>
  <c r="G290" i="1" s="1"/>
  <c r="F290" i="1"/>
  <c r="R290" i="1" s="1"/>
  <c r="E290" i="1"/>
  <c r="P289" i="1"/>
  <c r="O289" i="1"/>
  <c r="N289" i="1"/>
  <c r="M289" i="1"/>
  <c r="L289" i="1"/>
  <c r="K289" i="1"/>
  <c r="J289" i="1"/>
  <c r="I289" i="1"/>
  <c r="H289" i="1"/>
  <c r="G289" i="1" s="1"/>
  <c r="F289" i="1"/>
  <c r="R289" i="1" s="1"/>
  <c r="E289" i="1"/>
  <c r="P288" i="1"/>
  <c r="O288" i="1"/>
  <c r="N288" i="1"/>
  <c r="M288" i="1"/>
  <c r="L288" i="1"/>
  <c r="K288" i="1"/>
  <c r="J288" i="1"/>
  <c r="I288" i="1"/>
  <c r="H288" i="1"/>
  <c r="G288" i="1" s="1"/>
  <c r="F288" i="1"/>
  <c r="R288" i="1" s="1"/>
  <c r="E288" i="1"/>
  <c r="P287" i="1"/>
  <c r="O287" i="1"/>
  <c r="N287" i="1"/>
  <c r="M287" i="1"/>
  <c r="L287" i="1"/>
  <c r="K287" i="1"/>
  <c r="J287" i="1"/>
  <c r="I287" i="1"/>
  <c r="H287" i="1"/>
  <c r="G287" i="1" s="1"/>
  <c r="F287" i="1"/>
  <c r="R287" i="1" s="1"/>
  <c r="E287" i="1"/>
  <c r="P286" i="1"/>
  <c r="O286" i="1"/>
  <c r="N286" i="1"/>
  <c r="M286" i="1"/>
  <c r="L286" i="1"/>
  <c r="K286" i="1"/>
  <c r="J286" i="1"/>
  <c r="I286" i="1"/>
  <c r="H286" i="1"/>
  <c r="G286" i="1" s="1"/>
  <c r="F286" i="1"/>
  <c r="R286" i="1" s="1"/>
  <c r="E286" i="1"/>
  <c r="P285" i="1"/>
  <c r="L285" i="1" s="1"/>
  <c r="O285" i="1"/>
  <c r="N285" i="1"/>
  <c r="M285" i="1"/>
  <c r="K285" i="1"/>
  <c r="J285" i="1"/>
  <c r="I285" i="1"/>
  <c r="H285" i="1"/>
  <c r="G285" i="1" s="1"/>
  <c r="F285" i="1"/>
  <c r="R285" i="1" s="1"/>
  <c r="E285" i="1"/>
  <c r="P284" i="1"/>
  <c r="L284" i="1" s="1"/>
  <c r="O284" i="1"/>
  <c r="N284" i="1"/>
  <c r="M284" i="1"/>
  <c r="K284" i="1"/>
  <c r="J284" i="1"/>
  <c r="I284" i="1"/>
  <c r="H284" i="1"/>
  <c r="G284" i="1" s="1"/>
  <c r="F284" i="1"/>
  <c r="R284" i="1" s="1"/>
  <c r="E284" i="1"/>
  <c r="P283" i="1"/>
  <c r="O283" i="1"/>
  <c r="N283" i="1"/>
  <c r="M283" i="1"/>
  <c r="L283" i="1"/>
  <c r="K283" i="1"/>
  <c r="J283" i="1"/>
  <c r="I283" i="1"/>
  <c r="H283" i="1"/>
  <c r="G283" i="1" s="1"/>
  <c r="F283" i="1"/>
  <c r="R283" i="1" s="1"/>
  <c r="E283" i="1"/>
  <c r="P282" i="1"/>
  <c r="L282" i="1" s="1"/>
  <c r="O282" i="1"/>
  <c r="N282" i="1"/>
  <c r="M282" i="1"/>
  <c r="K282" i="1"/>
  <c r="J282" i="1"/>
  <c r="I282" i="1"/>
  <c r="H282" i="1"/>
  <c r="G282" i="1" s="1"/>
  <c r="F282" i="1"/>
  <c r="R282" i="1" s="1"/>
  <c r="E282" i="1"/>
  <c r="P281" i="1"/>
  <c r="L281" i="1" s="1"/>
  <c r="O281" i="1"/>
  <c r="N281" i="1"/>
  <c r="M281" i="1"/>
  <c r="K281" i="1"/>
  <c r="J281" i="1"/>
  <c r="I281" i="1"/>
  <c r="H281" i="1"/>
  <c r="G281" i="1" s="1"/>
  <c r="F281" i="1"/>
  <c r="R281" i="1" s="1"/>
  <c r="E281" i="1"/>
  <c r="P280" i="1"/>
  <c r="O280" i="1"/>
  <c r="N280" i="1"/>
  <c r="M280" i="1"/>
  <c r="L280" i="1"/>
  <c r="K280" i="1"/>
  <c r="J280" i="1"/>
  <c r="I280" i="1"/>
  <c r="H280" i="1"/>
  <c r="G280" i="1" s="1"/>
  <c r="F280" i="1"/>
  <c r="R280" i="1" s="1"/>
  <c r="E280" i="1"/>
  <c r="P279" i="1"/>
  <c r="O279" i="1"/>
  <c r="N279" i="1"/>
  <c r="M279" i="1"/>
  <c r="L279" i="1"/>
  <c r="K279" i="1"/>
  <c r="J279" i="1"/>
  <c r="I279" i="1"/>
  <c r="H279" i="1"/>
  <c r="G279" i="1" s="1"/>
  <c r="F279" i="1"/>
  <c r="R279" i="1" s="1"/>
  <c r="E279" i="1"/>
  <c r="P278" i="1"/>
  <c r="L278" i="1" s="1"/>
  <c r="L277" i="1" s="1"/>
  <c r="O278" i="1"/>
  <c r="O277" i="1" s="1"/>
  <c r="N278" i="1"/>
  <c r="N277" i="1" s="1"/>
  <c r="M278" i="1"/>
  <c r="K278" i="1"/>
  <c r="K277" i="1" s="1"/>
  <c r="J278" i="1"/>
  <c r="I278" i="1"/>
  <c r="H278" i="1"/>
  <c r="G278" i="1" s="1"/>
  <c r="G277" i="1" s="1"/>
  <c r="F278" i="1"/>
  <c r="R278" i="1" s="1"/>
  <c r="E278" i="1"/>
  <c r="P277" i="1"/>
  <c r="M277" i="1"/>
  <c r="J277" i="1"/>
  <c r="I277" i="1"/>
  <c r="E277" i="1"/>
  <c r="P276" i="1"/>
  <c r="O276" i="1"/>
  <c r="N276" i="1"/>
  <c r="L276" i="1" s="1"/>
  <c r="R276" i="1" s="1"/>
  <c r="M276" i="1"/>
  <c r="K276" i="1"/>
  <c r="J276" i="1"/>
  <c r="I276" i="1"/>
  <c r="H276" i="1"/>
  <c r="F276" i="1"/>
  <c r="E276" i="1"/>
  <c r="P275" i="1"/>
  <c r="O275" i="1"/>
  <c r="N275" i="1"/>
  <c r="L275" i="1" s="1"/>
  <c r="R275" i="1" s="1"/>
  <c r="M275" i="1"/>
  <c r="K275" i="1"/>
  <c r="J275" i="1"/>
  <c r="I275" i="1"/>
  <c r="H275" i="1"/>
  <c r="F275" i="1"/>
  <c r="E275" i="1"/>
  <c r="P274" i="1"/>
  <c r="O274" i="1"/>
  <c r="N274" i="1"/>
  <c r="L274" i="1" s="1"/>
  <c r="M274" i="1"/>
  <c r="M273" i="1" s="1"/>
  <c r="K274" i="1"/>
  <c r="J274" i="1"/>
  <c r="J273" i="1" s="1"/>
  <c r="I274" i="1"/>
  <c r="I273" i="1" s="1"/>
  <c r="H274" i="1"/>
  <c r="F274" i="1"/>
  <c r="E274" i="1"/>
  <c r="P273" i="1"/>
  <c r="O273" i="1"/>
  <c r="N273" i="1"/>
  <c r="K273" i="1"/>
  <c r="H273" i="1"/>
  <c r="F273" i="1"/>
  <c r="P272" i="1"/>
  <c r="O272" i="1"/>
  <c r="N272" i="1"/>
  <c r="L272" i="1" s="1"/>
  <c r="M272" i="1"/>
  <c r="K272" i="1"/>
  <c r="J272" i="1"/>
  <c r="I272" i="1"/>
  <c r="H272" i="1"/>
  <c r="F272" i="1"/>
  <c r="E272" i="1"/>
  <c r="P271" i="1"/>
  <c r="O271" i="1"/>
  <c r="N271" i="1"/>
  <c r="L271" i="1" s="1"/>
  <c r="M271" i="1"/>
  <c r="K271" i="1"/>
  <c r="J271" i="1"/>
  <c r="I271" i="1"/>
  <c r="H271" i="1"/>
  <c r="F271" i="1"/>
  <c r="R271" i="1" s="1"/>
  <c r="E271" i="1"/>
  <c r="P270" i="1"/>
  <c r="O270" i="1"/>
  <c r="N270" i="1"/>
  <c r="L270" i="1" s="1"/>
  <c r="M270" i="1"/>
  <c r="K270" i="1"/>
  <c r="J270" i="1"/>
  <c r="I270" i="1"/>
  <c r="H270" i="1"/>
  <c r="F270" i="1"/>
  <c r="E270" i="1"/>
  <c r="P269" i="1"/>
  <c r="O269" i="1"/>
  <c r="N269" i="1"/>
  <c r="L269" i="1" s="1"/>
  <c r="M269" i="1"/>
  <c r="K269" i="1"/>
  <c r="J269" i="1"/>
  <c r="I269" i="1"/>
  <c r="H269" i="1"/>
  <c r="F269" i="1"/>
  <c r="R269" i="1" s="1"/>
  <c r="E269" i="1"/>
  <c r="P268" i="1"/>
  <c r="O268" i="1"/>
  <c r="N268" i="1"/>
  <c r="L268" i="1" s="1"/>
  <c r="M268" i="1"/>
  <c r="K268" i="1"/>
  <c r="J268" i="1"/>
  <c r="I268" i="1"/>
  <c r="H268" i="1"/>
  <c r="F268" i="1"/>
  <c r="E268" i="1"/>
  <c r="P267" i="1"/>
  <c r="O267" i="1"/>
  <c r="N267" i="1"/>
  <c r="L267" i="1" s="1"/>
  <c r="M267" i="1"/>
  <c r="K267" i="1"/>
  <c r="J267" i="1"/>
  <c r="I267" i="1"/>
  <c r="H267" i="1"/>
  <c r="F267" i="1"/>
  <c r="R267" i="1" s="1"/>
  <c r="E267" i="1"/>
  <c r="P266" i="1"/>
  <c r="O266" i="1"/>
  <c r="N266" i="1"/>
  <c r="M266" i="1"/>
  <c r="L266" i="1" s="1"/>
  <c r="K266" i="1"/>
  <c r="J266" i="1"/>
  <c r="I266" i="1"/>
  <c r="H266" i="1"/>
  <c r="F266" i="1"/>
  <c r="R266" i="1" s="1"/>
  <c r="E266" i="1"/>
  <c r="P265" i="1"/>
  <c r="O265" i="1"/>
  <c r="N265" i="1"/>
  <c r="L265" i="1" s="1"/>
  <c r="R265" i="1" s="1"/>
  <c r="M265" i="1"/>
  <c r="K265" i="1"/>
  <c r="G265" i="1" s="1"/>
  <c r="J265" i="1"/>
  <c r="I265" i="1"/>
  <c r="H265" i="1"/>
  <c r="F265" i="1"/>
  <c r="E265" i="1"/>
  <c r="P264" i="1"/>
  <c r="O264" i="1"/>
  <c r="N264" i="1"/>
  <c r="M264" i="1"/>
  <c r="L264" i="1" s="1"/>
  <c r="K264" i="1"/>
  <c r="J264" i="1"/>
  <c r="I264" i="1"/>
  <c r="H264" i="1"/>
  <c r="F264" i="1"/>
  <c r="R264" i="1" s="1"/>
  <c r="E264" i="1"/>
  <c r="P263" i="1"/>
  <c r="O263" i="1"/>
  <c r="L263" i="1" s="1"/>
  <c r="R263" i="1" s="1"/>
  <c r="N263" i="1"/>
  <c r="M263" i="1"/>
  <c r="K263" i="1"/>
  <c r="J263" i="1"/>
  <c r="I263" i="1"/>
  <c r="H263" i="1"/>
  <c r="G263" i="1"/>
  <c r="F263" i="1"/>
  <c r="E263" i="1"/>
  <c r="Q263" i="1" s="1"/>
  <c r="P262" i="1"/>
  <c r="O262" i="1"/>
  <c r="N262" i="1"/>
  <c r="M262" i="1"/>
  <c r="M256" i="1" s="1"/>
  <c r="M333" i="1" s="1"/>
  <c r="K262" i="1"/>
  <c r="J262" i="1"/>
  <c r="I262" i="1"/>
  <c r="H262" i="1"/>
  <c r="F262" i="1"/>
  <c r="E262" i="1"/>
  <c r="R261" i="1"/>
  <c r="L261" i="1"/>
  <c r="G261" i="1"/>
  <c r="Q261" i="1" s="1"/>
  <c r="P260" i="1"/>
  <c r="O260" i="1"/>
  <c r="N260" i="1"/>
  <c r="L260" i="1" s="1"/>
  <c r="M260" i="1"/>
  <c r="K260" i="1"/>
  <c r="J260" i="1"/>
  <c r="I260" i="1"/>
  <c r="H260" i="1"/>
  <c r="G260" i="1" s="1"/>
  <c r="F260" i="1"/>
  <c r="E260" i="1"/>
  <c r="P259" i="1"/>
  <c r="O259" i="1"/>
  <c r="N259" i="1"/>
  <c r="M259" i="1"/>
  <c r="L259" i="1"/>
  <c r="R259" i="1" s="1"/>
  <c r="K259" i="1"/>
  <c r="J259" i="1"/>
  <c r="I259" i="1"/>
  <c r="H259" i="1"/>
  <c r="G259" i="1" s="1"/>
  <c r="F259" i="1"/>
  <c r="E259" i="1"/>
  <c r="Q259" i="1" s="1"/>
  <c r="P258" i="1"/>
  <c r="O258" i="1"/>
  <c r="N258" i="1"/>
  <c r="M258" i="1"/>
  <c r="L258" i="1"/>
  <c r="K258" i="1"/>
  <c r="K256" i="1" s="1"/>
  <c r="K333" i="1" s="1"/>
  <c r="J258" i="1"/>
  <c r="I258" i="1"/>
  <c r="H258" i="1"/>
  <c r="G258" i="1" s="1"/>
  <c r="F258" i="1"/>
  <c r="R258" i="1" s="1"/>
  <c r="E258" i="1"/>
  <c r="P257" i="1"/>
  <c r="P256" i="1" s="1"/>
  <c r="P333" i="1" s="1"/>
  <c r="O257" i="1"/>
  <c r="N257" i="1"/>
  <c r="N256" i="1" s="1"/>
  <c r="M257" i="1"/>
  <c r="K257" i="1"/>
  <c r="J257" i="1"/>
  <c r="J256" i="1" s="1"/>
  <c r="I257" i="1"/>
  <c r="H257" i="1"/>
  <c r="F257" i="1"/>
  <c r="E257" i="1"/>
  <c r="O256" i="1"/>
  <c r="O333" i="1" s="1"/>
  <c r="I256" i="1"/>
  <c r="I333" i="1" s="1"/>
  <c r="P254" i="1"/>
  <c r="O254" i="1"/>
  <c r="N254" i="1"/>
  <c r="M254" i="1"/>
  <c r="L254" i="1"/>
  <c r="K254" i="1"/>
  <c r="J254" i="1"/>
  <c r="I254" i="1"/>
  <c r="H254" i="1"/>
  <c r="G254" i="1" s="1"/>
  <c r="F254" i="1"/>
  <c r="E254" i="1"/>
  <c r="Q254" i="1" s="1"/>
  <c r="P253" i="1"/>
  <c r="O253" i="1"/>
  <c r="N253" i="1"/>
  <c r="M253" i="1"/>
  <c r="K253" i="1"/>
  <c r="J253" i="1"/>
  <c r="I253" i="1"/>
  <c r="G253" i="1" s="1"/>
  <c r="H253" i="1"/>
  <c r="F253" i="1"/>
  <c r="E253" i="1"/>
  <c r="Q253" i="1" s="1"/>
  <c r="P252" i="1"/>
  <c r="L252" i="1" s="1"/>
  <c r="O252" i="1"/>
  <c r="N252" i="1"/>
  <c r="M252" i="1"/>
  <c r="K252" i="1"/>
  <c r="J252" i="1"/>
  <c r="I252" i="1"/>
  <c r="H252" i="1"/>
  <c r="G252" i="1" s="1"/>
  <c r="F252" i="1"/>
  <c r="E252" i="1"/>
  <c r="Q252" i="1" s="1"/>
  <c r="P251" i="1"/>
  <c r="O251" i="1"/>
  <c r="N251" i="1"/>
  <c r="M251" i="1"/>
  <c r="K251" i="1"/>
  <c r="G251" i="1" s="1"/>
  <c r="J251" i="1"/>
  <c r="I251" i="1"/>
  <c r="H251" i="1"/>
  <c r="F251" i="1"/>
  <c r="E251" i="1"/>
  <c r="Q251" i="1" s="1"/>
  <c r="P250" i="1"/>
  <c r="O250" i="1"/>
  <c r="N250" i="1"/>
  <c r="M250" i="1"/>
  <c r="L250" i="1"/>
  <c r="K250" i="1"/>
  <c r="J250" i="1"/>
  <c r="I250" i="1"/>
  <c r="H250" i="1"/>
  <c r="G250" i="1" s="1"/>
  <c r="F250" i="1"/>
  <c r="E250" i="1"/>
  <c r="Q250" i="1" s="1"/>
  <c r="P249" i="1"/>
  <c r="O249" i="1"/>
  <c r="N249" i="1"/>
  <c r="M249" i="1"/>
  <c r="K249" i="1"/>
  <c r="J249" i="1"/>
  <c r="I249" i="1"/>
  <c r="G249" i="1" s="1"/>
  <c r="H249" i="1"/>
  <c r="F249" i="1"/>
  <c r="E249" i="1"/>
  <c r="P248" i="1"/>
  <c r="O248" i="1"/>
  <c r="N248" i="1"/>
  <c r="M248" i="1"/>
  <c r="L248" i="1"/>
  <c r="K248" i="1"/>
  <c r="J248" i="1"/>
  <c r="I248" i="1"/>
  <c r="H248" i="1"/>
  <c r="G248" i="1" s="1"/>
  <c r="F248" i="1"/>
  <c r="R248" i="1" s="1"/>
  <c r="E248" i="1"/>
  <c r="P247" i="1"/>
  <c r="O247" i="1"/>
  <c r="N247" i="1"/>
  <c r="M247" i="1"/>
  <c r="K247" i="1"/>
  <c r="J247" i="1"/>
  <c r="I247" i="1"/>
  <c r="H247" i="1"/>
  <c r="G247" i="1"/>
  <c r="F247" i="1"/>
  <c r="E247" i="1"/>
  <c r="Q247" i="1" s="1"/>
  <c r="P246" i="1"/>
  <c r="P244" i="1" s="1"/>
  <c r="O246" i="1"/>
  <c r="O244" i="1" s="1"/>
  <c r="N246" i="1"/>
  <c r="M246" i="1"/>
  <c r="L246" i="1"/>
  <c r="K246" i="1"/>
  <c r="J246" i="1"/>
  <c r="I246" i="1"/>
  <c r="H246" i="1"/>
  <c r="G246" i="1" s="1"/>
  <c r="F246" i="1"/>
  <c r="E246" i="1"/>
  <c r="Q246" i="1" s="1"/>
  <c r="P245" i="1"/>
  <c r="O245" i="1"/>
  <c r="N245" i="1"/>
  <c r="N244" i="1" s="1"/>
  <c r="M245" i="1"/>
  <c r="K245" i="1"/>
  <c r="J245" i="1"/>
  <c r="J244" i="1" s="1"/>
  <c r="I245" i="1"/>
  <c r="G245" i="1" s="1"/>
  <c r="H245" i="1"/>
  <c r="F245" i="1"/>
  <c r="F244" i="1" s="1"/>
  <c r="E245" i="1"/>
  <c r="Q245" i="1" s="1"/>
  <c r="M244" i="1"/>
  <c r="K244" i="1"/>
  <c r="H244" i="1"/>
  <c r="P243" i="1"/>
  <c r="O243" i="1"/>
  <c r="N243" i="1"/>
  <c r="M243" i="1"/>
  <c r="L243" i="1" s="1"/>
  <c r="K243" i="1"/>
  <c r="J243" i="1"/>
  <c r="I243" i="1"/>
  <c r="H243" i="1"/>
  <c r="G243" i="1"/>
  <c r="F243" i="1"/>
  <c r="E243" i="1"/>
  <c r="P242" i="1"/>
  <c r="O242" i="1"/>
  <c r="N242" i="1"/>
  <c r="M242" i="1"/>
  <c r="L242" i="1" s="1"/>
  <c r="K242" i="1"/>
  <c r="J242" i="1"/>
  <c r="G242" i="1" s="1"/>
  <c r="Q242" i="1" s="1"/>
  <c r="I242" i="1"/>
  <c r="H242" i="1"/>
  <c r="F242" i="1"/>
  <c r="R242" i="1" s="1"/>
  <c r="E242" i="1"/>
  <c r="P241" i="1"/>
  <c r="O241" i="1"/>
  <c r="N241" i="1"/>
  <c r="M241" i="1"/>
  <c r="L241" i="1" s="1"/>
  <c r="K241" i="1"/>
  <c r="J241" i="1"/>
  <c r="I241" i="1"/>
  <c r="G241" i="1" s="1"/>
  <c r="H241" i="1"/>
  <c r="F241" i="1"/>
  <c r="E241" i="1"/>
  <c r="Q241" i="1" s="1"/>
  <c r="P240" i="1"/>
  <c r="O240" i="1"/>
  <c r="N240" i="1"/>
  <c r="M240" i="1"/>
  <c r="K240" i="1"/>
  <c r="J240" i="1"/>
  <c r="I240" i="1"/>
  <c r="G240" i="1" s="1"/>
  <c r="Q240" i="1" s="1"/>
  <c r="H240" i="1"/>
  <c r="F240" i="1"/>
  <c r="E240" i="1"/>
  <c r="P239" i="1"/>
  <c r="O239" i="1"/>
  <c r="N239" i="1"/>
  <c r="M239" i="1"/>
  <c r="L239" i="1" s="1"/>
  <c r="K239" i="1"/>
  <c r="G239" i="1" s="1"/>
  <c r="J239" i="1"/>
  <c r="I239" i="1"/>
  <c r="H239" i="1"/>
  <c r="F239" i="1"/>
  <c r="E239" i="1"/>
  <c r="Q239" i="1" s="1"/>
  <c r="P238" i="1"/>
  <c r="O238" i="1"/>
  <c r="N238" i="1"/>
  <c r="M238" i="1"/>
  <c r="L238" i="1" s="1"/>
  <c r="K238" i="1"/>
  <c r="J238" i="1"/>
  <c r="G238" i="1" s="1"/>
  <c r="Q238" i="1" s="1"/>
  <c r="I238" i="1"/>
  <c r="H238" i="1"/>
  <c r="F238" i="1"/>
  <c r="R238" i="1" s="1"/>
  <c r="E238" i="1"/>
  <c r="P237" i="1"/>
  <c r="O237" i="1"/>
  <c r="N237" i="1"/>
  <c r="M237" i="1"/>
  <c r="L237" i="1" s="1"/>
  <c r="K237" i="1"/>
  <c r="J237" i="1"/>
  <c r="I237" i="1"/>
  <c r="G237" i="1" s="1"/>
  <c r="H237" i="1"/>
  <c r="F237" i="1"/>
  <c r="E237" i="1"/>
  <c r="Q237" i="1" s="1"/>
  <c r="P236" i="1"/>
  <c r="O236" i="1"/>
  <c r="N236" i="1"/>
  <c r="M236" i="1"/>
  <c r="K236" i="1"/>
  <c r="J236" i="1"/>
  <c r="I236" i="1"/>
  <c r="G236" i="1" s="1"/>
  <c r="Q236" i="1" s="1"/>
  <c r="H236" i="1"/>
  <c r="F236" i="1"/>
  <c r="E236" i="1"/>
  <c r="P235" i="1"/>
  <c r="O235" i="1"/>
  <c r="N235" i="1"/>
  <c r="M235" i="1"/>
  <c r="L235" i="1" s="1"/>
  <c r="K235" i="1"/>
  <c r="G235" i="1" s="1"/>
  <c r="J235" i="1"/>
  <c r="I235" i="1"/>
  <c r="H235" i="1"/>
  <c r="F235" i="1"/>
  <c r="E235" i="1"/>
  <c r="Q235" i="1" s="1"/>
  <c r="P234" i="1"/>
  <c r="O234" i="1"/>
  <c r="N234" i="1"/>
  <c r="M234" i="1"/>
  <c r="L234" i="1" s="1"/>
  <c r="K234" i="1"/>
  <c r="J234" i="1"/>
  <c r="G234" i="1" s="1"/>
  <c r="Q234" i="1" s="1"/>
  <c r="I234" i="1"/>
  <c r="H234" i="1"/>
  <c r="F234" i="1"/>
  <c r="R234" i="1" s="1"/>
  <c r="E234" i="1"/>
  <c r="P233" i="1"/>
  <c r="O233" i="1"/>
  <c r="N233" i="1"/>
  <c r="M233" i="1"/>
  <c r="L233" i="1" s="1"/>
  <c r="K233" i="1"/>
  <c r="J233" i="1"/>
  <c r="I233" i="1"/>
  <c r="I229" i="1" s="1"/>
  <c r="H233" i="1"/>
  <c r="H229" i="1" s="1"/>
  <c r="F233" i="1"/>
  <c r="E233" i="1"/>
  <c r="P232" i="1"/>
  <c r="O232" i="1"/>
  <c r="N232" i="1"/>
  <c r="M232" i="1"/>
  <c r="K232" i="1"/>
  <c r="J232" i="1"/>
  <c r="I232" i="1"/>
  <c r="G232" i="1" s="1"/>
  <c r="Q232" i="1" s="1"/>
  <c r="H232" i="1"/>
  <c r="F232" i="1"/>
  <c r="E232" i="1"/>
  <c r="P231" i="1"/>
  <c r="O231" i="1"/>
  <c r="O229" i="1" s="1"/>
  <c r="N231" i="1"/>
  <c r="M231" i="1"/>
  <c r="L231" i="1" s="1"/>
  <c r="K231" i="1"/>
  <c r="K229" i="1" s="1"/>
  <c r="J231" i="1"/>
  <c r="I231" i="1"/>
  <c r="H231" i="1"/>
  <c r="G231" i="1"/>
  <c r="F231" i="1"/>
  <c r="E231" i="1"/>
  <c r="E229" i="1" s="1"/>
  <c r="P230" i="1"/>
  <c r="O230" i="1"/>
  <c r="N230" i="1"/>
  <c r="M230" i="1"/>
  <c r="L230" i="1" s="1"/>
  <c r="K230" i="1"/>
  <c r="J230" i="1"/>
  <c r="I230" i="1"/>
  <c r="H230" i="1"/>
  <c r="F230" i="1"/>
  <c r="R230" i="1" s="1"/>
  <c r="E230" i="1"/>
  <c r="P229" i="1"/>
  <c r="P228" i="1"/>
  <c r="O228" i="1"/>
  <c r="N228" i="1"/>
  <c r="M228" i="1"/>
  <c r="K228" i="1"/>
  <c r="G228" i="1" s="1"/>
  <c r="J228" i="1"/>
  <c r="I228" i="1"/>
  <c r="H228" i="1"/>
  <c r="F228" i="1"/>
  <c r="E228" i="1"/>
  <c r="Q228" i="1" s="1"/>
  <c r="P227" i="1"/>
  <c r="O227" i="1"/>
  <c r="N227" i="1"/>
  <c r="M227" i="1"/>
  <c r="L227" i="1"/>
  <c r="K227" i="1"/>
  <c r="J227" i="1"/>
  <c r="I227" i="1"/>
  <c r="H227" i="1"/>
  <c r="G227" i="1" s="1"/>
  <c r="F227" i="1"/>
  <c r="E227" i="1"/>
  <c r="Q227" i="1" s="1"/>
  <c r="P226" i="1"/>
  <c r="O226" i="1"/>
  <c r="N226" i="1"/>
  <c r="M226" i="1"/>
  <c r="K226" i="1"/>
  <c r="J226" i="1"/>
  <c r="I226" i="1"/>
  <c r="G226" i="1" s="1"/>
  <c r="H226" i="1"/>
  <c r="F226" i="1"/>
  <c r="E226" i="1"/>
  <c r="P225" i="1"/>
  <c r="O225" i="1"/>
  <c r="N225" i="1"/>
  <c r="M225" i="1"/>
  <c r="L225" i="1"/>
  <c r="K225" i="1"/>
  <c r="J225" i="1"/>
  <c r="I225" i="1"/>
  <c r="H225" i="1"/>
  <c r="G225" i="1" s="1"/>
  <c r="F225" i="1"/>
  <c r="R225" i="1" s="1"/>
  <c r="E225" i="1"/>
  <c r="Q225" i="1" s="1"/>
  <c r="P224" i="1"/>
  <c r="O224" i="1"/>
  <c r="N224" i="1"/>
  <c r="M224" i="1"/>
  <c r="K224" i="1"/>
  <c r="G224" i="1" s="1"/>
  <c r="J224" i="1"/>
  <c r="I224" i="1"/>
  <c r="H224" i="1"/>
  <c r="F224" i="1"/>
  <c r="E224" i="1"/>
  <c r="Q224" i="1" s="1"/>
  <c r="P223" i="1"/>
  <c r="L223" i="1" s="1"/>
  <c r="O223" i="1"/>
  <c r="N223" i="1"/>
  <c r="M223" i="1"/>
  <c r="K223" i="1"/>
  <c r="J223" i="1"/>
  <c r="I223" i="1"/>
  <c r="H223" i="1"/>
  <c r="G223" i="1" s="1"/>
  <c r="F223" i="1"/>
  <c r="E223" i="1"/>
  <c r="Q223" i="1" s="1"/>
  <c r="P222" i="1"/>
  <c r="O222" i="1"/>
  <c r="N222" i="1"/>
  <c r="M222" i="1"/>
  <c r="K222" i="1"/>
  <c r="J222" i="1"/>
  <c r="I222" i="1"/>
  <c r="G222" i="1" s="1"/>
  <c r="H222" i="1"/>
  <c r="F222" i="1"/>
  <c r="E222" i="1"/>
  <c r="Q222" i="1" s="1"/>
  <c r="P221" i="1"/>
  <c r="L221" i="1" s="1"/>
  <c r="O221" i="1"/>
  <c r="N221" i="1"/>
  <c r="M221" i="1"/>
  <c r="K221" i="1"/>
  <c r="J221" i="1"/>
  <c r="I221" i="1"/>
  <c r="H221" i="1"/>
  <c r="G221" i="1" s="1"/>
  <c r="F221" i="1"/>
  <c r="E221" i="1"/>
  <c r="Q221" i="1" s="1"/>
  <c r="P220" i="1"/>
  <c r="O220" i="1"/>
  <c r="N220" i="1"/>
  <c r="M220" i="1"/>
  <c r="K220" i="1"/>
  <c r="G220" i="1" s="1"/>
  <c r="J220" i="1"/>
  <c r="I220" i="1"/>
  <c r="H220" i="1"/>
  <c r="F220" i="1"/>
  <c r="E220" i="1"/>
  <c r="Q220" i="1" s="1"/>
  <c r="P219" i="1"/>
  <c r="O219" i="1"/>
  <c r="N219" i="1"/>
  <c r="M219" i="1"/>
  <c r="L219" i="1"/>
  <c r="K219" i="1"/>
  <c r="J219" i="1"/>
  <c r="I219" i="1"/>
  <c r="H219" i="1"/>
  <c r="G219" i="1" s="1"/>
  <c r="F219" i="1"/>
  <c r="E219" i="1"/>
  <c r="P218" i="1"/>
  <c r="O218" i="1"/>
  <c r="N218" i="1"/>
  <c r="M218" i="1"/>
  <c r="K218" i="1"/>
  <c r="J218" i="1"/>
  <c r="I218" i="1"/>
  <c r="G218" i="1" s="1"/>
  <c r="H218" i="1"/>
  <c r="F218" i="1"/>
  <c r="E218" i="1"/>
  <c r="P217" i="1"/>
  <c r="O217" i="1"/>
  <c r="N217" i="1"/>
  <c r="M217" i="1"/>
  <c r="L217" i="1"/>
  <c r="K217" i="1"/>
  <c r="J217" i="1"/>
  <c r="I217" i="1"/>
  <c r="H217" i="1"/>
  <c r="G217" i="1" s="1"/>
  <c r="F217" i="1"/>
  <c r="R217" i="1" s="1"/>
  <c r="E217" i="1"/>
  <c r="P216" i="1"/>
  <c r="O216" i="1"/>
  <c r="N216" i="1"/>
  <c r="N214" i="1" s="1"/>
  <c r="M216" i="1"/>
  <c r="K216" i="1"/>
  <c r="K214" i="1" s="1"/>
  <c r="J216" i="1"/>
  <c r="I216" i="1"/>
  <c r="I214" i="1" s="1"/>
  <c r="H216" i="1"/>
  <c r="F216" i="1"/>
  <c r="E216" i="1"/>
  <c r="P215" i="1"/>
  <c r="P214" i="1" s="1"/>
  <c r="O215" i="1"/>
  <c r="N215" i="1"/>
  <c r="M215" i="1"/>
  <c r="L215" i="1"/>
  <c r="K215" i="1"/>
  <c r="J215" i="1"/>
  <c r="I215" i="1"/>
  <c r="H215" i="1"/>
  <c r="H214" i="1" s="1"/>
  <c r="F215" i="1"/>
  <c r="E215" i="1"/>
  <c r="O214" i="1"/>
  <c r="M214" i="1"/>
  <c r="J214" i="1"/>
  <c r="F214" i="1"/>
  <c r="P213" i="1"/>
  <c r="O213" i="1"/>
  <c r="N213" i="1"/>
  <c r="M213" i="1"/>
  <c r="L213" i="1"/>
  <c r="K213" i="1"/>
  <c r="J213" i="1"/>
  <c r="I213" i="1"/>
  <c r="H213" i="1"/>
  <c r="G213" i="1" s="1"/>
  <c r="F213" i="1"/>
  <c r="E213" i="1"/>
  <c r="P212" i="1"/>
  <c r="O212" i="1"/>
  <c r="N212" i="1"/>
  <c r="N210" i="1" s="1"/>
  <c r="M212" i="1"/>
  <c r="K212" i="1"/>
  <c r="K210" i="1" s="1"/>
  <c r="J212" i="1"/>
  <c r="I212" i="1"/>
  <c r="I210" i="1" s="1"/>
  <c r="H212" i="1"/>
  <c r="F212" i="1"/>
  <c r="E212" i="1"/>
  <c r="P211" i="1"/>
  <c r="O211" i="1"/>
  <c r="N211" i="1"/>
  <c r="M211" i="1"/>
  <c r="L211" i="1"/>
  <c r="K211" i="1"/>
  <c r="J211" i="1"/>
  <c r="I211" i="1"/>
  <c r="H211" i="1"/>
  <c r="G211" i="1" s="1"/>
  <c r="F211" i="1"/>
  <c r="R211" i="1" s="1"/>
  <c r="E211" i="1"/>
  <c r="Q211" i="1" s="1"/>
  <c r="O210" i="1"/>
  <c r="M210" i="1"/>
  <c r="J210" i="1"/>
  <c r="F210" i="1"/>
  <c r="E210" i="1"/>
  <c r="P209" i="1"/>
  <c r="O209" i="1"/>
  <c r="N209" i="1"/>
  <c r="M209" i="1"/>
  <c r="L209" i="1"/>
  <c r="K209" i="1"/>
  <c r="J209" i="1"/>
  <c r="I209" i="1"/>
  <c r="H209" i="1"/>
  <c r="G209" i="1" s="1"/>
  <c r="F209" i="1"/>
  <c r="R209" i="1" s="1"/>
  <c r="E209" i="1"/>
  <c r="Q209" i="1" s="1"/>
  <c r="P208" i="1"/>
  <c r="O208" i="1"/>
  <c r="N208" i="1"/>
  <c r="M208" i="1"/>
  <c r="K208" i="1"/>
  <c r="J208" i="1"/>
  <c r="I208" i="1"/>
  <c r="H208" i="1"/>
  <c r="G208" i="1"/>
  <c r="F208" i="1"/>
  <c r="E208" i="1"/>
  <c r="Q208" i="1" s="1"/>
  <c r="P207" i="1"/>
  <c r="O207" i="1"/>
  <c r="N207" i="1"/>
  <c r="M207" i="1"/>
  <c r="L207" i="1"/>
  <c r="K207" i="1"/>
  <c r="J207" i="1"/>
  <c r="I207" i="1"/>
  <c r="H207" i="1"/>
  <c r="G207" i="1" s="1"/>
  <c r="F207" i="1"/>
  <c r="E207" i="1"/>
  <c r="P206" i="1"/>
  <c r="O206" i="1"/>
  <c r="N206" i="1"/>
  <c r="M206" i="1"/>
  <c r="K206" i="1"/>
  <c r="J206" i="1"/>
  <c r="I206" i="1"/>
  <c r="G206" i="1" s="1"/>
  <c r="H206" i="1"/>
  <c r="F206" i="1"/>
  <c r="E206" i="1"/>
  <c r="P205" i="1"/>
  <c r="O205" i="1"/>
  <c r="N205" i="1"/>
  <c r="M205" i="1"/>
  <c r="L205" i="1"/>
  <c r="K205" i="1"/>
  <c r="J205" i="1"/>
  <c r="I205" i="1"/>
  <c r="H205" i="1"/>
  <c r="G205" i="1" s="1"/>
  <c r="F205" i="1"/>
  <c r="R205" i="1" s="1"/>
  <c r="E205" i="1"/>
  <c r="P204" i="1"/>
  <c r="O204" i="1"/>
  <c r="N204" i="1"/>
  <c r="M204" i="1"/>
  <c r="K204" i="1"/>
  <c r="G204" i="1" s="1"/>
  <c r="J204" i="1"/>
  <c r="I204" i="1"/>
  <c r="H204" i="1"/>
  <c r="F204" i="1"/>
  <c r="E204" i="1"/>
  <c r="Q204" i="1" s="1"/>
  <c r="P203" i="1"/>
  <c r="L203" i="1" s="1"/>
  <c r="O203" i="1"/>
  <c r="N203" i="1"/>
  <c r="M203" i="1"/>
  <c r="K203" i="1"/>
  <c r="J203" i="1"/>
  <c r="I203" i="1"/>
  <c r="H203" i="1"/>
  <c r="G203" i="1" s="1"/>
  <c r="F203" i="1"/>
  <c r="E203" i="1"/>
  <c r="P202" i="1"/>
  <c r="O202" i="1"/>
  <c r="N202" i="1"/>
  <c r="M202" i="1"/>
  <c r="K202" i="1"/>
  <c r="J202" i="1"/>
  <c r="I202" i="1"/>
  <c r="G202" i="1" s="1"/>
  <c r="H202" i="1"/>
  <c r="F202" i="1"/>
  <c r="E202" i="1"/>
  <c r="Q202" i="1" s="1"/>
  <c r="P201" i="1"/>
  <c r="O201" i="1"/>
  <c r="N201" i="1"/>
  <c r="M201" i="1"/>
  <c r="L201" i="1"/>
  <c r="K201" i="1"/>
  <c r="J201" i="1"/>
  <c r="I201" i="1"/>
  <c r="H201" i="1"/>
  <c r="G201" i="1" s="1"/>
  <c r="F201" i="1"/>
  <c r="R201" i="1" s="1"/>
  <c r="E201" i="1"/>
  <c r="Q201" i="1" s="1"/>
  <c r="P200" i="1"/>
  <c r="O200" i="1"/>
  <c r="N200" i="1"/>
  <c r="M200" i="1"/>
  <c r="K200" i="1"/>
  <c r="J200" i="1"/>
  <c r="I200" i="1"/>
  <c r="H200" i="1"/>
  <c r="G200" i="1"/>
  <c r="F200" i="1"/>
  <c r="E200" i="1"/>
  <c r="Q200" i="1" s="1"/>
  <c r="P199" i="1"/>
  <c r="L199" i="1" s="1"/>
  <c r="O199" i="1"/>
  <c r="N199" i="1"/>
  <c r="M199" i="1"/>
  <c r="K199" i="1"/>
  <c r="J199" i="1"/>
  <c r="I199" i="1"/>
  <c r="H199" i="1"/>
  <c r="G199" i="1" s="1"/>
  <c r="F199" i="1"/>
  <c r="E199" i="1"/>
  <c r="Q199" i="1" s="1"/>
  <c r="P198" i="1"/>
  <c r="O198" i="1"/>
  <c r="N198" i="1"/>
  <c r="M198" i="1"/>
  <c r="K198" i="1"/>
  <c r="J198" i="1"/>
  <c r="I198" i="1"/>
  <c r="G198" i="1" s="1"/>
  <c r="H198" i="1"/>
  <c r="F198" i="1"/>
  <c r="E198" i="1"/>
  <c r="P197" i="1"/>
  <c r="L197" i="1" s="1"/>
  <c r="O197" i="1"/>
  <c r="N197" i="1"/>
  <c r="M197" i="1"/>
  <c r="K197" i="1"/>
  <c r="J197" i="1"/>
  <c r="I197" i="1"/>
  <c r="H197" i="1"/>
  <c r="G197" i="1" s="1"/>
  <c r="F197" i="1"/>
  <c r="E197" i="1"/>
  <c r="Q197" i="1" s="1"/>
  <c r="P196" i="1"/>
  <c r="O196" i="1"/>
  <c r="N196" i="1"/>
  <c r="M196" i="1"/>
  <c r="K196" i="1"/>
  <c r="J196" i="1"/>
  <c r="J195" i="1" s="1"/>
  <c r="I196" i="1"/>
  <c r="I195" i="1" s="1"/>
  <c r="H196" i="1"/>
  <c r="G196" i="1"/>
  <c r="F196" i="1"/>
  <c r="F195" i="1" s="1"/>
  <c r="E196" i="1"/>
  <c r="Q196" i="1" s="1"/>
  <c r="P195" i="1"/>
  <c r="O195" i="1"/>
  <c r="M195" i="1"/>
  <c r="K195" i="1"/>
  <c r="E195" i="1"/>
  <c r="P194" i="1"/>
  <c r="O194" i="1"/>
  <c r="N194" i="1"/>
  <c r="M194" i="1"/>
  <c r="K194" i="1"/>
  <c r="J194" i="1"/>
  <c r="J192" i="1" s="1"/>
  <c r="I194" i="1"/>
  <c r="G194" i="1" s="1"/>
  <c r="Q194" i="1" s="1"/>
  <c r="H194" i="1"/>
  <c r="F194" i="1"/>
  <c r="E194" i="1"/>
  <c r="P193" i="1"/>
  <c r="P192" i="1" s="1"/>
  <c r="O193" i="1"/>
  <c r="O192" i="1" s="1"/>
  <c r="N193" i="1"/>
  <c r="M193" i="1"/>
  <c r="L193" i="1" s="1"/>
  <c r="K193" i="1"/>
  <c r="J193" i="1"/>
  <c r="I193" i="1"/>
  <c r="H193" i="1"/>
  <c r="H192" i="1" s="1"/>
  <c r="G193" i="1"/>
  <c r="G192" i="1" s="1"/>
  <c r="F193" i="1"/>
  <c r="E193" i="1"/>
  <c r="E192" i="1" s="1"/>
  <c r="N192" i="1"/>
  <c r="K192" i="1"/>
  <c r="I192" i="1"/>
  <c r="F192" i="1"/>
  <c r="P191" i="1"/>
  <c r="O191" i="1"/>
  <c r="N191" i="1"/>
  <c r="M191" i="1"/>
  <c r="L191" i="1" s="1"/>
  <c r="K191" i="1"/>
  <c r="J191" i="1"/>
  <c r="I191" i="1"/>
  <c r="H191" i="1"/>
  <c r="G191" i="1"/>
  <c r="F191" i="1"/>
  <c r="E191" i="1"/>
  <c r="Q191" i="1" s="1"/>
  <c r="P190" i="1"/>
  <c r="O190" i="1"/>
  <c r="N190" i="1"/>
  <c r="M190" i="1"/>
  <c r="L190" i="1" s="1"/>
  <c r="K190" i="1"/>
  <c r="J190" i="1"/>
  <c r="G190" i="1" s="1"/>
  <c r="Q190" i="1" s="1"/>
  <c r="I190" i="1"/>
  <c r="H190" i="1"/>
  <c r="F190" i="1"/>
  <c r="R190" i="1" s="1"/>
  <c r="E190" i="1"/>
  <c r="P189" i="1"/>
  <c r="O189" i="1"/>
  <c r="N189" i="1"/>
  <c r="M189" i="1"/>
  <c r="L189" i="1" s="1"/>
  <c r="K189" i="1"/>
  <c r="J189" i="1"/>
  <c r="I189" i="1"/>
  <c r="G189" i="1" s="1"/>
  <c r="H189" i="1"/>
  <c r="F189" i="1"/>
  <c r="E189" i="1"/>
  <c r="Q189" i="1" s="1"/>
  <c r="P188" i="1"/>
  <c r="O188" i="1"/>
  <c r="N188" i="1"/>
  <c r="M188" i="1"/>
  <c r="K188" i="1"/>
  <c r="J188" i="1"/>
  <c r="I188" i="1"/>
  <c r="G188" i="1" s="1"/>
  <c r="Q188" i="1" s="1"/>
  <c r="H188" i="1"/>
  <c r="F188" i="1"/>
  <c r="E188" i="1"/>
  <c r="P187" i="1"/>
  <c r="O187" i="1"/>
  <c r="N187" i="1"/>
  <c r="M187" i="1"/>
  <c r="L187" i="1" s="1"/>
  <c r="K187" i="1"/>
  <c r="J187" i="1"/>
  <c r="I187" i="1"/>
  <c r="H187" i="1"/>
  <c r="G187" i="1"/>
  <c r="F187" i="1"/>
  <c r="E187" i="1"/>
  <c r="Q187" i="1" s="1"/>
  <c r="P186" i="1"/>
  <c r="O186" i="1"/>
  <c r="N186" i="1"/>
  <c r="M186" i="1"/>
  <c r="L186" i="1" s="1"/>
  <c r="K186" i="1"/>
  <c r="J186" i="1"/>
  <c r="G186" i="1" s="1"/>
  <c r="Q186" i="1" s="1"/>
  <c r="I186" i="1"/>
  <c r="H186" i="1"/>
  <c r="F186" i="1"/>
  <c r="R186" i="1" s="1"/>
  <c r="E186" i="1"/>
  <c r="P185" i="1"/>
  <c r="O185" i="1"/>
  <c r="N185" i="1"/>
  <c r="M185" i="1"/>
  <c r="L185" i="1" s="1"/>
  <c r="K185" i="1"/>
  <c r="J185" i="1"/>
  <c r="I185" i="1"/>
  <c r="G185" i="1" s="1"/>
  <c r="H185" i="1"/>
  <c r="F185" i="1"/>
  <c r="E185" i="1"/>
  <c r="P184" i="1"/>
  <c r="O184" i="1"/>
  <c r="N184" i="1"/>
  <c r="M184" i="1"/>
  <c r="K184" i="1"/>
  <c r="J184" i="1"/>
  <c r="I184" i="1"/>
  <c r="G184" i="1" s="1"/>
  <c r="Q184" i="1" s="1"/>
  <c r="H184" i="1"/>
  <c r="F184" i="1"/>
  <c r="E184" i="1"/>
  <c r="P183" i="1"/>
  <c r="O183" i="1"/>
  <c r="N183" i="1"/>
  <c r="M183" i="1"/>
  <c r="L183" i="1" s="1"/>
  <c r="K183" i="1"/>
  <c r="G183" i="1" s="1"/>
  <c r="J183" i="1"/>
  <c r="I183" i="1"/>
  <c r="H183" i="1"/>
  <c r="F183" i="1"/>
  <c r="E183" i="1"/>
  <c r="P182" i="1"/>
  <c r="O182" i="1"/>
  <c r="N182" i="1"/>
  <c r="M182" i="1"/>
  <c r="L182" i="1" s="1"/>
  <c r="K182" i="1"/>
  <c r="J182" i="1"/>
  <c r="G182" i="1" s="1"/>
  <c r="Q182" i="1" s="1"/>
  <c r="I182" i="1"/>
  <c r="H182" i="1"/>
  <c r="F182" i="1"/>
  <c r="R182" i="1" s="1"/>
  <c r="E182" i="1"/>
  <c r="P181" i="1"/>
  <c r="O181" i="1"/>
  <c r="N181" i="1"/>
  <c r="M181" i="1"/>
  <c r="L181" i="1" s="1"/>
  <c r="K181" i="1"/>
  <c r="J181" i="1"/>
  <c r="I181" i="1"/>
  <c r="G181" i="1" s="1"/>
  <c r="H181" i="1"/>
  <c r="F181" i="1"/>
  <c r="E181" i="1"/>
  <c r="P180" i="1"/>
  <c r="O180" i="1"/>
  <c r="N180" i="1"/>
  <c r="M180" i="1"/>
  <c r="K180" i="1"/>
  <c r="J180" i="1"/>
  <c r="I180" i="1"/>
  <c r="G180" i="1" s="1"/>
  <c r="Q180" i="1" s="1"/>
  <c r="H180" i="1"/>
  <c r="F180" i="1"/>
  <c r="E180" i="1"/>
  <c r="P179" i="1"/>
  <c r="O179" i="1"/>
  <c r="N179" i="1"/>
  <c r="M179" i="1"/>
  <c r="L179" i="1" s="1"/>
  <c r="K179" i="1"/>
  <c r="J179" i="1"/>
  <c r="I179" i="1"/>
  <c r="H179" i="1"/>
  <c r="G179" i="1"/>
  <c r="F179" i="1"/>
  <c r="E179" i="1"/>
  <c r="Q179" i="1" s="1"/>
  <c r="P178" i="1"/>
  <c r="O178" i="1"/>
  <c r="N178" i="1"/>
  <c r="M178" i="1"/>
  <c r="L178" i="1" s="1"/>
  <c r="K178" i="1"/>
  <c r="J178" i="1"/>
  <c r="G178" i="1" s="1"/>
  <c r="Q178" i="1" s="1"/>
  <c r="I178" i="1"/>
  <c r="H178" i="1"/>
  <c r="F178" i="1"/>
  <c r="R178" i="1" s="1"/>
  <c r="E178" i="1"/>
  <c r="P177" i="1"/>
  <c r="O177" i="1"/>
  <c r="N177" i="1"/>
  <c r="M177" i="1"/>
  <c r="L177" i="1" s="1"/>
  <c r="K177" i="1"/>
  <c r="J177" i="1"/>
  <c r="I177" i="1"/>
  <c r="G177" i="1" s="1"/>
  <c r="H177" i="1"/>
  <c r="F177" i="1"/>
  <c r="E177" i="1"/>
  <c r="R176" i="1"/>
  <c r="L176" i="1"/>
  <c r="G176" i="1"/>
  <c r="Q176" i="1" s="1"/>
  <c r="P175" i="1"/>
  <c r="O175" i="1"/>
  <c r="O170" i="1" s="1"/>
  <c r="O255" i="1" s="1"/>
  <c r="N175" i="1"/>
  <c r="M175" i="1"/>
  <c r="K175" i="1"/>
  <c r="J175" i="1"/>
  <c r="I175" i="1"/>
  <c r="G175" i="1" s="1"/>
  <c r="Q175" i="1" s="1"/>
  <c r="H175" i="1"/>
  <c r="F175" i="1"/>
  <c r="E175" i="1"/>
  <c r="P174" i="1"/>
  <c r="O174" i="1"/>
  <c r="N174" i="1"/>
  <c r="M174" i="1"/>
  <c r="K174" i="1"/>
  <c r="J174" i="1"/>
  <c r="I174" i="1"/>
  <c r="G174" i="1" s="1"/>
  <c r="H174" i="1"/>
  <c r="F174" i="1"/>
  <c r="E174" i="1"/>
  <c r="P173" i="1"/>
  <c r="L173" i="1" s="1"/>
  <c r="O173" i="1"/>
  <c r="N173" i="1"/>
  <c r="M173" i="1"/>
  <c r="K173" i="1"/>
  <c r="J173" i="1"/>
  <c r="I173" i="1"/>
  <c r="H173" i="1"/>
  <c r="G173" i="1" s="1"/>
  <c r="F173" i="1"/>
  <c r="E173" i="1"/>
  <c r="Q173" i="1" s="1"/>
  <c r="P172" i="1"/>
  <c r="O172" i="1"/>
  <c r="N172" i="1"/>
  <c r="M172" i="1"/>
  <c r="L172" i="1"/>
  <c r="K172" i="1"/>
  <c r="J172" i="1"/>
  <c r="I172" i="1"/>
  <c r="H172" i="1"/>
  <c r="G172" i="1" s="1"/>
  <c r="F172" i="1"/>
  <c r="E172" i="1"/>
  <c r="P171" i="1"/>
  <c r="O171" i="1"/>
  <c r="N171" i="1"/>
  <c r="M171" i="1"/>
  <c r="K171" i="1"/>
  <c r="J171" i="1"/>
  <c r="I171" i="1"/>
  <c r="I170" i="1" s="1"/>
  <c r="H171" i="1"/>
  <c r="G171" i="1"/>
  <c r="F171" i="1"/>
  <c r="E171" i="1"/>
  <c r="Q171" i="1" s="1"/>
  <c r="P170" i="1"/>
  <c r="K170" i="1"/>
  <c r="K255" i="1" s="1"/>
  <c r="H170" i="1"/>
  <c r="E170" i="1"/>
  <c r="P168" i="1"/>
  <c r="O168" i="1"/>
  <c r="N168" i="1"/>
  <c r="M168" i="1"/>
  <c r="L168" i="1" s="1"/>
  <c r="K168" i="1"/>
  <c r="J168" i="1"/>
  <c r="I168" i="1"/>
  <c r="G168" i="1" s="1"/>
  <c r="H168" i="1"/>
  <c r="F168" i="1"/>
  <c r="E168" i="1"/>
  <c r="P167" i="1"/>
  <c r="O167" i="1"/>
  <c r="N167" i="1"/>
  <c r="M167" i="1"/>
  <c r="K167" i="1"/>
  <c r="J167" i="1"/>
  <c r="I167" i="1"/>
  <c r="G167" i="1" s="1"/>
  <c r="Q167" i="1" s="1"/>
  <c r="H167" i="1"/>
  <c r="F167" i="1"/>
  <c r="E167" i="1"/>
  <c r="P166" i="1"/>
  <c r="O166" i="1"/>
  <c r="N166" i="1"/>
  <c r="M166" i="1"/>
  <c r="L166" i="1"/>
  <c r="K166" i="1"/>
  <c r="J166" i="1"/>
  <c r="I166" i="1"/>
  <c r="H166" i="1"/>
  <c r="G166" i="1" s="1"/>
  <c r="F166" i="1"/>
  <c r="R166" i="1" s="1"/>
  <c r="E166" i="1"/>
  <c r="Q166" i="1" s="1"/>
  <c r="P165" i="1"/>
  <c r="O165" i="1"/>
  <c r="N165" i="1"/>
  <c r="L165" i="1" s="1"/>
  <c r="M165" i="1"/>
  <c r="K165" i="1"/>
  <c r="J165" i="1"/>
  <c r="I165" i="1"/>
  <c r="H165" i="1"/>
  <c r="G165" i="1" s="1"/>
  <c r="F165" i="1"/>
  <c r="E165" i="1"/>
  <c r="P164" i="1"/>
  <c r="O164" i="1"/>
  <c r="N164" i="1"/>
  <c r="M164" i="1"/>
  <c r="L164" i="1"/>
  <c r="K164" i="1"/>
  <c r="J164" i="1"/>
  <c r="I164" i="1"/>
  <c r="H164" i="1"/>
  <c r="G164" i="1" s="1"/>
  <c r="F164" i="1"/>
  <c r="R164" i="1" s="1"/>
  <c r="E164" i="1"/>
  <c r="P163" i="1"/>
  <c r="O163" i="1"/>
  <c r="N163" i="1"/>
  <c r="L163" i="1" s="1"/>
  <c r="M163" i="1"/>
  <c r="K163" i="1"/>
  <c r="J163" i="1"/>
  <c r="I163" i="1"/>
  <c r="H163" i="1"/>
  <c r="G163" i="1" s="1"/>
  <c r="F163" i="1"/>
  <c r="E163" i="1"/>
  <c r="Q163" i="1" s="1"/>
  <c r="P162" i="1"/>
  <c r="O162" i="1"/>
  <c r="N162" i="1"/>
  <c r="M162" i="1"/>
  <c r="L162" i="1"/>
  <c r="K162" i="1"/>
  <c r="J162" i="1"/>
  <c r="I162" i="1"/>
  <c r="H162" i="1"/>
  <c r="G162" i="1" s="1"/>
  <c r="F162" i="1"/>
  <c r="R162" i="1" s="1"/>
  <c r="E162" i="1"/>
  <c r="P161" i="1"/>
  <c r="O161" i="1"/>
  <c r="N161" i="1"/>
  <c r="L161" i="1" s="1"/>
  <c r="M161" i="1"/>
  <c r="K161" i="1"/>
  <c r="J161" i="1"/>
  <c r="I161" i="1"/>
  <c r="H161" i="1"/>
  <c r="G161" i="1" s="1"/>
  <c r="F161" i="1"/>
  <c r="R161" i="1" s="1"/>
  <c r="E161" i="1"/>
  <c r="Q161" i="1" s="1"/>
  <c r="P160" i="1"/>
  <c r="O160" i="1"/>
  <c r="N160" i="1"/>
  <c r="M160" i="1"/>
  <c r="L160" i="1"/>
  <c r="K160" i="1"/>
  <c r="J160" i="1"/>
  <c r="I160" i="1"/>
  <c r="H160" i="1"/>
  <c r="G160" i="1" s="1"/>
  <c r="F160" i="1"/>
  <c r="R160" i="1" s="1"/>
  <c r="E160" i="1"/>
  <c r="Q160" i="1" s="1"/>
  <c r="P159" i="1"/>
  <c r="O159" i="1"/>
  <c r="N159" i="1"/>
  <c r="L159" i="1" s="1"/>
  <c r="L158" i="1" s="1"/>
  <c r="M159" i="1"/>
  <c r="M158" i="1" s="1"/>
  <c r="K159" i="1"/>
  <c r="J159" i="1"/>
  <c r="J158" i="1" s="1"/>
  <c r="I159" i="1"/>
  <c r="I158" i="1" s="1"/>
  <c r="H159" i="1"/>
  <c r="G159" i="1" s="1"/>
  <c r="G158" i="1" s="1"/>
  <c r="F159" i="1"/>
  <c r="F158" i="1" s="1"/>
  <c r="R158" i="1" s="1"/>
  <c r="E159" i="1"/>
  <c r="P158" i="1"/>
  <c r="O158" i="1"/>
  <c r="K158" i="1"/>
  <c r="H158" i="1"/>
  <c r="P157" i="1"/>
  <c r="O157" i="1"/>
  <c r="N157" i="1"/>
  <c r="L157" i="1" s="1"/>
  <c r="M157" i="1"/>
  <c r="K157" i="1"/>
  <c r="J157" i="1"/>
  <c r="I157" i="1"/>
  <c r="H157" i="1"/>
  <c r="G157" i="1" s="1"/>
  <c r="F157" i="1"/>
  <c r="E157" i="1"/>
  <c r="Q157" i="1" s="1"/>
  <c r="P156" i="1"/>
  <c r="L156" i="1" s="1"/>
  <c r="O156" i="1"/>
  <c r="N156" i="1"/>
  <c r="M156" i="1"/>
  <c r="K156" i="1"/>
  <c r="J156" i="1"/>
  <c r="I156" i="1"/>
  <c r="H156" i="1"/>
  <c r="G156" i="1" s="1"/>
  <c r="F156" i="1"/>
  <c r="R156" i="1" s="1"/>
  <c r="E156" i="1"/>
  <c r="P155" i="1"/>
  <c r="O155" i="1"/>
  <c r="N155" i="1"/>
  <c r="L155" i="1" s="1"/>
  <c r="M155" i="1"/>
  <c r="K155" i="1"/>
  <c r="J155" i="1"/>
  <c r="I155" i="1"/>
  <c r="H155" i="1"/>
  <c r="G155" i="1" s="1"/>
  <c r="F155" i="1"/>
  <c r="E155" i="1"/>
  <c r="Q155" i="1" s="1"/>
  <c r="P154" i="1"/>
  <c r="L154" i="1" s="1"/>
  <c r="O154" i="1"/>
  <c r="N154" i="1"/>
  <c r="M154" i="1"/>
  <c r="K154" i="1"/>
  <c r="J154" i="1"/>
  <c r="I154" i="1"/>
  <c r="H154" i="1"/>
  <c r="G154" i="1" s="1"/>
  <c r="F154" i="1"/>
  <c r="R154" i="1" s="1"/>
  <c r="E154" i="1"/>
  <c r="P153" i="1"/>
  <c r="O153" i="1"/>
  <c r="N153" i="1"/>
  <c r="L153" i="1" s="1"/>
  <c r="M153" i="1"/>
  <c r="K153" i="1"/>
  <c r="J153" i="1"/>
  <c r="I153" i="1"/>
  <c r="H153" i="1"/>
  <c r="G153" i="1" s="1"/>
  <c r="F153" i="1"/>
  <c r="E153" i="1"/>
  <c r="Q153" i="1" s="1"/>
  <c r="P152" i="1"/>
  <c r="O152" i="1"/>
  <c r="N152" i="1"/>
  <c r="M152" i="1"/>
  <c r="L152" i="1"/>
  <c r="K152" i="1"/>
  <c r="J152" i="1"/>
  <c r="I152" i="1"/>
  <c r="H152" i="1"/>
  <c r="G152" i="1" s="1"/>
  <c r="F152" i="1"/>
  <c r="R152" i="1" s="1"/>
  <c r="E152" i="1"/>
  <c r="P151" i="1"/>
  <c r="O151" i="1"/>
  <c r="N151" i="1"/>
  <c r="L151" i="1" s="1"/>
  <c r="M151" i="1"/>
  <c r="K151" i="1"/>
  <c r="J151" i="1"/>
  <c r="I151" i="1"/>
  <c r="H151" i="1"/>
  <c r="G151" i="1" s="1"/>
  <c r="F151" i="1"/>
  <c r="R151" i="1" s="1"/>
  <c r="E151" i="1"/>
  <c r="Q151" i="1" s="1"/>
  <c r="P150" i="1"/>
  <c r="L150" i="1" s="1"/>
  <c r="O150" i="1"/>
  <c r="N150" i="1"/>
  <c r="M150" i="1"/>
  <c r="K150" i="1"/>
  <c r="J150" i="1"/>
  <c r="I150" i="1"/>
  <c r="H150" i="1"/>
  <c r="G150" i="1" s="1"/>
  <c r="F150" i="1"/>
  <c r="R150" i="1" s="1"/>
  <c r="E150" i="1"/>
  <c r="P149" i="1"/>
  <c r="O149" i="1"/>
  <c r="N149" i="1"/>
  <c r="L149" i="1" s="1"/>
  <c r="M149" i="1"/>
  <c r="K149" i="1"/>
  <c r="J149" i="1"/>
  <c r="I149" i="1"/>
  <c r="H149" i="1"/>
  <c r="G149" i="1" s="1"/>
  <c r="F149" i="1"/>
  <c r="R149" i="1" s="1"/>
  <c r="E149" i="1"/>
  <c r="Q149" i="1" s="1"/>
  <c r="P148" i="1"/>
  <c r="L148" i="1" s="1"/>
  <c r="O148" i="1"/>
  <c r="N148" i="1"/>
  <c r="M148" i="1"/>
  <c r="K148" i="1"/>
  <c r="J148" i="1"/>
  <c r="I148" i="1"/>
  <c r="H148" i="1"/>
  <c r="G148" i="1" s="1"/>
  <c r="F148" i="1"/>
  <c r="R148" i="1" s="1"/>
  <c r="E148" i="1"/>
  <c r="P147" i="1"/>
  <c r="O147" i="1"/>
  <c r="N147" i="1"/>
  <c r="L147" i="1" s="1"/>
  <c r="M147" i="1"/>
  <c r="K147" i="1"/>
  <c r="J147" i="1"/>
  <c r="I147" i="1"/>
  <c r="H147" i="1"/>
  <c r="G147" i="1" s="1"/>
  <c r="F147" i="1"/>
  <c r="R147" i="1" s="1"/>
  <c r="E147" i="1"/>
  <c r="Q147" i="1" s="1"/>
  <c r="P146" i="1"/>
  <c r="P145" i="1" s="1"/>
  <c r="O146" i="1"/>
  <c r="O145" i="1" s="1"/>
  <c r="N146" i="1"/>
  <c r="M146" i="1"/>
  <c r="K146" i="1"/>
  <c r="K145" i="1" s="1"/>
  <c r="J146" i="1"/>
  <c r="I146" i="1"/>
  <c r="H146" i="1"/>
  <c r="G146" i="1" s="1"/>
  <c r="G145" i="1" s="1"/>
  <c r="F146" i="1"/>
  <c r="E146" i="1"/>
  <c r="N145" i="1"/>
  <c r="M145" i="1"/>
  <c r="J145" i="1"/>
  <c r="I145" i="1"/>
  <c r="F145" i="1"/>
  <c r="E145" i="1"/>
  <c r="P144" i="1"/>
  <c r="L144" i="1" s="1"/>
  <c r="O144" i="1"/>
  <c r="N144" i="1"/>
  <c r="M144" i="1"/>
  <c r="K144" i="1"/>
  <c r="J144" i="1"/>
  <c r="I144" i="1"/>
  <c r="H144" i="1"/>
  <c r="G144" i="1" s="1"/>
  <c r="F144" i="1"/>
  <c r="R144" i="1" s="1"/>
  <c r="E144" i="1"/>
  <c r="P143" i="1"/>
  <c r="O143" i="1"/>
  <c r="N143" i="1"/>
  <c r="L143" i="1" s="1"/>
  <c r="M143" i="1"/>
  <c r="K143" i="1"/>
  <c r="J143" i="1"/>
  <c r="I143" i="1"/>
  <c r="H143" i="1"/>
  <c r="G143" i="1" s="1"/>
  <c r="F143" i="1"/>
  <c r="R143" i="1" s="1"/>
  <c r="E143" i="1"/>
  <c r="Q143" i="1" s="1"/>
  <c r="P142" i="1"/>
  <c r="O142" i="1"/>
  <c r="N142" i="1"/>
  <c r="M142" i="1"/>
  <c r="L142" i="1"/>
  <c r="K142" i="1"/>
  <c r="J142" i="1"/>
  <c r="I142" i="1"/>
  <c r="H142" i="1"/>
  <c r="G142" i="1" s="1"/>
  <c r="F142" i="1"/>
  <c r="R142" i="1" s="1"/>
  <c r="E142" i="1"/>
  <c r="Q142" i="1" s="1"/>
  <c r="P141" i="1"/>
  <c r="O141" i="1"/>
  <c r="N141" i="1"/>
  <c r="L141" i="1" s="1"/>
  <c r="M141" i="1"/>
  <c r="K141" i="1"/>
  <c r="J141" i="1"/>
  <c r="I141" i="1"/>
  <c r="H141" i="1"/>
  <c r="G141" i="1" s="1"/>
  <c r="F141" i="1"/>
  <c r="R141" i="1" s="1"/>
  <c r="E141" i="1"/>
  <c r="P140" i="1"/>
  <c r="O140" i="1"/>
  <c r="N140" i="1"/>
  <c r="M140" i="1"/>
  <c r="L140" i="1"/>
  <c r="K140" i="1"/>
  <c r="J140" i="1"/>
  <c r="I140" i="1"/>
  <c r="H140" i="1"/>
  <c r="G140" i="1" s="1"/>
  <c r="F140" i="1"/>
  <c r="R140" i="1" s="1"/>
  <c r="E140" i="1"/>
  <c r="Q140" i="1" s="1"/>
  <c r="P139" i="1"/>
  <c r="O139" i="1"/>
  <c r="N139" i="1"/>
  <c r="L139" i="1" s="1"/>
  <c r="M139" i="1"/>
  <c r="K139" i="1"/>
  <c r="J139" i="1"/>
  <c r="I139" i="1"/>
  <c r="H139" i="1"/>
  <c r="G139" i="1" s="1"/>
  <c r="F139" i="1"/>
  <c r="E139" i="1"/>
  <c r="P138" i="1"/>
  <c r="O138" i="1"/>
  <c r="N138" i="1"/>
  <c r="M138" i="1"/>
  <c r="L138" i="1"/>
  <c r="K138" i="1"/>
  <c r="J138" i="1"/>
  <c r="I138" i="1"/>
  <c r="H138" i="1"/>
  <c r="G138" i="1" s="1"/>
  <c r="F138" i="1"/>
  <c r="R138" i="1" s="1"/>
  <c r="E138" i="1"/>
  <c r="P137" i="1"/>
  <c r="O137" i="1"/>
  <c r="N137" i="1"/>
  <c r="L137" i="1" s="1"/>
  <c r="M137" i="1"/>
  <c r="K137" i="1"/>
  <c r="J137" i="1"/>
  <c r="I137" i="1"/>
  <c r="H137" i="1"/>
  <c r="G137" i="1" s="1"/>
  <c r="F137" i="1"/>
  <c r="E137" i="1"/>
  <c r="Q137" i="1" s="1"/>
  <c r="P136" i="1"/>
  <c r="O136" i="1"/>
  <c r="N136" i="1"/>
  <c r="M136" i="1"/>
  <c r="L136" i="1"/>
  <c r="K136" i="1"/>
  <c r="J136" i="1"/>
  <c r="I136" i="1"/>
  <c r="H136" i="1"/>
  <c r="G136" i="1" s="1"/>
  <c r="F136" i="1"/>
  <c r="R136" i="1" s="1"/>
  <c r="E136" i="1"/>
  <c r="P135" i="1"/>
  <c r="O135" i="1"/>
  <c r="N135" i="1"/>
  <c r="L135" i="1" s="1"/>
  <c r="M135" i="1"/>
  <c r="K135" i="1"/>
  <c r="J135" i="1"/>
  <c r="I135" i="1"/>
  <c r="H135" i="1"/>
  <c r="G135" i="1" s="1"/>
  <c r="F135" i="1"/>
  <c r="R135" i="1" s="1"/>
  <c r="E135" i="1"/>
  <c r="Q135" i="1" s="1"/>
  <c r="P134" i="1"/>
  <c r="L134" i="1" s="1"/>
  <c r="O134" i="1"/>
  <c r="N134" i="1"/>
  <c r="M134" i="1"/>
  <c r="K134" i="1"/>
  <c r="J134" i="1"/>
  <c r="I134" i="1"/>
  <c r="H134" i="1"/>
  <c r="G134" i="1" s="1"/>
  <c r="F134" i="1"/>
  <c r="R134" i="1" s="1"/>
  <c r="E134" i="1"/>
  <c r="P133" i="1"/>
  <c r="O133" i="1"/>
  <c r="N133" i="1"/>
  <c r="L133" i="1" s="1"/>
  <c r="M133" i="1"/>
  <c r="K133" i="1"/>
  <c r="J133" i="1"/>
  <c r="I133" i="1"/>
  <c r="H133" i="1"/>
  <c r="G133" i="1" s="1"/>
  <c r="F133" i="1"/>
  <c r="R133" i="1" s="1"/>
  <c r="E133" i="1"/>
  <c r="Q133" i="1" s="1"/>
  <c r="P132" i="1"/>
  <c r="O132" i="1"/>
  <c r="N132" i="1"/>
  <c r="M132" i="1"/>
  <c r="L132" i="1"/>
  <c r="K132" i="1"/>
  <c r="J132" i="1"/>
  <c r="I132" i="1"/>
  <c r="H132" i="1"/>
  <c r="G132" i="1" s="1"/>
  <c r="F132" i="1"/>
  <c r="R132" i="1" s="1"/>
  <c r="E132" i="1"/>
  <c r="Q132" i="1" s="1"/>
  <c r="P131" i="1"/>
  <c r="O131" i="1"/>
  <c r="N131" i="1"/>
  <c r="L131" i="1" s="1"/>
  <c r="M131" i="1"/>
  <c r="M130" i="1" s="1"/>
  <c r="K131" i="1"/>
  <c r="J131" i="1"/>
  <c r="J130" i="1" s="1"/>
  <c r="I131" i="1"/>
  <c r="I130" i="1" s="1"/>
  <c r="H131" i="1"/>
  <c r="G131" i="1" s="1"/>
  <c r="F131" i="1"/>
  <c r="F130" i="1" s="1"/>
  <c r="E131" i="1"/>
  <c r="P130" i="1"/>
  <c r="O130" i="1"/>
  <c r="K130" i="1"/>
  <c r="H130" i="1"/>
  <c r="P129" i="1"/>
  <c r="O129" i="1"/>
  <c r="N129" i="1"/>
  <c r="L129" i="1" s="1"/>
  <c r="M129" i="1"/>
  <c r="K129" i="1"/>
  <c r="J129" i="1"/>
  <c r="I129" i="1"/>
  <c r="H129" i="1"/>
  <c r="G129" i="1" s="1"/>
  <c r="F129" i="1"/>
  <c r="E129" i="1"/>
  <c r="Q129" i="1" s="1"/>
  <c r="P128" i="1"/>
  <c r="O128" i="1"/>
  <c r="N128" i="1"/>
  <c r="M128" i="1"/>
  <c r="L128" i="1"/>
  <c r="K128" i="1"/>
  <c r="J128" i="1"/>
  <c r="I128" i="1"/>
  <c r="H128" i="1"/>
  <c r="G128" i="1" s="1"/>
  <c r="F128" i="1"/>
  <c r="R128" i="1" s="1"/>
  <c r="E128" i="1"/>
  <c r="P127" i="1"/>
  <c r="O127" i="1"/>
  <c r="N127" i="1"/>
  <c r="L127" i="1" s="1"/>
  <c r="M127" i="1"/>
  <c r="M126" i="1" s="1"/>
  <c r="K127" i="1"/>
  <c r="J127" i="1"/>
  <c r="J126" i="1" s="1"/>
  <c r="I127" i="1"/>
  <c r="I126" i="1" s="1"/>
  <c r="H127" i="1"/>
  <c r="G127" i="1" s="1"/>
  <c r="F127" i="1"/>
  <c r="F126" i="1" s="1"/>
  <c r="E127" i="1"/>
  <c r="Q127" i="1" s="1"/>
  <c r="P126" i="1"/>
  <c r="O126" i="1"/>
  <c r="K126" i="1"/>
  <c r="H126" i="1"/>
  <c r="P125" i="1"/>
  <c r="O125" i="1"/>
  <c r="N125" i="1"/>
  <c r="L125" i="1" s="1"/>
  <c r="M125" i="1"/>
  <c r="K125" i="1"/>
  <c r="J125" i="1"/>
  <c r="I125" i="1"/>
  <c r="H125" i="1"/>
  <c r="G125" i="1" s="1"/>
  <c r="F125" i="1"/>
  <c r="E125" i="1"/>
  <c r="P124" i="1"/>
  <c r="L124" i="1" s="1"/>
  <c r="O124" i="1"/>
  <c r="N124" i="1"/>
  <c r="M124" i="1"/>
  <c r="K124" i="1"/>
  <c r="J124" i="1"/>
  <c r="I124" i="1"/>
  <c r="H124" i="1"/>
  <c r="G124" i="1" s="1"/>
  <c r="F124" i="1"/>
  <c r="E124" i="1"/>
  <c r="Q124" i="1" s="1"/>
  <c r="P123" i="1"/>
  <c r="O123" i="1"/>
  <c r="N123" i="1"/>
  <c r="L123" i="1" s="1"/>
  <c r="M123" i="1"/>
  <c r="K123" i="1"/>
  <c r="J123" i="1"/>
  <c r="I123" i="1"/>
  <c r="H123" i="1"/>
  <c r="G123" i="1" s="1"/>
  <c r="F123" i="1"/>
  <c r="E123" i="1"/>
  <c r="P122" i="1"/>
  <c r="O122" i="1"/>
  <c r="N122" i="1"/>
  <c r="M122" i="1"/>
  <c r="L122" i="1"/>
  <c r="K122" i="1"/>
  <c r="J122" i="1"/>
  <c r="I122" i="1"/>
  <c r="H122" i="1"/>
  <c r="G122" i="1" s="1"/>
  <c r="F122" i="1"/>
  <c r="R122" i="1" s="1"/>
  <c r="E122" i="1"/>
  <c r="P121" i="1"/>
  <c r="O121" i="1"/>
  <c r="N121" i="1"/>
  <c r="L121" i="1" s="1"/>
  <c r="M121" i="1"/>
  <c r="K121" i="1"/>
  <c r="J121" i="1"/>
  <c r="I121" i="1"/>
  <c r="H121" i="1"/>
  <c r="G121" i="1" s="1"/>
  <c r="F121" i="1"/>
  <c r="E121" i="1"/>
  <c r="Q121" i="1" s="1"/>
  <c r="P120" i="1"/>
  <c r="O120" i="1"/>
  <c r="N120" i="1"/>
  <c r="M120" i="1"/>
  <c r="L120" i="1"/>
  <c r="K120" i="1"/>
  <c r="J120" i="1"/>
  <c r="I120" i="1"/>
  <c r="H120" i="1"/>
  <c r="G120" i="1" s="1"/>
  <c r="F120" i="1"/>
  <c r="R120" i="1" s="1"/>
  <c r="E120" i="1"/>
  <c r="P119" i="1"/>
  <c r="O119" i="1"/>
  <c r="N119" i="1"/>
  <c r="L119" i="1" s="1"/>
  <c r="M119" i="1"/>
  <c r="K119" i="1"/>
  <c r="J119" i="1"/>
  <c r="I119" i="1"/>
  <c r="H119" i="1"/>
  <c r="G119" i="1" s="1"/>
  <c r="F119" i="1"/>
  <c r="R119" i="1" s="1"/>
  <c r="E119" i="1"/>
  <c r="Q119" i="1" s="1"/>
  <c r="P118" i="1"/>
  <c r="O118" i="1"/>
  <c r="N118" i="1"/>
  <c r="M118" i="1"/>
  <c r="L118" i="1"/>
  <c r="K118" i="1"/>
  <c r="J118" i="1"/>
  <c r="I118" i="1"/>
  <c r="H118" i="1"/>
  <c r="G118" i="1" s="1"/>
  <c r="F118" i="1"/>
  <c r="R118" i="1" s="1"/>
  <c r="E118" i="1"/>
  <c r="Q118" i="1" s="1"/>
  <c r="P117" i="1"/>
  <c r="O117" i="1"/>
  <c r="N117" i="1"/>
  <c r="L117" i="1" s="1"/>
  <c r="M117" i="1"/>
  <c r="K117" i="1"/>
  <c r="J117" i="1"/>
  <c r="I117" i="1"/>
  <c r="H117" i="1"/>
  <c r="G117" i="1" s="1"/>
  <c r="F117" i="1"/>
  <c r="R117" i="1" s="1"/>
  <c r="E117" i="1"/>
  <c r="P116" i="1"/>
  <c r="L116" i="1" s="1"/>
  <c r="O116" i="1"/>
  <c r="N116" i="1"/>
  <c r="M116" i="1"/>
  <c r="K116" i="1"/>
  <c r="J116" i="1"/>
  <c r="I116" i="1"/>
  <c r="H116" i="1"/>
  <c r="G116" i="1" s="1"/>
  <c r="F116" i="1"/>
  <c r="R116" i="1" s="1"/>
  <c r="E116" i="1"/>
  <c r="Q116" i="1" s="1"/>
  <c r="P115" i="1"/>
  <c r="O115" i="1"/>
  <c r="N115" i="1"/>
  <c r="L115" i="1" s="1"/>
  <c r="M115" i="1"/>
  <c r="K115" i="1"/>
  <c r="J115" i="1"/>
  <c r="I115" i="1"/>
  <c r="H115" i="1"/>
  <c r="G115" i="1" s="1"/>
  <c r="F115" i="1"/>
  <c r="R115" i="1" s="1"/>
  <c r="E115" i="1"/>
  <c r="P114" i="1"/>
  <c r="P113" i="1" s="1"/>
  <c r="O114" i="1"/>
  <c r="O113" i="1" s="1"/>
  <c r="N114" i="1"/>
  <c r="M114" i="1"/>
  <c r="K114" i="1"/>
  <c r="K113" i="1" s="1"/>
  <c r="J114" i="1"/>
  <c r="I114" i="1"/>
  <c r="H114" i="1"/>
  <c r="G114" i="1" s="1"/>
  <c r="F114" i="1"/>
  <c r="E114" i="1"/>
  <c r="Q114" i="1" s="1"/>
  <c r="N113" i="1"/>
  <c r="M113" i="1"/>
  <c r="J113" i="1"/>
  <c r="I113" i="1"/>
  <c r="F113" i="1"/>
  <c r="E113" i="1"/>
  <c r="P112" i="1"/>
  <c r="O112" i="1"/>
  <c r="N112" i="1"/>
  <c r="M112" i="1"/>
  <c r="L112" i="1"/>
  <c r="K112" i="1"/>
  <c r="J112" i="1"/>
  <c r="I112" i="1"/>
  <c r="H112" i="1"/>
  <c r="G112" i="1" s="1"/>
  <c r="F112" i="1"/>
  <c r="R112" i="1" s="1"/>
  <c r="E112" i="1"/>
  <c r="Q112" i="1" s="1"/>
  <c r="P111" i="1"/>
  <c r="O111" i="1"/>
  <c r="N111" i="1"/>
  <c r="L111" i="1" s="1"/>
  <c r="M111" i="1"/>
  <c r="K111" i="1"/>
  <c r="J111" i="1"/>
  <c r="I111" i="1"/>
  <c r="H111" i="1"/>
  <c r="G111" i="1" s="1"/>
  <c r="F111" i="1"/>
  <c r="E111" i="1"/>
  <c r="P110" i="1"/>
  <c r="O110" i="1"/>
  <c r="N110" i="1"/>
  <c r="M110" i="1"/>
  <c r="L110" i="1"/>
  <c r="K110" i="1"/>
  <c r="J110" i="1"/>
  <c r="I110" i="1"/>
  <c r="H110" i="1"/>
  <c r="G110" i="1" s="1"/>
  <c r="F110" i="1"/>
  <c r="R110" i="1" s="1"/>
  <c r="E110" i="1"/>
  <c r="P109" i="1"/>
  <c r="O109" i="1"/>
  <c r="N109" i="1"/>
  <c r="N108" i="1" s="1"/>
  <c r="M109" i="1"/>
  <c r="M108" i="1" s="1"/>
  <c r="K109" i="1"/>
  <c r="J109" i="1"/>
  <c r="J108" i="1" s="1"/>
  <c r="I109" i="1"/>
  <c r="I108" i="1" s="1"/>
  <c r="H109" i="1"/>
  <c r="G109" i="1" s="1"/>
  <c r="F109" i="1"/>
  <c r="F108" i="1" s="1"/>
  <c r="E109" i="1"/>
  <c r="Q109" i="1" s="1"/>
  <c r="P108" i="1"/>
  <c r="O108" i="1"/>
  <c r="K108" i="1"/>
  <c r="H108" i="1"/>
  <c r="P107" i="1"/>
  <c r="P1767" i="1" s="1"/>
  <c r="O107" i="1"/>
  <c r="N107" i="1"/>
  <c r="N1767" i="1" s="1"/>
  <c r="M107" i="1"/>
  <c r="K107" i="1"/>
  <c r="J107" i="1"/>
  <c r="J1767" i="1" s="1"/>
  <c r="I107" i="1"/>
  <c r="H107" i="1"/>
  <c r="H1767" i="1" s="1"/>
  <c r="F107" i="1"/>
  <c r="F1767" i="1" s="1"/>
  <c r="E107" i="1"/>
  <c r="P106" i="1"/>
  <c r="P1766" i="1" s="1"/>
  <c r="O106" i="1"/>
  <c r="N106" i="1"/>
  <c r="N1766" i="1" s="1"/>
  <c r="M106" i="1"/>
  <c r="K106" i="1"/>
  <c r="K1766" i="1" s="1"/>
  <c r="J106" i="1"/>
  <c r="I106" i="1"/>
  <c r="I1766" i="1" s="1"/>
  <c r="H106" i="1"/>
  <c r="H1766" i="1" s="1"/>
  <c r="F106" i="1"/>
  <c r="E106" i="1"/>
  <c r="E1766" i="1" s="1"/>
  <c r="P105" i="1"/>
  <c r="P1771" i="1" s="1"/>
  <c r="O105" i="1"/>
  <c r="N105" i="1"/>
  <c r="N1771" i="1" s="1"/>
  <c r="M105" i="1"/>
  <c r="K105" i="1"/>
  <c r="J105" i="1"/>
  <c r="J1771" i="1" s="1"/>
  <c r="I105" i="1"/>
  <c r="H105" i="1"/>
  <c r="H1771" i="1" s="1"/>
  <c r="F105" i="1"/>
  <c r="F1771" i="1" s="1"/>
  <c r="E105" i="1"/>
  <c r="P104" i="1"/>
  <c r="P1770" i="1" s="1"/>
  <c r="O104" i="1"/>
  <c r="N104" i="1"/>
  <c r="N1770" i="1" s="1"/>
  <c r="M104" i="1"/>
  <c r="K104" i="1"/>
  <c r="J104" i="1"/>
  <c r="J1770" i="1" s="1"/>
  <c r="I104" i="1"/>
  <c r="H104" i="1"/>
  <c r="H1770" i="1" s="1"/>
  <c r="F104" i="1"/>
  <c r="F1770" i="1" s="1"/>
  <c r="E104" i="1"/>
  <c r="P103" i="1"/>
  <c r="O103" i="1"/>
  <c r="N103" i="1"/>
  <c r="L103" i="1" s="1"/>
  <c r="M103" i="1"/>
  <c r="K103" i="1"/>
  <c r="J103" i="1"/>
  <c r="I103" i="1"/>
  <c r="H103" i="1"/>
  <c r="G103" i="1" s="1"/>
  <c r="F103" i="1"/>
  <c r="R103" i="1" s="1"/>
  <c r="E103" i="1"/>
  <c r="P102" i="1"/>
  <c r="P101" i="1" s="1"/>
  <c r="O102" i="1"/>
  <c r="O101" i="1" s="1"/>
  <c r="N102" i="1"/>
  <c r="M102" i="1"/>
  <c r="L102" i="1"/>
  <c r="L101" i="1" s="1"/>
  <c r="K102" i="1"/>
  <c r="K101" i="1" s="1"/>
  <c r="J102" i="1"/>
  <c r="I102" i="1"/>
  <c r="H102" i="1"/>
  <c r="G102" i="1" s="1"/>
  <c r="F102" i="1"/>
  <c r="R102" i="1" s="1"/>
  <c r="E102" i="1"/>
  <c r="Q102" i="1" s="1"/>
  <c r="N101" i="1"/>
  <c r="M101" i="1"/>
  <c r="J101" i="1"/>
  <c r="I101" i="1"/>
  <c r="I1768" i="1" s="1"/>
  <c r="F101" i="1"/>
  <c r="F1768" i="1" s="1"/>
  <c r="E101" i="1"/>
  <c r="P100" i="1"/>
  <c r="L100" i="1" s="1"/>
  <c r="O100" i="1"/>
  <c r="N100" i="1"/>
  <c r="M100" i="1"/>
  <c r="K100" i="1"/>
  <c r="J100" i="1"/>
  <c r="I100" i="1"/>
  <c r="H100" i="1"/>
  <c r="G100" i="1" s="1"/>
  <c r="F100" i="1"/>
  <c r="R100" i="1" s="1"/>
  <c r="E100" i="1"/>
  <c r="Q100" i="1" s="1"/>
  <c r="P99" i="1"/>
  <c r="O99" i="1"/>
  <c r="N99" i="1"/>
  <c r="L99" i="1" s="1"/>
  <c r="M99" i="1"/>
  <c r="K99" i="1"/>
  <c r="J99" i="1"/>
  <c r="I99" i="1"/>
  <c r="H99" i="1"/>
  <c r="G99" i="1" s="1"/>
  <c r="F99" i="1"/>
  <c r="E99" i="1"/>
  <c r="P98" i="1"/>
  <c r="L98" i="1" s="1"/>
  <c r="O98" i="1"/>
  <c r="N98" i="1"/>
  <c r="M98" i="1"/>
  <c r="K98" i="1"/>
  <c r="J98" i="1"/>
  <c r="I98" i="1"/>
  <c r="H98" i="1"/>
  <c r="G98" i="1" s="1"/>
  <c r="F98" i="1"/>
  <c r="R98" i="1" s="1"/>
  <c r="E98" i="1"/>
  <c r="Q98" i="1" s="1"/>
  <c r="P97" i="1"/>
  <c r="O97" i="1"/>
  <c r="N97" i="1"/>
  <c r="L97" i="1" s="1"/>
  <c r="M97" i="1"/>
  <c r="K97" i="1"/>
  <c r="J97" i="1"/>
  <c r="I97" i="1"/>
  <c r="H97" i="1"/>
  <c r="G97" i="1" s="1"/>
  <c r="F97" i="1"/>
  <c r="E97" i="1"/>
  <c r="P96" i="1"/>
  <c r="O96" i="1"/>
  <c r="N96" i="1"/>
  <c r="M96" i="1"/>
  <c r="L96" i="1"/>
  <c r="K96" i="1"/>
  <c r="J96" i="1"/>
  <c r="I96" i="1"/>
  <c r="H96" i="1"/>
  <c r="G96" i="1" s="1"/>
  <c r="F96" i="1"/>
  <c r="R96" i="1" s="1"/>
  <c r="E96" i="1"/>
  <c r="P95" i="1"/>
  <c r="O95" i="1"/>
  <c r="N95" i="1"/>
  <c r="L95" i="1" s="1"/>
  <c r="M95" i="1"/>
  <c r="K95" i="1"/>
  <c r="J95" i="1"/>
  <c r="I95" i="1"/>
  <c r="H95" i="1"/>
  <c r="G95" i="1" s="1"/>
  <c r="F95" i="1"/>
  <c r="E95" i="1"/>
  <c r="Q95" i="1" s="1"/>
  <c r="P94" i="1"/>
  <c r="O94" i="1"/>
  <c r="N94" i="1"/>
  <c r="M94" i="1"/>
  <c r="L94" i="1"/>
  <c r="K94" i="1"/>
  <c r="J94" i="1"/>
  <c r="I94" i="1"/>
  <c r="H94" i="1"/>
  <c r="G94" i="1" s="1"/>
  <c r="F94" i="1"/>
  <c r="R94" i="1" s="1"/>
  <c r="E94" i="1"/>
  <c r="P93" i="1"/>
  <c r="O93" i="1"/>
  <c r="N93" i="1"/>
  <c r="L93" i="1" s="1"/>
  <c r="M93" i="1"/>
  <c r="K93" i="1"/>
  <c r="J93" i="1"/>
  <c r="I93" i="1"/>
  <c r="H93" i="1"/>
  <c r="G93" i="1" s="1"/>
  <c r="F93" i="1"/>
  <c r="R93" i="1" s="1"/>
  <c r="E93" i="1"/>
  <c r="Q93" i="1" s="1"/>
  <c r="P92" i="1"/>
  <c r="L92" i="1" s="1"/>
  <c r="O92" i="1"/>
  <c r="N92" i="1"/>
  <c r="M92" i="1"/>
  <c r="K92" i="1"/>
  <c r="J92" i="1"/>
  <c r="I92" i="1"/>
  <c r="H92" i="1"/>
  <c r="G92" i="1" s="1"/>
  <c r="F92" i="1"/>
  <c r="R92" i="1" s="1"/>
  <c r="E92" i="1"/>
  <c r="P91" i="1"/>
  <c r="O91" i="1"/>
  <c r="N91" i="1"/>
  <c r="L91" i="1" s="1"/>
  <c r="M91" i="1"/>
  <c r="K91" i="1"/>
  <c r="J91" i="1"/>
  <c r="J82" i="1" s="1"/>
  <c r="J169" i="1" s="1"/>
  <c r="I91" i="1"/>
  <c r="H91" i="1"/>
  <c r="G91" i="1" s="1"/>
  <c r="F91" i="1"/>
  <c r="F82" i="1" s="1"/>
  <c r="E91" i="1"/>
  <c r="Q91" i="1" s="1"/>
  <c r="P90" i="1"/>
  <c r="O90" i="1"/>
  <c r="N90" i="1"/>
  <c r="M90" i="1"/>
  <c r="L90" i="1"/>
  <c r="K90" i="1"/>
  <c r="J90" i="1"/>
  <c r="I90" i="1"/>
  <c r="H90" i="1"/>
  <c r="G90" i="1" s="1"/>
  <c r="F90" i="1"/>
  <c r="R90" i="1" s="1"/>
  <c r="E90" i="1"/>
  <c r="Q90" i="1" s="1"/>
  <c r="R89" i="1"/>
  <c r="L89" i="1"/>
  <c r="G89" i="1"/>
  <c r="E89" i="1"/>
  <c r="E1764" i="1" s="1"/>
  <c r="P88" i="1"/>
  <c r="O88" i="1"/>
  <c r="N88" i="1"/>
  <c r="M88" i="1"/>
  <c r="L88" i="1" s="1"/>
  <c r="K88" i="1"/>
  <c r="J88" i="1"/>
  <c r="I88" i="1"/>
  <c r="H88" i="1"/>
  <c r="G88" i="1"/>
  <c r="F88" i="1"/>
  <c r="E88" i="1"/>
  <c r="Q88" i="1" s="1"/>
  <c r="P87" i="1"/>
  <c r="O87" i="1"/>
  <c r="N87" i="1"/>
  <c r="M87" i="1"/>
  <c r="L87" i="1" s="1"/>
  <c r="K87" i="1"/>
  <c r="J87" i="1"/>
  <c r="I87" i="1"/>
  <c r="G87" i="1" s="1"/>
  <c r="H87" i="1"/>
  <c r="F87" i="1"/>
  <c r="R87" i="1" s="1"/>
  <c r="E87" i="1"/>
  <c r="Q87" i="1" s="1"/>
  <c r="P86" i="1"/>
  <c r="O86" i="1"/>
  <c r="N86" i="1"/>
  <c r="M86" i="1"/>
  <c r="L86" i="1" s="1"/>
  <c r="K86" i="1"/>
  <c r="J86" i="1"/>
  <c r="I86" i="1"/>
  <c r="H86" i="1"/>
  <c r="G86" i="1"/>
  <c r="F86" i="1"/>
  <c r="E86" i="1"/>
  <c r="Q86" i="1" s="1"/>
  <c r="P85" i="1"/>
  <c r="O85" i="1"/>
  <c r="N85" i="1"/>
  <c r="M85" i="1"/>
  <c r="L85" i="1" s="1"/>
  <c r="K85" i="1"/>
  <c r="J85" i="1"/>
  <c r="I85" i="1"/>
  <c r="G85" i="1" s="1"/>
  <c r="H85" i="1"/>
  <c r="F85" i="1"/>
  <c r="R85" i="1" s="1"/>
  <c r="E85" i="1"/>
  <c r="P84" i="1"/>
  <c r="O84" i="1"/>
  <c r="N84" i="1"/>
  <c r="M84" i="1"/>
  <c r="L84" i="1" s="1"/>
  <c r="K84" i="1"/>
  <c r="J84" i="1"/>
  <c r="I84" i="1"/>
  <c r="H84" i="1"/>
  <c r="G84" i="1"/>
  <c r="F84" i="1"/>
  <c r="R84" i="1" s="1"/>
  <c r="E84" i="1"/>
  <c r="Q84" i="1" s="1"/>
  <c r="P83" i="1"/>
  <c r="O83" i="1"/>
  <c r="O82" i="1" s="1"/>
  <c r="N83" i="1"/>
  <c r="M83" i="1"/>
  <c r="L83" i="1" s="1"/>
  <c r="L82" i="1" s="1"/>
  <c r="K83" i="1"/>
  <c r="K82" i="1" s="1"/>
  <c r="J83" i="1"/>
  <c r="I83" i="1"/>
  <c r="G83" i="1" s="1"/>
  <c r="H83" i="1"/>
  <c r="F83" i="1"/>
  <c r="E83" i="1"/>
  <c r="E82" i="1" s="1"/>
  <c r="P82" i="1"/>
  <c r="H82" i="1"/>
  <c r="P80" i="1"/>
  <c r="P1790" i="1" s="1"/>
  <c r="O80" i="1"/>
  <c r="N80" i="1"/>
  <c r="M80" i="1"/>
  <c r="L80" i="1"/>
  <c r="K80" i="1"/>
  <c r="J80" i="1"/>
  <c r="J1790" i="1" s="1"/>
  <c r="I80" i="1"/>
  <c r="H80" i="1"/>
  <c r="H1790" i="1" s="1"/>
  <c r="F80" i="1"/>
  <c r="F1790" i="1" s="1"/>
  <c r="E80" i="1"/>
  <c r="P79" i="1"/>
  <c r="O79" i="1"/>
  <c r="N79" i="1"/>
  <c r="N1789" i="1" s="1"/>
  <c r="M79" i="1"/>
  <c r="K79" i="1"/>
  <c r="J79" i="1"/>
  <c r="J1789" i="1" s="1"/>
  <c r="I79" i="1"/>
  <c r="H79" i="1"/>
  <c r="G79" i="1" s="1"/>
  <c r="F79" i="1"/>
  <c r="F1789" i="1" s="1"/>
  <c r="E79" i="1"/>
  <c r="P78" i="1"/>
  <c r="P1788" i="1" s="1"/>
  <c r="O78" i="1"/>
  <c r="O1788" i="1" s="1"/>
  <c r="N78" i="1"/>
  <c r="N1788" i="1" s="1"/>
  <c r="M78" i="1"/>
  <c r="M1788" i="1" s="1"/>
  <c r="L78" i="1"/>
  <c r="K78" i="1"/>
  <c r="K1788" i="1" s="1"/>
  <c r="J78" i="1"/>
  <c r="I78" i="1"/>
  <c r="H78" i="1"/>
  <c r="H1788" i="1" s="1"/>
  <c r="F78" i="1"/>
  <c r="F1788" i="1" s="1"/>
  <c r="E78" i="1"/>
  <c r="E1788" i="1" s="1"/>
  <c r="P77" i="1"/>
  <c r="O77" i="1"/>
  <c r="O1787" i="1" s="1"/>
  <c r="N77" i="1"/>
  <c r="N1787" i="1" s="1"/>
  <c r="M77" i="1"/>
  <c r="M1787" i="1" s="1"/>
  <c r="K77" i="1"/>
  <c r="J77" i="1"/>
  <c r="J1787" i="1" s="1"/>
  <c r="I77" i="1"/>
  <c r="H77" i="1"/>
  <c r="G77" i="1" s="1"/>
  <c r="F77" i="1"/>
  <c r="F1787" i="1" s="1"/>
  <c r="E77" i="1"/>
  <c r="P76" i="1"/>
  <c r="P1786" i="1" s="1"/>
  <c r="O76" i="1"/>
  <c r="O1786" i="1" s="1"/>
  <c r="N76" i="1"/>
  <c r="N1786" i="1" s="1"/>
  <c r="M76" i="1"/>
  <c r="M1786" i="1" s="1"/>
  <c r="L76" i="1"/>
  <c r="K76" i="1"/>
  <c r="J76" i="1"/>
  <c r="J1786" i="1" s="1"/>
  <c r="I76" i="1"/>
  <c r="H76" i="1"/>
  <c r="H1786" i="1" s="1"/>
  <c r="F76" i="1"/>
  <c r="F1786" i="1" s="1"/>
  <c r="E76" i="1"/>
  <c r="E1786" i="1" s="1"/>
  <c r="P75" i="1"/>
  <c r="O75" i="1"/>
  <c r="N75" i="1"/>
  <c r="N1785" i="1" s="1"/>
  <c r="M75" i="1"/>
  <c r="M1785" i="1" s="1"/>
  <c r="K75" i="1"/>
  <c r="J75" i="1"/>
  <c r="J1785" i="1" s="1"/>
  <c r="I75" i="1"/>
  <c r="H75" i="1"/>
  <c r="G75" i="1" s="1"/>
  <c r="F75" i="1"/>
  <c r="F1785" i="1" s="1"/>
  <c r="E75" i="1"/>
  <c r="P74" i="1"/>
  <c r="P1784" i="1" s="1"/>
  <c r="O74" i="1"/>
  <c r="O1784" i="1" s="1"/>
  <c r="N74" i="1"/>
  <c r="M74" i="1"/>
  <c r="M1784" i="1" s="1"/>
  <c r="L74" i="1"/>
  <c r="K74" i="1"/>
  <c r="K1784" i="1" s="1"/>
  <c r="J74" i="1"/>
  <c r="I74" i="1"/>
  <c r="H74" i="1"/>
  <c r="H1784" i="1" s="1"/>
  <c r="F74" i="1"/>
  <c r="F1784" i="1" s="1"/>
  <c r="E74" i="1"/>
  <c r="P73" i="1"/>
  <c r="O73" i="1"/>
  <c r="O1783" i="1" s="1"/>
  <c r="N73" i="1"/>
  <c r="N1783" i="1" s="1"/>
  <c r="M73" i="1"/>
  <c r="K73" i="1"/>
  <c r="J73" i="1"/>
  <c r="J1783" i="1" s="1"/>
  <c r="I73" i="1"/>
  <c r="H73" i="1"/>
  <c r="G73" i="1" s="1"/>
  <c r="F73" i="1"/>
  <c r="F1783" i="1" s="1"/>
  <c r="E73" i="1"/>
  <c r="P72" i="1"/>
  <c r="O72" i="1"/>
  <c r="N72" i="1"/>
  <c r="M72" i="1"/>
  <c r="L72" i="1"/>
  <c r="K72" i="1"/>
  <c r="J72" i="1"/>
  <c r="I72" i="1"/>
  <c r="H72" i="1"/>
  <c r="G72" i="1" s="1"/>
  <c r="F72" i="1"/>
  <c r="R72" i="1" s="1"/>
  <c r="E72" i="1"/>
  <c r="Q72" i="1" s="1"/>
  <c r="P71" i="1"/>
  <c r="O71" i="1"/>
  <c r="N71" i="1"/>
  <c r="L71" i="1" s="1"/>
  <c r="L70" i="1" s="1"/>
  <c r="M71" i="1"/>
  <c r="M70" i="1" s="1"/>
  <c r="K71" i="1"/>
  <c r="J71" i="1"/>
  <c r="J70" i="1" s="1"/>
  <c r="I71" i="1"/>
  <c r="I70" i="1" s="1"/>
  <c r="H71" i="1"/>
  <c r="G71" i="1" s="1"/>
  <c r="G70" i="1" s="1"/>
  <c r="F71" i="1"/>
  <c r="F70" i="1" s="1"/>
  <c r="E71" i="1"/>
  <c r="P70" i="1"/>
  <c r="O70" i="1"/>
  <c r="K70" i="1"/>
  <c r="H70" i="1"/>
  <c r="P69" i="1"/>
  <c r="O69" i="1"/>
  <c r="N69" i="1"/>
  <c r="L69" i="1" s="1"/>
  <c r="M69" i="1"/>
  <c r="K69" i="1"/>
  <c r="J69" i="1"/>
  <c r="I69" i="1"/>
  <c r="H69" i="1"/>
  <c r="G69" i="1" s="1"/>
  <c r="F69" i="1"/>
  <c r="E69" i="1"/>
  <c r="Q69" i="1" s="1"/>
  <c r="P68" i="1"/>
  <c r="O68" i="1"/>
  <c r="N68" i="1"/>
  <c r="M68" i="1"/>
  <c r="L68" i="1"/>
  <c r="K68" i="1"/>
  <c r="J68" i="1"/>
  <c r="I68" i="1"/>
  <c r="H68" i="1"/>
  <c r="G68" i="1" s="1"/>
  <c r="F68" i="1"/>
  <c r="R68" i="1" s="1"/>
  <c r="E68" i="1"/>
  <c r="P67" i="1"/>
  <c r="O67" i="1"/>
  <c r="N67" i="1"/>
  <c r="L67" i="1" s="1"/>
  <c r="R67" i="1" s="1"/>
  <c r="M67" i="1"/>
  <c r="K67" i="1"/>
  <c r="J67" i="1"/>
  <c r="I67" i="1"/>
  <c r="H67" i="1"/>
  <c r="G67" i="1" s="1"/>
  <c r="F67" i="1"/>
  <c r="E67" i="1"/>
  <c r="Q67" i="1" s="1"/>
  <c r="P66" i="1"/>
  <c r="O66" i="1"/>
  <c r="N66" i="1"/>
  <c r="M66" i="1"/>
  <c r="L66" i="1"/>
  <c r="K66" i="1"/>
  <c r="J66" i="1"/>
  <c r="I66" i="1"/>
  <c r="H66" i="1"/>
  <c r="G66" i="1" s="1"/>
  <c r="F66" i="1"/>
  <c r="R66" i="1" s="1"/>
  <c r="E66" i="1"/>
  <c r="Q66" i="1" s="1"/>
  <c r="P65" i="1"/>
  <c r="O65" i="1"/>
  <c r="N65" i="1"/>
  <c r="L65" i="1" s="1"/>
  <c r="M65" i="1"/>
  <c r="K65" i="1"/>
  <c r="J65" i="1"/>
  <c r="I65" i="1"/>
  <c r="H65" i="1"/>
  <c r="G65" i="1" s="1"/>
  <c r="F65" i="1"/>
  <c r="R65" i="1" s="1"/>
  <c r="E65" i="1"/>
  <c r="P64" i="1"/>
  <c r="O64" i="1"/>
  <c r="N64" i="1"/>
  <c r="M64" i="1"/>
  <c r="L64" i="1"/>
  <c r="K64" i="1"/>
  <c r="J64" i="1"/>
  <c r="I64" i="1"/>
  <c r="H64" i="1"/>
  <c r="G64" i="1" s="1"/>
  <c r="F64" i="1"/>
  <c r="R64" i="1" s="1"/>
  <c r="E64" i="1"/>
  <c r="Q64" i="1" s="1"/>
  <c r="P63" i="1"/>
  <c r="O63" i="1"/>
  <c r="N63" i="1"/>
  <c r="L63" i="1" s="1"/>
  <c r="M63" i="1"/>
  <c r="K63" i="1"/>
  <c r="J63" i="1"/>
  <c r="I63" i="1"/>
  <c r="H63" i="1"/>
  <c r="G63" i="1" s="1"/>
  <c r="F63" i="1"/>
  <c r="E63" i="1"/>
  <c r="P62" i="1"/>
  <c r="O62" i="1"/>
  <c r="N62" i="1"/>
  <c r="M62" i="1"/>
  <c r="L62" i="1"/>
  <c r="K62" i="1"/>
  <c r="J62" i="1"/>
  <c r="I62" i="1"/>
  <c r="H62" i="1"/>
  <c r="G62" i="1" s="1"/>
  <c r="F62" i="1"/>
  <c r="R62" i="1" s="1"/>
  <c r="E62" i="1"/>
  <c r="P61" i="1"/>
  <c r="O61" i="1"/>
  <c r="N61" i="1"/>
  <c r="L61" i="1" s="1"/>
  <c r="M61" i="1"/>
  <c r="K61" i="1"/>
  <c r="J61" i="1"/>
  <c r="I61" i="1"/>
  <c r="H61" i="1"/>
  <c r="G61" i="1" s="1"/>
  <c r="F61" i="1"/>
  <c r="E61" i="1"/>
  <c r="Q61" i="1" s="1"/>
  <c r="P60" i="1"/>
  <c r="O60" i="1"/>
  <c r="N60" i="1"/>
  <c r="M60" i="1"/>
  <c r="L60" i="1"/>
  <c r="K60" i="1"/>
  <c r="J60" i="1"/>
  <c r="I60" i="1"/>
  <c r="H60" i="1"/>
  <c r="G60" i="1" s="1"/>
  <c r="F60" i="1"/>
  <c r="R60" i="1" s="1"/>
  <c r="E60" i="1"/>
  <c r="P59" i="1"/>
  <c r="O59" i="1"/>
  <c r="N59" i="1"/>
  <c r="L59" i="1" s="1"/>
  <c r="M59" i="1"/>
  <c r="M58" i="1" s="1"/>
  <c r="K59" i="1"/>
  <c r="J59" i="1"/>
  <c r="J58" i="1" s="1"/>
  <c r="I59" i="1"/>
  <c r="I58" i="1" s="1"/>
  <c r="H59" i="1"/>
  <c r="G59" i="1" s="1"/>
  <c r="F59" i="1"/>
  <c r="F58" i="1" s="1"/>
  <c r="E59" i="1"/>
  <c r="Q59" i="1" s="1"/>
  <c r="P58" i="1"/>
  <c r="O58" i="1"/>
  <c r="K58" i="1"/>
  <c r="H58" i="1"/>
  <c r="P57" i="1"/>
  <c r="O57" i="1"/>
  <c r="N57" i="1"/>
  <c r="L57" i="1" s="1"/>
  <c r="M57" i="1"/>
  <c r="K57" i="1"/>
  <c r="J57" i="1"/>
  <c r="I57" i="1"/>
  <c r="H57" i="1"/>
  <c r="G57" i="1" s="1"/>
  <c r="F57" i="1"/>
  <c r="E57" i="1"/>
  <c r="P56" i="1"/>
  <c r="O56" i="1"/>
  <c r="N56" i="1"/>
  <c r="M56" i="1"/>
  <c r="L56" i="1"/>
  <c r="K56" i="1"/>
  <c r="J56" i="1"/>
  <c r="I56" i="1"/>
  <c r="H56" i="1"/>
  <c r="G56" i="1" s="1"/>
  <c r="F56" i="1"/>
  <c r="R56" i="1" s="1"/>
  <c r="E56" i="1"/>
  <c r="P55" i="1"/>
  <c r="O55" i="1"/>
  <c r="N55" i="1"/>
  <c r="L55" i="1" s="1"/>
  <c r="M55" i="1"/>
  <c r="K55" i="1"/>
  <c r="J55" i="1"/>
  <c r="I55" i="1"/>
  <c r="H55" i="1"/>
  <c r="G55" i="1" s="1"/>
  <c r="F55" i="1"/>
  <c r="E55" i="1"/>
  <c r="Q55" i="1" s="1"/>
  <c r="P54" i="1"/>
  <c r="O54" i="1"/>
  <c r="N54" i="1"/>
  <c r="M54" i="1"/>
  <c r="L54" i="1"/>
  <c r="K54" i="1"/>
  <c r="J54" i="1"/>
  <c r="I54" i="1"/>
  <c r="H54" i="1"/>
  <c r="G54" i="1" s="1"/>
  <c r="F54" i="1"/>
  <c r="R54" i="1" s="1"/>
  <c r="E54" i="1"/>
  <c r="P53" i="1"/>
  <c r="O53" i="1"/>
  <c r="N53" i="1"/>
  <c r="L53" i="1" s="1"/>
  <c r="M53" i="1"/>
  <c r="K53" i="1"/>
  <c r="J53" i="1"/>
  <c r="I53" i="1"/>
  <c r="H53" i="1"/>
  <c r="G53" i="1" s="1"/>
  <c r="F53" i="1"/>
  <c r="R53" i="1" s="1"/>
  <c r="E53" i="1"/>
  <c r="Q53" i="1" s="1"/>
  <c r="P52" i="1"/>
  <c r="O52" i="1"/>
  <c r="N52" i="1"/>
  <c r="M52" i="1"/>
  <c r="L52" i="1"/>
  <c r="K52" i="1"/>
  <c r="J52" i="1"/>
  <c r="I52" i="1"/>
  <c r="H52" i="1"/>
  <c r="G52" i="1" s="1"/>
  <c r="F52" i="1"/>
  <c r="R52" i="1" s="1"/>
  <c r="E52" i="1"/>
  <c r="Q52" i="1" s="1"/>
  <c r="P51" i="1"/>
  <c r="O51" i="1"/>
  <c r="N51" i="1"/>
  <c r="L51" i="1" s="1"/>
  <c r="M51" i="1"/>
  <c r="K51" i="1"/>
  <c r="J51" i="1"/>
  <c r="I51" i="1"/>
  <c r="H51" i="1"/>
  <c r="G51" i="1" s="1"/>
  <c r="F51" i="1"/>
  <c r="R51" i="1" s="1"/>
  <c r="E51" i="1"/>
  <c r="P50" i="1"/>
  <c r="O50" i="1"/>
  <c r="N50" i="1"/>
  <c r="M50" i="1"/>
  <c r="L50" i="1"/>
  <c r="K50" i="1"/>
  <c r="J50" i="1"/>
  <c r="I50" i="1"/>
  <c r="H50" i="1"/>
  <c r="G50" i="1" s="1"/>
  <c r="F50" i="1"/>
  <c r="R50" i="1" s="1"/>
  <c r="E50" i="1"/>
  <c r="Q50" i="1" s="1"/>
  <c r="P49" i="1"/>
  <c r="O49" i="1"/>
  <c r="N49" i="1"/>
  <c r="L49" i="1" s="1"/>
  <c r="M49" i="1"/>
  <c r="K49" i="1"/>
  <c r="J49" i="1"/>
  <c r="I49" i="1"/>
  <c r="H49" i="1"/>
  <c r="G49" i="1" s="1"/>
  <c r="F49" i="1"/>
  <c r="E49" i="1"/>
  <c r="P48" i="1"/>
  <c r="O48" i="1"/>
  <c r="N48" i="1"/>
  <c r="M48" i="1"/>
  <c r="L48" i="1"/>
  <c r="K48" i="1"/>
  <c r="J48" i="1"/>
  <c r="I48" i="1"/>
  <c r="H48" i="1"/>
  <c r="G48" i="1" s="1"/>
  <c r="F48" i="1"/>
  <c r="R48" i="1" s="1"/>
  <c r="E48" i="1"/>
  <c r="P47" i="1"/>
  <c r="O47" i="1"/>
  <c r="N47" i="1"/>
  <c r="L47" i="1" s="1"/>
  <c r="L46" i="1" s="1"/>
  <c r="M47" i="1"/>
  <c r="M46" i="1" s="1"/>
  <c r="K47" i="1"/>
  <c r="J47" i="1"/>
  <c r="J46" i="1" s="1"/>
  <c r="I47" i="1"/>
  <c r="I46" i="1" s="1"/>
  <c r="H47" i="1"/>
  <c r="G47" i="1" s="1"/>
  <c r="F47" i="1"/>
  <c r="F46" i="1" s="1"/>
  <c r="E47" i="1"/>
  <c r="Q47" i="1" s="1"/>
  <c r="P46" i="1"/>
  <c r="O46" i="1"/>
  <c r="K46" i="1"/>
  <c r="H46" i="1"/>
  <c r="P45" i="1"/>
  <c r="O45" i="1"/>
  <c r="N45" i="1"/>
  <c r="L45" i="1" s="1"/>
  <c r="M45" i="1"/>
  <c r="K45" i="1"/>
  <c r="J45" i="1"/>
  <c r="I45" i="1"/>
  <c r="H45" i="1"/>
  <c r="G45" i="1" s="1"/>
  <c r="F45" i="1"/>
  <c r="R45" i="1" s="1"/>
  <c r="E45" i="1"/>
  <c r="P44" i="1"/>
  <c r="O44" i="1"/>
  <c r="N44" i="1"/>
  <c r="M44" i="1"/>
  <c r="L44" i="1"/>
  <c r="K44" i="1"/>
  <c r="J44" i="1"/>
  <c r="I44" i="1"/>
  <c r="H44" i="1"/>
  <c r="G44" i="1" s="1"/>
  <c r="F44" i="1"/>
  <c r="R44" i="1" s="1"/>
  <c r="E44" i="1"/>
  <c r="Q44" i="1" s="1"/>
  <c r="P43" i="1"/>
  <c r="O43" i="1"/>
  <c r="N43" i="1"/>
  <c r="L43" i="1" s="1"/>
  <c r="L42" i="1" s="1"/>
  <c r="M43" i="1"/>
  <c r="M42" i="1" s="1"/>
  <c r="K43" i="1"/>
  <c r="J43" i="1"/>
  <c r="J42" i="1" s="1"/>
  <c r="I43" i="1"/>
  <c r="I42" i="1" s="1"/>
  <c r="H43" i="1"/>
  <c r="G43" i="1" s="1"/>
  <c r="G42" i="1" s="1"/>
  <c r="F43" i="1"/>
  <c r="F42" i="1" s="1"/>
  <c r="E43" i="1"/>
  <c r="P42" i="1"/>
  <c r="O42" i="1"/>
  <c r="K42" i="1"/>
  <c r="H42" i="1"/>
  <c r="P41" i="1"/>
  <c r="O41" i="1"/>
  <c r="N41" i="1"/>
  <c r="L41" i="1" s="1"/>
  <c r="M41" i="1"/>
  <c r="K41" i="1"/>
  <c r="J41" i="1"/>
  <c r="I41" i="1"/>
  <c r="H41" i="1"/>
  <c r="G41" i="1" s="1"/>
  <c r="F41" i="1"/>
  <c r="R41" i="1" s="1"/>
  <c r="E41" i="1"/>
  <c r="Q41" i="1" s="1"/>
  <c r="P40" i="1"/>
  <c r="O40" i="1"/>
  <c r="N40" i="1"/>
  <c r="M40" i="1"/>
  <c r="L40" i="1"/>
  <c r="K40" i="1"/>
  <c r="J40" i="1"/>
  <c r="I40" i="1"/>
  <c r="H40" i="1"/>
  <c r="G40" i="1" s="1"/>
  <c r="F40" i="1"/>
  <c r="R40" i="1" s="1"/>
  <c r="E40" i="1"/>
  <c r="Q40" i="1" s="1"/>
  <c r="P39" i="1"/>
  <c r="O39" i="1"/>
  <c r="N39" i="1"/>
  <c r="L39" i="1" s="1"/>
  <c r="M39" i="1"/>
  <c r="K39" i="1"/>
  <c r="J39" i="1"/>
  <c r="I39" i="1"/>
  <c r="H39" i="1"/>
  <c r="G39" i="1" s="1"/>
  <c r="F39" i="1"/>
  <c r="R39" i="1" s="1"/>
  <c r="E39" i="1"/>
  <c r="P38" i="1"/>
  <c r="O38" i="1"/>
  <c r="N38" i="1"/>
  <c r="M38" i="1"/>
  <c r="L38" i="1"/>
  <c r="K38" i="1"/>
  <c r="J38" i="1"/>
  <c r="I38" i="1"/>
  <c r="H38" i="1"/>
  <c r="G38" i="1" s="1"/>
  <c r="F38" i="1"/>
  <c r="R38" i="1" s="1"/>
  <c r="E38" i="1"/>
  <c r="Q38" i="1" s="1"/>
  <c r="P37" i="1"/>
  <c r="O37" i="1"/>
  <c r="N37" i="1"/>
  <c r="L37" i="1" s="1"/>
  <c r="M37" i="1"/>
  <c r="K37" i="1"/>
  <c r="J37" i="1"/>
  <c r="I37" i="1"/>
  <c r="H37" i="1"/>
  <c r="G37" i="1" s="1"/>
  <c r="F37" i="1"/>
  <c r="E37" i="1"/>
  <c r="P36" i="1"/>
  <c r="O36" i="1"/>
  <c r="N36" i="1"/>
  <c r="M36" i="1"/>
  <c r="L36" i="1"/>
  <c r="K36" i="1"/>
  <c r="J36" i="1"/>
  <c r="I36" i="1"/>
  <c r="H36" i="1"/>
  <c r="G36" i="1" s="1"/>
  <c r="F36" i="1"/>
  <c r="R36" i="1" s="1"/>
  <c r="E36" i="1"/>
  <c r="P35" i="1"/>
  <c r="O35" i="1"/>
  <c r="N35" i="1"/>
  <c r="L35" i="1" s="1"/>
  <c r="M35" i="1"/>
  <c r="K35" i="1"/>
  <c r="J35" i="1"/>
  <c r="I35" i="1"/>
  <c r="H35" i="1"/>
  <c r="G35" i="1" s="1"/>
  <c r="F35" i="1"/>
  <c r="E35" i="1"/>
  <c r="Q35" i="1" s="1"/>
  <c r="P34" i="1"/>
  <c r="O34" i="1"/>
  <c r="N34" i="1"/>
  <c r="M34" i="1"/>
  <c r="L34" i="1"/>
  <c r="K34" i="1"/>
  <c r="J34" i="1"/>
  <c r="I34" i="1"/>
  <c r="H34" i="1"/>
  <c r="G34" i="1" s="1"/>
  <c r="F34" i="1"/>
  <c r="R34" i="1" s="1"/>
  <c r="E34" i="1"/>
  <c r="P33" i="1"/>
  <c r="O33" i="1"/>
  <c r="N33" i="1"/>
  <c r="L33" i="1" s="1"/>
  <c r="M33" i="1"/>
  <c r="K33" i="1"/>
  <c r="J33" i="1"/>
  <c r="I33" i="1"/>
  <c r="H33" i="1"/>
  <c r="G33" i="1" s="1"/>
  <c r="F33" i="1"/>
  <c r="R33" i="1" s="1"/>
  <c r="E33" i="1"/>
  <c r="Q33" i="1" s="1"/>
  <c r="P32" i="1"/>
  <c r="O32" i="1"/>
  <c r="N32" i="1"/>
  <c r="M32" i="1"/>
  <c r="L32" i="1"/>
  <c r="K32" i="1"/>
  <c r="J32" i="1"/>
  <c r="I32" i="1"/>
  <c r="H32" i="1"/>
  <c r="G32" i="1" s="1"/>
  <c r="F32" i="1"/>
  <c r="R32" i="1" s="1"/>
  <c r="E32" i="1"/>
  <c r="Q32" i="1" s="1"/>
  <c r="P31" i="1"/>
  <c r="O31" i="1"/>
  <c r="N31" i="1"/>
  <c r="L31" i="1" s="1"/>
  <c r="M31" i="1"/>
  <c r="M30" i="1" s="1"/>
  <c r="K31" i="1"/>
  <c r="J31" i="1"/>
  <c r="J30" i="1" s="1"/>
  <c r="I31" i="1"/>
  <c r="I30" i="1" s="1"/>
  <c r="H31" i="1"/>
  <c r="G31" i="1" s="1"/>
  <c r="F31" i="1"/>
  <c r="F30" i="1" s="1"/>
  <c r="E31" i="1"/>
  <c r="P30" i="1"/>
  <c r="O30" i="1"/>
  <c r="K30" i="1"/>
  <c r="H30" i="1"/>
  <c r="P29" i="1"/>
  <c r="O29" i="1"/>
  <c r="N29" i="1"/>
  <c r="M29" i="1"/>
  <c r="L29" i="1"/>
  <c r="K29" i="1"/>
  <c r="J29" i="1"/>
  <c r="I29" i="1"/>
  <c r="H29" i="1"/>
  <c r="G29" i="1" s="1"/>
  <c r="F29" i="1"/>
  <c r="R29" i="1" s="1"/>
  <c r="E29" i="1"/>
  <c r="Q29" i="1" s="1"/>
  <c r="P28" i="1"/>
  <c r="P27" i="1" s="1"/>
  <c r="O28" i="1"/>
  <c r="O27" i="1" s="1"/>
  <c r="N28" i="1"/>
  <c r="M28" i="1"/>
  <c r="L28" i="1"/>
  <c r="L27" i="1" s="1"/>
  <c r="K28" i="1"/>
  <c r="K27" i="1" s="1"/>
  <c r="J28" i="1"/>
  <c r="I28" i="1"/>
  <c r="H28" i="1"/>
  <c r="G28" i="1" s="1"/>
  <c r="F28" i="1"/>
  <c r="R28" i="1" s="1"/>
  <c r="E28" i="1"/>
  <c r="Q28" i="1" s="1"/>
  <c r="N27" i="1"/>
  <c r="M27" i="1"/>
  <c r="J27" i="1"/>
  <c r="I27" i="1"/>
  <c r="F27" i="1"/>
  <c r="E27" i="1"/>
  <c r="L26" i="1"/>
  <c r="R26" i="1" s="1"/>
  <c r="G26" i="1"/>
  <c r="Q26" i="1" s="1"/>
  <c r="P25" i="1"/>
  <c r="P1765" i="1" s="1"/>
  <c r="O25" i="1"/>
  <c r="N25" i="1"/>
  <c r="M25" i="1"/>
  <c r="L25" i="1"/>
  <c r="K25" i="1"/>
  <c r="J25" i="1"/>
  <c r="J1765" i="1" s="1"/>
  <c r="I25" i="1"/>
  <c r="H25" i="1"/>
  <c r="H1765" i="1" s="1"/>
  <c r="G25" i="1"/>
  <c r="F25" i="1"/>
  <c r="E25" i="1"/>
  <c r="P24" i="1"/>
  <c r="O24" i="1"/>
  <c r="N24" i="1"/>
  <c r="L24" i="1" s="1"/>
  <c r="M24" i="1"/>
  <c r="K24" i="1"/>
  <c r="J24" i="1"/>
  <c r="I24" i="1"/>
  <c r="H24" i="1"/>
  <c r="G24" i="1" s="1"/>
  <c r="F24" i="1"/>
  <c r="R24" i="1" s="1"/>
  <c r="E24" i="1"/>
  <c r="P23" i="1"/>
  <c r="O23" i="1"/>
  <c r="N23" i="1"/>
  <c r="M23" i="1"/>
  <c r="L23" i="1"/>
  <c r="K23" i="1"/>
  <c r="J23" i="1"/>
  <c r="I23" i="1"/>
  <c r="H23" i="1"/>
  <c r="G23" i="1" s="1"/>
  <c r="F23" i="1"/>
  <c r="R23" i="1" s="1"/>
  <c r="E23" i="1"/>
  <c r="Q23" i="1" s="1"/>
  <c r="P22" i="1"/>
  <c r="O22" i="1"/>
  <c r="N22" i="1"/>
  <c r="L22" i="1" s="1"/>
  <c r="M22" i="1"/>
  <c r="K22" i="1"/>
  <c r="J22" i="1"/>
  <c r="I22" i="1"/>
  <c r="H22" i="1"/>
  <c r="G22" i="1" s="1"/>
  <c r="F22" i="1"/>
  <c r="E22" i="1"/>
  <c r="P21" i="1"/>
  <c r="L21" i="1" s="1"/>
  <c r="O21" i="1"/>
  <c r="N21" i="1"/>
  <c r="M21" i="1"/>
  <c r="K21" i="1"/>
  <c r="J21" i="1"/>
  <c r="I21" i="1"/>
  <c r="H21" i="1"/>
  <c r="G21" i="1" s="1"/>
  <c r="F21" i="1"/>
  <c r="R21" i="1" s="1"/>
  <c r="E21" i="1"/>
  <c r="Q21" i="1" s="1"/>
  <c r="P20" i="1"/>
  <c r="O20" i="1"/>
  <c r="N20" i="1"/>
  <c r="L20" i="1" s="1"/>
  <c r="M20" i="1"/>
  <c r="K20" i="1"/>
  <c r="J20" i="1"/>
  <c r="I20" i="1"/>
  <c r="H20" i="1"/>
  <c r="G20" i="1" s="1"/>
  <c r="F20" i="1"/>
  <c r="E20" i="1"/>
  <c r="P19" i="1"/>
  <c r="L19" i="1" s="1"/>
  <c r="O19" i="1"/>
  <c r="N19" i="1"/>
  <c r="M19" i="1"/>
  <c r="K19" i="1"/>
  <c r="J19" i="1"/>
  <c r="I19" i="1"/>
  <c r="H19" i="1"/>
  <c r="G19" i="1" s="1"/>
  <c r="F19" i="1"/>
  <c r="R19" i="1" s="1"/>
  <c r="E19" i="1"/>
  <c r="Q19" i="1" s="1"/>
  <c r="P18" i="1"/>
  <c r="O18" i="1"/>
  <c r="N18" i="1"/>
  <c r="L18" i="1" s="1"/>
  <c r="M18" i="1"/>
  <c r="K18" i="1"/>
  <c r="J18" i="1"/>
  <c r="I18" i="1"/>
  <c r="H18" i="1"/>
  <c r="G18" i="1" s="1"/>
  <c r="F18" i="1"/>
  <c r="E18" i="1"/>
  <c r="P17" i="1"/>
  <c r="O17" i="1"/>
  <c r="N17" i="1"/>
  <c r="M17" i="1"/>
  <c r="L17" i="1"/>
  <c r="K17" i="1"/>
  <c r="J17" i="1"/>
  <c r="I17" i="1"/>
  <c r="H17" i="1"/>
  <c r="G17" i="1" s="1"/>
  <c r="F17" i="1"/>
  <c r="R17" i="1" s="1"/>
  <c r="E17" i="1"/>
  <c r="P16" i="1"/>
  <c r="O16" i="1"/>
  <c r="N16" i="1"/>
  <c r="L16" i="1" s="1"/>
  <c r="M16" i="1"/>
  <c r="K16" i="1"/>
  <c r="J16" i="1"/>
  <c r="I16" i="1"/>
  <c r="H16" i="1"/>
  <c r="G16" i="1" s="1"/>
  <c r="F16" i="1"/>
  <c r="E16" i="1"/>
  <c r="Q16" i="1" s="1"/>
  <c r="L15" i="1"/>
  <c r="L1764" i="1" s="1"/>
  <c r="R1764" i="1" s="1"/>
  <c r="G15" i="1"/>
  <c r="Q15" i="1" s="1"/>
  <c r="P14" i="1"/>
  <c r="O14" i="1"/>
  <c r="N14" i="1"/>
  <c r="M14" i="1"/>
  <c r="L14" i="1"/>
  <c r="K14" i="1"/>
  <c r="J14" i="1"/>
  <c r="I14" i="1"/>
  <c r="H14" i="1"/>
  <c r="G14" i="1" s="1"/>
  <c r="F14" i="1"/>
  <c r="F10" i="1" s="1"/>
  <c r="E14" i="1"/>
  <c r="Q14" i="1" s="1"/>
  <c r="P13" i="1"/>
  <c r="O13" i="1"/>
  <c r="N13" i="1"/>
  <c r="N10" i="1" s="1"/>
  <c r="M13" i="1"/>
  <c r="K13" i="1"/>
  <c r="J13" i="1"/>
  <c r="J10" i="1" s="1"/>
  <c r="I13" i="1"/>
  <c r="H13" i="1"/>
  <c r="F13" i="1"/>
  <c r="E13" i="1"/>
  <c r="Q13" i="1" s="1"/>
  <c r="P12" i="1"/>
  <c r="O12" i="1"/>
  <c r="N12" i="1"/>
  <c r="M12" i="1"/>
  <c r="L12" i="1" s="1"/>
  <c r="K12" i="1"/>
  <c r="J12" i="1"/>
  <c r="I12" i="1"/>
  <c r="H12" i="1"/>
  <c r="G12" i="1"/>
  <c r="F12" i="1"/>
  <c r="R12" i="1" s="1"/>
  <c r="E12" i="1"/>
  <c r="Q12" i="1" s="1"/>
  <c r="P11" i="1"/>
  <c r="P10" i="1" s="1"/>
  <c r="O11" i="1"/>
  <c r="N11" i="1"/>
  <c r="M11" i="1"/>
  <c r="L11" i="1" s="1"/>
  <c r="K11" i="1"/>
  <c r="J11" i="1"/>
  <c r="I11" i="1"/>
  <c r="I10" i="1" s="1"/>
  <c r="H11" i="1"/>
  <c r="H10" i="1" s="1"/>
  <c r="F11" i="1"/>
  <c r="R11" i="1" s="1"/>
  <c r="E11" i="1"/>
  <c r="E10" i="1" s="1"/>
  <c r="O10" i="1"/>
  <c r="O81" i="1" s="1"/>
  <c r="K10" i="1"/>
  <c r="R30" i="1" l="1"/>
  <c r="G30" i="1"/>
  <c r="S82" i="1"/>
  <c r="F169" i="1"/>
  <c r="R82" i="1"/>
  <c r="R124" i="1"/>
  <c r="G130" i="1"/>
  <c r="P81" i="1"/>
  <c r="J81" i="1"/>
  <c r="R16" i="1"/>
  <c r="Q18" i="1"/>
  <c r="Q20" i="1"/>
  <c r="Q22" i="1"/>
  <c r="L30" i="1"/>
  <c r="Q34" i="1"/>
  <c r="R35" i="1"/>
  <c r="Q37" i="1"/>
  <c r="Q43" i="1"/>
  <c r="R46" i="1"/>
  <c r="Q49" i="1"/>
  <c r="Q54" i="1"/>
  <c r="R55" i="1"/>
  <c r="Q57" i="1"/>
  <c r="G58" i="1"/>
  <c r="Q60" i="1"/>
  <c r="R61" i="1"/>
  <c r="Q63" i="1"/>
  <c r="Q68" i="1"/>
  <c r="R69" i="1"/>
  <c r="O169" i="1"/>
  <c r="R86" i="1"/>
  <c r="Q92" i="1"/>
  <c r="Q94" i="1"/>
  <c r="R95" i="1"/>
  <c r="Q97" i="1"/>
  <c r="Q99" i="1"/>
  <c r="G101" i="1"/>
  <c r="Q111" i="1"/>
  <c r="Q120" i="1"/>
  <c r="R121" i="1"/>
  <c r="Q123" i="1"/>
  <c r="Q125" i="1"/>
  <c r="G126" i="1"/>
  <c r="Q128" i="1"/>
  <c r="R129" i="1"/>
  <c r="L130" i="1"/>
  <c r="Q134" i="1"/>
  <c r="Q136" i="1"/>
  <c r="R137" i="1"/>
  <c r="Q139" i="1"/>
  <c r="Q144" i="1"/>
  <c r="Q146" i="1"/>
  <c r="Q148" i="1"/>
  <c r="Q150" i="1"/>
  <c r="Q152" i="1"/>
  <c r="R153" i="1"/>
  <c r="R155" i="1"/>
  <c r="R157" i="1"/>
  <c r="Q162" i="1"/>
  <c r="R163" i="1"/>
  <c r="Q165" i="1"/>
  <c r="Q177" i="1"/>
  <c r="Q17" i="1"/>
  <c r="R18" i="1"/>
  <c r="R20" i="1"/>
  <c r="R22" i="1"/>
  <c r="Q24" i="1"/>
  <c r="G27" i="1"/>
  <c r="G82" i="1"/>
  <c r="Q82" i="1" s="1"/>
  <c r="Q168" i="1"/>
  <c r="G170" i="1"/>
  <c r="I81" i="1"/>
  <c r="R70" i="1"/>
  <c r="R130" i="1"/>
  <c r="Q145" i="1"/>
  <c r="F81" i="1"/>
  <c r="Q31" i="1"/>
  <c r="Q36" i="1"/>
  <c r="R37" i="1"/>
  <c r="Q39" i="1"/>
  <c r="R42" i="1"/>
  <c r="Q45" i="1"/>
  <c r="G46" i="1"/>
  <c r="Q48" i="1"/>
  <c r="R49" i="1"/>
  <c r="Q51" i="1"/>
  <c r="Q56" i="1"/>
  <c r="R57" i="1"/>
  <c r="L58" i="1"/>
  <c r="R58" i="1" s="1"/>
  <c r="Q62" i="1"/>
  <c r="R63" i="1"/>
  <c r="Q65" i="1"/>
  <c r="Q71" i="1"/>
  <c r="R83" i="1"/>
  <c r="K169" i="1"/>
  <c r="Q85" i="1"/>
  <c r="R88" i="1"/>
  <c r="Q96" i="1"/>
  <c r="R97" i="1"/>
  <c r="R99" i="1"/>
  <c r="Q103" i="1"/>
  <c r="G108" i="1"/>
  <c r="Q110" i="1"/>
  <c r="R111" i="1"/>
  <c r="Q113" i="1"/>
  <c r="G113" i="1"/>
  <c r="Q115" i="1"/>
  <c r="Q117" i="1"/>
  <c r="Q122" i="1"/>
  <c r="R123" i="1"/>
  <c r="R125" i="1"/>
  <c r="L126" i="1"/>
  <c r="R126" i="1" s="1"/>
  <c r="Q131" i="1"/>
  <c r="Q138" i="1"/>
  <c r="R139" i="1"/>
  <c r="Q141" i="1"/>
  <c r="Q154" i="1"/>
  <c r="Q156" i="1"/>
  <c r="Q159" i="1"/>
  <c r="Q164" i="1"/>
  <c r="R165" i="1"/>
  <c r="Q181" i="1"/>
  <c r="Q183" i="1"/>
  <c r="Q185" i="1"/>
  <c r="Q192" i="1"/>
  <c r="G195" i="1"/>
  <c r="Q207" i="1"/>
  <c r="Q219" i="1"/>
  <c r="Q226" i="1"/>
  <c r="G244" i="1"/>
  <c r="Q249" i="1"/>
  <c r="J333" i="1"/>
  <c r="R273" i="1"/>
  <c r="R292" i="1"/>
  <c r="L291" i="1"/>
  <c r="R291" i="1" s="1"/>
  <c r="R310" i="1"/>
  <c r="L309" i="1"/>
  <c r="R309" i="1" s="1"/>
  <c r="Q339" i="1"/>
  <c r="Q341" i="1"/>
  <c r="Q343" i="1"/>
  <c r="Q345" i="1"/>
  <c r="Q347" i="1"/>
  <c r="Q349" i="1"/>
  <c r="Q351" i="1"/>
  <c r="Q353" i="1"/>
  <c r="G353" i="1"/>
  <c r="Q356" i="1"/>
  <c r="Q195" i="1"/>
  <c r="Q248" i="1"/>
  <c r="R260" i="1"/>
  <c r="R274" i="1"/>
  <c r="L273" i="1"/>
  <c r="L295" i="1"/>
  <c r="R335" i="1"/>
  <c r="L334" i="1"/>
  <c r="Q206" i="1"/>
  <c r="Q218" i="1"/>
  <c r="E484" i="1"/>
  <c r="L704" i="1"/>
  <c r="Q198" i="1"/>
  <c r="Q203" i="1"/>
  <c r="Q205" i="1"/>
  <c r="Q213" i="1"/>
  <c r="Q217" i="1"/>
  <c r="R268" i="1"/>
  <c r="R270" i="1"/>
  <c r="R272" i="1"/>
  <c r="Q358" i="1"/>
  <c r="Q360" i="1"/>
  <c r="Q362" i="1"/>
  <c r="R27" i="1"/>
  <c r="R31" i="1"/>
  <c r="R43" i="1"/>
  <c r="R47" i="1"/>
  <c r="R59" i="1"/>
  <c r="R71" i="1"/>
  <c r="Q83" i="1"/>
  <c r="R91" i="1"/>
  <c r="R159" i="1"/>
  <c r="R173" i="1"/>
  <c r="R252" i="1"/>
  <c r="Q277" i="1"/>
  <c r="G563" i="1"/>
  <c r="I562" i="1"/>
  <c r="G566" i="1"/>
  <c r="L569" i="1"/>
  <c r="M568" i="1"/>
  <c r="G628" i="1"/>
  <c r="L686" i="1"/>
  <c r="L685" i="1" s="1"/>
  <c r="M685" i="1"/>
  <c r="M754" i="1" s="1"/>
  <c r="G705" i="1"/>
  <c r="G704" i="1" s="1"/>
  <c r="H704" i="1"/>
  <c r="G732" i="1"/>
  <c r="G731" i="1" s="1"/>
  <c r="H731" i="1"/>
  <c r="L744" i="1"/>
  <c r="N743" i="1"/>
  <c r="R997" i="1"/>
  <c r="F987" i="1"/>
  <c r="E1002" i="1"/>
  <c r="E1012" i="1"/>
  <c r="E1048" i="1"/>
  <c r="G1106" i="1"/>
  <c r="Q1106" i="1" s="1"/>
  <c r="H1104" i="1"/>
  <c r="Q1137" i="1"/>
  <c r="J1135" i="1"/>
  <c r="G1137" i="1"/>
  <c r="E1765" i="1"/>
  <c r="I1765" i="1"/>
  <c r="M1765" i="1"/>
  <c r="Q25" i="1"/>
  <c r="E30" i="1"/>
  <c r="E42" i="1"/>
  <c r="E46" i="1"/>
  <c r="E58" i="1"/>
  <c r="E70" i="1"/>
  <c r="K1783" i="1"/>
  <c r="E1784" i="1"/>
  <c r="I1784" i="1"/>
  <c r="K1785" i="1"/>
  <c r="O1785" i="1"/>
  <c r="I1786" i="1"/>
  <c r="K1787" i="1"/>
  <c r="I1788" i="1"/>
  <c r="K1789" i="1"/>
  <c r="O1789" i="1"/>
  <c r="E1790" i="1"/>
  <c r="I1790" i="1"/>
  <c r="M1790" i="1"/>
  <c r="K81" i="1"/>
  <c r="I82" i="1"/>
  <c r="I169" i="1" s="1"/>
  <c r="M82" i="1"/>
  <c r="M169" i="1" s="1"/>
  <c r="E1770" i="1"/>
  <c r="I1770" i="1"/>
  <c r="M1770" i="1"/>
  <c r="G105" i="1"/>
  <c r="K1771" i="1"/>
  <c r="O1771" i="1"/>
  <c r="M1766" i="1"/>
  <c r="G107" i="1"/>
  <c r="G1767" i="1" s="1"/>
  <c r="K1767" i="1"/>
  <c r="O1767" i="1"/>
  <c r="E108" i="1"/>
  <c r="Q108" i="1" s="1"/>
  <c r="E126" i="1"/>
  <c r="Q126" i="1" s="1"/>
  <c r="E130" i="1"/>
  <c r="Q130" i="1" s="1"/>
  <c r="E158" i="1"/>
  <c r="Q158" i="1" s="1"/>
  <c r="R168" i="1"/>
  <c r="Q170" i="1"/>
  <c r="L171" i="1"/>
  <c r="R177" i="1"/>
  <c r="R181" i="1"/>
  <c r="R185" i="1"/>
  <c r="R189" i="1"/>
  <c r="M192" i="1"/>
  <c r="L196" i="1"/>
  <c r="L200" i="1"/>
  <c r="R200" i="1" s="1"/>
  <c r="L204" i="1"/>
  <c r="R204" i="1" s="1"/>
  <c r="L208" i="1"/>
  <c r="R208" i="1" s="1"/>
  <c r="L216" i="1"/>
  <c r="R216" i="1" s="1"/>
  <c r="L220" i="1"/>
  <c r="R220" i="1" s="1"/>
  <c r="L224" i="1"/>
  <c r="R224" i="1" s="1"/>
  <c r="L228" i="1"/>
  <c r="R228" i="1" s="1"/>
  <c r="M229" i="1"/>
  <c r="N229" i="1"/>
  <c r="R233" i="1"/>
  <c r="R237" i="1"/>
  <c r="R241" i="1"/>
  <c r="I244" i="1"/>
  <c r="I255" i="1" s="1"/>
  <c r="L247" i="1"/>
  <c r="R247" i="1" s="1"/>
  <c r="L251" i="1"/>
  <c r="R251" i="1" s="1"/>
  <c r="E256" i="1"/>
  <c r="F256" i="1"/>
  <c r="Q258" i="1"/>
  <c r="G262" i="1"/>
  <c r="Q262" i="1" s="1"/>
  <c r="L262" i="1"/>
  <c r="R262" i="1" s="1"/>
  <c r="G266" i="1"/>
  <c r="G267" i="1"/>
  <c r="G268" i="1"/>
  <c r="G269" i="1"/>
  <c r="G270" i="1"/>
  <c r="G271" i="1"/>
  <c r="G272" i="1"/>
  <c r="F277" i="1"/>
  <c r="R277" i="1" s="1"/>
  <c r="N291" i="1"/>
  <c r="N333" i="1" s="1"/>
  <c r="F295" i="1"/>
  <c r="N309" i="1"/>
  <c r="F323" i="1"/>
  <c r="R323" i="1" s="1"/>
  <c r="F418" i="1"/>
  <c r="N334" i="1"/>
  <c r="N418" i="1" s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L354" i="1"/>
  <c r="L355" i="1"/>
  <c r="L356" i="1"/>
  <c r="I357" i="1"/>
  <c r="R358" i="1"/>
  <c r="R359" i="1"/>
  <c r="R360" i="1"/>
  <c r="R361" i="1"/>
  <c r="R362" i="1"/>
  <c r="R363" i="1"/>
  <c r="R364" i="1"/>
  <c r="L366" i="1"/>
  <c r="R368" i="1"/>
  <c r="L370" i="1"/>
  <c r="E371" i="1"/>
  <c r="R372" i="1"/>
  <c r="O371" i="1"/>
  <c r="L374" i="1"/>
  <c r="E375" i="1"/>
  <c r="M375" i="1"/>
  <c r="R376" i="1"/>
  <c r="O375" i="1"/>
  <c r="O418" i="1" s="1"/>
  <c r="L378" i="1"/>
  <c r="R380" i="1"/>
  <c r="L382" i="1"/>
  <c r="R384" i="1"/>
  <c r="L386" i="1"/>
  <c r="R388" i="1"/>
  <c r="L391" i="1"/>
  <c r="M390" i="1"/>
  <c r="Q391" i="1"/>
  <c r="L392" i="1"/>
  <c r="R394" i="1"/>
  <c r="L396" i="1"/>
  <c r="R398" i="1"/>
  <c r="L400" i="1"/>
  <c r="R402" i="1"/>
  <c r="L404" i="1"/>
  <c r="E405" i="1"/>
  <c r="M405" i="1"/>
  <c r="R406" i="1"/>
  <c r="O405" i="1"/>
  <c r="L408" i="1"/>
  <c r="R410" i="1"/>
  <c r="L412" i="1"/>
  <c r="R414" i="1"/>
  <c r="L416" i="1"/>
  <c r="M419" i="1"/>
  <c r="M484" i="1" s="1"/>
  <c r="K419" i="1"/>
  <c r="K484" i="1" s="1"/>
  <c r="P419" i="1"/>
  <c r="Q422" i="1"/>
  <c r="R423" i="1"/>
  <c r="Q427" i="1"/>
  <c r="R428" i="1"/>
  <c r="G429" i="1"/>
  <c r="G419" i="1" s="1"/>
  <c r="Q431" i="1"/>
  <c r="Q434" i="1"/>
  <c r="J433" i="1"/>
  <c r="J484" i="1" s="1"/>
  <c r="R435" i="1"/>
  <c r="G436" i="1"/>
  <c r="F437" i="1"/>
  <c r="Q441" i="1"/>
  <c r="Q445" i="1"/>
  <c r="G449" i="1"/>
  <c r="G448" i="1" s="1"/>
  <c r="H448" i="1"/>
  <c r="Q452" i="1"/>
  <c r="J451" i="1"/>
  <c r="R453" i="1"/>
  <c r="G454" i="1"/>
  <c r="Q456" i="1"/>
  <c r="R457" i="1"/>
  <c r="G458" i="1"/>
  <c r="Q460" i="1"/>
  <c r="R461" i="1"/>
  <c r="N462" i="1"/>
  <c r="R463" i="1"/>
  <c r="G464" i="1"/>
  <c r="Q466" i="1"/>
  <c r="R467" i="1"/>
  <c r="G468" i="1"/>
  <c r="Q470" i="1"/>
  <c r="R471" i="1"/>
  <c r="G472" i="1"/>
  <c r="L474" i="1"/>
  <c r="N473" i="1"/>
  <c r="Q475" i="1"/>
  <c r="Q479" i="1"/>
  <c r="Q483" i="1"/>
  <c r="H485" i="1"/>
  <c r="M542" i="1"/>
  <c r="F485" i="1"/>
  <c r="Q489" i="1"/>
  <c r="Q492" i="1"/>
  <c r="Q496" i="1"/>
  <c r="F498" i="1"/>
  <c r="H502" i="1"/>
  <c r="L503" i="1"/>
  <c r="N502" i="1"/>
  <c r="Q504" i="1"/>
  <c r="Q508" i="1"/>
  <c r="H512" i="1"/>
  <c r="L513" i="1"/>
  <c r="N512" i="1"/>
  <c r="Q514" i="1"/>
  <c r="F516" i="1"/>
  <c r="Q520" i="1"/>
  <c r="Q524" i="1"/>
  <c r="F526" i="1"/>
  <c r="Q530" i="1"/>
  <c r="G532" i="1"/>
  <c r="G531" i="1" s="1"/>
  <c r="Q531" i="1" s="1"/>
  <c r="H531" i="1"/>
  <c r="Q534" i="1"/>
  <c r="Q538" i="1"/>
  <c r="R544" i="1"/>
  <c r="K543" i="1"/>
  <c r="O543" i="1"/>
  <c r="G545" i="1"/>
  <c r="Q547" i="1"/>
  <c r="R548" i="1"/>
  <c r="L550" i="1"/>
  <c r="R550" i="1" s="1"/>
  <c r="M543" i="1"/>
  <c r="L551" i="1"/>
  <c r="R553" i="1"/>
  <c r="L555" i="1"/>
  <c r="R557" i="1"/>
  <c r="L559" i="1"/>
  <c r="R561" i="1"/>
  <c r="E562" i="1"/>
  <c r="R564" i="1"/>
  <c r="L566" i="1"/>
  <c r="G569" i="1"/>
  <c r="I568" i="1"/>
  <c r="Q570" i="1"/>
  <c r="R571" i="1"/>
  <c r="Q574" i="1"/>
  <c r="R575" i="1"/>
  <c r="Q578" i="1"/>
  <c r="R579" i="1"/>
  <c r="R582" i="1"/>
  <c r="O581" i="1"/>
  <c r="L584" i="1"/>
  <c r="G585" i="1"/>
  <c r="Q585" i="1" s="1"/>
  <c r="K585" i="1"/>
  <c r="Q588" i="1"/>
  <c r="R589" i="1"/>
  <c r="Q592" i="1"/>
  <c r="R593" i="1"/>
  <c r="Q596" i="1"/>
  <c r="R597" i="1"/>
  <c r="M599" i="1"/>
  <c r="R600" i="1"/>
  <c r="O599" i="1"/>
  <c r="L602" i="1"/>
  <c r="R604" i="1"/>
  <c r="L606" i="1"/>
  <c r="R608" i="1"/>
  <c r="L610" i="1"/>
  <c r="R612" i="1"/>
  <c r="I613" i="1"/>
  <c r="Q614" i="1"/>
  <c r="R615" i="1"/>
  <c r="Q618" i="1"/>
  <c r="R619" i="1"/>
  <c r="G624" i="1"/>
  <c r="E627" i="1"/>
  <c r="Q637" i="1"/>
  <c r="E640" i="1"/>
  <c r="G643" i="1"/>
  <c r="Q643" i="1" s="1"/>
  <c r="I640" i="1"/>
  <c r="I684" i="1" s="1"/>
  <c r="I644" i="1"/>
  <c r="L645" i="1"/>
  <c r="M644" i="1"/>
  <c r="Q647" i="1"/>
  <c r="F644" i="1"/>
  <c r="G652" i="1"/>
  <c r="G651" i="1" s="1"/>
  <c r="I651" i="1"/>
  <c r="Q653" i="1"/>
  <c r="L656" i="1"/>
  <c r="M655" i="1"/>
  <c r="L657" i="1"/>
  <c r="Q661" i="1"/>
  <c r="Q666" i="1"/>
  <c r="Q670" i="1"/>
  <c r="G676" i="1"/>
  <c r="Q676" i="1" s="1"/>
  <c r="L679" i="1"/>
  <c r="Q683" i="1"/>
  <c r="P704" i="1"/>
  <c r="R707" i="1"/>
  <c r="R711" i="1"/>
  <c r="R715" i="1"/>
  <c r="J720" i="1"/>
  <c r="Q731" i="1"/>
  <c r="P731" i="1"/>
  <c r="R734" i="1"/>
  <c r="R738" i="1"/>
  <c r="R742" i="1"/>
  <c r="J743" i="1"/>
  <c r="J1780" i="1" s="1"/>
  <c r="R763" i="1"/>
  <c r="L765" i="1"/>
  <c r="L764" i="1" s="1"/>
  <c r="N764" i="1"/>
  <c r="F768" i="1"/>
  <c r="J841" i="1"/>
  <c r="L792" i="1"/>
  <c r="M787" i="1"/>
  <c r="M814" i="1"/>
  <c r="E826" i="1"/>
  <c r="Q826" i="1" s="1"/>
  <c r="Q828" i="1"/>
  <c r="H857" i="1"/>
  <c r="R870" i="1"/>
  <c r="M893" i="1"/>
  <c r="M911" i="1"/>
  <c r="L931" i="1"/>
  <c r="M930" i="1"/>
  <c r="Q931" i="1"/>
  <c r="K934" i="1"/>
  <c r="O946" i="1"/>
  <c r="Q971" i="1"/>
  <c r="E969" i="1"/>
  <c r="G984" i="1"/>
  <c r="G983" i="1" s="1"/>
  <c r="H983" i="1"/>
  <c r="J987" i="1"/>
  <c r="P1780" i="1"/>
  <c r="L1788" i="1"/>
  <c r="R1788" i="1" s="1"/>
  <c r="P169" i="1"/>
  <c r="R101" i="1"/>
  <c r="L114" i="1"/>
  <c r="L113" i="1" s="1"/>
  <c r="R113" i="1" s="1"/>
  <c r="R127" i="1"/>
  <c r="R131" i="1"/>
  <c r="R197" i="1"/>
  <c r="R221" i="1"/>
  <c r="Q295" i="1"/>
  <c r="Q310" i="1"/>
  <c r="L434" i="1"/>
  <c r="L433" i="1" s="1"/>
  <c r="N433" i="1"/>
  <c r="L452" i="1"/>
  <c r="L451" i="1" s="1"/>
  <c r="N451" i="1"/>
  <c r="Q493" i="1"/>
  <c r="Q521" i="1"/>
  <c r="R721" i="1"/>
  <c r="L720" i="1"/>
  <c r="G770" i="1"/>
  <c r="H768" i="1"/>
  <c r="L802" i="1"/>
  <c r="L801" i="1" s="1"/>
  <c r="M801" i="1"/>
  <c r="L858" i="1"/>
  <c r="L857" i="1" s="1"/>
  <c r="N857" i="1"/>
  <c r="L864" i="1"/>
  <c r="L863" i="1" s="1"/>
  <c r="N863" i="1"/>
  <c r="F867" i="1"/>
  <c r="M10" i="1"/>
  <c r="G11" i="1"/>
  <c r="G10" i="1" s="1"/>
  <c r="R14" i="1"/>
  <c r="N46" i="1"/>
  <c r="N58" i="1"/>
  <c r="N70" i="1"/>
  <c r="H1783" i="1"/>
  <c r="L73" i="1"/>
  <c r="R73" i="1" s="1"/>
  <c r="P1783" i="1"/>
  <c r="J1784" i="1"/>
  <c r="R74" i="1"/>
  <c r="R76" i="1"/>
  <c r="L77" i="1"/>
  <c r="P1787" i="1"/>
  <c r="R78" i="1"/>
  <c r="P1789" i="1"/>
  <c r="N82" i="1"/>
  <c r="H101" i="1"/>
  <c r="H169" i="1" s="1"/>
  <c r="L105" i="1"/>
  <c r="J1766" i="1"/>
  <c r="L107" i="1"/>
  <c r="L1767" i="1" s="1"/>
  <c r="R1767" i="1" s="1"/>
  <c r="L109" i="1"/>
  <c r="L108" i="1" s="1"/>
  <c r="R108" i="1" s="1"/>
  <c r="M170" i="1"/>
  <c r="M255" i="1" s="1"/>
  <c r="N170" i="1"/>
  <c r="L180" i="1"/>
  <c r="R180" i="1" s="1"/>
  <c r="L184" i="1"/>
  <c r="R184" i="1" s="1"/>
  <c r="L194" i="1"/>
  <c r="R194" i="1" s="1"/>
  <c r="H210" i="1"/>
  <c r="P210" i="1"/>
  <c r="P1776" i="1" s="1"/>
  <c r="G212" i="1"/>
  <c r="Q212" i="1" s="1"/>
  <c r="R213" i="1"/>
  <c r="R215" i="1"/>
  <c r="J229" i="1"/>
  <c r="Q231" i="1"/>
  <c r="G233" i="1"/>
  <c r="Q233" i="1" s="1"/>
  <c r="L236" i="1"/>
  <c r="R236" i="1" s="1"/>
  <c r="L257" i="1"/>
  <c r="Q265" i="1"/>
  <c r="G275" i="1"/>
  <c r="Q275" i="1" s="1"/>
  <c r="H277" i="1"/>
  <c r="Q279" i="1"/>
  <c r="Q283" i="1"/>
  <c r="Q286" i="1"/>
  <c r="Q288" i="1"/>
  <c r="Q290" i="1"/>
  <c r="G292" i="1"/>
  <c r="Q292" i="1" s="1"/>
  <c r="G293" i="1"/>
  <c r="H295" i="1"/>
  <c r="Q302" i="1"/>
  <c r="Q305" i="1"/>
  <c r="Q307" i="1"/>
  <c r="G310" i="1"/>
  <c r="G311" i="1"/>
  <c r="Q311" i="1" s="1"/>
  <c r="G312" i="1"/>
  <c r="Q312" i="1" s="1"/>
  <c r="G315" i="1"/>
  <c r="Q315" i="1" s="1"/>
  <c r="G316" i="1"/>
  <c r="Q316" i="1" s="1"/>
  <c r="G318" i="1"/>
  <c r="Q318" i="1" s="1"/>
  <c r="G320" i="1"/>
  <c r="Q320" i="1" s="1"/>
  <c r="G321" i="1"/>
  <c r="Q321" i="1" s="1"/>
  <c r="G322" i="1"/>
  <c r="Q322" i="1" s="1"/>
  <c r="H323" i="1"/>
  <c r="Q326" i="1"/>
  <c r="Q328" i="1"/>
  <c r="Q329" i="1"/>
  <c r="Q330" i="1"/>
  <c r="Q331" i="1"/>
  <c r="Q332" i="1"/>
  <c r="P418" i="1"/>
  <c r="G336" i="1"/>
  <c r="Q336" i="1" s="1"/>
  <c r="Q366" i="1"/>
  <c r="Q370" i="1"/>
  <c r="G371" i="1"/>
  <c r="K371" i="1"/>
  <c r="K418" i="1" s="1"/>
  <c r="Q374" i="1"/>
  <c r="K375" i="1"/>
  <c r="Q378" i="1"/>
  <c r="Q382" i="1"/>
  <c r="Q386" i="1"/>
  <c r="G391" i="1"/>
  <c r="G390" i="1" s="1"/>
  <c r="I390" i="1"/>
  <c r="Q392" i="1"/>
  <c r="Q396" i="1"/>
  <c r="Q400" i="1"/>
  <c r="Q404" i="1"/>
  <c r="G405" i="1"/>
  <c r="K405" i="1"/>
  <c r="Q408" i="1"/>
  <c r="Q412" i="1"/>
  <c r="Q416" i="1"/>
  <c r="H419" i="1"/>
  <c r="L420" i="1"/>
  <c r="L419" i="1" s="1"/>
  <c r="R422" i="1"/>
  <c r="L424" i="1"/>
  <c r="R424" i="1" s="1"/>
  <c r="Q426" i="1"/>
  <c r="N419" i="1"/>
  <c r="Q430" i="1"/>
  <c r="F433" i="1"/>
  <c r="R433" i="1" s="1"/>
  <c r="G438" i="1"/>
  <c r="Q438" i="1" s="1"/>
  <c r="Q440" i="1"/>
  <c r="G442" i="1"/>
  <c r="Q442" i="1" s="1"/>
  <c r="Q444" i="1"/>
  <c r="G446" i="1"/>
  <c r="Q446" i="1" s="1"/>
  <c r="Q448" i="1"/>
  <c r="Q450" i="1"/>
  <c r="H451" i="1"/>
  <c r="F451" i="1"/>
  <c r="R451" i="1" s="1"/>
  <c r="Q455" i="1"/>
  <c r="Q459" i="1"/>
  <c r="G463" i="1"/>
  <c r="H462" i="1"/>
  <c r="L462" i="1"/>
  <c r="R462" i="1" s="1"/>
  <c r="P462" i="1"/>
  <c r="Q465" i="1"/>
  <c r="Q469" i="1"/>
  <c r="Q473" i="1"/>
  <c r="Q474" i="1"/>
  <c r="G476" i="1"/>
  <c r="Q478" i="1"/>
  <c r="G480" i="1"/>
  <c r="Q482" i="1"/>
  <c r="O542" i="1"/>
  <c r="G486" i="1"/>
  <c r="G485" i="1" s="1"/>
  <c r="Q488" i="1"/>
  <c r="Q491" i="1"/>
  <c r="G493" i="1"/>
  <c r="Q495" i="1"/>
  <c r="G497" i="1"/>
  <c r="Q497" i="1" s="1"/>
  <c r="G499" i="1"/>
  <c r="G498" i="1" s="1"/>
  <c r="Q501" i="1"/>
  <c r="Q503" i="1"/>
  <c r="J502" i="1"/>
  <c r="G505" i="1"/>
  <c r="Q507" i="1"/>
  <c r="G509" i="1"/>
  <c r="Q511" i="1"/>
  <c r="Q513" i="1"/>
  <c r="J512" i="1"/>
  <c r="J1776" i="1" s="1"/>
  <c r="G515" i="1"/>
  <c r="G512" i="1" s="1"/>
  <c r="G517" i="1"/>
  <c r="Q519" i="1"/>
  <c r="G521" i="1"/>
  <c r="Q523" i="1"/>
  <c r="G525" i="1"/>
  <c r="G527" i="1"/>
  <c r="G526" i="1" s="1"/>
  <c r="Q529" i="1"/>
  <c r="Q533" i="1"/>
  <c r="G535" i="1"/>
  <c r="Q535" i="1" s="1"/>
  <c r="Q537" i="1"/>
  <c r="G539" i="1"/>
  <c r="Q541" i="1"/>
  <c r="N543" i="1"/>
  <c r="N626" i="1" s="1"/>
  <c r="G544" i="1"/>
  <c r="H543" i="1"/>
  <c r="H626" i="1" s="1"/>
  <c r="L543" i="1"/>
  <c r="P543" i="1"/>
  <c r="P626" i="1" s="1"/>
  <c r="Q546" i="1"/>
  <c r="I543" i="1"/>
  <c r="G550" i="1"/>
  <c r="Q550" i="1" s="1"/>
  <c r="Q551" i="1"/>
  <c r="Q555" i="1"/>
  <c r="Q559" i="1"/>
  <c r="Q566" i="1"/>
  <c r="E568" i="1"/>
  <c r="R570" i="1"/>
  <c r="L572" i="1"/>
  <c r="R572" i="1" s="1"/>
  <c r="R574" i="1"/>
  <c r="L576" i="1"/>
  <c r="R578" i="1"/>
  <c r="L580" i="1"/>
  <c r="R580" i="1" s="1"/>
  <c r="G581" i="1"/>
  <c r="Q581" i="1" s="1"/>
  <c r="K581" i="1"/>
  <c r="Q584" i="1"/>
  <c r="L586" i="1"/>
  <c r="R586" i="1" s="1"/>
  <c r="R588" i="1"/>
  <c r="L590" i="1"/>
  <c r="R592" i="1"/>
  <c r="L594" i="1"/>
  <c r="R594" i="1" s="1"/>
  <c r="R596" i="1"/>
  <c r="L598" i="1"/>
  <c r="R598" i="1" s="1"/>
  <c r="G599" i="1"/>
  <c r="Q599" i="1" s="1"/>
  <c r="K599" i="1"/>
  <c r="Q602" i="1"/>
  <c r="Q606" i="1"/>
  <c r="Q610" i="1"/>
  <c r="M613" i="1"/>
  <c r="R614" i="1"/>
  <c r="O613" i="1"/>
  <c r="Q615" i="1"/>
  <c r="L616" i="1"/>
  <c r="L613" i="1" s="1"/>
  <c r="R618" i="1"/>
  <c r="L620" i="1"/>
  <c r="R620" i="1" s="1"/>
  <c r="H627" i="1"/>
  <c r="P627" i="1"/>
  <c r="Q636" i="1"/>
  <c r="O640" i="1"/>
  <c r="Q652" i="1"/>
  <c r="E651" i="1"/>
  <c r="Q651" i="1" s="1"/>
  <c r="G659" i="1"/>
  <c r="Q659" i="1" s="1"/>
  <c r="I655" i="1"/>
  <c r="Q665" i="1"/>
  <c r="G667" i="1"/>
  <c r="G663" i="1" s="1"/>
  <c r="Q663" i="1" s="1"/>
  <c r="H663" i="1"/>
  <c r="Q669" i="1"/>
  <c r="L674" i="1"/>
  <c r="M673" i="1"/>
  <c r="L675" i="1"/>
  <c r="Q679" i="1"/>
  <c r="R717" i="1"/>
  <c r="F716" i="1"/>
  <c r="R716" i="1" s="1"/>
  <c r="R719" i="1"/>
  <c r="N720" i="1"/>
  <c r="R771" i="1"/>
  <c r="G774" i="1"/>
  <c r="H773" i="1"/>
  <c r="R779" i="1"/>
  <c r="R801" i="1"/>
  <c r="G806" i="1"/>
  <c r="I805" i="1"/>
  <c r="G818" i="1"/>
  <c r="Q818" i="1" s="1"/>
  <c r="K818" i="1"/>
  <c r="G820" i="1"/>
  <c r="Q820" i="1" s="1"/>
  <c r="I818" i="1"/>
  <c r="Q844" i="1"/>
  <c r="E842" i="1"/>
  <c r="G855" i="1"/>
  <c r="H853" i="1"/>
  <c r="G875" i="1"/>
  <c r="H873" i="1"/>
  <c r="P873" i="1"/>
  <c r="R880" i="1"/>
  <c r="L882" i="1"/>
  <c r="L881" i="1" s="1"/>
  <c r="N881" i="1"/>
  <c r="R886" i="1"/>
  <c r="E911" i="1"/>
  <c r="E946" i="1"/>
  <c r="Q946" i="1" s="1"/>
  <c r="Q947" i="1"/>
  <c r="G1001" i="1"/>
  <c r="H998" i="1"/>
  <c r="L1035" i="1"/>
  <c r="O1033" i="1"/>
  <c r="Q1036" i="1"/>
  <c r="G1068" i="1"/>
  <c r="K1068" i="1"/>
  <c r="F1100" i="1"/>
  <c r="L1154" i="1"/>
  <c r="R1154" i="1" s="1"/>
  <c r="M1147" i="1"/>
  <c r="L1784" i="1"/>
  <c r="R1784" i="1" s="1"/>
  <c r="R79" i="1"/>
  <c r="L104" i="1"/>
  <c r="L169" i="1" s="1"/>
  <c r="R105" i="1"/>
  <c r="L106" i="1"/>
  <c r="R106" i="1" s="1"/>
  <c r="L146" i="1"/>
  <c r="L145" i="1" s="1"/>
  <c r="R145" i="1" s="1"/>
  <c r="G216" i="1"/>
  <c r="Q216" i="1" s="1"/>
  <c r="Q274" i="1"/>
  <c r="Q293" i="1"/>
  <c r="Q323" i="1"/>
  <c r="Q480" i="1"/>
  <c r="G502" i="1"/>
  <c r="Q505" i="1"/>
  <c r="Q509" i="1"/>
  <c r="Q517" i="1"/>
  <c r="Q525" i="1"/>
  <c r="Q527" i="1"/>
  <c r="Q539" i="1"/>
  <c r="Q544" i="1"/>
  <c r="R576" i="1"/>
  <c r="R590" i="1"/>
  <c r="R616" i="1"/>
  <c r="R656" i="1"/>
  <c r="L13" i="1"/>
  <c r="R13" i="1" s="1"/>
  <c r="R15" i="1"/>
  <c r="F1765" i="1"/>
  <c r="N1765" i="1"/>
  <c r="R25" i="1"/>
  <c r="H27" i="1"/>
  <c r="H81" i="1" s="1"/>
  <c r="N30" i="1"/>
  <c r="N42" i="1"/>
  <c r="N1784" i="1"/>
  <c r="H1785" i="1"/>
  <c r="L75" i="1"/>
  <c r="R75" i="1" s="1"/>
  <c r="P1785" i="1"/>
  <c r="H1787" i="1"/>
  <c r="J1788" i="1"/>
  <c r="H1789" i="1"/>
  <c r="L79" i="1"/>
  <c r="N1790" i="1"/>
  <c r="R80" i="1"/>
  <c r="F1766" i="1"/>
  <c r="H113" i="1"/>
  <c r="N126" i="1"/>
  <c r="N130" i="1"/>
  <c r="H145" i="1"/>
  <c r="N158" i="1"/>
  <c r="L167" i="1"/>
  <c r="R167" i="1" s="1"/>
  <c r="L175" i="1"/>
  <c r="R175" i="1" s="1"/>
  <c r="L188" i="1"/>
  <c r="R188" i="1" s="1"/>
  <c r="Q193" i="1"/>
  <c r="H195" i="1"/>
  <c r="H255" i="1" s="1"/>
  <c r="N195" i="1"/>
  <c r="R199" i="1"/>
  <c r="R203" i="1"/>
  <c r="R207" i="1"/>
  <c r="E214" i="1"/>
  <c r="R219" i="1"/>
  <c r="R223" i="1"/>
  <c r="R227" i="1"/>
  <c r="F229" i="1"/>
  <c r="L232" i="1"/>
  <c r="R232" i="1" s="1"/>
  <c r="L240" i="1"/>
  <c r="R240" i="1" s="1"/>
  <c r="E244" i="1"/>
  <c r="Q244" i="1" s="1"/>
  <c r="R246" i="1"/>
  <c r="R250" i="1"/>
  <c r="R254" i="1"/>
  <c r="G257" i="1"/>
  <c r="G256" i="1" s="1"/>
  <c r="G274" i="1"/>
  <c r="G276" i="1"/>
  <c r="Q276" i="1" s="1"/>
  <c r="Q278" i="1"/>
  <c r="Q280" i="1"/>
  <c r="Q281" i="1"/>
  <c r="Q282" i="1"/>
  <c r="Q284" i="1"/>
  <c r="Q285" i="1"/>
  <c r="Q287" i="1"/>
  <c r="Q289" i="1"/>
  <c r="G294" i="1"/>
  <c r="Q294" i="1" s="1"/>
  <c r="Q296" i="1"/>
  <c r="Q297" i="1"/>
  <c r="Q298" i="1"/>
  <c r="Q299" i="1"/>
  <c r="Q300" i="1"/>
  <c r="Q301" i="1"/>
  <c r="Q303" i="1"/>
  <c r="Q304" i="1"/>
  <c r="Q306" i="1"/>
  <c r="Q308" i="1"/>
  <c r="G313" i="1"/>
  <c r="Q313" i="1" s="1"/>
  <c r="G314" i="1"/>
  <c r="Q314" i="1" s="1"/>
  <c r="G317" i="1"/>
  <c r="Q317" i="1" s="1"/>
  <c r="G319" i="1"/>
  <c r="Q319" i="1" s="1"/>
  <c r="Q324" i="1"/>
  <c r="Q325" i="1"/>
  <c r="Q327" i="1"/>
  <c r="G335" i="1"/>
  <c r="G337" i="1"/>
  <c r="Q337" i="1" s="1"/>
  <c r="E357" i="1"/>
  <c r="Q357" i="1" s="1"/>
  <c r="G375" i="1"/>
  <c r="G1764" i="1"/>
  <c r="Q1764" i="1" s="1"/>
  <c r="K1765" i="1"/>
  <c r="O1765" i="1"/>
  <c r="Q27" i="1"/>
  <c r="K1780" i="1"/>
  <c r="E1783" i="1"/>
  <c r="I1783" i="1"/>
  <c r="M1783" i="1"/>
  <c r="Q73" i="1"/>
  <c r="G74" i="1"/>
  <c r="E1785" i="1"/>
  <c r="I1785" i="1"/>
  <c r="Q75" i="1"/>
  <c r="G76" i="1"/>
  <c r="K1786" i="1"/>
  <c r="E1787" i="1"/>
  <c r="I1787" i="1"/>
  <c r="Q77" i="1"/>
  <c r="G78" i="1"/>
  <c r="Q78" i="1" s="1"/>
  <c r="E1789" i="1"/>
  <c r="I1789" i="1"/>
  <c r="M1789" i="1"/>
  <c r="Q79" i="1"/>
  <c r="G80" i="1"/>
  <c r="K1790" i="1"/>
  <c r="O1790" i="1"/>
  <c r="Q89" i="1"/>
  <c r="Q101" i="1"/>
  <c r="G104" i="1"/>
  <c r="Q104" i="1" s="1"/>
  <c r="K1770" i="1"/>
  <c r="O1770" i="1"/>
  <c r="E1771" i="1"/>
  <c r="I1771" i="1"/>
  <c r="M1771" i="1"/>
  <c r="Q105" i="1"/>
  <c r="G106" i="1"/>
  <c r="O1766" i="1"/>
  <c r="E1767" i="1"/>
  <c r="I1767" i="1"/>
  <c r="M1767" i="1"/>
  <c r="Q107" i="1"/>
  <c r="F170" i="1"/>
  <c r="J170" i="1"/>
  <c r="J255" i="1" s="1"/>
  <c r="L174" i="1"/>
  <c r="R179" i="1"/>
  <c r="R183" i="1"/>
  <c r="R187" i="1"/>
  <c r="R191" i="1"/>
  <c r="R193" i="1"/>
  <c r="L198" i="1"/>
  <c r="R198" i="1" s="1"/>
  <c r="L202" i="1"/>
  <c r="R202" i="1" s="1"/>
  <c r="L206" i="1"/>
  <c r="R206" i="1" s="1"/>
  <c r="L212" i="1"/>
  <c r="R212" i="1" s="1"/>
  <c r="G215" i="1"/>
  <c r="G214" i="1" s="1"/>
  <c r="L218" i="1"/>
  <c r="R218" i="1" s="1"/>
  <c r="L222" i="1"/>
  <c r="R222" i="1" s="1"/>
  <c r="L226" i="1"/>
  <c r="R226" i="1" s="1"/>
  <c r="G230" i="1"/>
  <c r="R231" i="1"/>
  <c r="R235" i="1"/>
  <c r="R239" i="1"/>
  <c r="L245" i="1"/>
  <c r="L249" i="1"/>
  <c r="R249" i="1" s="1"/>
  <c r="L253" i="1"/>
  <c r="R253" i="1" s="1"/>
  <c r="H256" i="1"/>
  <c r="H333" i="1" s="1"/>
  <c r="Q260" i="1"/>
  <c r="G264" i="1"/>
  <c r="Q264" i="1" s="1"/>
  <c r="Q266" i="1"/>
  <c r="Q267" i="1"/>
  <c r="Q268" i="1"/>
  <c r="Q269" i="1"/>
  <c r="Q270" i="1"/>
  <c r="Q271" i="1"/>
  <c r="Q272" i="1"/>
  <c r="I334" i="1"/>
  <c r="M418" i="1"/>
  <c r="R354" i="1"/>
  <c r="R355" i="1"/>
  <c r="R356" i="1"/>
  <c r="L357" i="1"/>
  <c r="R357" i="1" s="1"/>
  <c r="R366" i="1"/>
  <c r="R370" i="1"/>
  <c r="I371" i="1"/>
  <c r="I1776" i="1" s="1"/>
  <c r="L371" i="1"/>
  <c r="R371" i="1" s="1"/>
  <c r="R374" i="1"/>
  <c r="I375" i="1"/>
  <c r="L375" i="1"/>
  <c r="R375" i="1" s="1"/>
  <c r="R378" i="1"/>
  <c r="R382" i="1"/>
  <c r="R386" i="1"/>
  <c r="Q390" i="1"/>
  <c r="R392" i="1"/>
  <c r="R396" i="1"/>
  <c r="R400" i="1"/>
  <c r="R404" i="1"/>
  <c r="I405" i="1"/>
  <c r="L405" i="1"/>
  <c r="R405" i="1" s="1"/>
  <c r="R408" i="1"/>
  <c r="R412" i="1"/>
  <c r="R416" i="1"/>
  <c r="R421" i="1"/>
  <c r="R426" i="1"/>
  <c r="Q429" i="1"/>
  <c r="R430" i="1"/>
  <c r="Q433" i="1"/>
  <c r="G433" i="1"/>
  <c r="R434" i="1"/>
  <c r="Q436" i="1"/>
  <c r="L438" i="1"/>
  <c r="N437" i="1"/>
  <c r="Q449" i="1"/>
  <c r="G451" i="1"/>
  <c r="Q451" i="1" s="1"/>
  <c r="R452" i="1"/>
  <c r="Q454" i="1"/>
  <c r="R455" i="1"/>
  <c r="Q458" i="1"/>
  <c r="R459" i="1"/>
  <c r="Q464" i="1"/>
  <c r="R465" i="1"/>
  <c r="Q468" i="1"/>
  <c r="R469" i="1"/>
  <c r="Q472" i="1"/>
  <c r="K542" i="1"/>
  <c r="L486" i="1"/>
  <c r="N485" i="1"/>
  <c r="L499" i="1"/>
  <c r="N498" i="1"/>
  <c r="L517" i="1"/>
  <c r="N516" i="1"/>
  <c r="L527" i="1"/>
  <c r="N526" i="1"/>
  <c r="Q532" i="1"/>
  <c r="R543" i="1"/>
  <c r="Q545" i="1"/>
  <c r="R546" i="1"/>
  <c r="E626" i="1"/>
  <c r="R551" i="1"/>
  <c r="R555" i="1"/>
  <c r="R559" i="1"/>
  <c r="R562" i="1"/>
  <c r="L563" i="1"/>
  <c r="L562" i="1" s="1"/>
  <c r="M562" i="1"/>
  <c r="R566" i="1"/>
  <c r="R569" i="1"/>
  <c r="R573" i="1"/>
  <c r="R577" i="1"/>
  <c r="L581" i="1"/>
  <c r="R584" i="1"/>
  <c r="R587" i="1"/>
  <c r="R591" i="1"/>
  <c r="R595" i="1"/>
  <c r="L599" i="1"/>
  <c r="R602" i="1"/>
  <c r="R606" i="1"/>
  <c r="R610" i="1"/>
  <c r="R617" i="1"/>
  <c r="Q635" i="1"/>
  <c r="G642" i="1"/>
  <c r="Q642" i="1" s="1"/>
  <c r="E644" i="1"/>
  <c r="O644" i="1"/>
  <c r="R646" i="1"/>
  <c r="G648" i="1"/>
  <c r="Q648" i="1" s="1"/>
  <c r="O655" i="1"/>
  <c r="R660" i="1"/>
  <c r="G662" i="1"/>
  <c r="Q662" i="1" s="1"/>
  <c r="I663" i="1"/>
  <c r="R682" i="1"/>
  <c r="P754" i="1"/>
  <c r="R705" i="1"/>
  <c r="R709" i="1"/>
  <c r="R713" i="1"/>
  <c r="R720" i="1"/>
  <c r="R732" i="1"/>
  <c r="R736" i="1"/>
  <c r="R740" i="1"/>
  <c r="G762" i="1"/>
  <c r="G761" i="1" s="1"/>
  <c r="H761" i="1"/>
  <c r="R773" i="1"/>
  <c r="N773" i="1"/>
  <c r="K841" i="1"/>
  <c r="F853" i="1"/>
  <c r="G869" i="1"/>
  <c r="H867" i="1"/>
  <c r="H892" i="1" s="1"/>
  <c r="F873" i="1"/>
  <c r="Q941" i="1"/>
  <c r="N998" i="1"/>
  <c r="L999" i="1"/>
  <c r="E1076" i="1"/>
  <c r="O1203" i="1"/>
  <c r="L1204" i="1"/>
  <c r="E1203" i="1"/>
  <c r="E273" i="1"/>
  <c r="Q335" i="1"/>
  <c r="R391" i="1"/>
  <c r="F419" i="1"/>
  <c r="Q485" i="1"/>
  <c r="E498" i="1"/>
  <c r="Q498" i="1" s="1"/>
  <c r="E502" i="1"/>
  <c r="Q502" i="1" s="1"/>
  <c r="E512" i="1"/>
  <c r="E516" i="1"/>
  <c r="E526" i="1"/>
  <c r="Q526" i="1" s="1"/>
  <c r="F581" i="1"/>
  <c r="R581" i="1" s="1"/>
  <c r="F585" i="1"/>
  <c r="F599" i="1"/>
  <c r="F613" i="1"/>
  <c r="Q622" i="1"/>
  <c r="M627" i="1"/>
  <c r="M684" i="1" s="1"/>
  <c r="G629" i="1"/>
  <c r="Q629" i="1" s="1"/>
  <c r="L633" i="1"/>
  <c r="Q633" i="1"/>
  <c r="L637" i="1"/>
  <c r="R637" i="1" s="1"/>
  <c r="M640" i="1"/>
  <c r="H640" i="1"/>
  <c r="P640" i="1"/>
  <c r="P1774" i="1" s="1"/>
  <c r="R643" i="1"/>
  <c r="J644" i="1"/>
  <c r="R645" i="1"/>
  <c r="R649" i="1"/>
  <c r="F651" i="1"/>
  <c r="J651" i="1"/>
  <c r="L654" i="1"/>
  <c r="R654" i="1" s="1"/>
  <c r="N655" i="1"/>
  <c r="R659" i="1"/>
  <c r="L664" i="1"/>
  <c r="L668" i="1"/>
  <c r="R668" i="1" s="1"/>
  <c r="L672" i="1"/>
  <c r="R672" i="1" s="1"/>
  <c r="R674" i="1"/>
  <c r="R677" i="1"/>
  <c r="R681" i="1"/>
  <c r="N754" i="1"/>
  <c r="Q693" i="1"/>
  <c r="Q694" i="1"/>
  <c r="Q695" i="1"/>
  <c r="Q696" i="1"/>
  <c r="Q697" i="1"/>
  <c r="Q698" i="1"/>
  <c r="G700" i="1"/>
  <c r="H701" i="1"/>
  <c r="Q702" i="1"/>
  <c r="Q703" i="1"/>
  <c r="F704" i="1"/>
  <c r="R704" i="1" s="1"/>
  <c r="G717" i="1"/>
  <c r="G718" i="1"/>
  <c r="G719" i="1"/>
  <c r="F731" i="1"/>
  <c r="R731" i="1" s="1"/>
  <c r="Q752" i="1"/>
  <c r="Q763" i="1"/>
  <c r="Q765" i="1"/>
  <c r="J764" i="1"/>
  <c r="J786" i="1" s="1"/>
  <c r="R766" i="1"/>
  <c r="G767" i="1"/>
  <c r="G769" i="1"/>
  <c r="G768" i="1" s="1"/>
  <c r="Q771" i="1"/>
  <c r="R772" i="1"/>
  <c r="Q775" i="1"/>
  <c r="R776" i="1"/>
  <c r="G777" i="1"/>
  <c r="Q779" i="1"/>
  <c r="R780" i="1"/>
  <c r="G781" i="1"/>
  <c r="Q781" i="1" s="1"/>
  <c r="Q783" i="1"/>
  <c r="R784" i="1"/>
  <c r="G785" i="1"/>
  <c r="I787" i="1"/>
  <c r="G792" i="1"/>
  <c r="Q792" i="1" s="1"/>
  <c r="Q793" i="1"/>
  <c r="R794" i="1"/>
  <c r="Q797" i="1"/>
  <c r="R798" i="1"/>
  <c r="G802" i="1"/>
  <c r="I801" i="1"/>
  <c r="Q803" i="1"/>
  <c r="R804" i="1"/>
  <c r="E805" i="1"/>
  <c r="R807" i="1"/>
  <c r="L809" i="1"/>
  <c r="R811" i="1"/>
  <c r="L813" i="1"/>
  <c r="G814" i="1"/>
  <c r="Q814" i="1" s="1"/>
  <c r="K814" i="1"/>
  <c r="Q817" i="1"/>
  <c r="L819" i="1"/>
  <c r="L818" i="1" s="1"/>
  <c r="R821" i="1"/>
  <c r="L823" i="1"/>
  <c r="R825" i="1"/>
  <c r="I826" i="1"/>
  <c r="Q827" i="1"/>
  <c r="R828" i="1"/>
  <c r="R831" i="1"/>
  <c r="L833" i="1"/>
  <c r="R835" i="1"/>
  <c r="L837" i="1"/>
  <c r="R839" i="1"/>
  <c r="Q843" i="1"/>
  <c r="N842" i="1"/>
  <c r="R844" i="1"/>
  <c r="P892" i="1"/>
  <c r="Q851" i="1"/>
  <c r="G854" i="1"/>
  <c r="G853" i="1" s="1"/>
  <c r="Q856" i="1"/>
  <c r="Q858" i="1"/>
  <c r="J857" i="1"/>
  <c r="R859" i="1"/>
  <c r="G860" i="1"/>
  <c r="Q862" i="1"/>
  <c r="Q864" i="1"/>
  <c r="J863" i="1"/>
  <c r="R865" i="1"/>
  <c r="G866" i="1"/>
  <c r="Q866" i="1" s="1"/>
  <c r="G868" i="1"/>
  <c r="G867" i="1" s="1"/>
  <c r="Q870" i="1"/>
  <c r="R871" i="1"/>
  <c r="G872" i="1"/>
  <c r="G874" i="1"/>
  <c r="G873" i="1" s="1"/>
  <c r="Q876" i="1"/>
  <c r="R877" i="1"/>
  <c r="G878" i="1"/>
  <c r="Q880" i="1"/>
  <c r="Q882" i="1"/>
  <c r="R883" i="1"/>
  <c r="G884" i="1"/>
  <c r="Q886" i="1"/>
  <c r="R887" i="1"/>
  <c r="G888" i="1"/>
  <c r="Q890" i="1"/>
  <c r="R891" i="1"/>
  <c r="I893" i="1"/>
  <c r="I968" i="1" s="1"/>
  <c r="L894" i="1"/>
  <c r="N893" i="1"/>
  <c r="Q895" i="1"/>
  <c r="Q900" i="1"/>
  <c r="R901" i="1"/>
  <c r="Q904" i="1"/>
  <c r="R905" i="1"/>
  <c r="L910" i="1"/>
  <c r="G911" i="1"/>
  <c r="K911" i="1"/>
  <c r="K1774" i="1" s="1"/>
  <c r="Q914" i="1"/>
  <c r="R915" i="1"/>
  <c r="M917" i="1"/>
  <c r="R918" i="1"/>
  <c r="O917" i="1"/>
  <c r="G919" i="1"/>
  <c r="Q919" i="1" s="1"/>
  <c r="R922" i="1"/>
  <c r="G923" i="1"/>
  <c r="Q923" i="1" s="1"/>
  <c r="R926" i="1"/>
  <c r="G927" i="1"/>
  <c r="Q927" i="1" s="1"/>
  <c r="I930" i="1"/>
  <c r="Q932" i="1"/>
  <c r="L932" i="1"/>
  <c r="R932" i="1" s="1"/>
  <c r="R933" i="1"/>
  <c r="E934" i="1"/>
  <c r="R936" i="1"/>
  <c r="G937" i="1"/>
  <c r="Q937" i="1" s="1"/>
  <c r="R940" i="1"/>
  <c r="G941" i="1"/>
  <c r="R944" i="1"/>
  <c r="G945" i="1"/>
  <c r="Q945" i="1" s="1"/>
  <c r="Q950" i="1"/>
  <c r="L950" i="1"/>
  <c r="R950" i="1" s="1"/>
  <c r="R951" i="1"/>
  <c r="Q954" i="1"/>
  <c r="L954" i="1"/>
  <c r="R955" i="1"/>
  <c r="R958" i="1"/>
  <c r="G959" i="1"/>
  <c r="Q959" i="1" s="1"/>
  <c r="R962" i="1"/>
  <c r="G963" i="1"/>
  <c r="Q963" i="1" s="1"/>
  <c r="R966" i="1"/>
  <c r="G967" i="1"/>
  <c r="Q967" i="1" s="1"/>
  <c r="Q970" i="1"/>
  <c r="L970" i="1"/>
  <c r="R971" i="1"/>
  <c r="G976" i="1"/>
  <c r="Q976" i="1" s="1"/>
  <c r="H969" i="1"/>
  <c r="P969" i="1"/>
  <c r="G977" i="1"/>
  <c r="Q977" i="1" s="1"/>
  <c r="Q978" i="1"/>
  <c r="G981" i="1"/>
  <c r="Q985" i="1"/>
  <c r="R986" i="1"/>
  <c r="G991" i="1"/>
  <c r="Q992" i="1"/>
  <c r="R993" i="1"/>
  <c r="R996" i="1"/>
  <c r="L1000" i="1"/>
  <c r="R1000" i="1" s="1"/>
  <c r="H1002" i="1"/>
  <c r="L1005" i="1"/>
  <c r="N1002" i="1"/>
  <c r="L1010" i="1"/>
  <c r="R1010" i="1" s="1"/>
  <c r="H1012" i="1"/>
  <c r="L1015" i="1"/>
  <c r="N1012" i="1"/>
  <c r="L1020" i="1"/>
  <c r="R1020" i="1" s="1"/>
  <c r="Q1022" i="1"/>
  <c r="Q1023" i="1"/>
  <c r="Q1031" i="1"/>
  <c r="K1033" i="1"/>
  <c r="K1087" i="1" s="1"/>
  <c r="Q1042" i="1"/>
  <c r="Q1051" i="1"/>
  <c r="G1056" i="1"/>
  <c r="Q1064" i="1"/>
  <c r="O1068" i="1"/>
  <c r="L1069" i="1"/>
  <c r="L1068" i="1" s="1"/>
  <c r="M1068" i="1"/>
  <c r="Q1079" i="1"/>
  <c r="Q1084" i="1"/>
  <c r="G1104" i="1"/>
  <c r="K1104" i="1"/>
  <c r="M1113" i="1"/>
  <c r="L1114" i="1"/>
  <c r="L1113" i="1" s="1"/>
  <c r="R1113" i="1" s="1"/>
  <c r="F1117" i="1"/>
  <c r="H1147" i="1"/>
  <c r="G1148" i="1"/>
  <c r="G1147" i="1" s="1"/>
  <c r="L1179" i="1"/>
  <c r="M1178" i="1"/>
  <c r="R1231" i="1"/>
  <c r="J1777" i="1"/>
  <c r="G1233" i="1"/>
  <c r="G1777" i="1" s="1"/>
  <c r="Q1777" i="1" s="1"/>
  <c r="L1297" i="1"/>
  <c r="O1295" i="1"/>
  <c r="O1347" i="1" s="1"/>
  <c r="G621" i="1"/>
  <c r="Q621" i="1" s="1"/>
  <c r="G625" i="1"/>
  <c r="Q625" i="1" s="1"/>
  <c r="Q628" i="1"/>
  <c r="R636" i="1"/>
  <c r="Q641" i="1"/>
  <c r="L642" i="1"/>
  <c r="L648" i="1"/>
  <c r="R648" i="1" s="1"/>
  <c r="R653" i="1"/>
  <c r="F655" i="1"/>
  <c r="J655" i="1"/>
  <c r="J684" i="1" s="1"/>
  <c r="Q657" i="1"/>
  <c r="L658" i="1"/>
  <c r="R658" i="1" s="1"/>
  <c r="L662" i="1"/>
  <c r="R662" i="1" s="1"/>
  <c r="N663" i="1"/>
  <c r="R667" i="1"/>
  <c r="R671" i="1"/>
  <c r="Q675" i="1"/>
  <c r="L676" i="1"/>
  <c r="R676" i="1" s="1"/>
  <c r="L680" i="1"/>
  <c r="R680" i="1" s="1"/>
  <c r="R686" i="1"/>
  <c r="J754" i="1"/>
  <c r="R687" i="1"/>
  <c r="R688" i="1"/>
  <c r="R689" i="1"/>
  <c r="R690" i="1"/>
  <c r="Q705" i="1"/>
  <c r="Q706" i="1"/>
  <c r="Q707" i="1"/>
  <c r="Q708" i="1"/>
  <c r="Q709" i="1"/>
  <c r="Q710" i="1"/>
  <c r="Q711" i="1"/>
  <c r="Q712" i="1"/>
  <c r="Q713" i="1"/>
  <c r="Q714" i="1"/>
  <c r="Q715" i="1"/>
  <c r="G721" i="1"/>
  <c r="G722" i="1"/>
  <c r="Q722" i="1" s="1"/>
  <c r="G723" i="1"/>
  <c r="Q723" i="1" s="1"/>
  <c r="G724" i="1"/>
  <c r="Q724" i="1" s="1"/>
  <c r="G725" i="1"/>
  <c r="Q725" i="1" s="1"/>
  <c r="G726" i="1"/>
  <c r="Q726" i="1" s="1"/>
  <c r="G727" i="1"/>
  <c r="Q727" i="1" s="1"/>
  <c r="G728" i="1"/>
  <c r="Q728" i="1" s="1"/>
  <c r="G729" i="1"/>
  <c r="Q729" i="1" s="1"/>
  <c r="G730" i="1"/>
  <c r="Q730" i="1" s="1"/>
  <c r="Q732" i="1"/>
  <c r="Q733" i="1"/>
  <c r="Q734" i="1"/>
  <c r="Q735" i="1"/>
  <c r="Q736" i="1"/>
  <c r="Q737" i="1"/>
  <c r="Q738" i="1"/>
  <c r="Q739" i="1"/>
  <c r="Q740" i="1"/>
  <c r="Q741" i="1"/>
  <c r="Q742" i="1"/>
  <c r="G744" i="1"/>
  <c r="G745" i="1"/>
  <c r="Q745" i="1" s="1"/>
  <c r="G746" i="1"/>
  <c r="Q746" i="1" s="1"/>
  <c r="G747" i="1"/>
  <c r="Q747" i="1" s="1"/>
  <c r="G748" i="1"/>
  <c r="Q748" i="1" s="1"/>
  <c r="G749" i="1"/>
  <c r="Q749" i="1" s="1"/>
  <c r="Q751" i="1"/>
  <c r="G753" i="1"/>
  <c r="Q753" i="1" s="1"/>
  <c r="G757" i="1"/>
  <c r="Q757" i="1" s="1"/>
  <c r="Q759" i="1"/>
  <c r="Q762" i="1"/>
  <c r="F764" i="1"/>
  <c r="R764" i="1" s="1"/>
  <c r="L769" i="1"/>
  <c r="N768" i="1"/>
  <c r="Q770" i="1"/>
  <c r="Q774" i="1"/>
  <c r="Q778" i="1"/>
  <c r="Q782" i="1"/>
  <c r="O787" i="1"/>
  <c r="G789" i="1"/>
  <c r="Q789" i="1" s="1"/>
  <c r="E787" i="1"/>
  <c r="R793" i="1"/>
  <c r="L795" i="1"/>
  <c r="R795" i="1" s="1"/>
  <c r="R797" i="1"/>
  <c r="E801" i="1"/>
  <c r="R803" i="1"/>
  <c r="R806" i="1"/>
  <c r="Q809" i="1"/>
  <c r="Q813" i="1"/>
  <c r="L815" i="1"/>
  <c r="R817" i="1"/>
  <c r="Q819" i="1"/>
  <c r="Q823" i="1"/>
  <c r="R827" i="1"/>
  <c r="O826" i="1"/>
  <c r="L829" i="1"/>
  <c r="R829" i="1" s="1"/>
  <c r="Q833" i="1"/>
  <c r="Q837" i="1"/>
  <c r="I892" i="1"/>
  <c r="R843" i="1"/>
  <c r="J842" i="1"/>
  <c r="J892" i="1" s="1"/>
  <c r="O842" i="1"/>
  <c r="O892" i="1" s="1"/>
  <c r="L845" i="1"/>
  <c r="Q850" i="1"/>
  <c r="L854" i="1"/>
  <c r="N853" i="1"/>
  <c r="Q855" i="1"/>
  <c r="F857" i="1"/>
  <c r="R857" i="1" s="1"/>
  <c r="Q861" i="1"/>
  <c r="F863" i="1"/>
  <c r="R863" i="1" s="1"/>
  <c r="L868" i="1"/>
  <c r="L867" i="1" s="1"/>
  <c r="N867" i="1"/>
  <c r="Q869" i="1"/>
  <c r="L874" i="1"/>
  <c r="N873" i="1"/>
  <c r="Q875" i="1"/>
  <c r="Q879" i="1"/>
  <c r="R881" i="1"/>
  <c r="Q885" i="1"/>
  <c r="Q889" i="1"/>
  <c r="Q894" i="1"/>
  <c r="J893" i="1"/>
  <c r="J968" i="1" s="1"/>
  <c r="G896" i="1"/>
  <c r="Q896" i="1" s="1"/>
  <c r="Q898" i="1"/>
  <c r="R900" i="1"/>
  <c r="O893" i="1"/>
  <c r="L902" i="1"/>
  <c r="R902" i="1" s="1"/>
  <c r="R904" i="1"/>
  <c r="L906" i="1"/>
  <c r="R906" i="1" s="1"/>
  <c r="Q910" i="1"/>
  <c r="L912" i="1"/>
  <c r="R914" i="1"/>
  <c r="L916" i="1"/>
  <c r="R916" i="1" s="1"/>
  <c r="K917" i="1"/>
  <c r="Q920" i="1"/>
  <c r="Q924" i="1"/>
  <c r="Q928" i="1"/>
  <c r="E930" i="1"/>
  <c r="Q930" i="1" s="1"/>
  <c r="R935" i="1"/>
  <c r="Q938" i="1"/>
  <c r="Q942" i="1"/>
  <c r="L947" i="1"/>
  <c r="M946" i="1"/>
  <c r="R954" i="1"/>
  <c r="G957" i="1"/>
  <c r="Q957" i="1" s="1"/>
  <c r="Q960" i="1"/>
  <c r="Q964" i="1"/>
  <c r="R970" i="1"/>
  <c r="J969" i="1"/>
  <c r="O969" i="1"/>
  <c r="Q981" i="1"/>
  <c r="Q984" i="1"/>
  <c r="Q991" i="1"/>
  <c r="E987" i="1"/>
  <c r="R999" i="1"/>
  <c r="F998" i="1"/>
  <c r="R1003" i="1"/>
  <c r="P1002" i="1"/>
  <c r="J1002" i="1"/>
  <c r="G1005" i="1"/>
  <c r="Q1005" i="1" s="1"/>
  <c r="R1009" i="1"/>
  <c r="R1013" i="1"/>
  <c r="P1012" i="1"/>
  <c r="J1012" i="1"/>
  <c r="G1015" i="1"/>
  <c r="R1019" i="1"/>
  <c r="Q1025" i="1"/>
  <c r="Q1028" i="1"/>
  <c r="L1034" i="1"/>
  <c r="M1033" i="1"/>
  <c r="R1047" i="1"/>
  <c r="Q1050" i="1"/>
  <c r="E1060" i="1"/>
  <c r="Q1061" i="1"/>
  <c r="J1060" i="1"/>
  <c r="Q1066" i="1"/>
  <c r="Q1078" i="1"/>
  <c r="Q1081" i="1"/>
  <c r="Q1086" i="1"/>
  <c r="K1088" i="1"/>
  <c r="Q1104" i="1"/>
  <c r="G1118" i="1"/>
  <c r="G1117" i="1" s="1"/>
  <c r="H1117" i="1"/>
  <c r="P1117" i="1"/>
  <c r="P1146" i="1" s="1"/>
  <c r="N1117" i="1"/>
  <c r="G1130" i="1"/>
  <c r="H1126" i="1"/>
  <c r="R1191" i="1"/>
  <c r="Q1262" i="1"/>
  <c r="F1434" i="1"/>
  <c r="R1436" i="1"/>
  <c r="Q624" i="1"/>
  <c r="G631" i="1"/>
  <c r="Q631" i="1" s="1"/>
  <c r="L635" i="1"/>
  <c r="R635" i="1" s="1"/>
  <c r="R641" i="1"/>
  <c r="R647" i="1"/>
  <c r="L652" i="1"/>
  <c r="G656" i="1"/>
  <c r="R657" i="1"/>
  <c r="R661" i="1"/>
  <c r="L666" i="1"/>
  <c r="R666" i="1" s="1"/>
  <c r="L670" i="1"/>
  <c r="R670" i="1" s="1"/>
  <c r="G674" i="1"/>
  <c r="R675" i="1"/>
  <c r="R679" i="1"/>
  <c r="R683" i="1"/>
  <c r="G692" i="1"/>
  <c r="H685" i="1"/>
  <c r="H754" i="1" s="1"/>
  <c r="Q700" i="1"/>
  <c r="Q717" i="1"/>
  <c r="Q718" i="1"/>
  <c r="Q719" i="1"/>
  <c r="F786" i="1"/>
  <c r="N786" i="1"/>
  <c r="G756" i="1"/>
  <c r="H755" i="1"/>
  <c r="H786" i="1" s="1"/>
  <c r="Q761" i="1"/>
  <c r="R762" i="1"/>
  <c r="G764" i="1"/>
  <c r="R765" i="1"/>
  <c r="Q767" i="1"/>
  <c r="Q769" i="1"/>
  <c r="R770" i="1"/>
  <c r="R774" i="1"/>
  <c r="Q777" i="1"/>
  <c r="R778" i="1"/>
  <c r="R782" i="1"/>
  <c r="Q785" i="1"/>
  <c r="N841" i="1"/>
  <c r="G788" i="1"/>
  <c r="G787" i="1" s="1"/>
  <c r="H787" i="1"/>
  <c r="H841" i="1" s="1"/>
  <c r="P841" i="1"/>
  <c r="R792" i="1"/>
  <c r="R796" i="1"/>
  <c r="R802" i="1"/>
  <c r="L806" i="1"/>
  <c r="M805" i="1"/>
  <c r="R809" i="1"/>
  <c r="R813" i="1"/>
  <c r="R816" i="1"/>
  <c r="R819" i="1"/>
  <c r="R823" i="1"/>
  <c r="R833" i="1"/>
  <c r="R837" i="1"/>
  <c r="M842" i="1"/>
  <c r="M892" i="1" s="1"/>
  <c r="R846" i="1"/>
  <c r="Q854" i="1"/>
  <c r="R855" i="1"/>
  <c r="G857" i="1"/>
  <c r="R858" i="1"/>
  <c r="Q860" i="1"/>
  <c r="R861" i="1"/>
  <c r="G863" i="1"/>
  <c r="R864" i="1"/>
  <c r="Q868" i="1"/>
  <c r="R869" i="1"/>
  <c r="Q872" i="1"/>
  <c r="R875" i="1"/>
  <c r="Q878" i="1"/>
  <c r="R879" i="1"/>
  <c r="G881" i="1"/>
  <c r="R882" i="1"/>
  <c r="Q884" i="1"/>
  <c r="R885" i="1"/>
  <c r="Q888" i="1"/>
  <c r="R889" i="1"/>
  <c r="F968" i="1"/>
  <c r="R903" i="1"/>
  <c r="R907" i="1"/>
  <c r="R910" i="1"/>
  <c r="R913" i="1"/>
  <c r="L917" i="1"/>
  <c r="R920" i="1"/>
  <c r="G921" i="1"/>
  <c r="Q921" i="1" s="1"/>
  <c r="R924" i="1"/>
  <c r="G925" i="1"/>
  <c r="Q925" i="1" s="1"/>
  <c r="R928" i="1"/>
  <c r="G929" i="1"/>
  <c r="Q929" i="1" s="1"/>
  <c r="R931" i="1"/>
  <c r="G935" i="1"/>
  <c r="L935" i="1"/>
  <c r="L934" i="1" s="1"/>
  <c r="R934" i="1" s="1"/>
  <c r="M934" i="1"/>
  <c r="R938" i="1"/>
  <c r="G939" i="1"/>
  <c r="Q939" i="1" s="1"/>
  <c r="R942" i="1"/>
  <c r="G943" i="1"/>
  <c r="Q943" i="1" s="1"/>
  <c r="L948" i="1"/>
  <c r="R948" i="1" s="1"/>
  <c r="R949" i="1"/>
  <c r="L952" i="1"/>
  <c r="R952" i="1" s="1"/>
  <c r="R953" i="1"/>
  <c r="L956" i="1"/>
  <c r="R956" i="1" s="1"/>
  <c r="R960" i="1"/>
  <c r="G961" i="1"/>
  <c r="Q961" i="1" s="1"/>
  <c r="R964" i="1"/>
  <c r="G965" i="1"/>
  <c r="Q965" i="1" s="1"/>
  <c r="M969" i="1"/>
  <c r="M1032" i="1" s="1"/>
  <c r="L972" i="1"/>
  <c r="R972" i="1" s="1"/>
  <c r="R973" i="1"/>
  <c r="G975" i="1"/>
  <c r="Q975" i="1" s="1"/>
  <c r="G979" i="1"/>
  <c r="Q979" i="1" s="1"/>
  <c r="Q983" i="1"/>
  <c r="R984" i="1"/>
  <c r="L985" i="1"/>
  <c r="R985" i="1" s="1"/>
  <c r="N987" i="1"/>
  <c r="G988" i="1"/>
  <c r="H987" i="1"/>
  <c r="L987" i="1"/>
  <c r="P987" i="1"/>
  <c r="G989" i="1"/>
  <c r="Q989" i="1" s="1"/>
  <c r="G993" i="1"/>
  <c r="R1005" i="1"/>
  <c r="F1002" i="1"/>
  <c r="R1008" i="1"/>
  <c r="R1015" i="1"/>
  <c r="F1012" i="1"/>
  <c r="R1018" i="1"/>
  <c r="Q1030" i="1"/>
  <c r="R1036" i="1"/>
  <c r="Q1041" i="1"/>
  <c r="O1045" i="1"/>
  <c r="L1046" i="1"/>
  <c r="L1045" i="1" s="1"/>
  <c r="R1045" i="1" s="1"/>
  <c r="L1047" i="1"/>
  <c r="M1045" i="1"/>
  <c r="L1057" i="1"/>
  <c r="L1056" i="1" s="1"/>
  <c r="R1056" i="1" s="1"/>
  <c r="M1056" i="1"/>
  <c r="L1089" i="1"/>
  <c r="R1089" i="1" s="1"/>
  <c r="M1088" i="1"/>
  <c r="R1093" i="1"/>
  <c r="G1094" i="1"/>
  <c r="Q1094" i="1" s="1"/>
  <c r="H1088" i="1"/>
  <c r="H1146" i="1" s="1"/>
  <c r="J1100" i="1"/>
  <c r="G1101" i="1"/>
  <c r="G1100" i="1" s="1"/>
  <c r="Q1100" i="1" s="1"/>
  <c r="O1100" i="1"/>
  <c r="O1146" i="1" s="1"/>
  <c r="G1187" i="1"/>
  <c r="Q1187" i="1" s="1"/>
  <c r="J1183" i="1"/>
  <c r="R1241" i="1"/>
  <c r="Q1284" i="1"/>
  <c r="E1278" i="1"/>
  <c r="Q1292" i="1"/>
  <c r="F685" i="1"/>
  <c r="E704" i="1"/>
  <c r="E716" i="1"/>
  <c r="E720" i="1"/>
  <c r="E764" i="1"/>
  <c r="E768" i="1"/>
  <c r="Q768" i="1" s="1"/>
  <c r="E786" i="1"/>
  <c r="F814" i="1"/>
  <c r="F818" i="1"/>
  <c r="R818" i="1" s="1"/>
  <c r="F826" i="1"/>
  <c r="F830" i="1"/>
  <c r="R830" i="1" s="1"/>
  <c r="F842" i="1"/>
  <c r="G848" i="1"/>
  <c r="Q848" i="1" s="1"/>
  <c r="E853" i="1"/>
  <c r="Q853" i="1" s="1"/>
  <c r="E857" i="1"/>
  <c r="Q857" i="1" s="1"/>
  <c r="E863" i="1"/>
  <c r="Q863" i="1" s="1"/>
  <c r="E867" i="1"/>
  <c r="Q867" i="1" s="1"/>
  <c r="E873" i="1"/>
  <c r="Q873" i="1" s="1"/>
  <c r="E881" i="1"/>
  <c r="Q881" i="1" s="1"/>
  <c r="E893" i="1"/>
  <c r="F911" i="1"/>
  <c r="F917" i="1"/>
  <c r="R917" i="1" s="1"/>
  <c r="H930" i="1"/>
  <c r="H968" i="1" s="1"/>
  <c r="H934" i="1"/>
  <c r="H946" i="1"/>
  <c r="F957" i="1"/>
  <c r="R957" i="1" s="1"/>
  <c r="N957" i="1"/>
  <c r="F969" i="1"/>
  <c r="N969" i="1"/>
  <c r="Q995" i="1"/>
  <c r="K998" i="1"/>
  <c r="K1032" i="1" s="1"/>
  <c r="O998" i="1"/>
  <c r="O1776" i="1" s="1"/>
  <c r="Q1001" i="1"/>
  <c r="Q1003" i="1"/>
  <c r="Q1007" i="1"/>
  <c r="Q1011" i="1"/>
  <c r="Q1013" i="1"/>
  <c r="Q1017" i="1"/>
  <c r="Q1021" i="1"/>
  <c r="R1023" i="1"/>
  <c r="R1025" i="1"/>
  <c r="R1027" i="1"/>
  <c r="R1029" i="1"/>
  <c r="R1031" i="1"/>
  <c r="H1033" i="1"/>
  <c r="H1087" i="1" s="1"/>
  <c r="I1033" i="1"/>
  <c r="I1087" i="1" s="1"/>
  <c r="N1033" i="1"/>
  <c r="N1087" i="1" s="1"/>
  <c r="R1034" i="1"/>
  <c r="R1040" i="1"/>
  <c r="R1042" i="1"/>
  <c r="R1050" i="1"/>
  <c r="R1052" i="1"/>
  <c r="R1054" i="1"/>
  <c r="R1057" i="1"/>
  <c r="R1062" i="1"/>
  <c r="R1064" i="1"/>
  <c r="R1066" i="1"/>
  <c r="R1069" i="1"/>
  <c r="R1078" i="1"/>
  <c r="R1080" i="1"/>
  <c r="R1082" i="1"/>
  <c r="R1084" i="1"/>
  <c r="R1086" i="1"/>
  <c r="I1146" i="1"/>
  <c r="N1146" i="1"/>
  <c r="L1093" i="1"/>
  <c r="L1095" i="1"/>
  <c r="R1095" i="1" s="1"/>
  <c r="L1097" i="1"/>
  <c r="R1097" i="1" s="1"/>
  <c r="L1105" i="1"/>
  <c r="R1105" i="1"/>
  <c r="L1107" i="1"/>
  <c r="R1107" i="1" s="1"/>
  <c r="L1109" i="1"/>
  <c r="R1109" i="1" s="1"/>
  <c r="L1111" i="1"/>
  <c r="R1111" i="1" s="1"/>
  <c r="Q1115" i="1"/>
  <c r="Q1116" i="1"/>
  <c r="J1117" i="1"/>
  <c r="J1126" i="1"/>
  <c r="G1127" i="1"/>
  <c r="G1126" i="1" s="1"/>
  <c r="L1132" i="1"/>
  <c r="M1126" i="1"/>
  <c r="Q1132" i="1"/>
  <c r="Q1134" i="1"/>
  <c r="Q1136" i="1"/>
  <c r="R1150" i="1"/>
  <c r="Q1155" i="1"/>
  <c r="Q1159" i="1"/>
  <c r="Q1163" i="1"/>
  <c r="Q1167" i="1"/>
  <c r="Q1171" i="1"/>
  <c r="Q1173" i="1"/>
  <c r="K1769" i="1"/>
  <c r="Q1175" i="1"/>
  <c r="Q1180" i="1"/>
  <c r="L1184" i="1"/>
  <c r="M1183" i="1"/>
  <c r="Q1186" i="1"/>
  <c r="F1183" i="1"/>
  <c r="Q1202" i="1"/>
  <c r="I1203" i="1"/>
  <c r="Q1212" i="1"/>
  <c r="Q1220" i="1"/>
  <c r="F1777" i="1"/>
  <c r="E1240" i="1"/>
  <c r="Q1248" i="1"/>
  <c r="Q1253" i="1"/>
  <c r="Q1261" i="1"/>
  <c r="O1266" i="1"/>
  <c r="L1267" i="1"/>
  <c r="M1266" i="1"/>
  <c r="Q1283" i="1"/>
  <c r="Q1286" i="1"/>
  <c r="Q1291" i="1"/>
  <c r="K1295" i="1"/>
  <c r="Q1302" i="1"/>
  <c r="G994" i="1"/>
  <c r="Q994" i="1" s="1"/>
  <c r="M998" i="1"/>
  <c r="G1000" i="1"/>
  <c r="G1006" i="1"/>
  <c r="Q1006" i="1" s="1"/>
  <c r="G1010" i="1"/>
  <c r="Q1010" i="1" s="1"/>
  <c r="G1016" i="1"/>
  <c r="Q1016" i="1" s="1"/>
  <c r="G1020" i="1"/>
  <c r="Q1020" i="1" s="1"/>
  <c r="G1024" i="1"/>
  <c r="Q1024" i="1" s="1"/>
  <c r="L1024" i="1"/>
  <c r="R1024" i="1" s="1"/>
  <c r="G1026" i="1"/>
  <c r="Q1026" i="1" s="1"/>
  <c r="L1026" i="1"/>
  <c r="R1026" i="1" s="1"/>
  <c r="G1028" i="1"/>
  <c r="L1028" i="1"/>
  <c r="R1028" i="1" s="1"/>
  <c r="G1030" i="1"/>
  <c r="L1030" i="1"/>
  <c r="R1030" i="1" s="1"/>
  <c r="E1033" i="1"/>
  <c r="J1033" i="1"/>
  <c r="J1087" i="1" s="1"/>
  <c r="Q1035" i="1"/>
  <c r="Q1037" i="1"/>
  <c r="G1039" i="1"/>
  <c r="G1033" i="1" s="1"/>
  <c r="L1039" i="1"/>
  <c r="R1039" i="1" s="1"/>
  <c r="G1041" i="1"/>
  <c r="L1041" i="1"/>
  <c r="R1041" i="1" s="1"/>
  <c r="G1043" i="1"/>
  <c r="Q1043" i="1" s="1"/>
  <c r="L1043" i="1"/>
  <c r="R1043" i="1" s="1"/>
  <c r="Q1046" i="1"/>
  <c r="G1049" i="1"/>
  <c r="L1049" i="1"/>
  <c r="M1048" i="1"/>
  <c r="G1051" i="1"/>
  <c r="L1051" i="1"/>
  <c r="R1051" i="1" s="1"/>
  <c r="G1053" i="1"/>
  <c r="Q1053" i="1" s="1"/>
  <c r="L1053" i="1"/>
  <c r="R1053" i="1" s="1"/>
  <c r="G1055" i="1"/>
  <c r="Q1055" i="1" s="1"/>
  <c r="L1055" i="1"/>
  <c r="R1055" i="1" s="1"/>
  <c r="Q1056" i="1"/>
  <c r="Q1058" i="1"/>
  <c r="G1061" i="1"/>
  <c r="L1061" i="1"/>
  <c r="M1060" i="1"/>
  <c r="G1063" i="1"/>
  <c r="Q1063" i="1" s="1"/>
  <c r="L1063" i="1"/>
  <c r="R1063" i="1" s="1"/>
  <c r="G1065" i="1"/>
  <c r="Q1065" i="1" s="1"/>
  <c r="L1065" i="1"/>
  <c r="R1065" i="1" s="1"/>
  <c r="G1067" i="1"/>
  <c r="Q1067" i="1" s="1"/>
  <c r="L1067" i="1"/>
  <c r="R1067" i="1" s="1"/>
  <c r="Q1068" i="1"/>
  <c r="Q1070" i="1"/>
  <c r="Q1072" i="1"/>
  <c r="Q1074" i="1"/>
  <c r="G1077" i="1"/>
  <c r="L1077" i="1"/>
  <c r="M1076" i="1"/>
  <c r="G1079" i="1"/>
  <c r="L1079" i="1"/>
  <c r="R1079" i="1" s="1"/>
  <c r="G1081" i="1"/>
  <c r="L1081" i="1"/>
  <c r="R1081" i="1" s="1"/>
  <c r="G1083" i="1"/>
  <c r="Q1083" i="1" s="1"/>
  <c r="L1083" i="1"/>
  <c r="R1083" i="1" s="1"/>
  <c r="G1085" i="1"/>
  <c r="Q1085" i="1" s="1"/>
  <c r="L1085" i="1"/>
  <c r="R1085" i="1" s="1"/>
  <c r="J1088" i="1"/>
  <c r="Q1090" i="1"/>
  <c r="Q1093" i="1"/>
  <c r="Q1095" i="1"/>
  <c r="Q1097" i="1"/>
  <c r="L1101" i="1"/>
  <c r="L1103" i="1"/>
  <c r="R1103" i="1" s="1"/>
  <c r="Q1105" i="1"/>
  <c r="Q1107" i="1"/>
  <c r="Q1109" i="1"/>
  <c r="Q1111" i="1"/>
  <c r="R1114" i="1"/>
  <c r="R1116" i="1"/>
  <c r="Q1117" i="1"/>
  <c r="Q1122" i="1"/>
  <c r="F1126" i="1"/>
  <c r="K1126" i="1"/>
  <c r="Q1130" i="1"/>
  <c r="R1131" i="1"/>
  <c r="O1135" i="1"/>
  <c r="L1136" i="1"/>
  <c r="E1147" i="1"/>
  <c r="J1147" i="1"/>
  <c r="J1239" i="1" s="1"/>
  <c r="F1147" i="1"/>
  <c r="I1147" i="1"/>
  <c r="O1178" i="1"/>
  <c r="O1239" i="1" s="1"/>
  <c r="L1180" i="1"/>
  <c r="L1186" i="1"/>
  <c r="O1183" i="1"/>
  <c r="G1196" i="1"/>
  <c r="Q1196" i="1" s="1"/>
  <c r="Q1198" i="1"/>
  <c r="Q1205" i="1"/>
  <c r="J1203" i="1"/>
  <c r="G1205" i="1"/>
  <c r="G1206" i="1"/>
  <c r="Q1206" i="1" s="1"/>
  <c r="L1206" i="1"/>
  <c r="R1206" i="1" s="1"/>
  <c r="M1203" i="1"/>
  <c r="Q1208" i="1"/>
  <c r="R1209" i="1"/>
  <c r="J1228" i="1"/>
  <c r="G1229" i="1"/>
  <c r="G1228" i="1" s="1"/>
  <c r="Q1228" i="1" s="1"/>
  <c r="O1228" i="1"/>
  <c r="Q1250" i="1"/>
  <c r="Q1255" i="1"/>
  <c r="Q1258" i="1"/>
  <c r="Q1263" i="1"/>
  <c r="E1275" i="1"/>
  <c r="Q1275" i="1" s="1"/>
  <c r="Q1276" i="1"/>
  <c r="Q1280" i="1"/>
  <c r="J1278" i="1"/>
  <c r="Q1285" i="1"/>
  <c r="Q1288" i="1"/>
  <c r="L1296" i="1"/>
  <c r="M1295" i="1"/>
  <c r="R1309" i="1"/>
  <c r="I1318" i="1"/>
  <c r="Q993" i="1"/>
  <c r="Q997" i="1"/>
  <c r="Q999" i="1"/>
  <c r="Q1009" i="1"/>
  <c r="Q1015" i="1"/>
  <c r="Q1019" i="1"/>
  <c r="R1035" i="1"/>
  <c r="R1037" i="1"/>
  <c r="R1046" i="1"/>
  <c r="R1058" i="1"/>
  <c r="R1068" i="1"/>
  <c r="R1070" i="1"/>
  <c r="R1072" i="1"/>
  <c r="R1074" i="1"/>
  <c r="F1146" i="1"/>
  <c r="R1090" i="1"/>
  <c r="R1094" i="1"/>
  <c r="R1096" i="1"/>
  <c r="R1098" i="1"/>
  <c r="Q1103" i="1"/>
  <c r="R1106" i="1"/>
  <c r="R1108" i="1"/>
  <c r="R1110" i="1"/>
  <c r="R1112" i="1"/>
  <c r="G1114" i="1"/>
  <c r="H1113" i="1"/>
  <c r="R1118" i="1"/>
  <c r="L1119" i="1"/>
  <c r="R1122" i="1"/>
  <c r="L1123" i="1"/>
  <c r="R1123" i="1" s="1"/>
  <c r="L1127" i="1"/>
  <c r="R1130" i="1"/>
  <c r="Q1126" i="1"/>
  <c r="G1135" i="1"/>
  <c r="Q1135" i="1" s="1"/>
  <c r="G1142" i="1"/>
  <c r="Q1142" i="1" s="1"/>
  <c r="R1145" i="1"/>
  <c r="K1239" i="1"/>
  <c r="E1183" i="1"/>
  <c r="K1183" i="1"/>
  <c r="G1192" i="1"/>
  <c r="Q1192" i="1" s="1"/>
  <c r="R1195" i="1"/>
  <c r="F1228" i="1"/>
  <c r="R1229" i="1"/>
  <c r="L1242" i="1"/>
  <c r="M1240" i="1"/>
  <c r="R1250" i="1"/>
  <c r="Q1252" i="1"/>
  <c r="O1269" i="1"/>
  <c r="L1270" i="1"/>
  <c r="L1269" i="1" s="1"/>
  <c r="R1269" i="1" s="1"/>
  <c r="L1271" i="1"/>
  <c r="R1271" i="1" s="1"/>
  <c r="M1269" i="1"/>
  <c r="M1769" i="1" s="1"/>
  <c r="R1280" i="1"/>
  <c r="E1364" i="1"/>
  <c r="E1390" i="1" s="1"/>
  <c r="Q1365" i="1"/>
  <c r="F1493" i="1"/>
  <c r="R1494" i="1"/>
  <c r="N1514" i="1"/>
  <c r="L1509" i="1"/>
  <c r="N1508" i="1"/>
  <c r="Q1118" i="1"/>
  <c r="R1132" i="1"/>
  <c r="R1138" i="1"/>
  <c r="R1142" i="1"/>
  <c r="R1153" i="1"/>
  <c r="L1173" i="1"/>
  <c r="R1182" i="1"/>
  <c r="R1184" i="1"/>
  <c r="R1188" i="1"/>
  <c r="R1192" i="1"/>
  <c r="R1196" i="1"/>
  <c r="R1200" i="1"/>
  <c r="R1210" i="1"/>
  <c r="R1214" i="1"/>
  <c r="R1218" i="1"/>
  <c r="R1220" i="1"/>
  <c r="R1222" i="1"/>
  <c r="R1224" i="1"/>
  <c r="R1226" i="1"/>
  <c r="I1295" i="1"/>
  <c r="I1347" i="1" s="1"/>
  <c r="N1295" i="1"/>
  <c r="N1347" i="1" s="1"/>
  <c r="Q1301" i="1"/>
  <c r="R1356" i="1"/>
  <c r="G1385" i="1"/>
  <c r="Q1385" i="1" s="1"/>
  <c r="I1383" i="1"/>
  <c r="G1578" i="1"/>
  <c r="Q1578" i="1" s="1"/>
  <c r="I1576" i="1"/>
  <c r="L1131" i="1"/>
  <c r="L1137" i="1"/>
  <c r="R1137" i="1" s="1"/>
  <c r="L1141" i="1"/>
  <c r="L1786" i="1" s="1"/>
  <c r="R1786" i="1" s="1"/>
  <c r="L1145" i="1"/>
  <c r="L1790" i="1" s="1"/>
  <c r="R1790" i="1" s="1"/>
  <c r="R1148" i="1"/>
  <c r="L1152" i="1"/>
  <c r="R1152" i="1" s="1"/>
  <c r="R1160" i="1"/>
  <c r="R1164" i="1"/>
  <c r="R1168" i="1"/>
  <c r="R1172" i="1"/>
  <c r="I1769" i="1"/>
  <c r="N1769" i="1"/>
  <c r="R1173" i="1"/>
  <c r="R1176" i="1"/>
  <c r="I1178" i="1"/>
  <c r="F1178" i="1"/>
  <c r="J1178" i="1"/>
  <c r="L1181" i="1"/>
  <c r="R1181" i="1" s="1"/>
  <c r="L1187" i="1"/>
  <c r="R1187" i="1" s="1"/>
  <c r="L1191" i="1"/>
  <c r="L1195" i="1"/>
  <c r="L1199" i="1"/>
  <c r="R1199" i="1" s="1"/>
  <c r="L1205" i="1"/>
  <c r="R1205" i="1" s="1"/>
  <c r="L1209" i="1"/>
  <c r="L1213" i="1"/>
  <c r="R1213" i="1" s="1"/>
  <c r="L1217" i="1"/>
  <c r="R1217" i="1" s="1"/>
  <c r="G1218" i="1"/>
  <c r="Q1218" i="1" s="1"/>
  <c r="G1220" i="1"/>
  <c r="G1222" i="1"/>
  <c r="Q1222" i="1" s="1"/>
  <c r="G1224" i="1"/>
  <c r="Q1224" i="1" s="1"/>
  <c r="G1226" i="1"/>
  <c r="Q1226" i="1" s="1"/>
  <c r="L1229" i="1"/>
  <c r="L1231" i="1"/>
  <c r="L1235" i="1"/>
  <c r="R1235" i="1" s="1"/>
  <c r="L1237" i="1"/>
  <c r="R1237" i="1" s="1"/>
  <c r="F1240" i="1"/>
  <c r="J1240" i="1"/>
  <c r="R1242" i="1"/>
  <c r="R1244" i="1"/>
  <c r="R1246" i="1"/>
  <c r="G1248" i="1"/>
  <c r="L1248" i="1"/>
  <c r="L1240" i="1" s="1"/>
  <c r="G1250" i="1"/>
  <c r="L1250" i="1"/>
  <c r="G1252" i="1"/>
  <c r="L1252" i="1"/>
  <c r="R1252" i="1" s="1"/>
  <c r="G1254" i="1"/>
  <c r="Q1254" i="1" s="1"/>
  <c r="L1254" i="1"/>
  <c r="R1254" i="1" s="1"/>
  <c r="G1256" i="1"/>
  <c r="Q1256" i="1" s="1"/>
  <c r="L1256" i="1"/>
  <c r="R1256" i="1" s="1"/>
  <c r="G1258" i="1"/>
  <c r="L1258" i="1"/>
  <c r="R1258" i="1" s="1"/>
  <c r="G1260" i="1"/>
  <c r="Q1260" i="1" s="1"/>
  <c r="L1260" i="1"/>
  <c r="R1260" i="1" s="1"/>
  <c r="G1262" i="1"/>
  <c r="L1262" i="1"/>
  <c r="R1262" i="1" s="1"/>
  <c r="G1264" i="1"/>
  <c r="Q1264" i="1" s="1"/>
  <c r="L1264" i="1"/>
  <c r="R1264" i="1" s="1"/>
  <c r="Q1266" i="1"/>
  <c r="Q1268" i="1"/>
  <c r="Q1270" i="1"/>
  <c r="Q1272" i="1"/>
  <c r="G1276" i="1"/>
  <c r="G1275" i="1" s="1"/>
  <c r="L1276" i="1"/>
  <c r="L1275" i="1" s="1"/>
  <c r="R1275" i="1" s="1"/>
  <c r="M1275" i="1"/>
  <c r="G1279" i="1"/>
  <c r="G1278" i="1" s="1"/>
  <c r="G1280" i="1"/>
  <c r="L1280" i="1"/>
  <c r="L1278" i="1" s="1"/>
  <c r="R1278" i="1" s="1"/>
  <c r="G1282" i="1"/>
  <c r="Q1282" i="1" s="1"/>
  <c r="L1282" i="1"/>
  <c r="R1282" i="1" s="1"/>
  <c r="G1284" i="1"/>
  <c r="L1284" i="1"/>
  <c r="R1284" i="1" s="1"/>
  <c r="G1286" i="1"/>
  <c r="L1286" i="1"/>
  <c r="R1286" i="1" s="1"/>
  <c r="G1288" i="1"/>
  <c r="L1288" i="1"/>
  <c r="R1288" i="1" s="1"/>
  <c r="G1290" i="1"/>
  <c r="Q1290" i="1" s="1"/>
  <c r="L1290" i="1"/>
  <c r="R1290" i="1" s="1"/>
  <c r="G1292" i="1"/>
  <c r="L1292" i="1"/>
  <c r="R1292" i="1" s="1"/>
  <c r="G1294" i="1"/>
  <c r="Q1294" i="1" s="1"/>
  <c r="L1294" i="1"/>
  <c r="R1294" i="1" s="1"/>
  <c r="E1295" i="1"/>
  <c r="J1295" i="1"/>
  <c r="Q1297" i="1"/>
  <c r="Q1300" i="1"/>
  <c r="G1302" i="1"/>
  <c r="G1305" i="1"/>
  <c r="G1309" i="1"/>
  <c r="Q1309" i="1" s="1"/>
  <c r="G1313" i="1"/>
  <c r="Q1313" i="1" s="1"/>
  <c r="L1320" i="1"/>
  <c r="M1318" i="1"/>
  <c r="Q1344" i="1"/>
  <c r="L1353" i="1"/>
  <c r="M1348" i="1"/>
  <c r="Q1355" i="1"/>
  <c r="I1367" i="1"/>
  <c r="I1390" i="1" s="1"/>
  <c r="G1415" i="1"/>
  <c r="G1414" i="1" s="1"/>
  <c r="H1414" i="1"/>
  <c r="R1416" i="1"/>
  <c r="J1453" i="1"/>
  <c r="G1454" i="1"/>
  <c r="G1453" i="1" s="1"/>
  <c r="G1485" i="1"/>
  <c r="G1484" i="1" s="1"/>
  <c r="H1484" i="1"/>
  <c r="F1514" i="1"/>
  <c r="R1496" i="1"/>
  <c r="L1544" i="1"/>
  <c r="M1540" i="1"/>
  <c r="O1593" i="1"/>
  <c r="R1134" i="1"/>
  <c r="R1136" i="1"/>
  <c r="R1140" i="1"/>
  <c r="R1144" i="1"/>
  <c r="R1155" i="1"/>
  <c r="L1159" i="1"/>
  <c r="R1159" i="1" s="1"/>
  <c r="L1163" i="1"/>
  <c r="R1163" i="1" s="1"/>
  <c r="L1167" i="1"/>
  <c r="R1167" i="1" s="1"/>
  <c r="L1171" i="1"/>
  <c r="R1171" i="1" s="1"/>
  <c r="O1769" i="1"/>
  <c r="L1175" i="1"/>
  <c r="R1175" i="1" s="1"/>
  <c r="R1180" i="1"/>
  <c r="H1183" i="1"/>
  <c r="P1183" i="1"/>
  <c r="P1239" i="1" s="1"/>
  <c r="R1186" i="1"/>
  <c r="R1190" i="1"/>
  <c r="R1194" i="1"/>
  <c r="R1198" i="1"/>
  <c r="R1202" i="1"/>
  <c r="R1204" i="1"/>
  <c r="R1208" i="1"/>
  <c r="R1212" i="1"/>
  <c r="R1216" i="1"/>
  <c r="L1219" i="1"/>
  <c r="R1219" i="1" s="1"/>
  <c r="L1221" i="1"/>
  <c r="R1221" i="1" s="1"/>
  <c r="L1223" i="1"/>
  <c r="R1223" i="1" s="1"/>
  <c r="L1225" i="1"/>
  <c r="R1225" i="1" s="1"/>
  <c r="L1227" i="1"/>
  <c r="R1227" i="1" s="1"/>
  <c r="Q1231" i="1"/>
  <c r="Q1235" i="1"/>
  <c r="Q1237" i="1"/>
  <c r="H1347" i="1"/>
  <c r="P1347" i="1"/>
  <c r="K1347" i="1"/>
  <c r="G1242" i="1"/>
  <c r="Q1242" i="1" s="1"/>
  <c r="G1244" i="1"/>
  <c r="Q1244" i="1" s="1"/>
  <c r="G1246" i="1"/>
  <c r="Q1246" i="1" s="1"/>
  <c r="R1268" i="1"/>
  <c r="R1272" i="1"/>
  <c r="R1276" i="1"/>
  <c r="F1295" i="1"/>
  <c r="R1297" i="1"/>
  <c r="R1299" i="1"/>
  <c r="R1300" i="1"/>
  <c r="L1304" i="1"/>
  <c r="Q1305" i="1"/>
  <c r="G1306" i="1"/>
  <c r="Q1306" i="1" s="1"/>
  <c r="L1308" i="1"/>
  <c r="G1310" i="1"/>
  <c r="Q1310" i="1" s="1"/>
  <c r="L1312" i="1"/>
  <c r="R1319" i="1"/>
  <c r="Q1336" i="1"/>
  <c r="E1318" i="1"/>
  <c r="R1366" i="1"/>
  <c r="L1392" i="1"/>
  <c r="L1391" i="1" s="1"/>
  <c r="M1391" i="1"/>
  <c r="M1474" i="1" s="1"/>
  <c r="G1420" i="1"/>
  <c r="Q1420" i="1" s="1"/>
  <c r="J1416" i="1"/>
  <c r="L1480" i="1"/>
  <c r="N1479" i="1"/>
  <c r="F1487" i="1"/>
  <c r="K1495" i="1"/>
  <c r="E1511" i="1"/>
  <c r="Q1511" i="1" s="1"/>
  <c r="H1769" i="1"/>
  <c r="P1769" i="1"/>
  <c r="L1233" i="1"/>
  <c r="L1777" i="1" s="1"/>
  <c r="R1777" i="1" s="1"/>
  <c r="G1772" i="1"/>
  <c r="Q1772" i="1" s="1"/>
  <c r="R1302" i="1"/>
  <c r="R1306" i="1"/>
  <c r="R1310" i="1"/>
  <c r="R1314" i="1"/>
  <c r="Q1319" i="1"/>
  <c r="Q1321" i="1"/>
  <c r="Q1323" i="1"/>
  <c r="Q1325" i="1"/>
  <c r="Q1327" i="1"/>
  <c r="Q1329" i="1"/>
  <c r="Q1331" i="1"/>
  <c r="Q1333" i="1"/>
  <c r="Q1335" i="1"/>
  <c r="R1336" i="1"/>
  <c r="Q1339" i="1"/>
  <c r="G1338" i="1"/>
  <c r="Q1343" i="1"/>
  <c r="R1344" i="1"/>
  <c r="L1349" i="1"/>
  <c r="Q1354" i="1"/>
  <c r="R1355" i="1"/>
  <c r="Q1358" i="1"/>
  <c r="R1359" i="1"/>
  <c r="R1362" i="1"/>
  <c r="G1363" i="1"/>
  <c r="Q1363" i="1" s="1"/>
  <c r="M1367" i="1"/>
  <c r="R1368" i="1"/>
  <c r="O1367" i="1"/>
  <c r="Q1369" i="1"/>
  <c r="O1374" i="1"/>
  <c r="L1375" i="1"/>
  <c r="L1374" i="1" s="1"/>
  <c r="R1374" i="1" s="1"/>
  <c r="M1374" i="1"/>
  <c r="O1388" i="1"/>
  <c r="L1389" i="1"/>
  <c r="L1388" i="1" s="1"/>
  <c r="R1388" i="1" s="1"/>
  <c r="O1391" i="1"/>
  <c r="O1474" i="1" s="1"/>
  <c r="G1392" i="1"/>
  <c r="I1391" i="1"/>
  <c r="I1474" i="1" s="1"/>
  <c r="N1391" i="1"/>
  <c r="N1474" i="1" s="1"/>
  <c r="Q1393" i="1"/>
  <c r="R1395" i="1"/>
  <c r="R1399" i="1"/>
  <c r="R1403" i="1"/>
  <c r="R1407" i="1"/>
  <c r="Q1413" i="1"/>
  <c r="G1417" i="1"/>
  <c r="H1416" i="1"/>
  <c r="L1416" i="1"/>
  <c r="P1416" i="1"/>
  <c r="Q1419" i="1"/>
  <c r="Q1423" i="1"/>
  <c r="Q1427" i="1"/>
  <c r="Q1431" i="1"/>
  <c r="N1434" i="1"/>
  <c r="R1435" i="1"/>
  <c r="R1439" i="1"/>
  <c r="R1443" i="1"/>
  <c r="R1447" i="1"/>
  <c r="R1451" i="1"/>
  <c r="F1453" i="1"/>
  <c r="Q1457" i="1"/>
  <c r="Q1461" i="1"/>
  <c r="Q1465" i="1"/>
  <c r="Q1469" i="1"/>
  <c r="Q1473" i="1"/>
  <c r="P1486" i="1"/>
  <c r="L1476" i="1"/>
  <c r="N1475" i="1"/>
  <c r="Q1477" i="1"/>
  <c r="Q1480" i="1"/>
  <c r="J1479" i="1"/>
  <c r="G1480" i="1"/>
  <c r="G1479" i="1" s="1"/>
  <c r="Q1479" i="1" s="1"/>
  <c r="H1481" i="1"/>
  <c r="H1486" i="1" s="1"/>
  <c r="L1482" i="1"/>
  <c r="N1481" i="1"/>
  <c r="Q1483" i="1"/>
  <c r="L1492" i="1"/>
  <c r="N1491" i="1"/>
  <c r="G1497" i="1"/>
  <c r="G1496" i="1" s="1"/>
  <c r="H1496" i="1"/>
  <c r="H1514" i="1" s="1"/>
  <c r="P1514" i="1"/>
  <c r="Q1499" i="1"/>
  <c r="G1501" i="1"/>
  <c r="Q1501" i="1" s="1"/>
  <c r="Q1502" i="1"/>
  <c r="R1504" i="1"/>
  <c r="Q1509" i="1"/>
  <c r="R1510" i="1"/>
  <c r="O1515" i="1"/>
  <c r="L1516" i="1"/>
  <c r="M1515" i="1"/>
  <c r="M1773" i="1"/>
  <c r="L1527" i="1"/>
  <c r="R1531" i="1"/>
  <c r="E1540" i="1"/>
  <c r="Q1542" i="1"/>
  <c r="I1551" i="1"/>
  <c r="I1562" i="1" s="1"/>
  <c r="L1580" i="1"/>
  <c r="M1579" i="1"/>
  <c r="M1781" i="1" s="1"/>
  <c r="G1650" i="1"/>
  <c r="H1649" i="1"/>
  <c r="H1781" i="1" s="1"/>
  <c r="Q1233" i="1"/>
  <c r="L1301" i="1"/>
  <c r="R1301" i="1" s="1"/>
  <c r="L1305" i="1"/>
  <c r="R1305" i="1" s="1"/>
  <c r="L1309" i="1"/>
  <c r="L1313" i="1"/>
  <c r="R1313" i="1" s="1"/>
  <c r="G1314" i="1"/>
  <c r="Q1314" i="1" s="1"/>
  <c r="O1318" i="1"/>
  <c r="R1320" i="1"/>
  <c r="R1322" i="1"/>
  <c r="R1324" i="1"/>
  <c r="R1326" i="1"/>
  <c r="R1328" i="1"/>
  <c r="R1330" i="1"/>
  <c r="R1332" i="1"/>
  <c r="R1334" i="1"/>
  <c r="R1335" i="1"/>
  <c r="G1336" i="1"/>
  <c r="L1337" i="1"/>
  <c r="L1318" i="1" s="1"/>
  <c r="R1318" i="1" s="1"/>
  <c r="R1343" i="1"/>
  <c r="G1344" i="1"/>
  <c r="L1345" i="1"/>
  <c r="R1345" i="1" s="1"/>
  <c r="Q1349" i="1"/>
  <c r="R1350" i="1"/>
  <c r="L1352" i="1"/>
  <c r="R1352" i="1" s="1"/>
  <c r="R1354" i="1"/>
  <c r="G1355" i="1"/>
  <c r="L1356" i="1"/>
  <c r="R1358" i="1"/>
  <c r="G1359" i="1"/>
  <c r="Q1359" i="1" s="1"/>
  <c r="G1365" i="1"/>
  <c r="G1364" i="1" s="1"/>
  <c r="L1365" i="1"/>
  <c r="L1364" i="1" s="1"/>
  <c r="R1364" i="1" s="1"/>
  <c r="M1364" i="1"/>
  <c r="G1367" i="1"/>
  <c r="Q1367" i="1" s="1"/>
  <c r="K1367" i="1"/>
  <c r="K1390" i="1" s="1"/>
  <c r="Q1370" i="1"/>
  <c r="R1371" i="1"/>
  <c r="G1375" i="1"/>
  <c r="G1374" i="1" s="1"/>
  <c r="I1374" i="1"/>
  <c r="Q1376" i="1"/>
  <c r="R1377" i="1"/>
  <c r="Q1380" i="1"/>
  <c r="R1381" i="1"/>
  <c r="Q1384" i="1"/>
  <c r="R1385" i="1"/>
  <c r="E1474" i="1"/>
  <c r="J1391" i="1"/>
  <c r="G1395" i="1"/>
  <c r="Q1395" i="1" s="1"/>
  <c r="H1391" i="1"/>
  <c r="P1391" i="1"/>
  <c r="P1474" i="1" s="1"/>
  <c r="Q1397" i="1"/>
  <c r="Q1401" i="1"/>
  <c r="Q1405" i="1"/>
  <c r="Q1409" i="1"/>
  <c r="R1413" i="1"/>
  <c r="Q1414" i="1"/>
  <c r="R1419" i="1"/>
  <c r="R1423" i="1"/>
  <c r="R1427" i="1"/>
  <c r="R1431" i="1"/>
  <c r="G1435" i="1"/>
  <c r="G1434" i="1" s="1"/>
  <c r="Q1434" i="1" s="1"/>
  <c r="H1434" i="1"/>
  <c r="L1434" i="1"/>
  <c r="P1434" i="1"/>
  <c r="Q1437" i="1"/>
  <c r="Q1441" i="1"/>
  <c r="Q1445" i="1"/>
  <c r="Q1449" i="1"/>
  <c r="Q1453" i="1"/>
  <c r="R1457" i="1"/>
  <c r="R1461" i="1"/>
  <c r="R1465" i="1"/>
  <c r="R1469" i="1"/>
  <c r="R1473" i="1"/>
  <c r="J1475" i="1"/>
  <c r="G1476" i="1"/>
  <c r="G1475" i="1" s="1"/>
  <c r="R1477" i="1"/>
  <c r="J1481" i="1"/>
  <c r="J1768" i="1" s="1"/>
  <c r="G1482" i="1"/>
  <c r="G1481" i="1" s="1"/>
  <c r="Q1481" i="1" s="1"/>
  <c r="R1483" i="1"/>
  <c r="Q1484" i="1"/>
  <c r="L1488" i="1"/>
  <c r="L1487" i="1" s="1"/>
  <c r="N1487" i="1"/>
  <c r="N1495" i="1" s="1"/>
  <c r="Q1489" i="1"/>
  <c r="J1491" i="1"/>
  <c r="G1492" i="1"/>
  <c r="G1491" i="1" s="1"/>
  <c r="Q1491" i="1" s="1"/>
  <c r="L1494" i="1"/>
  <c r="L1493" i="1" s="1"/>
  <c r="N1493" i="1"/>
  <c r="J1514" i="1"/>
  <c r="I1514" i="1"/>
  <c r="Q1498" i="1"/>
  <c r="R1499" i="1"/>
  <c r="G1504" i="1"/>
  <c r="G1503" i="1" s="1"/>
  <c r="Q1503" i="1" s="1"/>
  <c r="H1503" i="1"/>
  <c r="N1505" i="1"/>
  <c r="R1506" i="1"/>
  <c r="G1507" i="1"/>
  <c r="Q1507" i="1" s="1"/>
  <c r="E1521" i="1"/>
  <c r="E1539" i="1" s="1"/>
  <c r="O1529" i="1"/>
  <c r="L1530" i="1"/>
  <c r="L1531" i="1"/>
  <c r="M1529" i="1"/>
  <c r="G1537" i="1"/>
  <c r="Q1537" i="1" s="1"/>
  <c r="Q1538" i="1"/>
  <c r="Q1560" i="1"/>
  <c r="Q1566" i="1"/>
  <c r="K1593" i="1"/>
  <c r="L1574" i="1"/>
  <c r="M1570" i="1"/>
  <c r="G1591" i="1"/>
  <c r="G1590" i="1" s="1"/>
  <c r="I1590" i="1"/>
  <c r="I1782" i="1" s="1"/>
  <c r="G1621" i="1"/>
  <c r="G1620" i="1" s="1"/>
  <c r="Q1620" i="1" s="1"/>
  <c r="H1620" i="1"/>
  <c r="R1628" i="1"/>
  <c r="R1304" i="1"/>
  <c r="R1308" i="1"/>
  <c r="R1312" i="1"/>
  <c r="L1315" i="1"/>
  <c r="R1315" i="1" s="1"/>
  <c r="G1320" i="1"/>
  <c r="Q1320" i="1" s="1"/>
  <c r="G1322" i="1"/>
  <c r="Q1322" i="1" s="1"/>
  <c r="G1324" i="1"/>
  <c r="Q1324" i="1" s="1"/>
  <c r="G1326" i="1"/>
  <c r="Q1326" i="1" s="1"/>
  <c r="G1328" i="1"/>
  <c r="Q1328" i="1" s="1"/>
  <c r="G1330" i="1"/>
  <c r="Q1330" i="1" s="1"/>
  <c r="G1332" i="1"/>
  <c r="Q1332" i="1" s="1"/>
  <c r="G1334" i="1"/>
  <c r="Q1334" i="1" s="1"/>
  <c r="R1342" i="1"/>
  <c r="R1346" i="1"/>
  <c r="R1349" i="1"/>
  <c r="O1348" i="1"/>
  <c r="G1350" i="1"/>
  <c r="Q1350" i="1" s="1"/>
  <c r="R1353" i="1"/>
  <c r="R1357" i="1"/>
  <c r="G1361" i="1"/>
  <c r="L1361" i="1"/>
  <c r="L1360" i="1" s="1"/>
  <c r="R1360" i="1" s="1"/>
  <c r="M1360" i="1"/>
  <c r="L1366" i="1"/>
  <c r="Q1374" i="1"/>
  <c r="R1384" i="1"/>
  <c r="O1383" i="1"/>
  <c r="L1384" i="1"/>
  <c r="L1383" i="1" s="1"/>
  <c r="R1383" i="1" s="1"/>
  <c r="F1391" i="1"/>
  <c r="R1397" i="1"/>
  <c r="R1401" i="1"/>
  <c r="R1405" i="1"/>
  <c r="R1409" i="1"/>
  <c r="R1415" i="1"/>
  <c r="R1437" i="1"/>
  <c r="R1441" i="1"/>
  <c r="R1445" i="1"/>
  <c r="R1449" i="1"/>
  <c r="L1454" i="1"/>
  <c r="N1453" i="1"/>
  <c r="R1485" i="1"/>
  <c r="Q1488" i="1"/>
  <c r="J1487" i="1"/>
  <c r="G1488" i="1"/>
  <c r="G1487" i="1" s="1"/>
  <c r="R1489" i="1"/>
  <c r="J1493" i="1"/>
  <c r="G1494" i="1"/>
  <c r="G1493" i="1" s="1"/>
  <c r="Q1493" i="1" s="1"/>
  <c r="Q1496" i="1"/>
  <c r="R1501" i="1"/>
  <c r="G1506" i="1"/>
  <c r="H1505" i="1"/>
  <c r="R1511" i="1"/>
  <c r="O1772" i="1"/>
  <c r="L1528" i="1"/>
  <c r="L1772" i="1" s="1"/>
  <c r="R1772" i="1" s="1"/>
  <c r="G1529" i="1"/>
  <c r="Q1529" i="1" s="1"/>
  <c r="R1534" i="1"/>
  <c r="F1529" i="1"/>
  <c r="R1547" i="1"/>
  <c r="E1570" i="1"/>
  <c r="Q1570" i="1" s="1"/>
  <c r="Q1572" i="1"/>
  <c r="O1579" i="1"/>
  <c r="O1781" i="1" s="1"/>
  <c r="R1587" i="1"/>
  <c r="Q1613" i="1"/>
  <c r="Q1615" i="1"/>
  <c r="J1633" i="1"/>
  <c r="J1661" i="1" s="1"/>
  <c r="G1634" i="1"/>
  <c r="M1713" i="1"/>
  <c r="L1711" i="1"/>
  <c r="L1713" i="1" s="1"/>
  <c r="R1713" i="1" s="1"/>
  <c r="F1348" i="1"/>
  <c r="H1360" i="1"/>
  <c r="H1364" i="1"/>
  <c r="H1390" i="1" s="1"/>
  <c r="F1367" i="1"/>
  <c r="R1367" i="1" s="1"/>
  <c r="N1367" i="1"/>
  <c r="N1390" i="1" s="1"/>
  <c r="R1375" i="1"/>
  <c r="Q1415" i="1"/>
  <c r="Q1417" i="1"/>
  <c r="Q1435" i="1"/>
  <c r="Q1475" i="1"/>
  <c r="Q1485" i="1"/>
  <c r="Q1487" i="1"/>
  <c r="K1514" i="1"/>
  <c r="O1514" i="1"/>
  <c r="Q1506" i="1"/>
  <c r="R1513" i="1"/>
  <c r="I1539" i="1"/>
  <c r="R1523" i="1"/>
  <c r="P1529" i="1"/>
  <c r="P1539" i="1" s="1"/>
  <c r="R1535" i="1"/>
  <c r="Q1536" i="1"/>
  <c r="Q1541" i="1"/>
  <c r="R1542" i="1"/>
  <c r="Q1545" i="1"/>
  <c r="R1546" i="1"/>
  <c r="Q1549" i="1"/>
  <c r="R1550" i="1"/>
  <c r="G1554" i="1"/>
  <c r="Q1554" i="1" s="1"/>
  <c r="L1555" i="1"/>
  <c r="G1558" i="1"/>
  <c r="Q1558" i="1" s="1"/>
  <c r="L1559" i="1"/>
  <c r="J1593" i="1"/>
  <c r="G1566" i="1"/>
  <c r="L1567" i="1"/>
  <c r="R1567" i="1" s="1"/>
  <c r="R1569" i="1"/>
  <c r="Q1571" i="1"/>
  <c r="R1572" i="1"/>
  <c r="Q1575" i="1"/>
  <c r="G1580" i="1"/>
  <c r="I1579" i="1"/>
  <c r="I1781" i="1" s="1"/>
  <c r="R1582" i="1"/>
  <c r="R1586" i="1"/>
  <c r="E1782" i="1"/>
  <c r="Q1590" i="1"/>
  <c r="Q1603" i="1"/>
  <c r="R1611" i="1"/>
  <c r="R1613" i="1"/>
  <c r="R1615" i="1"/>
  <c r="R1617" i="1"/>
  <c r="R1619" i="1"/>
  <c r="M1630" i="1"/>
  <c r="M1632" i="1" s="1"/>
  <c r="L1631" i="1"/>
  <c r="L1630" i="1" s="1"/>
  <c r="R1630" i="1" s="1"/>
  <c r="F1633" i="1"/>
  <c r="R1634" i="1"/>
  <c r="R1638" i="1"/>
  <c r="K1701" i="1"/>
  <c r="L1512" i="1"/>
  <c r="L1511" i="1" s="1"/>
  <c r="M1511" i="1"/>
  <c r="M1514" i="1" s="1"/>
  <c r="Q1515" i="1"/>
  <c r="J1539" i="1"/>
  <c r="Q1517" i="1"/>
  <c r="Q1519" i="1"/>
  <c r="G1522" i="1"/>
  <c r="G1521" i="1" s="1"/>
  <c r="L1522" i="1"/>
  <c r="L1521" i="1" s="1"/>
  <c r="R1521" i="1" s="1"/>
  <c r="M1521" i="1"/>
  <c r="Q1526" i="1"/>
  <c r="Q1530" i="1"/>
  <c r="Q1532" i="1"/>
  <c r="Q1533" i="1"/>
  <c r="R1536" i="1"/>
  <c r="R1541" i="1"/>
  <c r="O1540" i="1"/>
  <c r="O1562" i="1" s="1"/>
  <c r="L1543" i="1"/>
  <c r="R1543" i="1" s="1"/>
  <c r="R1545" i="1"/>
  <c r="L1547" i="1"/>
  <c r="R1549" i="1"/>
  <c r="R1552" i="1"/>
  <c r="Q1555" i="1"/>
  <c r="Q1559" i="1"/>
  <c r="R1564" i="1"/>
  <c r="Q1567" i="1"/>
  <c r="R1571" i="1"/>
  <c r="O1570" i="1"/>
  <c r="L1573" i="1"/>
  <c r="R1573" i="1" s="1"/>
  <c r="R1575" i="1"/>
  <c r="Q1577" i="1"/>
  <c r="E1579" i="1"/>
  <c r="R1581" i="1"/>
  <c r="L1583" i="1"/>
  <c r="R1583" i="1" s="1"/>
  <c r="R1585" i="1"/>
  <c r="L1587" i="1"/>
  <c r="E1632" i="1"/>
  <c r="P1632" i="1"/>
  <c r="Q1596" i="1"/>
  <c r="Q1605" i="1"/>
  <c r="J1608" i="1"/>
  <c r="G1610" i="1"/>
  <c r="Q1610" i="1" s="1"/>
  <c r="R1622" i="1"/>
  <c r="Q1625" i="1"/>
  <c r="Q1629" i="1"/>
  <c r="M1661" i="1"/>
  <c r="Q1637" i="1"/>
  <c r="Q1639" i="1"/>
  <c r="G1641" i="1"/>
  <c r="G1640" i="1" s="1"/>
  <c r="H1640" i="1"/>
  <c r="P1640" i="1"/>
  <c r="Q1643" i="1"/>
  <c r="G1678" i="1"/>
  <c r="Q1675" i="1"/>
  <c r="G1741" i="1"/>
  <c r="G1512" i="1"/>
  <c r="G1511" i="1" s="1"/>
  <c r="I1511" i="1"/>
  <c r="R1517" i="1"/>
  <c r="R1519" i="1"/>
  <c r="R1522" i="1"/>
  <c r="R1526" i="1"/>
  <c r="R1530" i="1"/>
  <c r="R1532" i="1"/>
  <c r="R1533" i="1"/>
  <c r="R1538" i="1"/>
  <c r="G1540" i="1"/>
  <c r="K1562" i="1"/>
  <c r="Q1543" i="1"/>
  <c r="R1544" i="1"/>
  <c r="Q1547" i="1"/>
  <c r="R1548" i="1"/>
  <c r="G1552" i="1"/>
  <c r="G1551" i="1" s="1"/>
  <c r="Q1551" i="1" s="1"/>
  <c r="L1552" i="1"/>
  <c r="M1551" i="1"/>
  <c r="L1553" i="1"/>
  <c r="R1553" i="1" s="1"/>
  <c r="R1555" i="1"/>
  <c r="G1556" i="1"/>
  <c r="Q1556" i="1" s="1"/>
  <c r="L1557" i="1"/>
  <c r="R1557" i="1" s="1"/>
  <c r="R1559" i="1"/>
  <c r="G1560" i="1"/>
  <c r="L1561" i="1"/>
  <c r="R1561" i="1" s="1"/>
  <c r="G1564" i="1"/>
  <c r="G1563" i="1" s="1"/>
  <c r="L1564" i="1"/>
  <c r="M1563" i="1"/>
  <c r="L1565" i="1"/>
  <c r="R1565" i="1" s="1"/>
  <c r="G1568" i="1"/>
  <c r="Q1568" i="1" s="1"/>
  <c r="Q1573" i="1"/>
  <c r="R1574" i="1"/>
  <c r="P1781" i="1"/>
  <c r="Q1583" i="1"/>
  <c r="R1584" i="1"/>
  <c r="Q1587" i="1"/>
  <c r="R1588" i="1"/>
  <c r="L1591" i="1"/>
  <c r="L1590" i="1" s="1"/>
  <c r="R1590" i="1" s="1"/>
  <c r="M1590" i="1"/>
  <c r="M1782" i="1" s="1"/>
  <c r="Q1591" i="1"/>
  <c r="L1592" i="1"/>
  <c r="R1592" i="1" s="1"/>
  <c r="E1593" i="1"/>
  <c r="Q1595" i="1"/>
  <c r="O1632" i="1"/>
  <c r="R1610" i="1"/>
  <c r="R1612" i="1"/>
  <c r="R1618" i="1"/>
  <c r="K1620" i="1"/>
  <c r="K1632" i="1" s="1"/>
  <c r="E1661" i="1"/>
  <c r="P1661" i="1"/>
  <c r="R1635" i="1"/>
  <c r="R1637" i="1"/>
  <c r="R1639" i="1"/>
  <c r="F1537" i="1"/>
  <c r="R1537" i="1" s="1"/>
  <c r="F1540" i="1"/>
  <c r="H1551" i="1"/>
  <c r="H1562" i="1" s="1"/>
  <c r="H1563" i="1"/>
  <c r="H1593" i="1" s="1"/>
  <c r="F1570" i="1"/>
  <c r="F1576" i="1"/>
  <c r="R1576" i="1" s="1"/>
  <c r="L1595" i="1"/>
  <c r="R1599" i="1"/>
  <c r="R1601" i="1"/>
  <c r="R1603" i="1"/>
  <c r="R1605" i="1"/>
  <c r="R1607" i="1"/>
  <c r="G1609" i="1"/>
  <c r="H1608" i="1"/>
  <c r="H1632" i="1" s="1"/>
  <c r="L1609" i="1"/>
  <c r="R1609" i="1" s="1"/>
  <c r="G1611" i="1"/>
  <c r="Q1611" i="1" s="1"/>
  <c r="G1613" i="1"/>
  <c r="G1615" i="1"/>
  <c r="G1617" i="1"/>
  <c r="Q1617" i="1" s="1"/>
  <c r="G1619" i="1"/>
  <c r="Q1619" i="1" s="1"/>
  <c r="L1622" i="1"/>
  <c r="L1620" i="1" s="1"/>
  <c r="R1620" i="1" s="1"/>
  <c r="L1624" i="1"/>
  <c r="R1624" i="1" s="1"/>
  <c r="L1626" i="1"/>
  <c r="R1626" i="1" s="1"/>
  <c r="L1628" i="1"/>
  <c r="K1661" i="1"/>
  <c r="G1635" i="1"/>
  <c r="Q1635" i="1" s="1"/>
  <c r="G1637" i="1"/>
  <c r="G1639" i="1"/>
  <c r="M1640" i="1"/>
  <c r="Q1641" i="1"/>
  <c r="L1642" i="1"/>
  <c r="R1642" i="1" s="1"/>
  <c r="L1644" i="1"/>
  <c r="L1640" i="1" s="1"/>
  <c r="R1640" i="1" s="1"/>
  <c r="Q1646" i="1"/>
  <c r="G1668" i="1"/>
  <c r="H1667" i="1"/>
  <c r="R1668" i="1"/>
  <c r="L1667" i="1"/>
  <c r="L1674" i="1" s="1"/>
  <c r="O1682" i="1"/>
  <c r="L1683" i="1"/>
  <c r="L1682" i="1" s="1"/>
  <c r="M1682" i="1"/>
  <c r="M1689" i="1" s="1"/>
  <c r="Q1692" i="1"/>
  <c r="Q1695" i="1"/>
  <c r="O1696" i="1"/>
  <c r="L1697" i="1"/>
  <c r="L1696" i="1" s="1"/>
  <c r="R1696" i="1" s="1"/>
  <c r="M1696" i="1"/>
  <c r="R1703" i="1"/>
  <c r="Q1706" i="1"/>
  <c r="O1734" i="1"/>
  <c r="R1727" i="1"/>
  <c r="F1724" i="1"/>
  <c r="F1736" i="1"/>
  <c r="F1781" i="1"/>
  <c r="G1527" i="1"/>
  <c r="Q1528" i="1"/>
  <c r="N1594" i="1"/>
  <c r="N1632" i="1" s="1"/>
  <c r="L1598" i="1"/>
  <c r="R1598" i="1" s="1"/>
  <c r="G1603" i="1"/>
  <c r="G1605" i="1"/>
  <c r="G1594" i="1" s="1"/>
  <c r="G1607" i="1"/>
  <c r="Q1607" i="1" s="1"/>
  <c r="Q1609" i="1"/>
  <c r="L1610" i="1"/>
  <c r="L1612" i="1"/>
  <c r="L1614" i="1"/>
  <c r="R1614" i="1" s="1"/>
  <c r="L1616" i="1"/>
  <c r="R1616" i="1" s="1"/>
  <c r="L1618" i="1"/>
  <c r="Q1622" i="1"/>
  <c r="Q1624" i="1"/>
  <c r="Q1626" i="1"/>
  <c r="Q1628" i="1"/>
  <c r="I1661" i="1"/>
  <c r="L1634" i="1"/>
  <c r="L1636" i="1"/>
  <c r="R1636" i="1" s="1"/>
  <c r="L1638" i="1"/>
  <c r="Q1640" i="1"/>
  <c r="Q1642" i="1"/>
  <c r="Q1644" i="1"/>
  <c r="R1646" i="1"/>
  <c r="F1657" i="1"/>
  <c r="R1658" i="1"/>
  <c r="R1674" i="1"/>
  <c r="R1685" i="1"/>
  <c r="Q1694" i="1"/>
  <c r="O1704" i="1"/>
  <c r="L1702" i="1"/>
  <c r="L1704" i="1" s="1"/>
  <c r="R1704" i="1" s="1"/>
  <c r="E1710" i="1"/>
  <c r="Q1705" i="1"/>
  <c r="K1734" i="1"/>
  <c r="R1743" i="1"/>
  <c r="F1741" i="1"/>
  <c r="R1528" i="1"/>
  <c r="N1781" i="1"/>
  <c r="F1782" i="1"/>
  <c r="F1594" i="1"/>
  <c r="J1594" i="1"/>
  <c r="J1632" i="1" s="1"/>
  <c r="L1600" i="1"/>
  <c r="R1600" i="1" s="1"/>
  <c r="L1602" i="1"/>
  <c r="R1602" i="1" s="1"/>
  <c r="L1604" i="1"/>
  <c r="R1604" i="1" s="1"/>
  <c r="L1606" i="1"/>
  <c r="R1606" i="1" s="1"/>
  <c r="Q1612" i="1"/>
  <c r="Q1614" i="1"/>
  <c r="Q1616" i="1"/>
  <c r="Q1618" i="1"/>
  <c r="R1621" i="1"/>
  <c r="R1623" i="1"/>
  <c r="R1625" i="1"/>
  <c r="R1627" i="1"/>
  <c r="R1629" i="1"/>
  <c r="G1631" i="1"/>
  <c r="H1630" i="1"/>
  <c r="N1661" i="1"/>
  <c r="Q1636" i="1"/>
  <c r="Q1638" i="1"/>
  <c r="R1641" i="1"/>
  <c r="R1643" i="1"/>
  <c r="R1645" i="1"/>
  <c r="R1660" i="1"/>
  <c r="F1663" i="1"/>
  <c r="H1669" i="1"/>
  <c r="G1670" i="1"/>
  <c r="G1669" i="1" s="1"/>
  <c r="Q1669" i="1" s="1"/>
  <c r="O1675" i="1"/>
  <c r="O1678" i="1" s="1"/>
  <c r="L1676" i="1"/>
  <c r="L1677" i="1"/>
  <c r="R1677" i="1" s="1"/>
  <c r="M1675" i="1"/>
  <c r="M1678" i="1" s="1"/>
  <c r="E1689" i="1"/>
  <c r="E1690" i="1"/>
  <c r="J1690" i="1"/>
  <c r="J1701" i="1" s="1"/>
  <c r="G1704" i="1"/>
  <c r="Q1708" i="1"/>
  <c r="F1734" i="1"/>
  <c r="G1715" i="1"/>
  <c r="H1714" i="1"/>
  <c r="R1721" i="1"/>
  <c r="G1730" i="1"/>
  <c r="Q1730" i="1" s="1"/>
  <c r="H1724" i="1"/>
  <c r="H1739" i="1"/>
  <c r="G1738" i="1"/>
  <c r="Q1738" i="1" s="1"/>
  <c r="H1737" i="1"/>
  <c r="L1739" i="1"/>
  <c r="R1739" i="1" s="1"/>
  <c r="L1737" i="1"/>
  <c r="R1737" i="1" s="1"/>
  <c r="P1739" i="1"/>
  <c r="P1737" i="1"/>
  <c r="P1768" i="1" s="1"/>
  <c r="H1753" i="1"/>
  <c r="G1740" i="1"/>
  <c r="Q1650" i="1"/>
  <c r="Q1652" i="1"/>
  <c r="Q1654" i="1"/>
  <c r="G1658" i="1"/>
  <c r="G1657" i="1" s="1"/>
  <c r="Q1657" i="1" s="1"/>
  <c r="L1658" i="1"/>
  <c r="M1657" i="1"/>
  <c r="G1660" i="1"/>
  <c r="Q1660" i="1" s="1"/>
  <c r="L1660" i="1"/>
  <c r="G1664" i="1"/>
  <c r="G1663" i="1" s="1"/>
  <c r="L1664" i="1"/>
  <c r="L1663" i="1" s="1"/>
  <c r="M1663" i="1"/>
  <c r="M1666" i="1" s="1"/>
  <c r="G1673" i="1"/>
  <c r="Q1673" i="1" s="1"/>
  <c r="R1680" i="1"/>
  <c r="R1692" i="1"/>
  <c r="R1694" i="1"/>
  <c r="N1710" i="1"/>
  <c r="R1706" i="1"/>
  <c r="R1708" i="1"/>
  <c r="I1714" i="1"/>
  <c r="I1734" i="1" s="1"/>
  <c r="M1714" i="1"/>
  <c r="R1719" i="1"/>
  <c r="R1720" i="1"/>
  <c r="L1721" i="1"/>
  <c r="M1724" i="1"/>
  <c r="L1725" i="1"/>
  <c r="Q1725" i="1"/>
  <c r="K1724" i="1"/>
  <c r="O1724" i="1"/>
  <c r="Q1731" i="1"/>
  <c r="L1733" i="1"/>
  <c r="R1733" i="1" s="1"/>
  <c r="E1741" i="1"/>
  <c r="J1741" i="1"/>
  <c r="J1753" i="1" s="1"/>
  <c r="R1748" i="1"/>
  <c r="G1751" i="1"/>
  <c r="R1650" i="1"/>
  <c r="R1652" i="1"/>
  <c r="R1654" i="1"/>
  <c r="K1666" i="1"/>
  <c r="R1670" i="1"/>
  <c r="G1672" i="1"/>
  <c r="Q1678" i="1"/>
  <c r="Q1676" i="1"/>
  <c r="G1680" i="1"/>
  <c r="G1679" i="1" s="1"/>
  <c r="G1689" i="1" s="1"/>
  <c r="K1689" i="1"/>
  <c r="O1689" i="1"/>
  <c r="G1681" i="1"/>
  <c r="Q1681" i="1" s="1"/>
  <c r="L1681" i="1"/>
  <c r="R1681" i="1" s="1"/>
  <c r="Q1682" i="1"/>
  <c r="Q1684" i="1"/>
  <c r="Q1686" i="1"/>
  <c r="Q1688" i="1"/>
  <c r="O1701" i="1"/>
  <c r="G1691" i="1"/>
  <c r="G1690" i="1" s="1"/>
  <c r="G1701" i="1" s="1"/>
  <c r="L1691" i="1"/>
  <c r="M1690" i="1"/>
  <c r="M1701" i="1" s="1"/>
  <c r="G1693" i="1"/>
  <c r="Q1693" i="1" s="1"/>
  <c r="L1693" i="1"/>
  <c r="R1693" i="1" s="1"/>
  <c r="G1695" i="1"/>
  <c r="L1695" i="1"/>
  <c r="R1695" i="1" s="1"/>
  <c r="Q1696" i="1"/>
  <c r="Q1698" i="1"/>
  <c r="Q1700" i="1"/>
  <c r="Q1704" i="1"/>
  <c r="M1704" i="1"/>
  <c r="I1710" i="1"/>
  <c r="G1706" i="1"/>
  <c r="G1705" i="1" s="1"/>
  <c r="G1708" i="1"/>
  <c r="G1709" i="1"/>
  <c r="Q1709" i="1" s="1"/>
  <c r="L1709" i="1"/>
  <c r="R1709" i="1" s="1"/>
  <c r="Q1712" i="1"/>
  <c r="L1716" i="1"/>
  <c r="L1714" i="1" s="1"/>
  <c r="N1714" i="1"/>
  <c r="N1734" i="1" s="1"/>
  <c r="G1719" i="1"/>
  <c r="Q1719" i="1" s="1"/>
  <c r="Q1722" i="1"/>
  <c r="I1724" i="1"/>
  <c r="P1724" i="1"/>
  <c r="P1734" i="1" s="1"/>
  <c r="Q1728" i="1"/>
  <c r="R1730" i="1"/>
  <c r="R1731" i="1"/>
  <c r="G1732" i="1"/>
  <c r="Q1732" i="1" s="1"/>
  <c r="R1738" i="1"/>
  <c r="R1740" i="1"/>
  <c r="Q1744" i="1"/>
  <c r="Q1751" i="1"/>
  <c r="G1651" i="1"/>
  <c r="Q1651" i="1" s="1"/>
  <c r="L1651" i="1"/>
  <c r="R1651" i="1" s="1"/>
  <c r="G1653" i="1"/>
  <c r="Q1653" i="1" s="1"/>
  <c r="L1653" i="1"/>
  <c r="R1653" i="1" s="1"/>
  <c r="G1655" i="1"/>
  <c r="Q1655" i="1" s="1"/>
  <c r="L1655" i="1"/>
  <c r="R1655" i="1" s="1"/>
  <c r="Q1659" i="1"/>
  <c r="L1662" i="1"/>
  <c r="Q1663" i="1"/>
  <c r="Q1665" i="1"/>
  <c r="E1666" i="1"/>
  <c r="I1674" i="1"/>
  <c r="M1674" i="1"/>
  <c r="R1676" i="1"/>
  <c r="L1679" i="1"/>
  <c r="R1682" i="1"/>
  <c r="R1684" i="1"/>
  <c r="R1686" i="1"/>
  <c r="R1688" i="1"/>
  <c r="F1689" i="1"/>
  <c r="R1698" i="1"/>
  <c r="R1700" i="1"/>
  <c r="F1701" i="1"/>
  <c r="J1710" i="1"/>
  <c r="R1712" i="1"/>
  <c r="R1715" i="1"/>
  <c r="R1716" i="1"/>
  <c r="L1717" i="1"/>
  <c r="R1717" i="1" s="1"/>
  <c r="R1723" i="1"/>
  <c r="J1724" i="1"/>
  <c r="J1734" i="1" s="1"/>
  <c r="L1729" i="1"/>
  <c r="R1729" i="1" s="1"/>
  <c r="E1736" i="1"/>
  <c r="K1739" i="1"/>
  <c r="K1737" i="1"/>
  <c r="K1768" i="1" s="1"/>
  <c r="O1739" i="1"/>
  <c r="O1737" i="1"/>
  <c r="G1662" i="1"/>
  <c r="Q1702" i="1"/>
  <c r="G1711" i="1"/>
  <c r="K1713" i="1"/>
  <c r="O1713" i="1"/>
  <c r="E1714" i="1"/>
  <c r="G1717" i="1"/>
  <c r="Q1717" i="1" s="1"/>
  <c r="G1721" i="1"/>
  <c r="Q1721" i="1" s="1"/>
  <c r="Q1726" i="1"/>
  <c r="G1735" i="1"/>
  <c r="G1736" i="1" s="1"/>
  <c r="L1735" i="1"/>
  <c r="L1736" i="1" s="1"/>
  <c r="N1737" i="1"/>
  <c r="Q1740" i="1"/>
  <c r="M1753" i="1"/>
  <c r="Q1742" i="1"/>
  <c r="G1745" i="1"/>
  <c r="Q1745" i="1" s="1"/>
  <c r="L1745" i="1"/>
  <c r="R1745" i="1" s="1"/>
  <c r="Q1750" i="1"/>
  <c r="R1667" i="1"/>
  <c r="R1702" i="1"/>
  <c r="Q1716" i="1"/>
  <c r="Q1720" i="1"/>
  <c r="G1725" i="1"/>
  <c r="G1729" i="1"/>
  <c r="Q1729" i="1" s="1"/>
  <c r="G1733" i="1"/>
  <c r="Q1733" i="1" s="1"/>
  <c r="F1753" i="1"/>
  <c r="N1753" i="1"/>
  <c r="R1749" i="1"/>
  <c r="R1752" i="1"/>
  <c r="E1753" i="1"/>
  <c r="L1747" i="1"/>
  <c r="R1747" i="1" s="1"/>
  <c r="L1751" i="1"/>
  <c r="R1751" i="1" s="1"/>
  <c r="R1746" i="1"/>
  <c r="R1750" i="1"/>
  <c r="R1714" i="1" l="1"/>
  <c r="Q1594" i="1"/>
  <c r="Q1715" i="1"/>
  <c r="G1714" i="1"/>
  <c r="R1736" i="1"/>
  <c r="G1633" i="1"/>
  <c r="L1649" i="1"/>
  <c r="R1649" i="1" s="1"/>
  <c r="L1579" i="1"/>
  <c r="L1515" i="1"/>
  <c r="R1516" i="1"/>
  <c r="L1491" i="1"/>
  <c r="R1491" i="1" s="1"/>
  <c r="R1492" i="1"/>
  <c r="L1481" i="1"/>
  <c r="R1481" i="1" s="1"/>
  <c r="R1482" i="1"/>
  <c r="G1539" i="1"/>
  <c r="Q1539" i="1" s="1"/>
  <c r="R1725" i="1"/>
  <c r="L1724" i="1"/>
  <c r="L1734" i="1" s="1"/>
  <c r="R1734" i="1" s="1"/>
  <c r="G1753" i="1"/>
  <c r="G1630" i="1"/>
  <c r="Q1630" i="1" s="1"/>
  <c r="Q1631" i="1"/>
  <c r="G1724" i="1"/>
  <c r="Q1724" i="1" s="1"/>
  <c r="Q1735" i="1"/>
  <c r="G1707" i="1"/>
  <c r="R1697" i="1"/>
  <c r="R1683" i="1"/>
  <c r="Q1670" i="1"/>
  <c r="Q1679" i="1"/>
  <c r="R1664" i="1"/>
  <c r="R1753" i="1"/>
  <c r="Q1736" i="1"/>
  <c r="L1666" i="1"/>
  <c r="R1662" i="1"/>
  <c r="G1710" i="1"/>
  <c r="Q1710" i="1" s="1"/>
  <c r="R1691" i="1"/>
  <c r="L1690" i="1"/>
  <c r="Q1741" i="1"/>
  <c r="M1734" i="1"/>
  <c r="Q1664" i="1"/>
  <c r="L1657" i="1"/>
  <c r="R1657" i="1" s="1"/>
  <c r="H1734" i="1"/>
  <c r="Q1689" i="1"/>
  <c r="R1663" i="1"/>
  <c r="F1666" i="1"/>
  <c r="R1666" i="1" s="1"/>
  <c r="Q1634" i="1"/>
  <c r="R1741" i="1"/>
  <c r="L1633" i="1"/>
  <c r="L1661" i="1" s="1"/>
  <c r="R1735" i="1"/>
  <c r="H1674" i="1"/>
  <c r="Q1621" i="1"/>
  <c r="G1608" i="1"/>
  <c r="Q1608" i="1" s="1"/>
  <c r="F1562" i="1"/>
  <c r="R1580" i="1"/>
  <c r="L1563" i="1"/>
  <c r="L1551" i="1"/>
  <c r="R1551" i="1" s="1"/>
  <c r="G1562" i="1"/>
  <c r="R1644" i="1"/>
  <c r="H1661" i="1"/>
  <c r="F1661" i="1"/>
  <c r="R1661" i="1" s="1"/>
  <c r="Q1497" i="1"/>
  <c r="R1529" i="1"/>
  <c r="Q1494" i="1"/>
  <c r="J1495" i="1"/>
  <c r="L1529" i="1"/>
  <c r="Q1476" i="1"/>
  <c r="J1474" i="1"/>
  <c r="R1361" i="1"/>
  <c r="L1540" i="1"/>
  <c r="L1562" i="1" s="1"/>
  <c r="M1539" i="1"/>
  <c r="N1768" i="1"/>
  <c r="L1475" i="1"/>
  <c r="R1476" i="1"/>
  <c r="R1453" i="1"/>
  <c r="Q1375" i="1"/>
  <c r="R1365" i="1"/>
  <c r="L1348" i="1"/>
  <c r="L1390" i="1" s="1"/>
  <c r="Q1512" i="1"/>
  <c r="R1488" i="1"/>
  <c r="Q1229" i="1"/>
  <c r="Q1454" i="1"/>
  <c r="M1390" i="1"/>
  <c r="G1295" i="1"/>
  <c r="Q1295" i="1"/>
  <c r="F1347" i="1"/>
  <c r="R1240" i="1"/>
  <c r="L1228" i="1"/>
  <c r="R1178" i="1"/>
  <c r="I1593" i="1"/>
  <c r="R1509" i="1"/>
  <c r="L1508" i="1"/>
  <c r="Q1183" i="1"/>
  <c r="Q1101" i="1"/>
  <c r="O1780" i="1"/>
  <c r="R1126" i="1"/>
  <c r="G1060" i="1"/>
  <c r="M1768" i="1"/>
  <c r="L1183" i="1"/>
  <c r="R1183" i="1" s="1"/>
  <c r="L1104" i="1"/>
  <c r="R1104" i="1" s="1"/>
  <c r="N1032" i="1"/>
  <c r="Q764" i="1"/>
  <c r="F754" i="1"/>
  <c r="R685" i="1"/>
  <c r="Q1278" i="1"/>
  <c r="J1774" i="1"/>
  <c r="G842" i="1"/>
  <c r="G892" i="1" s="1"/>
  <c r="L787" i="1"/>
  <c r="G1012" i="1"/>
  <c r="P1778" i="1"/>
  <c r="G917" i="1"/>
  <c r="Q917" i="1" s="1"/>
  <c r="O968" i="1"/>
  <c r="L873" i="1"/>
  <c r="R874" i="1"/>
  <c r="L814" i="1"/>
  <c r="R814" i="1" s="1"/>
  <c r="R815" i="1"/>
  <c r="G1765" i="1"/>
  <c r="Q1765" i="1" s="1"/>
  <c r="I1774" i="1"/>
  <c r="O1778" i="1"/>
  <c r="H1775" i="1"/>
  <c r="K1779" i="1"/>
  <c r="G1783" i="1"/>
  <c r="Q1783" i="1" s="1"/>
  <c r="H1780" i="1"/>
  <c r="J1779" i="1"/>
  <c r="N1763" i="1"/>
  <c r="N1774" i="1"/>
  <c r="L1765" i="1"/>
  <c r="R1765" i="1" s="1"/>
  <c r="G1113" i="1"/>
  <c r="Q1113" i="1" s="1"/>
  <c r="Q1114" i="1"/>
  <c r="L1266" i="1"/>
  <c r="R1267" i="1"/>
  <c r="G1183" i="1"/>
  <c r="G1239" i="1" s="1"/>
  <c r="F1032" i="1"/>
  <c r="R1032" i="1" s="1"/>
  <c r="E968" i="1"/>
  <c r="R842" i="1"/>
  <c r="F892" i="1"/>
  <c r="F841" i="1"/>
  <c r="R1141" i="1"/>
  <c r="G987" i="1"/>
  <c r="Q988" i="1"/>
  <c r="G755" i="1"/>
  <c r="Q756" i="1"/>
  <c r="G685" i="1"/>
  <c r="Q692" i="1"/>
  <c r="Q674" i="1"/>
  <c r="G673" i="1"/>
  <c r="Q673" i="1" s="1"/>
  <c r="Q987" i="1"/>
  <c r="O1032" i="1"/>
  <c r="L946" i="1"/>
  <c r="R946" i="1" s="1"/>
  <c r="R947" i="1"/>
  <c r="L853" i="1"/>
  <c r="R854" i="1"/>
  <c r="Q787" i="1"/>
  <c r="E841" i="1"/>
  <c r="L768" i="1"/>
  <c r="L786" i="1" s="1"/>
  <c r="R786" i="1" s="1"/>
  <c r="R769" i="1"/>
  <c r="O1775" i="1"/>
  <c r="N684" i="1"/>
  <c r="M1774" i="1"/>
  <c r="I1778" i="1"/>
  <c r="F1763" i="1"/>
  <c r="H1779" i="1"/>
  <c r="P1779" i="1"/>
  <c r="I1779" i="1"/>
  <c r="H1778" i="1"/>
  <c r="H1776" i="1"/>
  <c r="M1776" i="1"/>
  <c r="M1775" i="1"/>
  <c r="R1570" i="1"/>
  <c r="R1392" i="1"/>
  <c r="E1514" i="1"/>
  <c r="G1713" i="1"/>
  <c r="Q1713" i="1" s="1"/>
  <c r="Q1711" i="1"/>
  <c r="R1631" i="1"/>
  <c r="L1608" i="1"/>
  <c r="R1608" i="1" s="1"/>
  <c r="R1595" i="1"/>
  <c r="L1594" i="1"/>
  <c r="L1632" i="1" s="1"/>
  <c r="Q1564" i="1"/>
  <c r="Q1552" i="1"/>
  <c r="F1539" i="1"/>
  <c r="R1591" i="1"/>
  <c r="G1579" i="1"/>
  <c r="G1781" i="1" s="1"/>
  <c r="Q1580" i="1"/>
  <c r="Q1563" i="1"/>
  <c r="R1391" i="1"/>
  <c r="F1474" i="1"/>
  <c r="Q1361" i="1"/>
  <c r="G1360" i="1"/>
  <c r="Q1360" i="1" s="1"/>
  <c r="Q1522" i="1"/>
  <c r="L1495" i="1"/>
  <c r="G1486" i="1"/>
  <c r="Q1486" i="1" s="1"/>
  <c r="H1474" i="1"/>
  <c r="L1773" i="1"/>
  <c r="R1773" i="1" s="1"/>
  <c r="R1527" i="1"/>
  <c r="O1539" i="1"/>
  <c r="G1416" i="1"/>
  <c r="Q1416" i="1" s="1"/>
  <c r="G1240" i="1"/>
  <c r="G1347" i="1" s="1"/>
  <c r="M1562" i="1"/>
  <c r="R1337" i="1"/>
  <c r="L1147" i="1"/>
  <c r="R1147" i="1" s="1"/>
  <c r="G1576" i="1"/>
  <c r="Q1576" i="1" s="1"/>
  <c r="Q1148" i="1"/>
  <c r="Q1364" i="1"/>
  <c r="Q1279" i="1"/>
  <c r="R1119" i="1"/>
  <c r="L1117" i="1"/>
  <c r="R1248" i="1"/>
  <c r="I1239" i="1"/>
  <c r="E1239" i="1"/>
  <c r="Q1147" i="1"/>
  <c r="L1100" i="1"/>
  <c r="R1101" i="1"/>
  <c r="R1077" i="1"/>
  <c r="L1076" i="1"/>
  <c r="R1076" i="1" s="1"/>
  <c r="R1049" i="1"/>
  <c r="L1048" i="1"/>
  <c r="R1048" i="1" s="1"/>
  <c r="Q1033" i="1"/>
  <c r="E1087" i="1"/>
  <c r="K1778" i="1"/>
  <c r="O1768" i="1"/>
  <c r="E1347" i="1"/>
  <c r="G1203" i="1"/>
  <c r="M1146" i="1"/>
  <c r="R1002" i="1"/>
  <c r="G969" i="1"/>
  <c r="Q969" i="1" s="1"/>
  <c r="G655" i="1"/>
  <c r="Q655" i="1" s="1"/>
  <c r="Q656" i="1"/>
  <c r="Q1060" i="1"/>
  <c r="Q1039" i="1"/>
  <c r="G1002" i="1"/>
  <c r="L1002" i="1"/>
  <c r="J1032" i="1"/>
  <c r="L640" i="1"/>
  <c r="R640" i="1" s="1"/>
  <c r="R642" i="1"/>
  <c r="H1239" i="1"/>
  <c r="O1774" i="1"/>
  <c r="J1775" i="1"/>
  <c r="G1787" i="1"/>
  <c r="Q1787" i="1" s="1"/>
  <c r="G1789" i="1"/>
  <c r="Q1789" i="1" s="1"/>
  <c r="M1780" i="1"/>
  <c r="M1778" i="1"/>
  <c r="I1775" i="1"/>
  <c r="E1763" i="1"/>
  <c r="M1779" i="1"/>
  <c r="G1666" i="1"/>
  <c r="Q1666" i="1" s="1"/>
  <c r="Q1662" i="1"/>
  <c r="G1739" i="1"/>
  <c r="Q1739" i="1" s="1"/>
  <c r="G1737" i="1"/>
  <c r="Q1737" i="1" s="1"/>
  <c r="Q1691" i="1"/>
  <c r="Q1668" i="1"/>
  <c r="G1667" i="1"/>
  <c r="F1495" i="1"/>
  <c r="R1495" i="1" s="1"/>
  <c r="R1487" i="1"/>
  <c r="L1741" i="1"/>
  <c r="L1753" i="1" s="1"/>
  <c r="L1707" i="1"/>
  <c r="L1689" i="1"/>
  <c r="R1689" i="1" s="1"/>
  <c r="R1679" i="1"/>
  <c r="G1671" i="1"/>
  <c r="Q1671" i="1" s="1"/>
  <c r="Q1672" i="1"/>
  <c r="R1711" i="1"/>
  <c r="Q1658" i="1"/>
  <c r="Q1690" i="1"/>
  <c r="E1701" i="1"/>
  <c r="Q1701" i="1" s="1"/>
  <c r="G1773" i="1"/>
  <c r="Q1773" i="1" s="1"/>
  <c r="Q1527" i="1"/>
  <c r="Q1753" i="1"/>
  <c r="E1734" i="1"/>
  <c r="Q1714" i="1"/>
  <c r="L1675" i="1"/>
  <c r="F1632" i="1"/>
  <c r="Q1680" i="1"/>
  <c r="R1724" i="1"/>
  <c r="F1593" i="1"/>
  <c r="M1593" i="1"/>
  <c r="E1781" i="1"/>
  <c r="Q1579" i="1"/>
  <c r="Q1504" i="1"/>
  <c r="F1390" i="1"/>
  <c r="R1390" i="1" s="1"/>
  <c r="R1348" i="1"/>
  <c r="L1570" i="1"/>
  <c r="G1505" i="1"/>
  <c r="Q1505" i="1" s="1"/>
  <c r="G1495" i="1"/>
  <c r="Q1495" i="1" s="1"/>
  <c r="R1454" i="1"/>
  <c r="L1453" i="1"/>
  <c r="L1474" i="1" s="1"/>
  <c r="O1390" i="1"/>
  <c r="G1318" i="1"/>
  <c r="Q1318" i="1" s="1"/>
  <c r="G1782" i="1"/>
  <c r="Q1782" i="1" s="1"/>
  <c r="Q1521" i="1"/>
  <c r="E1768" i="1"/>
  <c r="Q1492" i="1"/>
  <c r="Q1482" i="1"/>
  <c r="J1486" i="1"/>
  <c r="G1649" i="1"/>
  <c r="Q1649" i="1" s="1"/>
  <c r="E1562" i="1"/>
  <c r="Q1562" i="1" s="1"/>
  <c r="Q1540" i="1"/>
  <c r="R1512" i="1"/>
  <c r="N1486" i="1"/>
  <c r="G1391" i="1"/>
  <c r="Q1392" i="1"/>
  <c r="R1389" i="1"/>
  <c r="R1480" i="1"/>
  <c r="L1479" i="1"/>
  <c r="R1479" i="1" s="1"/>
  <c r="G1348" i="1"/>
  <c r="R1295" i="1"/>
  <c r="R1270" i="1"/>
  <c r="J1347" i="1"/>
  <c r="G1383" i="1"/>
  <c r="Q1383" i="1" s="1"/>
  <c r="L1769" i="1"/>
  <c r="R1769" i="1" s="1"/>
  <c r="R1493" i="1"/>
  <c r="M1347" i="1"/>
  <c r="R1228" i="1"/>
  <c r="R1127" i="1"/>
  <c r="L1126" i="1"/>
  <c r="L1295" i="1"/>
  <c r="R1296" i="1"/>
  <c r="F1239" i="1"/>
  <c r="L1135" i="1"/>
  <c r="R1135" i="1" s="1"/>
  <c r="J1146" i="1"/>
  <c r="G1076" i="1"/>
  <c r="Q1077" i="1"/>
  <c r="R1061" i="1"/>
  <c r="L1060" i="1"/>
  <c r="R1060" i="1" s="1"/>
  <c r="G1048" i="1"/>
  <c r="G1087" i="1" s="1"/>
  <c r="Q1049" i="1"/>
  <c r="G998" i="1"/>
  <c r="Q998" i="1" s="1"/>
  <c r="Q1000" i="1"/>
  <c r="R1233" i="1"/>
  <c r="Q1127" i="1"/>
  <c r="Q704" i="1"/>
  <c r="E754" i="1"/>
  <c r="L1088" i="1"/>
  <c r="Q935" i="1"/>
  <c r="G934" i="1"/>
  <c r="Q934" i="1" s="1"/>
  <c r="K1146" i="1"/>
  <c r="M1087" i="1"/>
  <c r="R998" i="1"/>
  <c r="K1775" i="1"/>
  <c r="L842" i="1"/>
  <c r="L892" i="1" s="1"/>
  <c r="R845" i="1"/>
  <c r="O1779" i="1"/>
  <c r="O841" i="1"/>
  <c r="O1763" i="1"/>
  <c r="G720" i="1"/>
  <c r="Q720" i="1" s="1"/>
  <c r="Q721" i="1"/>
  <c r="R1179" i="1"/>
  <c r="L1178" i="1"/>
  <c r="R1117" i="1"/>
  <c r="L1012" i="1"/>
  <c r="R1012" i="1" s="1"/>
  <c r="P1032" i="1"/>
  <c r="P1775" i="1"/>
  <c r="J1778" i="1"/>
  <c r="Q419" i="1"/>
  <c r="Q874" i="1"/>
  <c r="L805" i="1"/>
  <c r="R805" i="1" s="1"/>
  <c r="L651" i="1"/>
  <c r="R652" i="1"/>
  <c r="R1434" i="1"/>
  <c r="L1033" i="1"/>
  <c r="L911" i="1"/>
  <c r="R911" i="1" s="1"/>
  <c r="G743" i="1"/>
  <c r="Q743" i="1" s="1"/>
  <c r="R655" i="1"/>
  <c r="H1032" i="1"/>
  <c r="L893" i="1"/>
  <c r="R894" i="1"/>
  <c r="I841" i="1"/>
  <c r="R664" i="1"/>
  <c r="L663" i="1"/>
  <c r="R663" i="1" s="1"/>
  <c r="R599" i="1"/>
  <c r="Q516" i="1"/>
  <c r="Q1076" i="1"/>
  <c r="R873" i="1"/>
  <c r="R853" i="1"/>
  <c r="R527" i="1"/>
  <c r="L526" i="1"/>
  <c r="L485" i="1"/>
  <c r="L542" i="1" s="1"/>
  <c r="R486" i="1"/>
  <c r="I418" i="1"/>
  <c r="G1766" i="1"/>
  <c r="Q1766" i="1" s="1"/>
  <c r="G1786" i="1"/>
  <c r="Q1786" i="1" s="1"/>
  <c r="G1784" i="1"/>
  <c r="Q1784" i="1" s="1"/>
  <c r="K1776" i="1"/>
  <c r="G273" i="1"/>
  <c r="Q273" i="1" s="1"/>
  <c r="R229" i="1"/>
  <c r="Q214" i="1"/>
  <c r="L1789" i="1"/>
  <c r="R1789" i="1" s="1"/>
  <c r="N1776" i="1"/>
  <c r="Q515" i="1"/>
  <c r="M1239" i="1"/>
  <c r="L673" i="1"/>
  <c r="R673" i="1" s="1"/>
  <c r="I626" i="1"/>
  <c r="G462" i="1"/>
  <c r="Q462" i="1" s="1"/>
  <c r="H484" i="1"/>
  <c r="G309" i="1"/>
  <c r="Q309" i="1" s="1"/>
  <c r="L256" i="1"/>
  <c r="L333" i="1" s="1"/>
  <c r="R257" i="1"/>
  <c r="R104" i="1"/>
  <c r="R867" i="1"/>
  <c r="Q667" i="1"/>
  <c r="Q499" i="1"/>
  <c r="E1032" i="1"/>
  <c r="L930" i="1"/>
  <c r="R930" i="1" s="1"/>
  <c r="M968" i="1"/>
  <c r="L826" i="1"/>
  <c r="R826" i="1" s="1"/>
  <c r="L655" i="1"/>
  <c r="L644" i="1"/>
  <c r="R644" i="1" s="1"/>
  <c r="E684" i="1"/>
  <c r="K626" i="1"/>
  <c r="R498" i="1"/>
  <c r="F542" i="1"/>
  <c r="L390" i="1"/>
  <c r="R390" i="1" s="1"/>
  <c r="L353" i="1"/>
  <c r="R353" i="1" s="1"/>
  <c r="R295" i="1"/>
  <c r="Q76" i="1"/>
  <c r="Q74" i="1"/>
  <c r="E1780" i="1"/>
  <c r="Q70" i="1"/>
  <c r="E1775" i="1"/>
  <c r="Q30" i="1"/>
  <c r="K968" i="1"/>
  <c r="L754" i="1"/>
  <c r="Q463" i="1"/>
  <c r="R107" i="1"/>
  <c r="K1763" i="1"/>
  <c r="K1762" i="1" s="1"/>
  <c r="L192" i="1"/>
  <c r="R192" i="1" s="1"/>
  <c r="O684" i="1"/>
  <c r="G210" i="1"/>
  <c r="Q210" i="1" s="1"/>
  <c r="F1780" i="1"/>
  <c r="L10" i="1"/>
  <c r="R114" i="1"/>
  <c r="J1763" i="1"/>
  <c r="N892" i="1"/>
  <c r="Q788" i="1"/>
  <c r="G716" i="1"/>
  <c r="Q716" i="1" s="1"/>
  <c r="R651" i="1"/>
  <c r="Q512" i="1"/>
  <c r="R419" i="1"/>
  <c r="F484" i="1"/>
  <c r="F1754" i="1" s="1"/>
  <c r="L998" i="1"/>
  <c r="Q644" i="1"/>
  <c r="R438" i="1"/>
  <c r="L437" i="1"/>
  <c r="L484" i="1" s="1"/>
  <c r="L244" i="1"/>
  <c r="R245" i="1"/>
  <c r="Q230" i="1"/>
  <c r="G229" i="1"/>
  <c r="Q229" i="1" s="1"/>
  <c r="L210" i="1"/>
  <c r="R210" i="1" s="1"/>
  <c r="L1785" i="1"/>
  <c r="R1785" i="1" s="1"/>
  <c r="N1775" i="1"/>
  <c r="L1766" i="1"/>
  <c r="R1766" i="1" s="1"/>
  <c r="O1087" i="1"/>
  <c r="E892" i="1"/>
  <c r="Q892" i="1" s="1"/>
  <c r="Q842" i="1"/>
  <c r="H684" i="1"/>
  <c r="Q568" i="1"/>
  <c r="G543" i="1"/>
  <c r="G1763" i="1" s="1"/>
  <c r="N255" i="1"/>
  <c r="H1768" i="1"/>
  <c r="N1780" i="1"/>
  <c r="G81" i="1"/>
  <c r="G1088" i="1"/>
  <c r="L983" i="1"/>
  <c r="R983" i="1" s="1"/>
  <c r="G893" i="1"/>
  <c r="G968" i="1" s="1"/>
  <c r="L512" i="1"/>
  <c r="R512" i="1" s="1"/>
  <c r="R513" i="1"/>
  <c r="R256" i="1"/>
  <c r="S256" i="1"/>
  <c r="F333" i="1"/>
  <c r="R333" i="1" s="1"/>
  <c r="R171" i="1"/>
  <c r="L170" i="1"/>
  <c r="R170" i="1" s="1"/>
  <c r="E1779" i="1"/>
  <c r="Q58" i="1"/>
  <c r="Q1002" i="1"/>
  <c r="G627" i="1"/>
  <c r="Q627" i="1" s="1"/>
  <c r="Q563" i="1"/>
  <c r="G562" i="1"/>
  <c r="P255" i="1"/>
  <c r="P1754" i="1" s="1"/>
  <c r="P1760" i="1" s="1"/>
  <c r="F1774" i="1"/>
  <c r="L229" i="1"/>
  <c r="R334" i="1"/>
  <c r="R146" i="1"/>
  <c r="G1785" i="1"/>
  <c r="Q1785" i="1" s="1"/>
  <c r="I1754" i="1"/>
  <c r="I1760" i="1" s="1"/>
  <c r="I1780" i="1"/>
  <c r="L1776" i="1"/>
  <c r="R1776" i="1" s="1"/>
  <c r="G801" i="1"/>
  <c r="Q801" i="1" s="1"/>
  <c r="Q802" i="1"/>
  <c r="Q1203" i="1"/>
  <c r="R517" i="1"/>
  <c r="L516" i="1"/>
  <c r="R516" i="1" s="1"/>
  <c r="R499" i="1"/>
  <c r="L498" i="1"/>
  <c r="F255" i="1"/>
  <c r="G1790" i="1"/>
  <c r="Q1790" i="1" s="1"/>
  <c r="E1774" i="1"/>
  <c r="H1774" i="1"/>
  <c r="Q806" i="1"/>
  <c r="G805" i="1"/>
  <c r="G841" i="1" s="1"/>
  <c r="G773" i="1"/>
  <c r="Q773" i="1" s="1"/>
  <c r="G516" i="1"/>
  <c r="N169" i="1"/>
  <c r="L1787" i="1"/>
  <c r="R1787" i="1" s="1"/>
  <c r="N1779" i="1"/>
  <c r="M1763" i="1"/>
  <c r="M81" i="1"/>
  <c r="F626" i="1"/>
  <c r="Q486" i="1"/>
  <c r="M841" i="1"/>
  <c r="Q744" i="1"/>
  <c r="Q562" i="1"/>
  <c r="M626" i="1"/>
  <c r="L502" i="1"/>
  <c r="R502" i="1" s="1"/>
  <c r="R503" i="1"/>
  <c r="H542" i="1"/>
  <c r="H1754" i="1" s="1"/>
  <c r="H1760" i="1" s="1"/>
  <c r="P484" i="1"/>
  <c r="Q405" i="1"/>
  <c r="Q375" i="1"/>
  <c r="Q371" i="1"/>
  <c r="E333" i="1"/>
  <c r="Q256" i="1"/>
  <c r="K1754" i="1"/>
  <c r="K1760" i="1" s="1"/>
  <c r="E1778" i="1"/>
  <c r="Q46" i="1"/>
  <c r="Q1048" i="1"/>
  <c r="R912" i="1"/>
  <c r="R744" i="1"/>
  <c r="L743" i="1"/>
  <c r="R743" i="1" s="1"/>
  <c r="L568" i="1"/>
  <c r="R568" i="1" s="1"/>
  <c r="J542" i="1"/>
  <c r="J1754" i="1" s="1"/>
  <c r="E418" i="1"/>
  <c r="F1776" i="1"/>
  <c r="I1763" i="1"/>
  <c r="I1762" i="1" s="1"/>
  <c r="Q10" i="1"/>
  <c r="H1763" i="1"/>
  <c r="H1762" i="1" s="1"/>
  <c r="E169" i="1"/>
  <c r="F1778" i="1"/>
  <c r="P1763" i="1"/>
  <c r="P1762" i="1" s="1"/>
  <c r="R169" i="1"/>
  <c r="F1775" i="1"/>
  <c r="L969" i="1"/>
  <c r="L1032" i="1" s="1"/>
  <c r="N968" i="1"/>
  <c r="R633" i="1"/>
  <c r="L627" i="1"/>
  <c r="R613" i="1"/>
  <c r="L1203" i="1"/>
  <c r="R1203" i="1" s="1"/>
  <c r="G640" i="1"/>
  <c r="Q640" i="1" s="1"/>
  <c r="N542" i="1"/>
  <c r="G1770" i="1"/>
  <c r="Q1770" i="1" s="1"/>
  <c r="G1788" i="1"/>
  <c r="Q1788" i="1" s="1"/>
  <c r="G334" i="1"/>
  <c r="L214" i="1"/>
  <c r="L1770" i="1"/>
  <c r="R1770" i="1" s="1"/>
  <c r="R1100" i="1"/>
  <c r="Q911" i="1"/>
  <c r="G644" i="1"/>
  <c r="P684" i="1"/>
  <c r="F684" i="1"/>
  <c r="L585" i="1"/>
  <c r="L626" i="1" s="1"/>
  <c r="R563" i="1"/>
  <c r="G542" i="1"/>
  <c r="G437" i="1"/>
  <c r="Q437" i="1" s="1"/>
  <c r="N484" i="1"/>
  <c r="G291" i="1"/>
  <c r="Q291" i="1" s="1"/>
  <c r="L1771" i="1"/>
  <c r="R1771" i="1" s="1"/>
  <c r="L1783" i="1"/>
  <c r="R1783" i="1" s="1"/>
  <c r="N1778" i="1"/>
  <c r="R868" i="1"/>
  <c r="E542" i="1"/>
  <c r="R420" i="1"/>
  <c r="R77" i="1"/>
  <c r="R768" i="1"/>
  <c r="Q569" i="1"/>
  <c r="G568" i="1"/>
  <c r="O626" i="1"/>
  <c r="O1754" i="1" s="1"/>
  <c r="R526" i="1"/>
  <c r="R474" i="1"/>
  <c r="L473" i="1"/>
  <c r="R473" i="1" s="1"/>
  <c r="R196" i="1"/>
  <c r="L195" i="1"/>
  <c r="R195" i="1" s="1"/>
  <c r="Q106" i="1"/>
  <c r="G1771" i="1"/>
  <c r="Q1771" i="1" s="1"/>
  <c r="Q80" i="1"/>
  <c r="E1776" i="1"/>
  <c r="Q42" i="1"/>
  <c r="Q1012" i="1"/>
  <c r="R987" i="1"/>
  <c r="Q476" i="1"/>
  <c r="R109" i="1"/>
  <c r="Q11" i="1"/>
  <c r="Q215" i="1"/>
  <c r="Q257" i="1"/>
  <c r="E255" i="1"/>
  <c r="L1779" i="1"/>
  <c r="R1779" i="1" s="1"/>
  <c r="G1778" i="1"/>
  <c r="Q1778" i="1" s="1"/>
  <c r="F1779" i="1"/>
  <c r="G169" i="1"/>
  <c r="E81" i="1"/>
  <c r="N81" i="1"/>
  <c r="F1755" i="1" l="1"/>
  <c r="Q1763" i="1"/>
  <c r="E1762" i="1"/>
  <c r="N1754" i="1"/>
  <c r="G255" i="1"/>
  <c r="G1754" i="1" s="1"/>
  <c r="G1774" i="1"/>
  <c r="Q1774" i="1" s="1"/>
  <c r="M1754" i="1"/>
  <c r="L1774" i="1"/>
  <c r="R1774" i="1" s="1"/>
  <c r="G1779" i="1"/>
  <c r="Q1779" i="1" s="1"/>
  <c r="L968" i="1"/>
  <c r="R968" i="1" s="1"/>
  <c r="R893" i="1"/>
  <c r="R214" i="1"/>
  <c r="L1778" i="1"/>
  <c r="R1778" i="1" s="1"/>
  <c r="L684" i="1"/>
  <c r="R627" i="1"/>
  <c r="M1762" i="1"/>
  <c r="G1146" i="1"/>
  <c r="Q1146" i="1" s="1"/>
  <c r="Q1088" i="1"/>
  <c r="G333" i="1"/>
  <c r="Q333" i="1" s="1"/>
  <c r="R244" i="1"/>
  <c r="L1780" i="1"/>
  <c r="R1780" i="1" s="1"/>
  <c r="R585" i="1"/>
  <c r="R485" i="1"/>
  <c r="L1146" i="1"/>
  <c r="R1146" i="1" s="1"/>
  <c r="R1088" i="1"/>
  <c r="R1593" i="1"/>
  <c r="R1594" i="1"/>
  <c r="G1780" i="1"/>
  <c r="Q1780" i="1" s="1"/>
  <c r="Q1347" i="1"/>
  <c r="G1514" i="1"/>
  <c r="Q1514" i="1" s="1"/>
  <c r="L1782" i="1"/>
  <c r="R1782" i="1" s="1"/>
  <c r="Q968" i="1"/>
  <c r="N1762" i="1"/>
  <c r="L1486" i="1"/>
  <c r="R1486" i="1" s="1"/>
  <c r="R1475" i="1"/>
  <c r="R1633" i="1"/>
  <c r="G1769" i="1"/>
  <c r="Q1769" i="1" s="1"/>
  <c r="Q1707" i="1"/>
  <c r="L1781" i="1"/>
  <c r="R1781" i="1" s="1"/>
  <c r="R1579" i="1"/>
  <c r="G1593" i="1"/>
  <c r="Q1593" i="1" s="1"/>
  <c r="G1632" i="1"/>
  <c r="Q1632" i="1" s="1"/>
  <c r="E1754" i="1"/>
  <c r="Q81" i="1"/>
  <c r="Q542" i="1"/>
  <c r="G418" i="1"/>
  <c r="Q334" i="1"/>
  <c r="G1775" i="1"/>
  <c r="Q1775" i="1" s="1"/>
  <c r="Q169" i="1"/>
  <c r="Q418" i="1"/>
  <c r="Q805" i="1"/>
  <c r="G1768" i="1"/>
  <c r="Q1768" i="1" s="1"/>
  <c r="G684" i="1"/>
  <c r="L255" i="1"/>
  <c r="R255" i="1" s="1"/>
  <c r="R484" i="1"/>
  <c r="J1762" i="1"/>
  <c r="J1760" i="1" s="1"/>
  <c r="L1763" i="1"/>
  <c r="L81" i="1"/>
  <c r="R10" i="1"/>
  <c r="R542" i="1"/>
  <c r="Q684" i="1"/>
  <c r="L1087" i="1"/>
  <c r="R1087" i="1" s="1"/>
  <c r="R1033" i="1"/>
  <c r="G484" i="1"/>
  <c r="Q484" i="1" s="1"/>
  <c r="L1678" i="1"/>
  <c r="R1678" i="1" s="1"/>
  <c r="R1675" i="1"/>
  <c r="G1032" i="1"/>
  <c r="Q1032" i="1" s="1"/>
  <c r="Q1239" i="1"/>
  <c r="R1539" i="1"/>
  <c r="G786" i="1"/>
  <c r="Q786" i="1" s="1"/>
  <c r="Q755" i="1"/>
  <c r="R892" i="1"/>
  <c r="R969" i="1"/>
  <c r="L1768" i="1"/>
  <c r="R1768" i="1" s="1"/>
  <c r="R1266" i="1"/>
  <c r="L841" i="1"/>
  <c r="R787" i="1"/>
  <c r="R1347" i="1"/>
  <c r="R1540" i="1"/>
  <c r="R684" i="1"/>
  <c r="L1775" i="1"/>
  <c r="R1775" i="1" s="1"/>
  <c r="R754" i="1"/>
  <c r="L1593" i="1"/>
  <c r="R1563" i="1"/>
  <c r="R1562" i="1"/>
  <c r="G1661" i="1"/>
  <c r="Q1661" i="1" s="1"/>
  <c r="Q1633" i="1"/>
  <c r="G1734" i="1"/>
  <c r="R626" i="1"/>
  <c r="G626" i="1"/>
  <c r="Q626" i="1" s="1"/>
  <c r="Q543" i="1"/>
  <c r="G1390" i="1"/>
  <c r="Q1390" i="1" s="1"/>
  <c r="Q1348" i="1"/>
  <c r="Q255" i="1"/>
  <c r="R437" i="1"/>
  <c r="L418" i="1"/>
  <c r="R418" i="1" s="1"/>
  <c r="O1762" i="1"/>
  <c r="O1760" i="1" s="1"/>
  <c r="G1474" i="1"/>
  <c r="Q1474" i="1" s="1"/>
  <c r="Q1391" i="1"/>
  <c r="R1632" i="1"/>
  <c r="Q1734" i="1"/>
  <c r="R1707" i="1"/>
  <c r="L1710" i="1"/>
  <c r="R1710" i="1" s="1"/>
  <c r="G1674" i="1"/>
  <c r="Q1674" i="1" s="1"/>
  <c r="Q1667" i="1"/>
  <c r="Q1240" i="1"/>
  <c r="Q1087" i="1"/>
  <c r="L1239" i="1"/>
  <c r="R1239" i="1" s="1"/>
  <c r="R1474" i="1"/>
  <c r="Q1781" i="1"/>
  <c r="G1776" i="1"/>
  <c r="Q1776" i="1" s="1"/>
  <c r="U1763" i="1"/>
  <c r="F1762" i="1"/>
  <c r="F1760" i="1" s="1"/>
  <c r="Q841" i="1"/>
  <c r="G754" i="1"/>
  <c r="Q754" i="1" s="1"/>
  <c r="Q685" i="1"/>
  <c r="R841" i="1"/>
  <c r="Q893" i="1"/>
  <c r="L1514" i="1"/>
  <c r="R1514" i="1" s="1"/>
  <c r="R1508" i="1"/>
  <c r="L1701" i="1"/>
  <c r="R1701" i="1" s="1"/>
  <c r="R1690" i="1"/>
  <c r="L1539" i="1"/>
  <c r="R1515" i="1"/>
  <c r="L1347" i="1"/>
  <c r="M1760" i="1" l="1"/>
  <c r="L1754" i="1"/>
  <c r="R81" i="1"/>
  <c r="E1760" i="1"/>
  <c r="Q1754" i="1"/>
  <c r="G1762" i="1"/>
  <c r="Q1762" i="1" s="1"/>
  <c r="L1762" i="1"/>
  <c r="R1762" i="1" s="1"/>
  <c r="R1763" i="1"/>
  <c r="N1760" i="1"/>
  <c r="L1760" i="1" l="1"/>
  <c r="R1760" i="1" s="1"/>
  <c r="R1754" i="1"/>
  <c r="G1760" i="1"/>
  <c r="Q1760" i="1" s="1"/>
</calcChain>
</file>

<file path=xl/sharedStrings.xml><?xml version="1.0" encoding="utf-8"?>
<sst xmlns="http://schemas.openxmlformats.org/spreadsheetml/2006/main" count="3577" uniqueCount="174">
  <si>
    <t>Поквартальное распределение плановых объемов и стоимости медицинской помощи, оказываемой  в  амбулаторно-поликлинической помощи на 2023 год</t>
  </si>
  <si>
    <t>Наименование МО</t>
  </si>
  <si>
    <t>Метод</t>
  </si>
  <si>
    <t>Единица измерения</t>
  </si>
  <si>
    <t>Объем</t>
  </si>
  <si>
    <t>Финансы</t>
  </si>
  <si>
    <t xml:space="preserve">АСП ООО "Капитал МС" - Филиал в Республике Тыва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</si>
  <si>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</si>
  <si>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2022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</si>
  <si>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2022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</si>
  <si>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2022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</si>
  <si>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2022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</si>
  <si>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</si>
  <si>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обращение в связи с заболеванием</t>
  </si>
  <si>
    <t>случай</t>
  </si>
  <si>
    <t>Педиатрия</t>
  </si>
  <si>
    <t>Терапия</t>
  </si>
  <si>
    <t>Травматология и ортопедия</t>
  </si>
  <si>
    <t>Инфекционные болезни</t>
  </si>
  <si>
    <t>в том числе ковид</t>
  </si>
  <si>
    <t>Хирургия</t>
  </si>
  <si>
    <t xml:space="preserve">Акушерство и гинекология </t>
  </si>
  <si>
    <t>Дерматология</t>
  </si>
  <si>
    <t>Неврология</t>
  </si>
  <si>
    <t>Офтальмология</t>
  </si>
  <si>
    <t xml:space="preserve">Оториноларингология </t>
  </si>
  <si>
    <t>Онкология</t>
  </si>
  <si>
    <t>Кардиология</t>
  </si>
  <si>
    <t>Эндокринология</t>
  </si>
  <si>
    <t>обращение по стоматологии</t>
  </si>
  <si>
    <t>Тестирование на выявление COVID-19</t>
  </si>
  <si>
    <t>услуга</t>
  </si>
  <si>
    <t>неотложная помощь</t>
  </si>
  <si>
    <t>посещение</t>
  </si>
  <si>
    <t>днхб</t>
  </si>
  <si>
    <t>Оториноларингология</t>
  </si>
  <si>
    <t>фап</t>
  </si>
  <si>
    <t>Доврачебная помощь (взр)</t>
  </si>
  <si>
    <t>Доврачебная помощь (дет)</t>
  </si>
  <si>
    <t>Акушерское дело</t>
  </si>
  <si>
    <t>разовые посещение по поводу заболевания</t>
  </si>
  <si>
    <t>Акушерство и гинекология</t>
  </si>
  <si>
    <t>иные цели</t>
  </si>
  <si>
    <t>проф посещения по стоматолгии</t>
  </si>
  <si>
    <t>Стоматология</t>
  </si>
  <si>
    <t>проф стом иные</t>
  </si>
  <si>
    <t>ПМО взрослый</t>
  </si>
  <si>
    <t>ПМО дети</t>
  </si>
  <si>
    <t>ДДС ТЖС</t>
  </si>
  <si>
    <t>ДДС опека</t>
  </si>
  <si>
    <t>ДВН 1</t>
  </si>
  <si>
    <t>ДВН 2</t>
  </si>
  <si>
    <t>ДВН 1 этап углубленный</t>
  </si>
  <si>
    <t>ДВН 2 этап углубленный</t>
  </si>
  <si>
    <t>ГБУЗ РТ "Барун-Хемчикский ММЦ"</t>
  </si>
  <si>
    <t>Пульмонология</t>
  </si>
  <si>
    <t>Нефрология</t>
  </si>
  <si>
    <t>ВОП</t>
  </si>
  <si>
    <t xml:space="preserve">КТ </t>
  </si>
  <si>
    <t>КТ с контрастом</t>
  </si>
  <si>
    <t>КТ без контраста</t>
  </si>
  <si>
    <t>УЗИ</t>
  </si>
  <si>
    <t>ЭДИ</t>
  </si>
  <si>
    <t>Тестирование на ГРИПП</t>
  </si>
  <si>
    <t xml:space="preserve">Кардиология </t>
  </si>
  <si>
    <t>ГБУЗ РТ "Дзун-Хемчикский ММЦ"</t>
  </si>
  <si>
    <t xml:space="preserve">ЭДИ </t>
  </si>
  <si>
    <t>ГБУЗ РТ "Каа-Хемская ЦКБ"</t>
  </si>
  <si>
    <t>Гериатрия</t>
  </si>
  <si>
    <t>ГБУЗ РТ "Кызылская ЦКБ"</t>
  </si>
  <si>
    <t>зуб врач проф</t>
  </si>
  <si>
    <t>зубврач иные</t>
  </si>
  <si>
    <t>ГБУЗ РТ "Монгун-Тайгинская ЦКБ"</t>
  </si>
  <si>
    <t>проф посещения по стоматологии</t>
  </si>
  <si>
    <t>ГБУЗ РТ "Овюрская ЦКБ"</t>
  </si>
  <si>
    <t>ГБУЗ РТ "Пий-Хемская ЦКБ"</t>
  </si>
  <si>
    <t xml:space="preserve">Гериатрия </t>
  </si>
  <si>
    <t>Детская хирургия</t>
  </si>
  <si>
    <t>ГБУЗ РТ "Сут-Хольская ЦКБ"</t>
  </si>
  <si>
    <t>ГБУЗ РТ "Тандинская ЦКБ"</t>
  </si>
  <si>
    <t>Кардиолог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</si>
  <si>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</si>
  <si>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</si>
  <si>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</si>
  <si>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</si>
  <si>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</si>
  <si>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</si>
  <si>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</si>
  <si>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"Республиканский консультативно-диагностический центр"</t>
  </si>
  <si>
    <t>Ревматология</t>
  </si>
  <si>
    <t>Урология</t>
  </si>
  <si>
    <t>Гастроэнтерология</t>
  </si>
  <si>
    <t>Сурдология-оториноларингология</t>
  </si>
  <si>
    <t>Колопроктология</t>
  </si>
  <si>
    <t>Нейрохирургия</t>
  </si>
  <si>
    <t>Диабетология</t>
  </si>
  <si>
    <t>Гематология</t>
  </si>
  <si>
    <t>Аллергология и иммунология</t>
  </si>
  <si>
    <t>МРТ</t>
  </si>
  <si>
    <t>МРТ с контрастом</t>
  </si>
  <si>
    <t>МРТ без контраста</t>
  </si>
  <si>
    <t>нейрохирургия</t>
  </si>
  <si>
    <t>Профпаталогия</t>
  </si>
  <si>
    <t>ЦАОП</t>
  </si>
  <si>
    <t>ГБУЗ РТ "Республиканская больница №1"</t>
  </si>
  <si>
    <t>Проктология</t>
  </si>
  <si>
    <t>ПИ</t>
  </si>
  <si>
    <t>Гемодиализ</t>
  </si>
  <si>
    <t>Гемодиализ интермиттирующий высокопоточный</t>
  </si>
  <si>
    <t>Перитонеальный диализ  с использованием автоматизированных технологий</t>
  </si>
  <si>
    <t>Перитонеальный диализ  (не автоматизированный)</t>
  </si>
  <si>
    <t>ГБУЗ РТ "Республиканская больница №2"</t>
  </si>
  <si>
    <t>Невролог</t>
  </si>
  <si>
    <t>ГБУЗ РТ "Республиканская детская больница"</t>
  </si>
  <si>
    <t>Детская кардиология</t>
  </si>
  <si>
    <t>Детская эндокринология</t>
  </si>
  <si>
    <t>Детская урология-андрология</t>
  </si>
  <si>
    <t>ГБУЗ РТ "Инфекционная больница"</t>
  </si>
  <si>
    <t>КТ</t>
  </si>
  <si>
    <t>ГБУЗ РТ "Республиканский кожно-венерологический диспансер"</t>
  </si>
  <si>
    <t>ГБУЗ РТ "Перинатальный центр"</t>
  </si>
  <si>
    <t>ГБУЗ РТ "Республиканский онкологический диспансер"</t>
  </si>
  <si>
    <t>МГИ</t>
  </si>
  <si>
    <t>Акшерство и гинекология</t>
  </si>
  <si>
    <t>эндокринология</t>
  </si>
  <si>
    <t>ГБУЗ РТ«Санаторий-профилакторий «Серебрянка»</t>
  </si>
  <si>
    <t>Детская неврология</t>
  </si>
  <si>
    <t>ГБУЗ РТ "Республиканский центр медицинской реабилитации для детей"</t>
  </si>
  <si>
    <t>мобильная бригада</t>
  </si>
  <si>
    <t xml:space="preserve">Детская кардиология  </t>
  </si>
  <si>
    <t>Детский хируг</t>
  </si>
  <si>
    <t>Травматолог-ортопед</t>
  </si>
  <si>
    <t>Детский уролог-андролог</t>
  </si>
  <si>
    <t>центр здоровья</t>
  </si>
  <si>
    <t xml:space="preserve">Комплексная медицинская  услуга </t>
  </si>
  <si>
    <t>Динамическое наблюдение</t>
  </si>
  <si>
    <t>ФКУЗ "МСЧ МВД России по РТ"</t>
  </si>
  <si>
    <t>ГБУЗ РТ "Республиканский центр общественного здоровья и медицинской профилактики"</t>
  </si>
  <si>
    <t>Комплексная медицинская  услуга с ангиологическим скринингом</t>
  </si>
  <si>
    <t>Комплексная медицинская услуга без ангиологического скрининга</t>
  </si>
  <si>
    <t xml:space="preserve"> Динамическое наблюдение</t>
  </si>
  <si>
    <t>ГБУЗ РТ "Стоматологическая поликлиника"</t>
  </si>
  <si>
    <t>МЧУ ДПО "Нефросовет"</t>
  </si>
  <si>
    <t>нефрология</t>
  </si>
  <si>
    <t xml:space="preserve">Гемодиализ </t>
  </si>
  <si>
    <t>посещения</t>
  </si>
  <si>
    <t>ИП Монгуш Р.К.</t>
  </si>
  <si>
    <t>ООО "С 17"</t>
  </si>
  <si>
    <t>ООО "Алдан"</t>
  </si>
  <si>
    <t>Сердечно-сосудистая хирургия (консультация)</t>
  </si>
  <si>
    <t>Акушерство-гинекологи</t>
  </si>
  <si>
    <t>Сердечно-сосудистая хирургия</t>
  </si>
  <si>
    <t>ИП Саражакова Л.А.</t>
  </si>
  <si>
    <t>ООО "Региональный диагностический центр"</t>
  </si>
  <si>
    <t xml:space="preserve"> МРТ с контрастом</t>
  </si>
  <si>
    <t xml:space="preserve"> МРТ без контраста</t>
  </si>
  <si>
    <t>ГБУЗ РТ «Республиканский Центр по профилактике и борьбе со СПИД и инфекционными заболеваниями»</t>
  </si>
  <si>
    <t>ООО МЦ "Гиппократ"</t>
  </si>
  <si>
    <t>Ревматалогия</t>
  </si>
  <si>
    <t>ООО "СТОМАТОЛОГИЯ 32 КАРАТА"</t>
  </si>
  <si>
    <t>ГБУЗ РТ "Противотуберкулезный диспансер"</t>
  </si>
  <si>
    <t>ООО "Медстар Т"</t>
  </si>
  <si>
    <t>кардиология</t>
  </si>
  <si>
    <t>неврология</t>
  </si>
  <si>
    <t>акушерство и гинекология</t>
  </si>
  <si>
    <t>Всего</t>
  </si>
  <si>
    <t>ВСЕГО</t>
  </si>
  <si>
    <t>тестирование на выявление COVID-19</t>
  </si>
  <si>
    <t>тестирование на ГРИПП</t>
  </si>
  <si>
    <t>ЦОАП</t>
  </si>
  <si>
    <t>МБТ</t>
  </si>
  <si>
    <t>ГБУЗ РТ "Тандынская ЦКБ"</t>
  </si>
  <si>
    <t>Приложение № 2</t>
  </si>
  <si>
    <t>к Протоколу заседания Комиссии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</si>
</sst>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horizontal="left" vertical="top" wrapText="1"/>
    </xf>
    <xf numFmtId="0" fontId="7" fillId="0" borderId="0"/>
  </cellStyleXfs>
  <cellXfs count="156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2" fontId="2" fillId="0" borderId="0" xfId="0" applyNumberFormat="1" applyFont="1"/>
    <xf numFmtId="0" fontId="3" fillId="2" borderId="0" xfId="0" applyFont="1" applyFill="1"/>
    <xf numFmtId="0" fontId="5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top" wrapText="1"/>
    </xf>
    <xf numFmtId="0" fontId="2" fillId="0" borderId="0" xfId="0" applyFont="1"/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>
      <alignment horizontal="left" vertical="top" wrapText="1"/>
    </xf>
    <xf numFmtId="0" fontId="5" fillId="2" borderId="1" xfId="1" applyFont="1" applyFill="1" applyBorder="1" applyAlignment="1">
      <alignment horizontal="right" vertical="top" wrapText="1"/>
    </xf>
    <xf numFmtId="4" fontId="5" fillId="2" borderId="1" xfId="1" applyNumberFormat="1" applyFont="1" applyFill="1" applyBorder="1" applyAlignment="1">
      <alignment horizontal="right" vertical="top" wrapText="1"/>
    </xf>
    <xf numFmtId="0" fontId="2" fillId="3" borderId="1" xfId="1" applyFont="1" applyFill="1" applyBorder="1" applyAlignment="1">
      <alignment horizontal="left" wrapText="1"/>
    </xf>
    <xf numFmtId="0" fontId="2" fillId="3" borderId="1" xfId="1" applyFont="1" applyFill="1" applyBorder="1" applyAlignment="1">
      <alignment horizontal="center" wrapText="1"/>
    </xf>
    <xf numFmtId="164" fontId="2" fillId="3" borderId="1" xfId="1" applyNumberFormat="1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horizontal="center" wrapText="1"/>
    </xf>
    <xf numFmtId="165" fontId="5" fillId="2" borderId="1" xfId="1" applyNumberFormat="1" applyFont="1" applyFill="1" applyBorder="1" applyAlignment="1">
      <alignment horizontal="center" wrapText="1"/>
    </xf>
    <xf numFmtId="1" fontId="5" fillId="2" borderId="1" xfId="1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3" borderId="1" xfId="1" applyFont="1" applyFill="1" applyBorder="1" applyAlignment="1">
      <alignment horizontal="left" wrapText="1"/>
    </xf>
    <xf numFmtId="0" fontId="5" fillId="3" borderId="1" xfId="1" applyFont="1" applyFill="1" applyBorder="1" applyAlignment="1">
      <alignment horizontal="center" wrapText="1"/>
    </xf>
    <xf numFmtId="164" fontId="5" fillId="3" borderId="1" xfId="1" applyNumberFormat="1" applyFont="1" applyFill="1" applyBorder="1" applyAlignment="1">
      <alignment horizontal="center" wrapText="1"/>
    </xf>
    <xf numFmtId="165" fontId="5" fillId="3" borderId="1" xfId="1" applyNumberFormat="1" applyFont="1" applyFill="1" applyBorder="1" applyAlignment="1">
      <alignment horizontal="center" wrapText="1"/>
    </xf>
    <xf numFmtId="1" fontId="5" fillId="3" borderId="1" xfId="1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5" fillId="2" borderId="1" xfId="2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6" fillId="3" borderId="1" xfId="1" applyFont="1" applyFill="1" applyBorder="1" applyAlignment="1">
      <alignment horizontal="center" wrapText="1"/>
    </xf>
    <xf numFmtId="0" fontId="5" fillId="4" borderId="1" xfId="1" applyFont="1" applyFill="1" applyBorder="1" applyAlignment="1">
      <alignment horizontal="center" wrapText="1"/>
    </xf>
    <xf numFmtId="164" fontId="5" fillId="4" borderId="1" xfId="1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wrapText="1"/>
    </xf>
    <xf numFmtId="164" fontId="0" fillId="0" borderId="0" xfId="0" applyNumberFormat="1" applyAlignment="1">
      <alignment horizontal="left" vertical="top"/>
    </xf>
    <xf numFmtId="164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10" fillId="3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" fontId="11" fillId="3" borderId="1" xfId="0" applyNumberFormat="1" applyFont="1" applyFill="1" applyBorder="1" applyAlignment="1">
      <alignment horizontal="center"/>
    </xf>
    <xf numFmtId="165" fontId="11" fillId="3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left" vertical="top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164" fontId="2" fillId="2" borderId="0" xfId="0" applyNumberFormat="1" applyFont="1" applyFill="1" applyAlignment="1">
      <alignment horizontal="left" vertical="top"/>
    </xf>
    <xf numFmtId="164" fontId="2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5" borderId="2" xfId="0" applyFont="1" applyFill="1" applyBorder="1" applyAlignment="1">
      <alignment wrapText="1"/>
    </xf>
    <xf numFmtId="0" fontId="5" fillId="5" borderId="1" xfId="1" applyFont="1" applyFill="1" applyBorder="1" applyAlignment="1">
      <alignment horizontal="center" wrapText="1"/>
    </xf>
    <xf numFmtId="164" fontId="2" fillId="5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3" borderId="1" xfId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1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11" fillId="0" borderId="0" xfId="0" applyNumberFormat="1" applyFont="1"/>
    <xf numFmtId="0" fontId="11" fillId="0" borderId="0" xfId="0" applyFont="1" applyAlignment="1">
      <alignment horizontal="right"/>
    </xf>
    <xf numFmtId="4" fontId="2" fillId="2" borderId="0" xfId="0" applyNumberFormat="1" applyFont="1" applyFill="1"/>
    <xf numFmtId="165" fontId="2" fillId="0" borderId="0" xfId="0" applyNumberFormat="1" applyFont="1"/>
    <xf numFmtId="165" fontId="11" fillId="0" borderId="0" xfId="0" applyNumberFormat="1" applyFont="1"/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/>
    <xf numFmtId="1" fontId="0" fillId="2" borderId="0" xfId="0" applyNumberFormat="1" applyFill="1" applyAlignment="1">
      <alignment vertical="center"/>
    </xf>
    <xf numFmtId="2" fontId="2" fillId="2" borderId="0" xfId="0" applyNumberFormat="1" applyFont="1" applyFill="1" applyAlignment="1">
      <alignment vertical="center"/>
    </xf>
    <xf numFmtId="4" fontId="2" fillId="2" borderId="1" xfId="0" applyNumberFormat="1" applyFont="1" applyFill="1" applyBorder="1"/>
    <xf numFmtId="4" fontId="0" fillId="0" borderId="0" xfId="0" applyNumberFormat="1"/>
    <xf numFmtId="3" fontId="0" fillId="2" borderId="0" xfId="0" applyNumberFormat="1" applyFill="1"/>
    <xf numFmtId="0" fontId="10" fillId="2" borderId="2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/>
    <xf numFmtId="0" fontId="2" fillId="2" borderId="0" xfId="0" applyFont="1" applyFill="1" applyAlignment="1">
      <alignment vertical="center"/>
    </xf>
    <xf numFmtId="3" fontId="2" fillId="2" borderId="1" xfId="0" applyNumberFormat="1" applyFont="1" applyFill="1" applyBorder="1"/>
    <xf numFmtId="1" fontId="0" fillId="2" borderId="0" xfId="0" applyNumberFormat="1" applyFill="1"/>
    <xf numFmtId="4" fontId="5" fillId="2" borderId="1" xfId="0" applyNumberFormat="1" applyFont="1" applyFill="1" applyBorder="1"/>
    <xf numFmtId="0" fontId="0" fillId="6" borderId="0" xfId="0" applyFill="1"/>
    <xf numFmtId="0" fontId="0" fillId="6" borderId="0" xfId="0" applyFill="1" applyAlignment="1">
      <alignment vertic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1" xfId="0" applyFont="1" applyFill="1" applyBorder="1"/>
    <xf numFmtId="0" fontId="0" fillId="0" borderId="0" xfId="0" applyAlignment="1">
      <alignment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3">
    <cellStyle name="Excel Built-in Normal" xfId="2" xr:uid="{E07A86D3-5569-4488-883E-47481F883ECF}"/>
    <cellStyle name="Обычный" xfId="0" builtinId="0"/>
    <cellStyle name="Обычный 3" xfId="1" xr:uid="{1F36A157-F441-48FF-BE30-1FB7EE287F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40;&#1055;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44;&#1044;%20&#1080;%20&#1055;&#1052;&#105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14/&#1057;&#1074;&#1086;&#1076;%20&#1085;&#1072;%202023%20&#1075;&#1086;&#1076;/&#1057;&#1074;&#1086;&#107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01-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,МРТ,Услуги"/>
      <sheetName val="неотложка с коэф"/>
      <sheetName val="медреаб.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8">
          <cell r="D8">
            <v>1198</v>
          </cell>
        </row>
        <row r="10">
          <cell r="G10">
            <v>1319</v>
          </cell>
          <cell r="K10">
            <v>1321</v>
          </cell>
          <cell r="O10">
            <v>1307</v>
          </cell>
          <cell r="V10">
            <v>1521</v>
          </cell>
          <cell r="W10">
            <v>5468</v>
          </cell>
          <cell r="BS10">
            <v>4130.798166900001</v>
          </cell>
          <cell r="CM10">
            <v>4137.0616971000018</v>
          </cell>
          <cell r="DG10">
            <v>4093.2169857000013</v>
          </cell>
          <cell r="EP10">
            <v>4763.4147171000013</v>
          </cell>
          <cell r="EU10">
            <v>17124.491566800003</v>
          </cell>
        </row>
        <row r="11">
          <cell r="G11">
            <v>0</v>
          </cell>
          <cell r="K11">
            <v>60</v>
          </cell>
          <cell r="O11">
            <v>66</v>
          </cell>
          <cell r="V11">
            <v>89</v>
          </cell>
          <cell r="W11">
            <v>215</v>
          </cell>
          <cell r="BS11">
            <v>0</v>
          </cell>
          <cell r="CM11">
            <v>228.49358169600009</v>
          </cell>
          <cell r="DG11">
            <v>251.3429398656001</v>
          </cell>
          <cell r="EP11">
            <v>338.93214618240017</v>
          </cell>
          <cell r="EU11">
            <v>818.76866774400025</v>
          </cell>
        </row>
        <row r="12">
          <cell r="G12">
            <v>1527</v>
          </cell>
          <cell r="K12">
            <v>1971</v>
          </cell>
          <cell r="O12">
            <v>1700</v>
          </cell>
          <cell r="V12">
            <v>1342</v>
          </cell>
          <cell r="W12">
            <v>6540</v>
          </cell>
          <cell r="BS12">
            <v>3098.8690393896013</v>
          </cell>
          <cell r="CM12">
            <v>3999.9154398408009</v>
          </cell>
          <cell r="DG12">
            <v>3449.9524341600008</v>
          </cell>
          <cell r="EP12">
            <v>2723.4330392016013</v>
          </cell>
          <cell r="EU12">
            <v>13272.169952592003</v>
          </cell>
        </row>
        <row r="13">
          <cell r="G13">
            <v>0</v>
          </cell>
          <cell r="K13">
            <v>0</v>
          </cell>
          <cell r="O13">
            <v>0</v>
          </cell>
          <cell r="V13">
            <v>0</v>
          </cell>
          <cell r="W13">
            <v>0</v>
          </cell>
          <cell r="BS13">
            <v>0</v>
          </cell>
          <cell r="CM13">
            <v>0</v>
          </cell>
          <cell r="DG13">
            <v>0</v>
          </cell>
          <cell r="EP13">
            <v>0</v>
          </cell>
          <cell r="EU13">
            <v>0</v>
          </cell>
        </row>
        <row r="14">
          <cell r="G14">
            <v>122</v>
          </cell>
          <cell r="K14">
            <v>119</v>
          </cell>
          <cell r="O14">
            <v>120</v>
          </cell>
          <cell r="V14">
            <v>77</v>
          </cell>
          <cell r="W14">
            <v>438</v>
          </cell>
          <cell r="BS14">
            <v>320.94328744800009</v>
          </cell>
          <cell r="CM14">
            <v>313.05123939600014</v>
          </cell>
          <cell r="DG14">
            <v>315.68192208000005</v>
          </cell>
          <cell r="EP14">
            <v>202.56256666800004</v>
          </cell>
          <cell r="EU14">
            <v>1152.2390155920002</v>
          </cell>
        </row>
        <row r="15">
          <cell r="G15">
            <v>182</v>
          </cell>
          <cell r="K15">
            <v>183</v>
          </cell>
          <cell r="O15">
            <v>175</v>
          </cell>
          <cell r="V15">
            <v>187</v>
          </cell>
          <cell r="W15">
            <v>727</v>
          </cell>
          <cell r="BS15">
            <v>428.62589864640012</v>
          </cell>
          <cell r="CM15">
            <v>430.98098600160006</v>
          </cell>
          <cell r="DG15">
            <v>412.14028716000007</v>
          </cell>
          <cell r="EP15">
            <v>440.40133542240011</v>
          </cell>
          <cell r="EU15">
            <v>1712.1485072304004</v>
          </cell>
        </row>
        <row r="16">
          <cell r="G16">
            <v>114</v>
          </cell>
          <cell r="K16">
            <v>335</v>
          </cell>
          <cell r="O16">
            <v>213</v>
          </cell>
          <cell r="V16">
            <v>287</v>
          </cell>
          <cell r="W16">
            <v>949</v>
          </cell>
          <cell r="BS16">
            <v>442.70631453600021</v>
          </cell>
          <cell r="CM16">
            <v>1300.9352225400003</v>
          </cell>
          <cell r="DG16">
            <v>827.16179821200035</v>
          </cell>
          <cell r="EP16">
            <v>1114.5325637880005</v>
          </cell>
          <cell r="EU16">
            <v>3685.3358990760016</v>
          </cell>
        </row>
        <row r="17">
          <cell r="G17">
            <v>180</v>
          </cell>
          <cell r="K17">
            <v>180</v>
          </cell>
          <cell r="O17">
            <v>189</v>
          </cell>
          <cell r="V17">
            <v>182</v>
          </cell>
          <cell r="W17">
            <v>731</v>
          </cell>
          <cell r="BS17">
            <v>478.03262486400018</v>
          </cell>
          <cell r="CM17">
            <v>478.03262486400013</v>
          </cell>
          <cell r="DG17">
            <v>501.93425610720021</v>
          </cell>
          <cell r="EP17">
            <v>483.34409847360024</v>
          </cell>
          <cell r="EU17">
            <v>1941.3436043088011</v>
          </cell>
        </row>
        <row r="18">
          <cell r="G18">
            <v>0</v>
          </cell>
          <cell r="K18">
            <v>0</v>
          </cell>
          <cell r="O18">
            <v>199</v>
          </cell>
          <cell r="V18">
            <v>201</v>
          </cell>
          <cell r="W18">
            <v>400</v>
          </cell>
          <cell r="BS18">
            <v>0</v>
          </cell>
          <cell r="CM18">
            <v>0</v>
          </cell>
          <cell r="DG18">
            <v>508.54854399840019</v>
          </cell>
          <cell r="EP18">
            <v>513.6595846416003</v>
          </cell>
          <cell r="EU18">
            <v>1022.2081286400003</v>
          </cell>
        </row>
        <row r="19">
          <cell r="G19">
            <v>182</v>
          </cell>
          <cell r="K19">
            <v>184</v>
          </cell>
          <cell r="O19">
            <v>181</v>
          </cell>
          <cell r="V19">
            <v>181</v>
          </cell>
          <cell r="W19">
            <v>728</v>
          </cell>
          <cell r="BS19">
            <v>360.22814886240013</v>
          </cell>
          <cell r="CM19">
            <v>364.18669994880008</v>
          </cell>
          <cell r="DG19">
            <v>358.24887331920013</v>
          </cell>
          <cell r="EP19">
            <v>358.24887331920013</v>
          </cell>
          <cell r="EU19">
            <v>1440.9125954496005</v>
          </cell>
        </row>
        <row r="20">
          <cell r="G20">
            <v>150</v>
          </cell>
          <cell r="K20">
            <v>150</v>
          </cell>
          <cell r="O20">
            <v>172</v>
          </cell>
          <cell r="V20">
            <v>183</v>
          </cell>
          <cell r="W20">
            <v>655</v>
          </cell>
          <cell r="BS20">
            <v>375.8118120000002</v>
          </cell>
          <cell r="CM20">
            <v>375.81181200000015</v>
          </cell>
          <cell r="DG20">
            <v>430.93087776000016</v>
          </cell>
          <cell r="EP20">
            <v>458.49041064000011</v>
          </cell>
          <cell r="EU20">
            <v>1641.0449124000006</v>
          </cell>
        </row>
        <row r="21">
          <cell r="G21">
            <v>0</v>
          </cell>
          <cell r="K21">
            <v>0</v>
          </cell>
          <cell r="O21">
            <v>0</v>
          </cell>
          <cell r="V21">
            <v>0</v>
          </cell>
          <cell r="W21">
            <v>0</v>
          </cell>
          <cell r="BS21">
            <v>0</v>
          </cell>
          <cell r="CM21">
            <v>0</v>
          </cell>
          <cell r="DG21">
            <v>0</v>
          </cell>
          <cell r="EP21">
            <v>0</v>
          </cell>
          <cell r="EU21">
            <v>0</v>
          </cell>
        </row>
        <row r="22">
          <cell r="G22">
            <v>0</v>
          </cell>
          <cell r="K22">
            <v>0</v>
          </cell>
          <cell r="O22">
            <v>0</v>
          </cell>
          <cell r="V22">
            <v>0</v>
          </cell>
          <cell r="W22">
            <v>0</v>
          </cell>
          <cell r="BS22">
            <v>0</v>
          </cell>
          <cell r="CM22">
            <v>0</v>
          </cell>
          <cell r="DG22">
            <v>0</v>
          </cell>
          <cell r="EP22">
            <v>3785.8121127559066</v>
          </cell>
          <cell r="EU22">
            <v>3785.8121127559066</v>
          </cell>
        </row>
        <row r="23">
          <cell r="EY23">
            <v>111800.07692375292</v>
          </cell>
        </row>
        <row r="25">
          <cell r="G25">
            <v>341</v>
          </cell>
          <cell r="K25">
            <v>87</v>
          </cell>
          <cell r="O25">
            <v>8</v>
          </cell>
          <cell r="V25">
            <v>397</v>
          </cell>
          <cell r="W25">
            <v>833</v>
          </cell>
          <cell r="BS25">
            <v>893.48776133759975</v>
          </cell>
          <cell r="CM25">
            <v>227.95728808319993</v>
          </cell>
          <cell r="DG25">
            <v>20.961589708799991</v>
          </cell>
          <cell r="EP25">
            <v>1040.2188892991996</v>
          </cell>
          <cell r="EU25">
            <v>2182.6255284287995</v>
          </cell>
        </row>
        <row r="26">
          <cell r="G26">
            <v>1952</v>
          </cell>
          <cell r="K26">
            <v>2038</v>
          </cell>
          <cell r="O26">
            <v>1716</v>
          </cell>
          <cell r="V26">
            <v>4010</v>
          </cell>
          <cell r="W26">
            <v>9716</v>
          </cell>
          <cell r="BS26">
            <v>6147.389289599997</v>
          </cell>
          <cell r="CM26">
            <v>6418.2271373999984</v>
          </cell>
          <cell r="DG26">
            <v>5404.1598467999984</v>
          </cell>
          <cell r="EP26">
            <v>12628.601972999995</v>
          </cell>
          <cell r="EU26">
            <v>30598.378246799988</v>
          </cell>
        </row>
        <row r="28">
          <cell r="G28">
            <v>1947</v>
          </cell>
          <cell r="K28">
            <v>1947</v>
          </cell>
          <cell r="O28">
            <v>1994</v>
          </cell>
          <cell r="V28">
            <v>3498</v>
          </cell>
          <cell r="W28">
            <v>9386</v>
          </cell>
          <cell r="BS28">
            <v>3973.3046012087993</v>
          </cell>
          <cell r="CM28">
            <v>3973.3046012087993</v>
          </cell>
          <cell r="DG28">
            <v>4069.2189906575986</v>
          </cell>
          <cell r="EP28">
            <v>7138.4794530191975</v>
          </cell>
          <cell r="EU28">
            <v>19154.307646094392</v>
          </cell>
        </row>
        <row r="30">
          <cell r="G30">
            <v>238</v>
          </cell>
          <cell r="K30">
            <v>202</v>
          </cell>
          <cell r="O30">
            <v>140</v>
          </cell>
          <cell r="V30">
            <v>274</v>
          </cell>
          <cell r="W30">
            <v>854</v>
          </cell>
          <cell r="BS30">
            <v>911.42604483839978</v>
          </cell>
          <cell r="CM30">
            <v>773.56328175359977</v>
          </cell>
          <cell r="DG30">
            <v>536.13296755199985</v>
          </cell>
          <cell r="EP30">
            <v>1049.2888079231996</v>
          </cell>
          <cell r="EU30">
            <v>3270.411102067199</v>
          </cell>
        </row>
        <row r="31">
          <cell r="G31">
            <v>565</v>
          </cell>
          <cell r="K31">
            <v>566</v>
          </cell>
          <cell r="O31">
            <v>326</v>
          </cell>
          <cell r="V31">
            <v>492</v>
          </cell>
          <cell r="W31">
            <v>1949</v>
          </cell>
          <cell r="BS31">
            <v>1451.9428063919995</v>
          </cell>
          <cell r="CM31">
            <v>1454.5126166687996</v>
          </cell>
          <cell r="DG31">
            <v>837.75815023679968</v>
          </cell>
          <cell r="EP31">
            <v>1264.3466561855996</v>
          </cell>
          <cell r="EU31">
            <v>5008.5602294831979</v>
          </cell>
        </row>
        <row r="32">
          <cell r="G32">
            <v>233</v>
          </cell>
          <cell r="K32">
            <v>243</v>
          </cell>
          <cell r="O32">
            <v>243</v>
          </cell>
          <cell r="V32">
            <v>633</v>
          </cell>
          <cell r="W32">
            <v>1352</v>
          </cell>
          <cell r="BS32">
            <v>616.37655315599989</v>
          </cell>
          <cell r="CM32">
            <v>642.83048247599982</v>
          </cell>
          <cell r="DG32">
            <v>642.83048247599982</v>
          </cell>
          <cell r="EP32">
            <v>1674.5337259559992</v>
          </cell>
          <cell r="EU32">
            <v>3576.5712440639991</v>
          </cell>
        </row>
        <row r="33">
          <cell r="G33">
            <v>459</v>
          </cell>
          <cell r="K33">
            <v>437</v>
          </cell>
          <cell r="O33">
            <v>174</v>
          </cell>
          <cell r="V33">
            <v>443</v>
          </cell>
          <cell r="W33">
            <v>1513</v>
          </cell>
          <cell r="BS33">
            <v>1087.0297470863995</v>
          </cell>
          <cell r="CM33">
            <v>1034.9281034351998</v>
          </cell>
          <cell r="DG33">
            <v>412.07663615039991</v>
          </cell>
          <cell r="EP33">
            <v>1049.1376426127995</v>
          </cell>
          <cell r="EU33">
            <v>3583.1721292847988</v>
          </cell>
        </row>
        <row r="34">
          <cell r="G34">
            <v>149</v>
          </cell>
          <cell r="K34">
            <v>150</v>
          </cell>
          <cell r="O34">
            <v>150</v>
          </cell>
          <cell r="V34">
            <v>325</v>
          </cell>
          <cell r="W34">
            <v>774</v>
          </cell>
          <cell r="BS34">
            <v>304.06902186959991</v>
          </cell>
          <cell r="CM34">
            <v>306.10975355999989</v>
          </cell>
          <cell r="DG34">
            <v>306.10975355999989</v>
          </cell>
          <cell r="EP34">
            <v>663.23779937999984</v>
          </cell>
          <cell r="EU34">
            <v>1579.5263283695997</v>
          </cell>
        </row>
        <row r="35">
          <cell r="G35">
            <v>0</v>
          </cell>
          <cell r="K35">
            <v>0</v>
          </cell>
          <cell r="O35">
            <v>0</v>
          </cell>
          <cell r="V35">
            <v>0</v>
          </cell>
          <cell r="W35">
            <v>0</v>
          </cell>
          <cell r="BS35">
            <v>0</v>
          </cell>
          <cell r="CM35">
            <v>0</v>
          </cell>
          <cell r="DG35">
            <v>0</v>
          </cell>
          <cell r="EP35">
            <v>0</v>
          </cell>
          <cell r="EU35">
            <v>0</v>
          </cell>
        </row>
        <row r="36">
          <cell r="G36">
            <v>150</v>
          </cell>
          <cell r="K36">
            <v>150</v>
          </cell>
          <cell r="O36">
            <v>117</v>
          </cell>
          <cell r="V36">
            <v>183</v>
          </cell>
          <cell r="W36">
            <v>600</v>
          </cell>
          <cell r="BS36">
            <v>306.10975355999989</v>
          </cell>
          <cell r="CM36">
            <v>306.10975355999989</v>
          </cell>
          <cell r="DG36">
            <v>238.76560777679992</v>
          </cell>
          <cell r="EP36">
            <v>373.45389934319985</v>
          </cell>
          <cell r="EU36">
            <v>1224.4390142399996</v>
          </cell>
        </row>
        <row r="37">
          <cell r="G37">
            <v>1849</v>
          </cell>
          <cell r="K37">
            <v>1642</v>
          </cell>
          <cell r="O37">
            <v>2000</v>
          </cell>
          <cell r="V37">
            <v>1787</v>
          </cell>
          <cell r="W37">
            <v>7278</v>
          </cell>
          <cell r="BS37">
            <v>7220.5370223479986</v>
          </cell>
          <cell r="CM37">
            <v>6412.1805249839981</v>
          </cell>
          <cell r="DG37">
            <v>7810.2077039999976</v>
          </cell>
          <cell r="EP37">
            <v>6978.4205835239982</v>
          </cell>
          <cell r="EU37">
            <v>28421.345834855991</v>
          </cell>
        </row>
        <row r="38">
          <cell r="G38">
            <v>391</v>
          </cell>
          <cell r="K38">
            <v>408</v>
          </cell>
          <cell r="O38">
            <v>383</v>
          </cell>
          <cell r="V38">
            <v>263</v>
          </cell>
          <cell r="W38">
            <v>1445</v>
          </cell>
          <cell r="BS38">
            <v>985.09393943999964</v>
          </cell>
          <cell r="CM38">
            <v>1027.9241107199998</v>
          </cell>
          <cell r="DG38">
            <v>964.9385647199997</v>
          </cell>
          <cell r="EP38">
            <v>662.60794391999968</v>
          </cell>
          <cell r="EU38">
            <v>3640.5645587999988</v>
          </cell>
        </row>
        <row r="39">
          <cell r="G39">
            <v>370</v>
          </cell>
          <cell r="K39">
            <v>355</v>
          </cell>
          <cell r="O39">
            <v>315</v>
          </cell>
          <cell r="V39">
            <v>449</v>
          </cell>
          <cell r="W39">
            <v>1489</v>
          </cell>
          <cell r="BS39">
            <v>736.42700383199985</v>
          </cell>
          <cell r="CM39">
            <v>706.57185502799973</v>
          </cell>
          <cell r="DG39">
            <v>626.95812488399986</v>
          </cell>
          <cell r="EP39">
            <v>893.6641208663998</v>
          </cell>
          <cell r="EU39">
            <v>2963.6211046103995</v>
          </cell>
        </row>
        <row r="40">
          <cell r="G40">
            <v>249</v>
          </cell>
          <cell r="K40">
            <v>240</v>
          </cell>
          <cell r="O40">
            <v>240</v>
          </cell>
          <cell r="V40">
            <v>359</v>
          </cell>
          <cell r="W40">
            <v>1088</v>
          </cell>
          <cell r="BS40">
            <v>664.9762004495999</v>
          </cell>
          <cell r="CM40">
            <v>640.9409160959998</v>
          </cell>
          <cell r="DG40">
            <v>640.9409160959998</v>
          </cell>
          <cell r="EP40">
            <v>958.74078699359973</v>
          </cell>
          <cell r="EU40">
            <v>2905.5988196351996</v>
          </cell>
        </row>
        <row r="41">
          <cell r="G41">
            <v>0</v>
          </cell>
          <cell r="K41">
            <v>0</v>
          </cell>
          <cell r="O41">
            <v>0</v>
          </cell>
          <cell r="V41">
            <v>0</v>
          </cell>
          <cell r="W41">
            <v>0</v>
          </cell>
          <cell r="BS41">
            <v>0</v>
          </cell>
          <cell r="CM41">
            <v>0</v>
          </cell>
          <cell r="DG41">
            <v>0</v>
          </cell>
          <cell r="EP41">
            <v>0</v>
          </cell>
          <cell r="EU41">
            <v>0</v>
          </cell>
        </row>
        <row r="42">
          <cell r="G42">
            <v>0</v>
          </cell>
          <cell r="K42">
            <v>0</v>
          </cell>
          <cell r="O42">
            <v>0</v>
          </cell>
          <cell r="V42">
            <v>0</v>
          </cell>
          <cell r="W42">
            <v>0</v>
          </cell>
          <cell r="BS42">
            <v>0</v>
          </cell>
          <cell r="CM42">
            <v>0</v>
          </cell>
          <cell r="DG42">
            <v>0</v>
          </cell>
          <cell r="EP42">
            <v>0</v>
          </cell>
          <cell r="EU42">
            <v>0</v>
          </cell>
        </row>
        <row r="45">
          <cell r="G45">
            <v>1928</v>
          </cell>
          <cell r="K45">
            <v>1929</v>
          </cell>
          <cell r="O45">
            <v>1929</v>
          </cell>
          <cell r="V45">
            <v>1443</v>
          </cell>
          <cell r="W45">
            <v>7229</v>
          </cell>
          <cell r="BS45">
            <v>6071.806634399999</v>
          </cell>
          <cell r="CM45">
            <v>6074.9559116999999</v>
          </cell>
          <cell r="DG45">
            <v>6074.9559116999999</v>
          </cell>
          <cell r="EP45">
            <v>4544.4071438999999</v>
          </cell>
          <cell r="EU45">
            <v>22766.125601700001</v>
          </cell>
        </row>
        <row r="46">
          <cell r="G46">
            <v>0</v>
          </cell>
          <cell r="K46">
            <v>0</v>
          </cell>
          <cell r="O46">
            <v>0</v>
          </cell>
          <cell r="V46">
            <v>138</v>
          </cell>
          <cell r="W46">
            <v>138</v>
          </cell>
          <cell r="BS46">
            <v>0</v>
          </cell>
          <cell r="CM46">
            <v>0</v>
          </cell>
          <cell r="DG46">
            <v>0</v>
          </cell>
          <cell r="EP46">
            <v>528.47392515839988</v>
          </cell>
          <cell r="EU46">
            <v>528.47392515839988</v>
          </cell>
        </row>
        <row r="47">
          <cell r="G47">
            <v>1642</v>
          </cell>
          <cell r="K47">
            <v>1643</v>
          </cell>
          <cell r="O47">
            <v>1642</v>
          </cell>
          <cell r="V47">
            <v>1644</v>
          </cell>
          <cell r="W47">
            <v>6571</v>
          </cell>
          <cell r="BS47">
            <v>3350.8814356368002</v>
          </cell>
          <cell r="CM47">
            <v>3352.9221673271995</v>
          </cell>
          <cell r="DG47">
            <v>3350.8814356368002</v>
          </cell>
          <cell r="EP47">
            <v>3354.9628990176002</v>
          </cell>
          <cell r="EU47">
            <v>13409.647937618402</v>
          </cell>
        </row>
        <row r="48">
          <cell r="G48">
            <v>0</v>
          </cell>
          <cell r="K48">
            <v>0</v>
          </cell>
          <cell r="O48">
            <v>0</v>
          </cell>
          <cell r="V48">
            <v>131</v>
          </cell>
          <cell r="W48">
            <v>131</v>
          </cell>
          <cell r="BS48">
            <v>0</v>
          </cell>
          <cell r="CM48">
            <v>0</v>
          </cell>
          <cell r="DG48">
            <v>0</v>
          </cell>
          <cell r="EP48">
            <v>267.33585144239998</v>
          </cell>
          <cell r="EU48">
            <v>267.33585144239998</v>
          </cell>
        </row>
        <row r="49">
          <cell r="G49">
            <v>289</v>
          </cell>
          <cell r="K49">
            <v>298</v>
          </cell>
          <cell r="O49">
            <v>300</v>
          </cell>
          <cell r="V49">
            <v>352</v>
          </cell>
          <cell r="W49">
            <v>1239</v>
          </cell>
          <cell r="BS49">
            <v>764.51855734800006</v>
          </cell>
          <cell r="CM49">
            <v>788.32709373600017</v>
          </cell>
          <cell r="DG49">
            <v>793.61787959999992</v>
          </cell>
          <cell r="EP49">
            <v>931.17831206400024</v>
          </cell>
          <cell r="EU49">
            <v>3277.6418427479998</v>
          </cell>
        </row>
        <row r="50">
          <cell r="G50">
            <v>306</v>
          </cell>
          <cell r="K50">
            <v>306</v>
          </cell>
          <cell r="O50">
            <v>306</v>
          </cell>
          <cell r="V50">
            <v>1108</v>
          </cell>
          <cell r="W50">
            <v>2026</v>
          </cell>
          <cell r="BS50">
            <v>724.68649805759992</v>
          </cell>
          <cell r="CM50">
            <v>724.68649805759992</v>
          </cell>
          <cell r="DG50">
            <v>724.68649805759992</v>
          </cell>
          <cell r="EP50">
            <v>2624.0282347967996</v>
          </cell>
          <cell r="EU50">
            <v>4798.0877289695991</v>
          </cell>
        </row>
        <row r="51">
          <cell r="G51">
            <v>1025</v>
          </cell>
          <cell r="K51">
            <v>1037</v>
          </cell>
          <cell r="O51">
            <v>1105</v>
          </cell>
          <cell r="V51">
            <v>1122</v>
          </cell>
          <cell r="W51">
            <v>4289</v>
          </cell>
          <cell r="BS51">
            <v>4002.7314483000005</v>
          </cell>
          <cell r="CM51">
            <v>4049.5926945240003</v>
          </cell>
          <cell r="DG51">
            <v>4315.1397564600002</v>
          </cell>
          <cell r="EP51">
            <v>4381.5265219439998</v>
          </cell>
          <cell r="EU51">
            <v>16748.990421228002</v>
          </cell>
        </row>
        <row r="52">
          <cell r="G52">
            <v>284</v>
          </cell>
          <cell r="K52">
            <v>293</v>
          </cell>
          <cell r="O52">
            <v>300</v>
          </cell>
          <cell r="V52">
            <v>295</v>
          </cell>
          <cell r="W52">
            <v>1172</v>
          </cell>
          <cell r="BS52">
            <v>715.51580256</v>
          </cell>
          <cell r="CM52">
            <v>738.19059912</v>
          </cell>
          <cell r="DG52">
            <v>755.82655199999999</v>
          </cell>
          <cell r="EP52">
            <v>743.22944280000002</v>
          </cell>
          <cell r="EU52">
            <v>2952.76239648</v>
          </cell>
        </row>
        <row r="53">
          <cell r="G53">
            <v>279</v>
          </cell>
          <cell r="K53">
            <v>279</v>
          </cell>
          <cell r="O53">
            <v>219</v>
          </cell>
          <cell r="V53">
            <v>221</v>
          </cell>
          <cell r="W53">
            <v>998</v>
          </cell>
          <cell r="BS53">
            <v>555.30576775439999</v>
          </cell>
          <cell r="CM53">
            <v>555.30576775439999</v>
          </cell>
          <cell r="DG53">
            <v>435.88517253840001</v>
          </cell>
          <cell r="EP53">
            <v>439.86585904560002</v>
          </cell>
          <cell r="EU53">
            <v>1986.3625670928002</v>
          </cell>
        </row>
        <row r="54">
          <cell r="G54">
            <v>484</v>
          </cell>
          <cell r="K54">
            <v>485</v>
          </cell>
          <cell r="O54">
            <v>485</v>
          </cell>
          <cell r="V54">
            <v>371</v>
          </cell>
          <cell r="W54">
            <v>1825</v>
          </cell>
          <cell r="BS54">
            <v>1243.7881739711997</v>
          </cell>
          <cell r="CM54">
            <v>1246.3579842480001</v>
          </cell>
          <cell r="DG54">
            <v>1246.3579842480001</v>
          </cell>
          <cell r="EP54">
            <v>953.39961269279991</v>
          </cell>
          <cell r="EU54">
            <v>4689.9037551600013</v>
          </cell>
        </row>
        <row r="55">
          <cell r="G55">
            <v>215</v>
          </cell>
          <cell r="K55">
            <v>222</v>
          </cell>
          <cell r="O55">
            <v>222</v>
          </cell>
          <cell r="V55">
            <v>209</v>
          </cell>
          <cell r="W55">
            <v>868</v>
          </cell>
          <cell r="BS55">
            <v>574.17623733600021</v>
          </cell>
          <cell r="CM55">
            <v>592.87034738880004</v>
          </cell>
          <cell r="DG55">
            <v>592.87034738880004</v>
          </cell>
          <cell r="EP55">
            <v>558.15271443360007</v>
          </cell>
          <cell r="EU55">
            <v>2318.0696465471997</v>
          </cell>
        </row>
        <row r="56">
          <cell r="G56">
            <v>171</v>
          </cell>
          <cell r="K56">
            <v>171</v>
          </cell>
          <cell r="O56">
            <v>171</v>
          </cell>
          <cell r="V56">
            <v>259</v>
          </cell>
          <cell r="W56">
            <v>772</v>
          </cell>
          <cell r="BS56">
            <v>448.05398002560003</v>
          </cell>
          <cell r="CM56">
            <v>448.05398002560003</v>
          </cell>
          <cell r="DG56">
            <v>448.05398002560003</v>
          </cell>
          <cell r="EP56">
            <v>678.63146682239983</v>
          </cell>
          <cell r="EU56">
            <v>2022.7934068991999</v>
          </cell>
        </row>
        <row r="57">
          <cell r="G57">
            <v>119</v>
          </cell>
          <cell r="K57">
            <v>120</v>
          </cell>
          <cell r="O57">
            <v>120</v>
          </cell>
          <cell r="V57">
            <v>123</v>
          </cell>
          <cell r="W57">
            <v>482</v>
          </cell>
          <cell r="BS57">
            <v>242.8470711576</v>
          </cell>
          <cell r="CM57">
            <v>244.88780284800004</v>
          </cell>
          <cell r="DG57">
            <v>244.88780284800004</v>
          </cell>
          <cell r="EP57">
            <v>251.0099979192</v>
          </cell>
          <cell r="EU57">
            <v>983.6326747728001</v>
          </cell>
        </row>
        <row r="58">
          <cell r="G58">
            <v>0</v>
          </cell>
          <cell r="K58">
            <v>0</v>
          </cell>
          <cell r="O58">
            <v>0</v>
          </cell>
          <cell r="V58">
            <v>288</v>
          </cell>
          <cell r="W58">
            <v>288</v>
          </cell>
          <cell r="BS58">
            <v>0</v>
          </cell>
          <cell r="CM58">
            <v>0</v>
          </cell>
          <cell r="DG58">
            <v>0</v>
          </cell>
          <cell r="EP58">
            <v>587.7307268351999</v>
          </cell>
          <cell r="EU58">
            <v>587.7307268351999</v>
          </cell>
        </row>
        <row r="59">
          <cell r="G59">
            <v>0</v>
          </cell>
          <cell r="K59">
            <v>0</v>
          </cell>
          <cell r="O59">
            <v>0</v>
          </cell>
          <cell r="V59">
            <v>0</v>
          </cell>
          <cell r="W59">
            <v>0</v>
          </cell>
          <cell r="BS59">
            <v>0</v>
          </cell>
          <cell r="CM59">
            <v>0</v>
          </cell>
          <cell r="DG59">
            <v>0</v>
          </cell>
          <cell r="EP59">
            <v>0</v>
          </cell>
          <cell r="EU59">
            <v>0</v>
          </cell>
        </row>
        <row r="60">
          <cell r="EY60">
            <v>59077.88700530499</v>
          </cell>
        </row>
        <row r="62">
          <cell r="G62">
            <v>1249</v>
          </cell>
          <cell r="K62">
            <v>1250</v>
          </cell>
          <cell r="O62">
            <v>1118</v>
          </cell>
          <cell r="V62">
            <v>1306</v>
          </cell>
          <cell r="W62">
            <v>4923</v>
          </cell>
          <cell r="BS62">
            <v>2534.7003472152001</v>
          </cell>
          <cell r="CM62">
            <v>2536.7297310000004</v>
          </cell>
          <cell r="DG62">
            <v>2268.8510714064</v>
          </cell>
          <cell r="EP62">
            <v>2650.3752229488005</v>
          </cell>
          <cell r="EU62">
            <v>9990.6563725704</v>
          </cell>
        </row>
        <row r="64">
          <cell r="G64">
            <v>1249</v>
          </cell>
          <cell r="K64">
            <v>1250</v>
          </cell>
          <cell r="O64">
            <v>1250</v>
          </cell>
          <cell r="V64">
            <v>2007</v>
          </cell>
          <cell r="W64">
            <v>5756</v>
          </cell>
          <cell r="BS64">
            <v>3911.5746098999989</v>
          </cell>
          <cell r="CM64">
            <v>3914.7063749999993</v>
          </cell>
          <cell r="DG64">
            <v>3914.7063749999993</v>
          </cell>
          <cell r="EP64">
            <v>6285.4525556999988</v>
          </cell>
          <cell r="EU64">
            <v>18026.439915599996</v>
          </cell>
        </row>
        <row r="66">
          <cell r="G66">
            <v>183</v>
          </cell>
          <cell r="K66">
            <v>183</v>
          </cell>
          <cell r="O66">
            <v>207</v>
          </cell>
          <cell r="V66">
            <v>155</v>
          </cell>
          <cell r="W66">
            <v>728</v>
          </cell>
          <cell r="BS66">
            <v>467.66021885280003</v>
          </cell>
          <cell r="CM66">
            <v>467.66021885280003</v>
          </cell>
          <cell r="DG66">
            <v>528.99270657119996</v>
          </cell>
          <cell r="EP66">
            <v>396.10564984800004</v>
          </cell>
          <cell r="EU66">
            <v>1860.4187941248001</v>
          </cell>
        </row>
        <row r="67">
          <cell r="G67">
            <v>256</v>
          </cell>
          <cell r="K67">
            <v>294</v>
          </cell>
          <cell r="O67">
            <v>294</v>
          </cell>
          <cell r="V67">
            <v>335</v>
          </cell>
          <cell r="W67">
            <v>1179</v>
          </cell>
          <cell r="BS67">
            <v>673.4547671040001</v>
          </cell>
          <cell r="CM67">
            <v>773.420709096</v>
          </cell>
          <cell r="DG67">
            <v>773.420709096</v>
          </cell>
          <cell r="EP67">
            <v>881.27869914000007</v>
          </cell>
          <cell r="EU67">
            <v>3101.5748844359996</v>
          </cell>
        </row>
        <row r="68">
          <cell r="G68">
            <v>239</v>
          </cell>
          <cell r="K68">
            <v>294</v>
          </cell>
          <cell r="O68">
            <v>294</v>
          </cell>
          <cell r="V68">
            <v>364</v>
          </cell>
          <cell r="W68">
            <v>1191</v>
          </cell>
          <cell r="BS68">
            <v>562.86587789279997</v>
          </cell>
          <cell r="CM68">
            <v>692.39568242879989</v>
          </cell>
          <cell r="DG68">
            <v>692.39568242879989</v>
          </cell>
          <cell r="EP68">
            <v>857.25179729279989</v>
          </cell>
          <cell r="EU68">
            <v>2804.9090400432001</v>
          </cell>
        </row>
        <row r="69">
          <cell r="G69">
            <v>151</v>
          </cell>
          <cell r="K69">
            <v>180</v>
          </cell>
          <cell r="O69">
            <v>180</v>
          </cell>
          <cell r="V69">
            <v>215</v>
          </cell>
          <cell r="W69">
            <v>726</v>
          </cell>
          <cell r="BS69">
            <v>298.87060702319997</v>
          </cell>
          <cell r="CM69">
            <v>356.26959777599996</v>
          </cell>
          <cell r="DG69">
            <v>356.26959777599996</v>
          </cell>
          <cell r="EP69">
            <v>425.54424178800002</v>
          </cell>
          <cell r="EU69">
            <v>1436.9540443632</v>
          </cell>
        </row>
        <row r="70">
          <cell r="G70">
            <v>0</v>
          </cell>
          <cell r="K70">
            <v>225</v>
          </cell>
          <cell r="O70">
            <v>594</v>
          </cell>
          <cell r="V70">
            <v>567</v>
          </cell>
          <cell r="W70">
            <v>1386</v>
          </cell>
          <cell r="BS70">
            <v>0</v>
          </cell>
          <cell r="CM70">
            <v>873.76246289999995</v>
          </cell>
          <cell r="DG70">
            <v>2306.7329020560001</v>
          </cell>
          <cell r="EP70">
            <v>2201.8814065080005</v>
          </cell>
          <cell r="EU70">
            <v>5382.3767714640007</v>
          </cell>
        </row>
        <row r="71">
          <cell r="G71">
            <v>153</v>
          </cell>
          <cell r="K71">
            <v>153</v>
          </cell>
          <cell r="O71">
            <v>155</v>
          </cell>
          <cell r="V71">
            <v>253</v>
          </cell>
          <cell r="W71">
            <v>714</v>
          </cell>
          <cell r="BS71">
            <v>383.32804823999999</v>
          </cell>
          <cell r="CM71">
            <v>383.32804823999999</v>
          </cell>
          <cell r="DG71">
            <v>388.33887240000001</v>
          </cell>
          <cell r="EP71">
            <v>633.86925624000014</v>
          </cell>
          <cell r="EU71">
            <v>1788.8642251200004</v>
          </cell>
        </row>
        <row r="72">
          <cell r="G72">
            <v>117</v>
          </cell>
          <cell r="K72">
            <v>120</v>
          </cell>
          <cell r="O72">
            <v>120</v>
          </cell>
          <cell r="V72">
            <v>130</v>
          </cell>
          <cell r="W72">
            <v>487</v>
          </cell>
          <cell r="BS72">
            <v>310.72120616160004</v>
          </cell>
          <cell r="CM72">
            <v>318.68841657600001</v>
          </cell>
          <cell r="DG72">
            <v>318.68841657600001</v>
          </cell>
          <cell r="EP72">
            <v>345.24578462400007</v>
          </cell>
          <cell r="EU72">
            <v>1293.3438239375998</v>
          </cell>
        </row>
        <row r="73">
          <cell r="G73">
            <v>110</v>
          </cell>
          <cell r="K73">
            <v>111</v>
          </cell>
          <cell r="O73">
            <v>111</v>
          </cell>
          <cell r="V73">
            <v>182</v>
          </cell>
          <cell r="W73">
            <v>514</v>
          </cell>
          <cell r="BS73">
            <v>223.23221632799999</v>
          </cell>
          <cell r="CM73">
            <v>225.26160011280001</v>
          </cell>
          <cell r="DG73">
            <v>225.26160011280001</v>
          </cell>
          <cell r="EP73">
            <v>369.34784883360004</v>
          </cell>
          <cell r="EU73">
            <v>1043.1032653872001</v>
          </cell>
        </row>
        <row r="74">
          <cell r="G74">
            <v>168</v>
          </cell>
          <cell r="K74">
            <v>168</v>
          </cell>
          <cell r="O74">
            <v>168</v>
          </cell>
          <cell r="V74">
            <v>264</v>
          </cell>
          <cell r="W74">
            <v>768</v>
          </cell>
          <cell r="BS74">
            <v>340.93647584639996</v>
          </cell>
          <cell r="CM74">
            <v>340.93647584639996</v>
          </cell>
          <cell r="DG74">
            <v>340.93647584639996</v>
          </cell>
          <cell r="EP74">
            <v>535.7573191872001</v>
          </cell>
          <cell r="EU74">
            <v>1558.5667467264</v>
          </cell>
        </row>
        <row r="75">
          <cell r="G75">
            <v>0</v>
          </cell>
          <cell r="K75">
            <v>0</v>
          </cell>
          <cell r="O75">
            <v>132</v>
          </cell>
          <cell r="V75">
            <v>198</v>
          </cell>
          <cell r="W75">
            <v>330</v>
          </cell>
          <cell r="BS75">
            <v>0</v>
          </cell>
          <cell r="CM75">
            <v>0</v>
          </cell>
          <cell r="DG75">
            <v>267.87865959360005</v>
          </cell>
          <cell r="EP75">
            <v>401.81798939040004</v>
          </cell>
          <cell r="EU75">
            <v>669.69664898400003</v>
          </cell>
        </row>
        <row r="76">
          <cell r="G76">
            <v>180</v>
          </cell>
          <cell r="K76">
            <v>180</v>
          </cell>
          <cell r="O76">
            <v>180</v>
          </cell>
          <cell r="V76">
            <v>291</v>
          </cell>
          <cell r="W76">
            <v>831</v>
          </cell>
          <cell r="BS76">
            <v>365.28908126400006</v>
          </cell>
          <cell r="CM76">
            <v>365.28908126400006</v>
          </cell>
          <cell r="DG76">
            <v>365.28908126400006</v>
          </cell>
          <cell r="EP76">
            <v>590.55068137680007</v>
          </cell>
          <cell r="EU76">
            <v>1686.4179251688001</v>
          </cell>
        </row>
        <row r="79">
          <cell r="G79">
            <v>2395</v>
          </cell>
          <cell r="K79">
            <v>2086</v>
          </cell>
          <cell r="O79">
            <v>2158</v>
          </cell>
          <cell r="V79">
            <v>2934</v>
          </cell>
          <cell r="W79">
            <v>9573</v>
          </cell>
          <cell r="BS79">
            <v>4873.9632815519999</v>
          </cell>
          <cell r="CM79">
            <v>4245.1304406336003</v>
          </cell>
          <cell r="DG79">
            <v>4391.6545977407995</v>
          </cell>
          <cell r="EP79">
            <v>5970.8594021184008</v>
          </cell>
          <cell r="EU79">
            <v>19481.607722044802</v>
          </cell>
        </row>
        <row r="81">
          <cell r="G81">
            <v>1655</v>
          </cell>
          <cell r="K81">
            <v>1790</v>
          </cell>
          <cell r="O81">
            <v>1711</v>
          </cell>
          <cell r="V81">
            <v>3407</v>
          </cell>
          <cell r="W81">
            <v>8563</v>
          </cell>
          <cell r="BS81">
            <v>5197.562586</v>
          </cell>
          <cell r="CM81">
            <v>5621.532948</v>
          </cell>
          <cell r="DG81">
            <v>5373.431773199999</v>
          </cell>
          <cell r="EP81">
            <v>10699.755728399999</v>
          </cell>
          <cell r="EU81">
            <v>26892.283035600001</v>
          </cell>
        </row>
        <row r="83">
          <cell r="G83">
            <v>183</v>
          </cell>
          <cell r="K83">
            <v>204</v>
          </cell>
          <cell r="O83">
            <v>199</v>
          </cell>
          <cell r="V83">
            <v>217</v>
          </cell>
          <cell r="W83">
            <v>803</v>
          </cell>
          <cell r="BS83">
            <v>482.76091886399996</v>
          </cell>
          <cell r="CM83">
            <v>538.15971283199997</v>
          </cell>
          <cell r="DG83">
            <v>524.96952379200002</v>
          </cell>
          <cell r="EP83">
            <v>572.45420433599986</v>
          </cell>
          <cell r="EU83">
            <v>2118.3443598240001</v>
          </cell>
        </row>
        <row r="84">
          <cell r="G84">
            <v>345</v>
          </cell>
          <cell r="K84">
            <v>233</v>
          </cell>
          <cell r="O84">
            <v>300</v>
          </cell>
          <cell r="V84">
            <v>868</v>
          </cell>
          <cell r="W84">
            <v>1746</v>
          </cell>
          <cell r="BS84">
            <v>814.77682012800005</v>
          </cell>
          <cell r="CM84">
            <v>550.26956257920006</v>
          </cell>
          <cell r="DG84">
            <v>708.5015827200001</v>
          </cell>
          <cell r="EP84">
            <v>2049.9312460032002</v>
          </cell>
          <cell r="EU84">
            <v>4123.4792114304</v>
          </cell>
        </row>
        <row r="85">
          <cell r="G85">
            <v>132</v>
          </cell>
          <cell r="K85">
            <v>0</v>
          </cell>
          <cell r="O85">
            <v>0</v>
          </cell>
          <cell r="V85">
            <v>134</v>
          </cell>
          <cell r="W85">
            <v>266</v>
          </cell>
          <cell r="BS85">
            <v>268.62762136319998</v>
          </cell>
          <cell r="CM85">
            <v>0</v>
          </cell>
          <cell r="DG85">
            <v>0</v>
          </cell>
          <cell r="EP85">
            <v>272.69773683840003</v>
          </cell>
          <cell r="EU85">
            <v>541.32535820160001</v>
          </cell>
        </row>
        <row r="86">
          <cell r="G86">
            <v>1129</v>
          </cell>
          <cell r="K86">
            <v>890</v>
          </cell>
          <cell r="O86">
            <v>578</v>
          </cell>
          <cell r="V86">
            <v>1259</v>
          </cell>
          <cell r="W86">
            <v>3856</v>
          </cell>
          <cell r="BS86">
            <v>4396.6040591520004</v>
          </cell>
          <cell r="CM86">
            <v>3465.8791963200006</v>
          </cell>
          <cell r="DG86">
            <v>2250.8743544640001</v>
          </cell>
          <cell r="EP86">
            <v>4902.8560765920001</v>
          </cell>
          <cell r="EU86">
            <v>15016.213686528003</v>
          </cell>
        </row>
        <row r="87">
          <cell r="G87">
            <v>204</v>
          </cell>
          <cell r="K87">
            <v>269</v>
          </cell>
          <cell r="O87">
            <v>238</v>
          </cell>
          <cell r="V87">
            <v>297</v>
          </cell>
          <cell r="W87">
            <v>1008</v>
          </cell>
          <cell r="BS87">
            <v>512.53305983999996</v>
          </cell>
          <cell r="CM87">
            <v>675.84016223999993</v>
          </cell>
          <cell r="DG87">
            <v>597.95523647999994</v>
          </cell>
          <cell r="EP87">
            <v>746.18783711999993</v>
          </cell>
          <cell r="EU87">
            <v>2532.51629568</v>
          </cell>
        </row>
        <row r="88">
          <cell r="G88">
            <v>357</v>
          </cell>
          <cell r="K88">
            <v>343</v>
          </cell>
          <cell r="O88">
            <v>424</v>
          </cell>
          <cell r="V88">
            <v>469</v>
          </cell>
          <cell r="W88">
            <v>1593</v>
          </cell>
          <cell r="BS88">
            <v>708.5769552288001</v>
          </cell>
          <cell r="CM88">
            <v>680.78962365120003</v>
          </cell>
          <cell r="DG88">
            <v>841.55918492160004</v>
          </cell>
          <cell r="EP88">
            <v>930.8756078496001</v>
          </cell>
          <cell r="EU88">
            <v>3161.8013716512</v>
          </cell>
        </row>
        <row r="89">
          <cell r="G89">
            <v>371</v>
          </cell>
          <cell r="K89">
            <v>418</v>
          </cell>
          <cell r="O89">
            <v>417</v>
          </cell>
          <cell r="V89">
            <v>444</v>
          </cell>
          <cell r="W89">
            <v>1650</v>
          </cell>
          <cell r="BS89">
            <v>950.74882600320007</v>
          </cell>
          <cell r="CM89">
            <v>1071.1940950656003</v>
          </cell>
          <cell r="DG89">
            <v>1068.6314297664003</v>
          </cell>
          <cell r="EP89">
            <v>1137.8233928448005</v>
          </cell>
          <cell r="EU89">
            <v>4228.3977436799996</v>
          </cell>
        </row>
        <row r="90">
          <cell r="G90">
            <v>144</v>
          </cell>
          <cell r="K90">
            <v>278</v>
          </cell>
          <cell r="O90">
            <v>275</v>
          </cell>
          <cell r="V90">
            <v>149</v>
          </cell>
          <cell r="W90">
            <v>846</v>
          </cell>
          <cell r="BS90">
            <v>383.49532477439999</v>
          </cell>
          <cell r="CM90">
            <v>740.35902977280023</v>
          </cell>
          <cell r="DG90">
            <v>732.36954384000001</v>
          </cell>
          <cell r="EP90">
            <v>396.81113466240004</v>
          </cell>
          <cell r="EU90">
            <v>2253.0350330496003</v>
          </cell>
        </row>
        <row r="91">
          <cell r="G91">
            <v>242</v>
          </cell>
          <cell r="K91">
            <v>265</v>
          </cell>
          <cell r="O91">
            <v>282</v>
          </cell>
          <cell r="V91">
            <v>307</v>
          </cell>
          <cell r="W91">
            <v>1096</v>
          </cell>
          <cell r="BS91">
            <v>924.1674545663999</v>
          </cell>
          <cell r="CM91">
            <v>1012.001551488</v>
          </cell>
          <cell r="DG91">
            <v>1076.9224057344002</v>
          </cell>
          <cell r="EP91">
            <v>1172.3942502144</v>
          </cell>
          <cell r="EU91">
            <v>4185.4856620031996</v>
          </cell>
        </row>
        <row r="92">
          <cell r="G92">
            <v>89</v>
          </cell>
          <cell r="K92">
            <v>117</v>
          </cell>
          <cell r="O92">
            <v>98</v>
          </cell>
          <cell r="V92">
            <v>134</v>
          </cell>
          <cell r="W92">
            <v>438</v>
          </cell>
          <cell r="BS92">
            <v>232.54931381760002</v>
          </cell>
          <cell r="CM92">
            <v>305.71089569280002</v>
          </cell>
          <cell r="DG92">
            <v>256.0655365632</v>
          </cell>
          <cell r="EP92">
            <v>350.13042754560007</v>
          </cell>
          <cell r="EU92">
            <v>1144.4561736191997</v>
          </cell>
        </row>
        <row r="93">
          <cell r="G93">
            <v>434</v>
          </cell>
          <cell r="K93">
            <v>233</v>
          </cell>
          <cell r="O93">
            <v>234</v>
          </cell>
          <cell r="V93">
            <v>300</v>
          </cell>
          <cell r="W93">
            <v>1201</v>
          </cell>
          <cell r="BS93">
            <v>883.21505811840007</v>
          </cell>
          <cell r="CM93">
            <v>474.16845286080002</v>
          </cell>
          <cell r="DG93">
            <v>476.20351059839999</v>
          </cell>
          <cell r="EP93">
            <v>610.51732127999992</v>
          </cell>
          <cell r="EU93">
            <v>2444.1043428575999</v>
          </cell>
        </row>
        <row r="94">
          <cell r="G94">
            <v>194</v>
          </cell>
          <cell r="K94">
            <v>130</v>
          </cell>
          <cell r="O94">
            <v>91</v>
          </cell>
          <cell r="V94">
            <v>158</v>
          </cell>
          <cell r="W94">
            <v>573</v>
          </cell>
          <cell r="BS94">
            <v>394.80120109440003</v>
          </cell>
          <cell r="CM94">
            <v>264.55750588799998</v>
          </cell>
          <cell r="DG94">
            <v>185.19025412159999</v>
          </cell>
          <cell r="EP94">
            <v>321.53912254080001</v>
          </cell>
          <cell r="EU94">
            <v>1166.0880836448</v>
          </cell>
        </row>
        <row r="97">
          <cell r="G97">
            <v>958</v>
          </cell>
          <cell r="K97">
            <v>958</v>
          </cell>
          <cell r="O97">
            <v>957</v>
          </cell>
          <cell r="V97">
            <v>979</v>
          </cell>
          <cell r="W97">
            <v>3852</v>
          </cell>
          <cell r="BS97">
            <v>3008.6193096000002</v>
          </cell>
          <cell r="CM97">
            <v>3008.6193096000002</v>
          </cell>
          <cell r="DG97">
            <v>3005.4787884000007</v>
          </cell>
          <cell r="EP97">
            <v>3074.5702547999999</v>
          </cell>
          <cell r="EU97">
            <v>12097.287662400002</v>
          </cell>
        </row>
        <row r="99">
          <cell r="G99">
            <v>981</v>
          </cell>
          <cell r="K99">
            <v>984</v>
          </cell>
          <cell r="O99">
            <v>984</v>
          </cell>
          <cell r="V99">
            <v>981</v>
          </cell>
          <cell r="W99">
            <v>3930</v>
          </cell>
          <cell r="BS99">
            <v>1996.3916405855998</v>
          </cell>
          <cell r="CM99">
            <v>2002.4968137984004</v>
          </cell>
          <cell r="DG99">
            <v>2002.4968137984004</v>
          </cell>
          <cell r="EP99">
            <v>1996.3916405855998</v>
          </cell>
          <cell r="EU99">
            <v>7997.7769087680008</v>
          </cell>
        </row>
        <row r="100">
          <cell r="G100">
            <v>60</v>
          </cell>
          <cell r="K100">
            <v>60</v>
          </cell>
          <cell r="O100">
            <v>60</v>
          </cell>
          <cell r="V100">
            <v>60</v>
          </cell>
          <cell r="W100">
            <v>240</v>
          </cell>
          <cell r="BS100">
            <v>122.10346425600002</v>
          </cell>
          <cell r="CM100">
            <v>122.10346425600002</v>
          </cell>
          <cell r="DG100">
            <v>122.10346425600002</v>
          </cell>
          <cell r="EP100">
            <v>122.10346425600002</v>
          </cell>
          <cell r="EU100">
            <v>488.41385702400009</v>
          </cell>
        </row>
        <row r="101">
          <cell r="G101">
            <v>135</v>
          </cell>
          <cell r="K101">
            <v>135</v>
          </cell>
          <cell r="O101">
            <v>135</v>
          </cell>
          <cell r="V101">
            <v>135</v>
          </cell>
          <cell r="W101">
            <v>540</v>
          </cell>
          <cell r="BS101">
            <v>345.95981539200005</v>
          </cell>
          <cell r="CM101">
            <v>345.95981539200005</v>
          </cell>
          <cell r="DG101">
            <v>345.95981539200005</v>
          </cell>
          <cell r="EP101">
            <v>345.95981539200005</v>
          </cell>
          <cell r="EU101">
            <v>1383.8392615680002</v>
          </cell>
        </row>
        <row r="102">
          <cell r="G102">
            <v>180</v>
          </cell>
          <cell r="K102">
            <v>180</v>
          </cell>
          <cell r="O102">
            <v>180</v>
          </cell>
          <cell r="V102">
            <v>180</v>
          </cell>
          <cell r="W102">
            <v>720</v>
          </cell>
          <cell r="BS102">
            <v>474.84680544000014</v>
          </cell>
          <cell r="CM102">
            <v>474.84680544000014</v>
          </cell>
          <cell r="DG102">
            <v>474.84680544000014</v>
          </cell>
          <cell r="EP102">
            <v>474.84680544000014</v>
          </cell>
          <cell r="EU102">
            <v>1899.3872217600006</v>
          </cell>
        </row>
        <row r="103">
          <cell r="G103">
            <v>290</v>
          </cell>
          <cell r="K103">
            <v>286</v>
          </cell>
          <cell r="O103">
            <v>330</v>
          </cell>
          <cell r="V103">
            <v>330</v>
          </cell>
          <cell r="W103">
            <v>1236</v>
          </cell>
          <cell r="BS103">
            <v>684.88486329600016</v>
          </cell>
          <cell r="CM103">
            <v>675.43817552640007</v>
          </cell>
          <cell r="DG103">
            <v>779.35174099200003</v>
          </cell>
          <cell r="EP103">
            <v>779.35174099200003</v>
          </cell>
          <cell r="EU103">
            <v>2919.0265208064006</v>
          </cell>
        </row>
        <row r="104">
          <cell r="G104">
            <v>314</v>
          </cell>
          <cell r="K104">
            <v>304</v>
          </cell>
          <cell r="O104">
            <v>351</v>
          </cell>
          <cell r="V104">
            <v>351</v>
          </cell>
          <cell r="W104">
            <v>1320</v>
          </cell>
          <cell r="BS104">
            <v>1222.7933344319999</v>
          </cell>
          <cell r="CM104">
            <v>1183.8508715520002</v>
          </cell>
          <cell r="DG104">
            <v>1366.880447088</v>
          </cell>
          <cell r="EP104">
            <v>1366.880447088</v>
          </cell>
          <cell r="EU104">
            <v>5140.405100160001</v>
          </cell>
        </row>
        <row r="105">
          <cell r="G105">
            <v>168</v>
          </cell>
          <cell r="K105">
            <v>168</v>
          </cell>
          <cell r="O105">
            <v>168</v>
          </cell>
          <cell r="V105">
            <v>168</v>
          </cell>
          <cell r="W105">
            <v>672</v>
          </cell>
          <cell r="BS105">
            <v>422.08604928000005</v>
          </cell>
          <cell r="CM105">
            <v>422.08604928000005</v>
          </cell>
          <cell r="DG105">
            <v>422.08604928000005</v>
          </cell>
          <cell r="EP105">
            <v>422.08604928000005</v>
          </cell>
          <cell r="EU105">
            <v>1688.3441971200002</v>
          </cell>
        </row>
        <row r="106">
          <cell r="G106">
            <v>196</v>
          </cell>
          <cell r="K106">
            <v>198</v>
          </cell>
          <cell r="O106">
            <v>196</v>
          </cell>
          <cell r="V106">
            <v>195</v>
          </cell>
          <cell r="W106">
            <v>785</v>
          </cell>
          <cell r="BS106">
            <v>389.02264208640003</v>
          </cell>
          <cell r="CM106">
            <v>392.9922608832</v>
          </cell>
          <cell r="DG106">
            <v>389.02264208640003</v>
          </cell>
          <cell r="EP106">
            <v>387.03783268799998</v>
          </cell>
          <cell r="EU106">
            <v>1558.075377744</v>
          </cell>
        </row>
        <row r="107">
          <cell r="G107">
            <v>0</v>
          </cell>
          <cell r="K107">
            <v>0</v>
          </cell>
          <cell r="O107">
            <v>0</v>
          </cell>
          <cell r="V107">
            <v>0</v>
          </cell>
          <cell r="W107">
            <v>0</v>
          </cell>
          <cell r="BS107">
            <v>0</v>
          </cell>
          <cell r="CM107">
            <v>0</v>
          </cell>
          <cell r="DG107">
            <v>0</v>
          </cell>
          <cell r="EP107">
            <v>0</v>
          </cell>
          <cell r="EU107">
            <v>0</v>
          </cell>
        </row>
        <row r="110">
          <cell r="G110">
            <v>1045</v>
          </cell>
          <cell r="K110">
            <v>1047</v>
          </cell>
          <cell r="O110">
            <v>1047</v>
          </cell>
          <cell r="V110">
            <v>800</v>
          </cell>
          <cell r="W110">
            <v>3939</v>
          </cell>
          <cell r="BS110">
            <v>3272.6945294999996</v>
          </cell>
          <cell r="CM110">
            <v>3278.9580596999999</v>
          </cell>
          <cell r="DG110">
            <v>3278.9580596999999</v>
          </cell>
          <cell r="EP110">
            <v>2505.4120799999996</v>
          </cell>
          <cell r="EU110">
            <v>12336.022728899999</v>
          </cell>
        </row>
        <row r="112">
          <cell r="G112">
            <v>1118</v>
          </cell>
          <cell r="K112">
            <v>1075</v>
          </cell>
          <cell r="O112">
            <v>1123</v>
          </cell>
          <cell r="V112">
            <v>1184</v>
          </cell>
          <cell r="W112">
            <v>4500</v>
          </cell>
          <cell r="BS112">
            <v>2268.8510714064005</v>
          </cell>
          <cell r="CM112">
            <v>2181.5875686599998</v>
          </cell>
          <cell r="DG112">
            <v>2278.9979903303997</v>
          </cell>
          <cell r="EP112">
            <v>2402.7904012032</v>
          </cell>
          <cell r="EU112">
            <v>9132.2270315999995</v>
          </cell>
        </row>
        <row r="113">
          <cell r="G113">
            <v>303</v>
          </cell>
          <cell r="K113">
            <v>303</v>
          </cell>
          <cell r="O113">
            <v>303</v>
          </cell>
          <cell r="V113">
            <v>201</v>
          </cell>
          <cell r="W113">
            <v>1110</v>
          </cell>
          <cell r="BS113">
            <v>774.32265744480014</v>
          </cell>
          <cell r="CM113">
            <v>774.32265744480014</v>
          </cell>
          <cell r="DG113">
            <v>774.32265744480014</v>
          </cell>
          <cell r="EP113">
            <v>513.65958464159996</v>
          </cell>
          <cell r="EU113">
            <v>2836.6275569760005</v>
          </cell>
        </row>
        <row r="114">
          <cell r="G114">
            <v>306</v>
          </cell>
          <cell r="K114">
            <v>309</v>
          </cell>
          <cell r="O114">
            <v>309</v>
          </cell>
          <cell r="V114">
            <v>308</v>
          </cell>
          <cell r="W114">
            <v>1232</v>
          </cell>
          <cell r="BS114">
            <v>804.98890130399991</v>
          </cell>
          <cell r="CM114">
            <v>812.88094935599997</v>
          </cell>
          <cell r="DG114">
            <v>812.88094935599997</v>
          </cell>
          <cell r="EP114">
            <v>810.25026667199995</v>
          </cell>
          <cell r="EU114">
            <v>3241.0010666879998</v>
          </cell>
        </row>
        <row r="115">
          <cell r="G115">
            <v>324</v>
          </cell>
          <cell r="K115">
            <v>324</v>
          </cell>
          <cell r="O115">
            <v>325</v>
          </cell>
          <cell r="V115">
            <v>326</v>
          </cell>
          <cell r="W115">
            <v>1299</v>
          </cell>
          <cell r="BS115">
            <v>763.04830308480007</v>
          </cell>
          <cell r="CM115">
            <v>763.04830308480007</v>
          </cell>
          <cell r="DG115">
            <v>765.40339044000007</v>
          </cell>
          <cell r="EP115">
            <v>767.75847779519995</v>
          </cell>
          <cell r="EU115">
            <v>3059.2584744047999</v>
          </cell>
        </row>
        <row r="116">
          <cell r="G116">
            <v>344</v>
          </cell>
          <cell r="K116">
            <v>324</v>
          </cell>
          <cell r="O116">
            <v>329</v>
          </cell>
          <cell r="V116">
            <v>289</v>
          </cell>
          <cell r="W116">
            <v>1286</v>
          </cell>
          <cell r="BS116">
            <v>1335.885721056</v>
          </cell>
          <cell r="CM116">
            <v>1258.2179465759998</v>
          </cell>
          <cell r="DG116">
            <v>1277.634890196</v>
          </cell>
          <cell r="EP116">
            <v>1122.2993412359997</v>
          </cell>
          <cell r="EU116">
            <v>4994.0378990640002</v>
          </cell>
        </row>
        <row r="117">
          <cell r="G117">
            <v>107</v>
          </cell>
          <cell r="K117">
            <v>108</v>
          </cell>
          <cell r="O117">
            <v>54</v>
          </cell>
          <cell r="V117">
            <v>161</v>
          </cell>
          <cell r="W117">
            <v>430</v>
          </cell>
          <cell r="BS117">
            <v>268.07909256000005</v>
          </cell>
          <cell r="CM117">
            <v>270.58450464000003</v>
          </cell>
          <cell r="DG117">
            <v>135.29225232000002</v>
          </cell>
          <cell r="EP117">
            <v>403.37134488000004</v>
          </cell>
          <cell r="EU117">
            <v>1077.3271944000001</v>
          </cell>
        </row>
        <row r="118">
          <cell r="G118">
            <v>177</v>
          </cell>
          <cell r="K118">
            <v>108</v>
          </cell>
          <cell r="O118">
            <v>54</v>
          </cell>
          <cell r="V118">
            <v>162</v>
          </cell>
          <cell r="W118">
            <v>501</v>
          </cell>
          <cell r="BS118">
            <v>350.33177114639994</v>
          </cell>
          <cell r="CM118">
            <v>213.76175866560001</v>
          </cell>
          <cell r="DG118">
            <v>106.88087933280001</v>
          </cell>
          <cell r="EP118">
            <v>320.64263799839995</v>
          </cell>
          <cell r="EU118">
            <v>991.6170471431999</v>
          </cell>
        </row>
        <row r="119">
          <cell r="G119">
            <v>132</v>
          </cell>
          <cell r="K119">
            <v>88</v>
          </cell>
          <cell r="O119">
            <v>132</v>
          </cell>
          <cell r="V119">
            <v>88</v>
          </cell>
          <cell r="W119">
            <v>440</v>
          </cell>
          <cell r="BS119">
            <v>350.5572582335999</v>
          </cell>
          <cell r="CM119">
            <v>233.70483882239998</v>
          </cell>
          <cell r="DG119">
            <v>350.5572582335999</v>
          </cell>
          <cell r="EP119">
            <v>233.70483882240003</v>
          </cell>
          <cell r="EU119">
            <v>1168.524194112</v>
          </cell>
        </row>
        <row r="122">
          <cell r="G122">
            <v>1294</v>
          </cell>
          <cell r="K122">
            <v>1295</v>
          </cell>
          <cell r="O122">
            <v>1293</v>
          </cell>
          <cell r="V122">
            <v>2111</v>
          </cell>
          <cell r="W122">
            <v>5993</v>
          </cell>
          <cell r="BS122">
            <v>4052.5040393999998</v>
          </cell>
          <cell r="CM122">
            <v>4055.6358044999997</v>
          </cell>
          <cell r="DG122">
            <v>4049.3722742999998</v>
          </cell>
          <cell r="EP122">
            <v>6611.1561260999988</v>
          </cell>
          <cell r="EU122">
            <v>18768.668244299999</v>
          </cell>
        </row>
        <row r="124">
          <cell r="G124">
            <v>1270</v>
          </cell>
          <cell r="K124">
            <v>1271</v>
          </cell>
          <cell r="O124">
            <v>1270</v>
          </cell>
          <cell r="V124">
            <v>1270</v>
          </cell>
          <cell r="W124">
            <v>5081</v>
          </cell>
          <cell r="BS124">
            <v>2577.3174066960005</v>
          </cell>
          <cell r="CM124">
            <v>2579.3467904808008</v>
          </cell>
          <cell r="DG124">
            <v>2577.3174066960005</v>
          </cell>
          <cell r="EP124">
            <v>2577.3174066960005</v>
          </cell>
          <cell r="EU124">
            <v>10311.299010568802</v>
          </cell>
        </row>
        <row r="125">
          <cell r="G125">
            <v>165</v>
          </cell>
          <cell r="K125">
            <v>170</v>
          </cell>
          <cell r="O125">
            <v>155</v>
          </cell>
          <cell r="V125">
            <v>454</v>
          </cell>
          <cell r="W125">
            <v>944</v>
          </cell>
          <cell r="BS125">
            <v>334.84832449200002</v>
          </cell>
          <cell r="CM125">
            <v>344.99524341599999</v>
          </cell>
          <cell r="DG125">
            <v>314.55448664400006</v>
          </cell>
          <cell r="EP125">
            <v>921.34023829920022</v>
          </cell>
          <cell r="EU125">
            <v>1915.7382928512002</v>
          </cell>
        </row>
        <row r="126">
          <cell r="G126">
            <v>208</v>
          </cell>
          <cell r="K126">
            <v>209</v>
          </cell>
          <cell r="O126">
            <v>224</v>
          </cell>
          <cell r="V126">
            <v>191</v>
          </cell>
          <cell r="W126">
            <v>832</v>
          </cell>
          <cell r="BS126">
            <v>531.54822689280013</v>
          </cell>
          <cell r="CM126">
            <v>534.10374721440007</v>
          </cell>
          <cell r="DG126">
            <v>572.43655203840001</v>
          </cell>
          <cell r="EP126">
            <v>488.10438142560008</v>
          </cell>
          <cell r="EU126">
            <v>2126.1929075712005</v>
          </cell>
        </row>
        <row r="127">
          <cell r="G127">
            <v>263</v>
          </cell>
          <cell r="K127">
            <v>264</v>
          </cell>
          <cell r="O127">
            <v>264</v>
          </cell>
          <cell r="V127">
            <v>264</v>
          </cell>
          <cell r="W127">
            <v>1055</v>
          </cell>
          <cell r="BS127">
            <v>691.86954589200002</v>
          </cell>
          <cell r="CM127">
            <v>694.50022857600004</v>
          </cell>
          <cell r="DG127">
            <v>694.50022857600004</v>
          </cell>
          <cell r="EP127">
            <v>694.50022857600004</v>
          </cell>
          <cell r="EU127">
            <v>2775.3702316200001</v>
          </cell>
        </row>
        <row r="128">
          <cell r="G128">
            <v>180</v>
          </cell>
          <cell r="K128">
            <v>175</v>
          </cell>
          <cell r="O128">
            <v>185</v>
          </cell>
          <cell r="V128">
            <v>170</v>
          </cell>
          <cell r="W128">
            <v>710</v>
          </cell>
          <cell r="BS128">
            <v>423.91572393599995</v>
          </cell>
          <cell r="CM128">
            <v>412.14028715999996</v>
          </cell>
          <cell r="DG128">
            <v>435.69116071199994</v>
          </cell>
          <cell r="EP128">
            <v>400.36485038399996</v>
          </cell>
          <cell r="EU128">
            <v>1672.1120221919998</v>
          </cell>
        </row>
        <row r="129">
          <cell r="G129">
            <v>220</v>
          </cell>
          <cell r="K129">
            <v>222</v>
          </cell>
          <cell r="O129">
            <v>223</v>
          </cell>
          <cell r="V129">
            <v>220</v>
          </cell>
          <cell r="W129">
            <v>885</v>
          </cell>
          <cell r="BS129">
            <v>551.19065760000012</v>
          </cell>
          <cell r="CM129">
            <v>556.20148176000009</v>
          </cell>
          <cell r="DG129">
            <v>558.70689384000002</v>
          </cell>
          <cell r="EP129">
            <v>551.19065760000012</v>
          </cell>
          <cell r="EU129">
            <v>2217.2896908000002</v>
          </cell>
        </row>
        <row r="130">
          <cell r="G130">
            <v>289</v>
          </cell>
          <cell r="K130">
            <v>291</v>
          </cell>
          <cell r="O130">
            <v>291</v>
          </cell>
          <cell r="V130">
            <v>291</v>
          </cell>
          <cell r="W130">
            <v>1162</v>
          </cell>
          <cell r="BS130">
            <v>1122.2993412360001</v>
          </cell>
          <cell r="CM130">
            <v>1130.066118684</v>
          </cell>
          <cell r="DG130">
            <v>1130.066118684</v>
          </cell>
          <cell r="EP130">
            <v>1130.066118684</v>
          </cell>
          <cell r="EU130">
            <v>4512.4976972880004</v>
          </cell>
        </row>
        <row r="131">
          <cell r="G131">
            <v>150</v>
          </cell>
          <cell r="K131">
            <v>175</v>
          </cell>
          <cell r="O131">
            <v>190</v>
          </cell>
          <cell r="V131">
            <v>225</v>
          </cell>
          <cell r="W131">
            <v>740</v>
          </cell>
          <cell r="BS131">
            <v>296.89133148000008</v>
          </cell>
          <cell r="CM131">
            <v>346.37322005999994</v>
          </cell>
          <cell r="DG131">
            <v>376.06235320799999</v>
          </cell>
          <cell r="EP131">
            <v>445.33699721999994</v>
          </cell>
          <cell r="EU131">
            <v>1464.6639019679999</v>
          </cell>
        </row>
        <row r="132">
          <cell r="G132">
            <v>107</v>
          </cell>
          <cell r="K132">
            <v>107</v>
          </cell>
          <cell r="O132">
            <v>108</v>
          </cell>
          <cell r="V132">
            <v>106</v>
          </cell>
          <cell r="W132">
            <v>428</v>
          </cell>
          <cell r="BS132">
            <v>284.16383811359998</v>
          </cell>
          <cell r="CM132">
            <v>284.16383811359998</v>
          </cell>
          <cell r="DG132">
            <v>286.81957491840001</v>
          </cell>
          <cell r="EP132">
            <v>281.50810130879995</v>
          </cell>
          <cell r="EU132">
            <v>1136.6553524543999</v>
          </cell>
        </row>
        <row r="133">
          <cell r="G133">
            <v>150</v>
          </cell>
          <cell r="K133">
            <v>150</v>
          </cell>
          <cell r="O133">
            <v>150</v>
          </cell>
          <cell r="V133">
            <v>150</v>
          </cell>
          <cell r="W133">
            <v>600</v>
          </cell>
          <cell r="BS133">
            <v>304.40756772000003</v>
          </cell>
          <cell r="CM133">
            <v>304.40756772000003</v>
          </cell>
          <cell r="DG133">
            <v>304.40756772000003</v>
          </cell>
          <cell r="EP133">
            <v>304.40756772000003</v>
          </cell>
          <cell r="EU133">
            <v>1217.6302708800001</v>
          </cell>
        </row>
        <row r="134">
          <cell r="G134">
            <v>175</v>
          </cell>
          <cell r="K134">
            <v>185</v>
          </cell>
          <cell r="O134">
            <v>180</v>
          </cell>
          <cell r="V134">
            <v>190</v>
          </cell>
          <cell r="W134">
            <v>730</v>
          </cell>
          <cell r="BS134">
            <v>455.98499856000001</v>
          </cell>
          <cell r="CM134">
            <v>482.04128419199998</v>
          </cell>
          <cell r="DG134">
            <v>469.01314137600002</v>
          </cell>
          <cell r="EP134">
            <v>495.06942700799999</v>
          </cell>
          <cell r="EU134">
            <v>1902.1088511360001</v>
          </cell>
        </row>
        <row r="135">
          <cell r="G135">
            <v>140</v>
          </cell>
          <cell r="K135">
            <v>145</v>
          </cell>
          <cell r="O135">
            <v>155</v>
          </cell>
          <cell r="V135">
            <v>160</v>
          </cell>
          <cell r="W135">
            <v>600</v>
          </cell>
          <cell r="BS135">
            <v>533.15169062399991</v>
          </cell>
          <cell r="CM135">
            <v>552.19282243199996</v>
          </cell>
          <cell r="DG135">
            <v>590.27508604799993</v>
          </cell>
          <cell r="EP135">
            <v>609.31621785599998</v>
          </cell>
          <cell r="EU135">
            <v>2284.93581696</v>
          </cell>
        </row>
        <row r="136">
          <cell r="G136">
            <v>65</v>
          </cell>
          <cell r="K136">
            <v>100</v>
          </cell>
          <cell r="O136">
            <v>100</v>
          </cell>
          <cell r="V136">
            <v>105</v>
          </cell>
          <cell r="W136">
            <v>370</v>
          </cell>
          <cell r="BS136">
            <v>131.90994601200001</v>
          </cell>
          <cell r="CM136">
            <v>202.93837848000001</v>
          </cell>
          <cell r="DG136">
            <v>202.93837848000001</v>
          </cell>
          <cell r="EP136">
            <v>213.08529740400004</v>
          </cell>
          <cell r="EU136">
            <v>750.87200037600007</v>
          </cell>
        </row>
        <row r="139">
          <cell r="G139">
            <v>1032</v>
          </cell>
          <cell r="K139">
            <v>1032</v>
          </cell>
          <cell r="O139">
            <v>1032</v>
          </cell>
          <cell r="V139">
            <v>1032</v>
          </cell>
          <cell r="W139">
            <v>4128</v>
          </cell>
          <cell r="BS139">
            <v>3231.9810191399852</v>
          </cell>
          <cell r="CM139">
            <v>3231.9810191399852</v>
          </cell>
          <cell r="DG139">
            <v>3231.9810191399852</v>
          </cell>
          <cell r="EP139">
            <v>3231.9810191399852</v>
          </cell>
          <cell r="EU139">
            <v>12927.924076559941</v>
          </cell>
        </row>
        <row r="141">
          <cell r="G141">
            <v>499</v>
          </cell>
          <cell r="K141">
            <v>499</v>
          </cell>
          <cell r="O141">
            <v>501</v>
          </cell>
          <cell r="V141">
            <v>501</v>
          </cell>
          <cell r="W141">
            <v>2000</v>
          </cell>
          <cell r="BS141">
            <v>1012.6623318807679</v>
          </cell>
          <cell r="CM141">
            <v>1012.6623318807679</v>
          </cell>
          <cell r="DG141">
            <v>1016.7210987420134</v>
          </cell>
          <cell r="EP141">
            <v>1016.7210987420134</v>
          </cell>
          <cell r="EU141">
            <v>4058.7668612455627</v>
          </cell>
        </row>
        <row r="143">
          <cell r="G143">
            <v>219</v>
          </cell>
          <cell r="K143">
            <v>221</v>
          </cell>
          <cell r="O143">
            <v>221</v>
          </cell>
          <cell r="V143">
            <v>219</v>
          </cell>
          <cell r="W143">
            <v>880</v>
          </cell>
          <cell r="BS143">
            <v>559.65885275619382</v>
          </cell>
          <cell r="CM143">
            <v>564.76989250739177</v>
          </cell>
          <cell r="DG143">
            <v>564.76989250739177</v>
          </cell>
          <cell r="EP143">
            <v>559.65885275619382</v>
          </cell>
          <cell r="EU143">
            <v>2248.8574905271712</v>
          </cell>
        </row>
        <row r="144">
          <cell r="G144">
            <v>101</v>
          </cell>
          <cell r="K144">
            <v>101</v>
          </cell>
          <cell r="O144">
            <v>102</v>
          </cell>
          <cell r="V144">
            <v>102</v>
          </cell>
          <cell r="W144">
            <v>406</v>
          </cell>
          <cell r="BS144">
            <v>265.69890471301966</v>
          </cell>
          <cell r="CM144">
            <v>265.69890471301966</v>
          </cell>
          <cell r="DG144">
            <v>268.32958693790107</v>
          </cell>
          <cell r="EP144">
            <v>268.32958693790107</v>
          </cell>
          <cell r="EU144">
            <v>1068.0569833018417</v>
          </cell>
        </row>
        <row r="145">
          <cell r="G145">
            <v>186</v>
          </cell>
          <cell r="K145">
            <v>186</v>
          </cell>
          <cell r="O145">
            <v>186</v>
          </cell>
          <cell r="V145">
            <v>183</v>
          </cell>
          <cell r="W145">
            <v>741</v>
          </cell>
          <cell r="BS145">
            <v>438.04617161739139</v>
          </cell>
          <cell r="CM145">
            <v>438.04617161739139</v>
          </cell>
          <cell r="DG145">
            <v>438.04617161739139</v>
          </cell>
          <cell r="EP145">
            <v>430.98091078485282</v>
          </cell>
          <cell r="EU145">
            <v>1745.119425637027</v>
          </cell>
        </row>
        <row r="146">
          <cell r="G146">
            <v>260</v>
          </cell>
          <cell r="K146">
            <v>260</v>
          </cell>
          <cell r="O146">
            <v>259</v>
          </cell>
          <cell r="V146">
            <v>294</v>
          </cell>
          <cell r="W146">
            <v>1073</v>
          </cell>
          <cell r="BS146">
            <v>1009.6808920259023</v>
          </cell>
          <cell r="CM146">
            <v>1009.6808920259023</v>
          </cell>
          <cell r="DG146">
            <v>1005.7975039796487</v>
          </cell>
          <cell r="EP146">
            <v>1141.7160855985201</v>
          </cell>
          <cell r="EU146">
            <v>4166.8753736299723</v>
          </cell>
        </row>
        <row r="147">
          <cell r="G147">
            <v>119</v>
          </cell>
          <cell r="K147">
            <v>120</v>
          </cell>
          <cell r="O147">
            <v>120</v>
          </cell>
          <cell r="V147">
            <v>120</v>
          </cell>
          <cell r="W147">
            <v>479</v>
          </cell>
          <cell r="BS147">
            <v>298.1439854865568</v>
          </cell>
          <cell r="CM147">
            <v>300.64939712930095</v>
          </cell>
          <cell r="DG147">
            <v>300.64939712930095</v>
          </cell>
          <cell r="EP147">
            <v>300.64939712930095</v>
          </cell>
          <cell r="EU147">
            <v>1200.0921768744595</v>
          </cell>
        </row>
        <row r="148">
          <cell r="G148">
            <v>109</v>
          </cell>
          <cell r="K148">
            <v>109</v>
          </cell>
          <cell r="O148">
            <v>108</v>
          </cell>
          <cell r="V148">
            <v>109</v>
          </cell>
          <cell r="W148">
            <v>435</v>
          </cell>
          <cell r="BS148">
            <v>215.74099655670088</v>
          </cell>
          <cell r="CM148">
            <v>215.74099655670088</v>
          </cell>
          <cell r="DG148">
            <v>213.76172135893299</v>
          </cell>
          <cell r="EP148">
            <v>215.74099655670088</v>
          </cell>
          <cell r="EU148">
            <v>860.98471102903557</v>
          </cell>
        </row>
        <row r="149">
          <cell r="G149">
            <v>97</v>
          </cell>
          <cell r="K149">
            <v>99</v>
          </cell>
          <cell r="O149">
            <v>98</v>
          </cell>
          <cell r="V149">
            <v>95</v>
          </cell>
          <cell r="W149">
            <v>389</v>
          </cell>
          <cell r="BS149">
            <v>257.60642510695601</v>
          </cell>
          <cell r="CM149">
            <v>262.9178977895736</v>
          </cell>
          <cell r="DG149">
            <v>260.26216144826481</v>
          </cell>
          <cell r="EP149">
            <v>252.29495242433833</v>
          </cell>
          <cell r="EU149">
            <v>1033.0814367691328</v>
          </cell>
        </row>
        <row r="152">
          <cell r="G152">
            <v>745</v>
          </cell>
          <cell r="K152">
            <v>689</v>
          </cell>
          <cell r="O152">
            <v>750</v>
          </cell>
          <cell r="V152">
            <v>3486</v>
          </cell>
          <cell r="W152">
            <v>5670</v>
          </cell>
          <cell r="BS152">
            <v>2335.3394309999999</v>
          </cell>
          <cell r="CM152">
            <v>2159.7971381999996</v>
          </cell>
          <cell r="DG152">
            <v>2351.0128499999996</v>
          </cell>
          <cell r="EP152">
            <v>10927.507726799999</v>
          </cell>
          <cell r="EU152">
            <v>17773.657145999998</v>
          </cell>
        </row>
        <row r="154">
          <cell r="G154">
            <v>756</v>
          </cell>
          <cell r="K154">
            <v>756</v>
          </cell>
          <cell r="O154">
            <v>756</v>
          </cell>
          <cell r="V154">
            <v>756</v>
          </cell>
          <cell r="W154">
            <v>3024</v>
          </cell>
          <cell r="BS154">
            <v>1535.6439774144001</v>
          </cell>
          <cell r="CM154">
            <v>1535.6439774144001</v>
          </cell>
          <cell r="DG154">
            <v>1535.6439774144001</v>
          </cell>
          <cell r="EP154">
            <v>1535.6439774144001</v>
          </cell>
          <cell r="EU154">
            <v>6142.5759096576003</v>
          </cell>
        </row>
        <row r="156">
          <cell r="G156">
            <v>453</v>
          </cell>
          <cell r="K156">
            <v>453</v>
          </cell>
          <cell r="O156">
            <v>455</v>
          </cell>
          <cell r="V156">
            <v>455</v>
          </cell>
          <cell r="W156">
            <v>1816</v>
          </cell>
          <cell r="BS156">
            <v>1158.7295973024</v>
          </cell>
          <cell r="CM156">
            <v>1158.7295973024</v>
          </cell>
          <cell r="DG156">
            <v>1163.845401264</v>
          </cell>
          <cell r="EP156">
            <v>1163.845401264</v>
          </cell>
          <cell r="EU156">
            <v>4645.1499971327994</v>
          </cell>
        </row>
        <row r="157">
          <cell r="G157">
            <v>258</v>
          </cell>
          <cell r="K157">
            <v>270</v>
          </cell>
          <cell r="O157">
            <v>297</v>
          </cell>
          <cell r="V157">
            <v>250</v>
          </cell>
          <cell r="W157">
            <v>1075</v>
          </cell>
          <cell r="BS157">
            <v>679.34867313599989</v>
          </cell>
          <cell r="CM157">
            <v>710.94628584000009</v>
          </cell>
          <cell r="DG157">
            <v>782.04091442400011</v>
          </cell>
          <cell r="EP157">
            <v>658.28359799999998</v>
          </cell>
          <cell r="EU157">
            <v>2830.6194714000003</v>
          </cell>
        </row>
        <row r="158">
          <cell r="G158">
            <v>170</v>
          </cell>
          <cell r="K158">
            <v>258</v>
          </cell>
          <cell r="O158">
            <v>306</v>
          </cell>
          <cell r="V158">
            <v>309</v>
          </cell>
          <cell r="W158">
            <v>1043</v>
          </cell>
          <cell r="BS158">
            <v>400.73797699200003</v>
          </cell>
          <cell r="CM158">
            <v>608.17881214080001</v>
          </cell>
          <cell r="DG158">
            <v>721.32835858559986</v>
          </cell>
          <cell r="EP158">
            <v>728.40020523840008</v>
          </cell>
          <cell r="EU158">
            <v>2458.6453529567993</v>
          </cell>
        </row>
        <row r="159">
          <cell r="G159">
            <v>330</v>
          </cell>
          <cell r="K159">
            <v>349</v>
          </cell>
          <cell r="O159">
            <v>396</v>
          </cell>
          <cell r="V159">
            <v>350</v>
          </cell>
          <cell r="W159">
            <v>1425</v>
          </cell>
          <cell r="BS159">
            <v>1282.7126109600001</v>
          </cell>
          <cell r="CM159">
            <v>1356.565761288</v>
          </cell>
          <cell r="DG159">
            <v>1539.2551331520001</v>
          </cell>
          <cell r="EP159">
            <v>1360.4527691999999</v>
          </cell>
          <cell r="EU159">
            <v>5538.9862746000008</v>
          </cell>
        </row>
        <row r="160">
          <cell r="G160">
            <v>750</v>
          </cell>
          <cell r="K160">
            <v>750</v>
          </cell>
          <cell r="O160">
            <v>725</v>
          </cell>
          <cell r="V160">
            <v>600</v>
          </cell>
          <cell r="W160">
            <v>2825</v>
          </cell>
          <cell r="BS160">
            <v>1523.4563267999999</v>
          </cell>
          <cell r="CM160">
            <v>1523.4563267999999</v>
          </cell>
          <cell r="DG160">
            <v>1472.6744492400001</v>
          </cell>
          <cell r="EP160">
            <v>1218.7650614400002</v>
          </cell>
          <cell r="EU160">
            <v>5738.3521642800006</v>
          </cell>
        </row>
        <row r="163">
          <cell r="G163">
            <v>759</v>
          </cell>
          <cell r="K163">
            <v>1230</v>
          </cell>
          <cell r="O163">
            <v>425</v>
          </cell>
          <cell r="V163">
            <v>2290</v>
          </cell>
          <cell r="W163">
            <v>4704</v>
          </cell>
          <cell r="BS163">
            <v>2377.0097108999998</v>
          </cell>
          <cell r="CM163">
            <v>3852.0710729999992</v>
          </cell>
          <cell r="DG163">
            <v>1331.0001674999999</v>
          </cell>
          <cell r="EP163">
            <v>7171.7420789999987</v>
          </cell>
          <cell r="EU163">
            <v>14731.823030399997</v>
          </cell>
        </row>
        <row r="165">
          <cell r="G165">
            <v>1409</v>
          </cell>
          <cell r="K165">
            <v>1487</v>
          </cell>
          <cell r="O165">
            <v>740</v>
          </cell>
          <cell r="V165">
            <v>2452</v>
          </cell>
          <cell r="W165">
            <v>6088</v>
          </cell>
          <cell r="BS165">
            <v>2859.4017527832002</v>
          </cell>
          <cell r="CM165">
            <v>3017.6936879975997</v>
          </cell>
          <cell r="DG165">
            <v>1501.7440007519999</v>
          </cell>
          <cell r="EP165">
            <v>4976.0490403295998</v>
          </cell>
          <cell r="EU165">
            <v>12354.888481862399</v>
          </cell>
        </row>
        <row r="167">
          <cell r="G167">
            <v>148</v>
          </cell>
          <cell r="K167">
            <v>240</v>
          </cell>
          <cell r="O167">
            <v>113</v>
          </cell>
          <cell r="V167">
            <v>295</v>
          </cell>
          <cell r="W167">
            <v>796</v>
          </cell>
          <cell r="BS167">
            <v>385.63302735359991</v>
          </cell>
          <cell r="CM167">
            <v>625.35085516799984</v>
          </cell>
          <cell r="DG167">
            <v>294.43602764159994</v>
          </cell>
          <cell r="EP167">
            <v>768.66042614399987</v>
          </cell>
          <cell r="EU167">
            <v>2074.0803363071996</v>
          </cell>
        </row>
        <row r="168">
          <cell r="G168">
            <v>181</v>
          </cell>
          <cell r="K168">
            <v>183</v>
          </cell>
          <cell r="O168">
            <v>99</v>
          </cell>
          <cell r="V168">
            <v>178</v>
          </cell>
          <cell r="W168">
            <v>641</v>
          </cell>
          <cell r="BS168">
            <v>462.54917820959986</v>
          </cell>
          <cell r="CM168">
            <v>467.66021885279997</v>
          </cell>
          <cell r="DG168">
            <v>252.99651183840001</v>
          </cell>
          <cell r="EP168">
            <v>454.88261724479992</v>
          </cell>
          <cell r="EU168">
            <v>1638.0885261455996</v>
          </cell>
        </row>
        <row r="169">
          <cell r="G169">
            <v>259</v>
          </cell>
          <cell r="K169">
            <v>261</v>
          </cell>
          <cell r="O169">
            <v>242</v>
          </cell>
          <cell r="V169">
            <v>270</v>
          </cell>
          <cell r="W169">
            <v>1032</v>
          </cell>
          <cell r="BS169">
            <v>681.34681515599982</v>
          </cell>
          <cell r="CM169">
            <v>686.60818052399998</v>
          </cell>
          <cell r="DG169">
            <v>636.62520952799991</v>
          </cell>
          <cell r="EP169">
            <v>710.28432467999994</v>
          </cell>
          <cell r="EU169">
            <v>2714.8645298879997</v>
          </cell>
        </row>
        <row r="170">
          <cell r="G170">
            <v>259</v>
          </cell>
          <cell r="K170">
            <v>260</v>
          </cell>
          <cell r="O170">
            <v>33</v>
          </cell>
          <cell r="V170">
            <v>592</v>
          </cell>
          <cell r="W170">
            <v>1144</v>
          </cell>
          <cell r="BS170">
            <v>609.96762499679994</v>
          </cell>
          <cell r="CM170">
            <v>612.32271235199983</v>
          </cell>
          <cell r="DG170">
            <v>77.717882721599977</v>
          </cell>
          <cell r="EP170">
            <v>1394.2117142783998</v>
          </cell>
          <cell r="EU170">
            <v>2694.2199343488001</v>
          </cell>
        </row>
        <row r="171">
          <cell r="G171">
            <v>573</v>
          </cell>
          <cell r="K171">
            <v>503</v>
          </cell>
          <cell r="O171">
            <v>583</v>
          </cell>
          <cell r="V171">
            <v>754</v>
          </cell>
          <cell r="W171">
            <v>2413</v>
          </cell>
          <cell r="BS171">
            <v>2225.1817388519999</v>
          </cell>
          <cell r="CM171">
            <v>1953.3445281719999</v>
          </cell>
          <cell r="DG171">
            <v>2264.0156260919998</v>
          </cell>
          <cell r="EP171">
            <v>2928.0750978959995</v>
          </cell>
          <cell r="EU171">
            <v>9370.6169910119988</v>
          </cell>
        </row>
        <row r="172">
          <cell r="G172">
            <v>192</v>
          </cell>
          <cell r="K172">
            <v>192</v>
          </cell>
          <cell r="O172">
            <v>83</v>
          </cell>
          <cell r="V172">
            <v>266</v>
          </cell>
          <cell r="W172">
            <v>733</v>
          </cell>
          <cell r="BS172">
            <v>380.0209042944</v>
          </cell>
          <cell r="CM172">
            <v>380.0209042944</v>
          </cell>
          <cell r="DG172">
            <v>164.27987008559995</v>
          </cell>
          <cell r="EP172">
            <v>526.48729449119992</v>
          </cell>
          <cell r="EU172">
            <v>1450.8089731655998</v>
          </cell>
        </row>
        <row r="173">
          <cell r="G173">
            <v>220</v>
          </cell>
          <cell r="K173">
            <v>160</v>
          </cell>
          <cell r="O173">
            <v>36</v>
          </cell>
          <cell r="V173">
            <v>322</v>
          </cell>
          <cell r="W173">
            <v>738</v>
          </cell>
          <cell r="BS173">
            <v>551.19065760000001</v>
          </cell>
          <cell r="CM173">
            <v>400.8659328</v>
          </cell>
          <cell r="DG173">
            <v>90.194834880000002</v>
          </cell>
          <cell r="EP173">
            <v>806.74268975999996</v>
          </cell>
          <cell r="EU173">
            <v>1848.9941150399998</v>
          </cell>
        </row>
        <row r="174">
          <cell r="G174">
            <v>114</v>
          </cell>
          <cell r="K174">
            <v>114</v>
          </cell>
          <cell r="O174">
            <v>55</v>
          </cell>
          <cell r="V174">
            <v>183</v>
          </cell>
          <cell r="W174">
            <v>466</v>
          </cell>
          <cell r="BS174">
            <v>302.75399574719995</v>
          </cell>
          <cell r="CM174">
            <v>302.75399574719989</v>
          </cell>
          <cell r="DG174">
            <v>146.06552426399998</v>
          </cell>
          <cell r="EP174">
            <v>485.99983527840004</v>
          </cell>
          <cell r="EU174">
            <v>1237.5733510368</v>
          </cell>
        </row>
        <row r="175">
          <cell r="G175">
            <v>155</v>
          </cell>
          <cell r="K175">
            <v>150</v>
          </cell>
          <cell r="O175">
            <v>30</v>
          </cell>
          <cell r="V175">
            <v>7</v>
          </cell>
          <cell r="W175">
            <v>342</v>
          </cell>
          <cell r="BS175">
            <v>314.55448664400001</v>
          </cell>
          <cell r="CM175">
            <v>304.40756771999997</v>
          </cell>
          <cell r="DG175">
            <v>60.881513543999993</v>
          </cell>
          <cell r="EP175">
            <v>14.2056864936</v>
          </cell>
          <cell r="EU175">
            <v>694.04925440160002</v>
          </cell>
        </row>
        <row r="178">
          <cell r="G178">
            <v>170</v>
          </cell>
          <cell r="K178">
            <v>151</v>
          </cell>
          <cell r="O178">
            <v>191</v>
          </cell>
          <cell r="V178">
            <v>670</v>
          </cell>
          <cell r="W178">
            <v>1182</v>
          </cell>
          <cell r="BS178">
            <v>532.89624599999991</v>
          </cell>
          <cell r="CM178">
            <v>473.33725379999998</v>
          </cell>
          <cell r="DG178">
            <v>598.72460579999995</v>
          </cell>
          <cell r="EP178">
            <v>2100.2381459999997</v>
          </cell>
          <cell r="EU178">
            <v>3705.1962515999999</v>
          </cell>
        </row>
        <row r="180">
          <cell r="G180">
            <v>255</v>
          </cell>
          <cell r="K180">
            <v>275</v>
          </cell>
          <cell r="O180">
            <v>117</v>
          </cell>
          <cell r="V180">
            <v>158</v>
          </cell>
          <cell r="W180">
            <v>805</v>
          </cell>
          <cell r="BS180">
            <v>517.97515111200005</v>
          </cell>
          <cell r="CM180">
            <v>558.60065316000009</v>
          </cell>
          <cell r="DG180">
            <v>237.65918698080003</v>
          </cell>
          <cell r="EP180">
            <v>320.94146617919995</v>
          </cell>
          <cell r="EU180">
            <v>1635.176457432</v>
          </cell>
        </row>
        <row r="182">
          <cell r="G182">
            <v>201</v>
          </cell>
          <cell r="K182">
            <v>73</v>
          </cell>
          <cell r="O182">
            <v>208</v>
          </cell>
          <cell r="V182">
            <v>187</v>
          </cell>
          <cell r="W182">
            <v>669</v>
          </cell>
          <cell r="BS182">
            <v>473.8137257375999</v>
          </cell>
          <cell r="CM182">
            <v>172.08160188480002</v>
          </cell>
          <cell r="DG182">
            <v>490.31470126079989</v>
          </cell>
          <cell r="EP182">
            <v>440.8117746911999</v>
          </cell>
          <cell r="EU182">
            <v>1577.0218035744001</v>
          </cell>
        </row>
        <row r="183">
          <cell r="G183">
            <v>411</v>
          </cell>
          <cell r="K183">
            <v>411</v>
          </cell>
          <cell r="O183">
            <v>411</v>
          </cell>
          <cell r="V183">
            <v>411</v>
          </cell>
          <cell r="W183">
            <v>1644</v>
          </cell>
          <cell r="BS183">
            <v>1597.5602518320002</v>
          </cell>
          <cell r="CM183">
            <v>1597.5602518320002</v>
          </cell>
          <cell r="DG183">
            <v>1597.5602518320002</v>
          </cell>
          <cell r="EP183">
            <v>1597.5602518320002</v>
          </cell>
          <cell r="EU183">
            <v>6390.2410073280007</v>
          </cell>
        </row>
        <row r="186">
          <cell r="G186">
            <v>900</v>
          </cell>
          <cell r="K186">
            <v>905</v>
          </cell>
          <cell r="O186">
            <v>900</v>
          </cell>
          <cell r="V186">
            <v>902</v>
          </cell>
          <cell r="W186">
            <v>3607</v>
          </cell>
          <cell r="BS186">
            <v>1826.445406320001</v>
          </cell>
          <cell r="CM186">
            <v>1836.5923252440009</v>
          </cell>
          <cell r="DG186">
            <v>1826.445406320001</v>
          </cell>
          <cell r="EP186">
            <v>1830.5041738896011</v>
          </cell>
          <cell r="EU186">
            <v>7319.9873117736051</v>
          </cell>
        </row>
        <row r="188">
          <cell r="G188">
            <v>900</v>
          </cell>
          <cell r="K188">
            <v>669</v>
          </cell>
          <cell r="O188">
            <v>1027</v>
          </cell>
          <cell r="V188">
            <v>920</v>
          </cell>
          <cell r="W188">
            <v>3516</v>
          </cell>
          <cell r="BS188">
            <v>2818.5885900000012</v>
          </cell>
          <cell r="CM188">
            <v>2095.1508519000008</v>
          </cell>
          <cell r="DG188">
            <v>3216.3227577000016</v>
          </cell>
          <cell r="EP188">
            <v>2881.2238920000009</v>
          </cell>
          <cell r="EU188">
            <v>11011.286091600003</v>
          </cell>
        </row>
        <row r="190">
          <cell r="G190">
            <v>0</v>
          </cell>
          <cell r="K190">
            <v>150</v>
          </cell>
          <cell r="O190">
            <v>400</v>
          </cell>
          <cell r="V190">
            <v>600</v>
          </cell>
          <cell r="W190">
            <v>1150</v>
          </cell>
          <cell r="BS190">
            <v>0</v>
          </cell>
          <cell r="CM190">
            <v>394.60240260000023</v>
          </cell>
          <cell r="DG190">
            <v>1052.2730736000005</v>
          </cell>
          <cell r="EP190">
            <v>1578.4096104000009</v>
          </cell>
          <cell r="EU190">
            <v>3025.2850866000008</v>
          </cell>
        </row>
        <row r="191">
          <cell r="G191">
            <v>570</v>
          </cell>
          <cell r="K191">
            <v>562</v>
          </cell>
          <cell r="O191">
            <v>570</v>
          </cell>
          <cell r="V191">
            <v>432</v>
          </cell>
          <cell r="W191">
            <v>2134</v>
          </cell>
          <cell r="BS191">
            <v>2213.5315726800009</v>
          </cell>
          <cell r="CM191">
            <v>2182.464462888001</v>
          </cell>
          <cell r="DG191">
            <v>2213.5315726800009</v>
          </cell>
          <cell r="EP191">
            <v>1677.623928768001</v>
          </cell>
          <cell r="EU191">
            <v>8287.151537016005</v>
          </cell>
        </row>
        <row r="192">
          <cell r="G192">
            <v>300</v>
          </cell>
          <cell r="K192">
            <v>300</v>
          </cell>
          <cell r="O192">
            <v>97</v>
          </cell>
          <cell r="V192">
            <v>150</v>
          </cell>
          <cell r="W192">
            <v>847</v>
          </cell>
          <cell r="BS192">
            <v>706.52620656000022</v>
          </cell>
          <cell r="CM192">
            <v>706.52620656000045</v>
          </cell>
          <cell r="DG192">
            <v>228.44347345440008</v>
          </cell>
          <cell r="EP192">
            <v>353.26310328000011</v>
          </cell>
          <cell r="EU192">
            <v>1994.7589898544006</v>
          </cell>
        </row>
        <row r="193">
          <cell r="G193">
            <v>0</v>
          </cell>
          <cell r="K193">
            <v>0</v>
          </cell>
          <cell r="O193">
            <v>0</v>
          </cell>
          <cell r="V193">
            <v>0</v>
          </cell>
          <cell r="W193">
            <v>0</v>
          </cell>
          <cell r="BS193">
            <v>0</v>
          </cell>
          <cell r="CM193">
            <v>0</v>
          </cell>
          <cell r="DG193">
            <v>0</v>
          </cell>
          <cell r="EP193">
            <v>0</v>
          </cell>
          <cell r="EU193">
            <v>0</v>
          </cell>
        </row>
        <row r="194">
          <cell r="G194">
            <v>300</v>
          </cell>
          <cell r="K194">
            <v>220</v>
          </cell>
          <cell r="O194">
            <v>280</v>
          </cell>
          <cell r="V194">
            <v>317</v>
          </cell>
          <cell r="W194">
            <v>1117</v>
          </cell>
          <cell r="BS194">
            <v>781.68856896000034</v>
          </cell>
          <cell r="CM194">
            <v>573.23828390400024</v>
          </cell>
          <cell r="DG194">
            <v>729.57599769600029</v>
          </cell>
          <cell r="EP194">
            <v>825.98425453440018</v>
          </cell>
          <cell r="EU194">
            <v>2910.4871050944012</v>
          </cell>
        </row>
        <row r="195">
          <cell r="G195">
            <v>300</v>
          </cell>
          <cell r="K195">
            <v>300</v>
          </cell>
          <cell r="O195">
            <v>300</v>
          </cell>
          <cell r="V195">
            <v>256</v>
          </cell>
          <cell r="W195">
            <v>1156</v>
          </cell>
          <cell r="BS195">
            <v>766.65609648000054</v>
          </cell>
          <cell r="CM195">
            <v>766.65609648000054</v>
          </cell>
          <cell r="DG195">
            <v>766.65609648000054</v>
          </cell>
          <cell r="EP195">
            <v>654.21320232960034</v>
          </cell>
          <cell r="EU195">
            <v>2954.1814917696015</v>
          </cell>
        </row>
        <row r="196">
          <cell r="G196">
            <v>0</v>
          </cell>
          <cell r="K196">
            <v>0</v>
          </cell>
          <cell r="O196">
            <v>0</v>
          </cell>
          <cell r="V196">
            <v>0</v>
          </cell>
          <cell r="W196">
            <v>0</v>
          </cell>
          <cell r="BS196">
            <v>0</v>
          </cell>
          <cell r="CM196">
            <v>0</v>
          </cell>
          <cell r="DG196">
            <v>0</v>
          </cell>
          <cell r="EP196">
            <v>0</v>
          </cell>
          <cell r="EU196">
            <v>0</v>
          </cell>
        </row>
        <row r="199">
          <cell r="G199">
            <v>0</v>
          </cell>
          <cell r="K199">
            <v>0</v>
          </cell>
          <cell r="O199">
            <v>0</v>
          </cell>
          <cell r="V199">
            <v>444</v>
          </cell>
          <cell r="W199">
            <v>444</v>
          </cell>
          <cell r="BS199">
            <v>0</v>
          </cell>
          <cell r="CM199">
            <v>0</v>
          </cell>
          <cell r="DG199">
            <v>0</v>
          </cell>
          <cell r="EP199">
            <v>1163.3682288384</v>
          </cell>
          <cell r="EU199">
            <v>1163.3682288384</v>
          </cell>
        </row>
        <row r="200">
          <cell r="G200">
            <v>2641</v>
          </cell>
          <cell r="K200">
            <v>2802</v>
          </cell>
          <cell r="O200">
            <v>2500</v>
          </cell>
          <cell r="V200">
            <v>2764</v>
          </cell>
          <cell r="W200">
            <v>10707</v>
          </cell>
          <cell r="BS200">
            <v>8317.2413492999985</v>
          </cell>
          <cell r="CM200">
            <v>8824.2749945999985</v>
          </cell>
          <cell r="DG200">
            <v>7873.1932499999994</v>
          </cell>
          <cell r="EP200">
            <v>8704.6024572000006</v>
          </cell>
          <cell r="EU200">
            <v>33719.312051100002</v>
          </cell>
        </row>
        <row r="202">
          <cell r="G202">
            <v>2138</v>
          </cell>
          <cell r="K202">
            <v>2318</v>
          </cell>
          <cell r="O202">
            <v>2122</v>
          </cell>
          <cell r="V202">
            <v>2054</v>
          </cell>
          <cell r="W202">
            <v>8632</v>
          </cell>
          <cell r="BS202">
            <v>4363.0843540752003</v>
          </cell>
          <cell r="CM202">
            <v>4730.4160583471994</v>
          </cell>
          <cell r="DG202">
            <v>4330.4326470288006</v>
          </cell>
          <cell r="EP202">
            <v>4191.6628920816001</v>
          </cell>
          <cell r="EU202">
            <v>17615.5959515328</v>
          </cell>
        </row>
        <row r="204">
          <cell r="G204">
            <v>661</v>
          </cell>
          <cell r="K204">
            <v>624</v>
          </cell>
          <cell r="O204">
            <v>551</v>
          </cell>
          <cell r="V204">
            <v>584</v>
          </cell>
          <cell r="W204">
            <v>2420</v>
          </cell>
          <cell r="BS204">
            <v>1698.6445929647996</v>
          </cell>
          <cell r="CM204">
            <v>1603.5616127231999</v>
          </cell>
          <cell r="DG204">
            <v>1415.9654625168</v>
          </cell>
          <cell r="EP204">
            <v>1500.7692016511999</v>
          </cell>
          <cell r="EU204">
            <v>6218.9408698559992</v>
          </cell>
        </row>
        <row r="205">
          <cell r="G205">
            <v>309</v>
          </cell>
          <cell r="K205">
            <v>275</v>
          </cell>
          <cell r="O205">
            <v>304</v>
          </cell>
          <cell r="V205">
            <v>240</v>
          </cell>
          <cell r="W205">
            <v>1128</v>
          </cell>
          <cell r="BS205">
            <v>817.42641598800003</v>
          </cell>
          <cell r="CM205">
            <v>727.48305630000004</v>
          </cell>
          <cell r="DG205">
            <v>804.1994513279999</v>
          </cell>
          <cell r="EP205">
            <v>634.89430368000012</v>
          </cell>
          <cell r="EU205">
            <v>2984.0032272960002</v>
          </cell>
        </row>
        <row r="206">
          <cell r="G206">
            <v>459</v>
          </cell>
          <cell r="K206">
            <v>475</v>
          </cell>
          <cell r="O206">
            <v>466</v>
          </cell>
          <cell r="V206">
            <v>468</v>
          </cell>
          <cell r="W206">
            <v>1868</v>
          </cell>
          <cell r="BS206">
            <v>1087.0297470864</v>
          </cell>
          <cell r="CM206">
            <v>1124.9218515599998</v>
          </cell>
          <cell r="DG206">
            <v>1103.6075427935998</v>
          </cell>
          <cell r="EP206">
            <v>1108.3440558528</v>
          </cell>
          <cell r="EU206">
            <v>4423.9031972927996</v>
          </cell>
        </row>
        <row r="207">
          <cell r="G207">
            <v>1326</v>
          </cell>
          <cell r="K207">
            <v>1456</v>
          </cell>
          <cell r="O207">
            <v>1297</v>
          </cell>
          <cell r="V207">
            <v>1348</v>
          </cell>
          <cell r="W207">
            <v>5427</v>
          </cell>
          <cell r="BS207">
            <v>5178.1677077519998</v>
          </cell>
          <cell r="CM207">
            <v>5685.8312085119996</v>
          </cell>
          <cell r="DG207">
            <v>5064.9196960439995</v>
          </cell>
          <cell r="EP207">
            <v>5264.0799924960011</v>
          </cell>
          <cell r="EU207">
            <v>21192.998604804001</v>
          </cell>
        </row>
        <row r="208">
          <cell r="G208">
            <v>437</v>
          </cell>
          <cell r="K208">
            <v>347</v>
          </cell>
          <cell r="O208">
            <v>426</v>
          </cell>
          <cell r="V208">
            <v>509</v>
          </cell>
          <cell r="W208">
            <v>1719</v>
          </cell>
          <cell r="BS208">
            <v>1100.9873440800002</v>
          </cell>
          <cell r="CM208">
            <v>874.23937847999991</v>
          </cell>
          <cell r="DG208">
            <v>1073.2737038400001</v>
          </cell>
          <cell r="EP208">
            <v>1282.3857165600002</v>
          </cell>
          <cell r="EU208">
            <v>4330.8861429600001</v>
          </cell>
        </row>
        <row r="209">
          <cell r="G209">
            <v>299</v>
          </cell>
          <cell r="K209">
            <v>307</v>
          </cell>
          <cell r="O209">
            <v>299</v>
          </cell>
          <cell r="V209">
            <v>300</v>
          </cell>
          <cell r="W209">
            <v>1205</v>
          </cell>
          <cell r="BS209">
            <v>595.11263282639993</v>
          </cell>
          <cell r="CM209">
            <v>611.03537885519995</v>
          </cell>
          <cell r="DG209">
            <v>595.11263282639993</v>
          </cell>
          <cell r="EP209">
            <v>597.10297607999996</v>
          </cell>
          <cell r="EU209">
            <v>2398.3636205880002</v>
          </cell>
        </row>
        <row r="210">
          <cell r="G210">
            <v>64</v>
          </cell>
          <cell r="K210">
            <v>76</v>
          </cell>
          <cell r="O210">
            <v>53</v>
          </cell>
          <cell r="V210">
            <v>96</v>
          </cell>
          <cell r="W210">
            <v>289</v>
          </cell>
          <cell r="BS210">
            <v>130.60682818559999</v>
          </cell>
          <cell r="CM210">
            <v>155.09560847040001</v>
          </cell>
          <cell r="DG210">
            <v>108.15877959119999</v>
          </cell>
          <cell r="EP210">
            <v>195.91024227839995</v>
          </cell>
          <cell r="EU210">
            <v>589.77145852560011</v>
          </cell>
        </row>
        <row r="211">
          <cell r="G211">
            <v>364</v>
          </cell>
          <cell r="K211">
            <v>377</v>
          </cell>
          <cell r="O211">
            <v>345</v>
          </cell>
          <cell r="V211">
            <v>374</v>
          </cell>
          <cell r="W211">
            <v>1460</v>
          </cell>
          <cell r="BS211">
            <v>742.82633530560008</v>
          </cell>
          <cell r="CM211">
            <v>769.35584728079994</v>
          </cell>
          <cell r="DG211">
            <v>704.05243318800001</v>
          </cell>
          <cell r="EP211">
            <v>763.23365220959988</v>
          </cell>
          <cell r="EU211">
            <v>2979.4682679839998</v>
          </cell>
        </row>
        <row r="212">
          <cell r="G212">
            <v>332</v>
          </cell>
          <cell r="K212">
            <v>350</v>
          </cell>
          <cell r="O212">
            <v>326</v>
          </cell>
          <cell r="V212">
            <v>324</v>
          </cell>
          <cell r="W212">
            <v>1332</v>
          </cell>
          <cell r="BS212">
            <v>886.6349339328001</v>
          </cell>
          <cell r="CM212">
            <v>934.70550264000008</v>
          </cell>
          <cell r="DG212">
            <v>870.61141103040006</v>
          </cell>
          <cell r="EP212">
            <v>865.27023672960013</v>
          </cell>
          <cell r="EU212">
            <v>3557.2220843328005</v>
          </cell>
        </row>
        <row r="215">
          <cell r="G215">
            <v>436</v>
          </cell>
          <cell r="K215">
            <v>438</v>
          </cell>
          <cell r="O215">
            <v>438</v>
          </cell>
          <cell r="V215">
            <v>705</v>
          </cell>
          <cell r="W215">
            <v>2017</v>
          </cell>
          <cell r="BS215">
            <v>1365.4495835999996</v>
          </cell>
          <cell r="CM215">
            <v>1371.7131137999995</v>
          </cell>
          <cell r="DG215">
            <v>1371.7131137999995</v>
          </cell>
          <cell r="EP215">
            <v>2207.8943954999995</v>
          </cell>
          <cell r="EU215">
            <v>6316.7702067</v>
          </cell>
        </row>
        <row r="217">
          <cell r="G217">
            <v>564</v>
          </cell>
          <cell r="K217">
            <v>564</v>
          </cell>
          <cell r="O217">
            <v>564</v>
          </cell>
          <cell r="V217">
            <v>813</v>
          </cell>
          <cell r="W217">
            <v>2505</v>
          </cell>
          <cell r="BS217">
            <v>1144.5724546272002</v>
          </cell>
          <cell r="CM217">
            <v>1144.5724546272002</v>
          </cell>
          <cell r="DG217">
            <v>1144.5724546272002</v>
          </cell>
          <cell r="EP217">
            <v>1649.8890170423999</v>
          </cell>
          <cell r="EU217">
            <v>5083.6063809240004</v>
          </cell>
        </row>
        <row r="219">
          <cell r="G219">
            <v>235</v>
          </cell>
          <cell r="K219">
            <v>237</v>
          </cell>
          <cell r="O219">
            <v>237</v>
          </cell>
          <cell r="V219">
            <v>237</v>
          </cell>
          <cell r="W219">
            <v>946</v>
          </cell>
          <cell r="BS219">
            <v>600.54727557599983</v>
          </cell>
          <cell r="CM219">
            <v>605.65831621919983</v>
          </cell>
          <cell r="DG219">
            <v>605.65831621919983</v>
          </cell>
          <cell r="EP219">
            <v>605.65831621919983</v>
          </cell>
          <cell r="EU219">
            <v>2417.5222242335994</v>
          </cell>
        </row>
        <row r="220">
          <cell r="G220">
            <v>228</v>
          </cell>
          <cell r="K220">
            <v>228</v>
          </cell>
          <cell r="O220">
            <v>228</v>
          </cell>
          <cell r="V220">
            <v>228</v>
          </cell>
          <cell r="W220">
            <v>912</v>
          </cell>
          <cell r="BS220">
            <v>599.79565195199996</v>
          </cell>
          <cell r="CM220">
            <v>599.79565195199996</v>
          </cell>
          <cell r="DG220">
            <v>599.79565195199996</v>
          </cell>
          <cell r="EP220">
            <v>599.79565195199996</v>
          </cell>
          <cell r="EU220">
            <v>2399.1826078079998</v>
          </cell>
        </row>
        <row r="221">
          <cell r="G221">
            <v>250</v>
          </cell>
          <cell r="K221">
            <v>252</v>
          </cell>
          <cell r="O221">
            <v>250</v>
          </cell>
          <cell r="V221">
            <v>249</v>
          </cell>
          <cell r="W221">
            <v>1001</v>
          </cell>
          <cell r="BS221">
            <v>588.77183879999984</v>
          </cell>
          <cell r="CM221">
            <v>593.48201351039995</v>
          </cell>
          <cell r="DG221">
            <v>588.77183879999984</v>
          </cell>
          <cell r="EP221">
            <v>586.41675144479996</v>
          </cell>
          <cell r="EU221">
            <v>2357.4424425551997</v>
          </cell>
        </row>
        <row r="222">
          <cell r="G222">
            <v>123</v>
          </cell>
          <cell r="K222">
            <v>123</v>
          </cell>
          <cell r="O222">
            <v>123</v>
          </cell>
          <cell r="V222">
            <v>124</v>
          </cell>
          <cell r="W222">
            <v>493</v>
          </cell>
          <cell r="BS222">
            <v>249.61420553039997</v>
          </cell>
          <cell r="CM222">
            <v>249.61420553039997</v>
          </cell>
          <cell r="DG222">
            <v>249.61420553039997</v>
          </cell>
          <cell r="EP222">
            <v>251.64358931520002</v>
          </cell>
          <cell r="EU222">
            <v>1000.4862059064</v>
          </cell>
        </row>
        <row r="223">
          <cell r="G223">
            <v>508</v>
          </cell>
          <cell r="K223">
            <v>510</v>
          </cell>
          <cell r="O223">
            <v>510</v>
          </cell>
          <cell r="V223">
            <v>508</v>
          </cell>
          <cell r="W223">
            <v>2036</v>
          </cell>
          <cell r="BS223">
            <v>1972.7614717919996</v>
          </cell>
          <cell r="CM223">
            <v>1980.5282492400002</v>
          </cell>
          <cell r="DG223">
            <v>1980.5282492400002</v>
          </cell>
          <cell r="EP223">
            <v>1972.7614717919996</v>
          </cell>
          <cell r="EU223">
            <v>7906.5794420639995</v>
          </cell>
        </row>
        <row r="224">
          <cell r="G224">
            <v>238</v>
          </cell>
          <cell r="K224">
            <v>240</v>
          </cell>
          <cell r="O224">
            <v>240</v>
          </cell>
          <cell r="V224">
            <v>239</v>
          </cell>
          <cell r="W224">
            <v>957</v>
          </cell>
          <cell r="BS224">
            <v>596.28807504000008</v>
          </cell>
          <cell r="CM224">
            <v>601.29889920000005</v>
          </cell>
          <cell r="DG224">
            <v>601.29889920000005</v>
          </cell>
          <cell r="EP224">
            <v>598.79348712000012</v>
          </cell>
          <cell r="EU224">
            <v>2397.6793605600005</v>
          </cell>
        </row>
        <row r="225">
          <cell r="G225">
            <v>169</v>
          </cell>
          <cell r="K225">
            <v>171</v>
          </cell>
          <cell r="O225">
            <v>171</v>
          </cell>
          <cell r="V225">
            <v>171</v>
          </cell>
          <cell r="W225">
            <v>682</v>
          </cell>
          <cell r="BS225">
            <v>334.49756680080003</v>
          </cell>
          <cell r="CM225">
            <v>338.45611788719998</v>
          </cell>
          <cell r="DG225">
            <v>338.45611788719998</v>
          </cell>
          <cell r="EP225">
            <v>338.45611788719998</v>
          </cell>
          <cell r="EU225">
            <v>1349.8659204623998</v>
          </cell>
        </row>
        <row r="226">
          <cell r="G226">
            <v>125</v>
          </cell>
          <cell r="K226">
            <v>126</v>
          </cell>
          <cell r="O226">
            <v>126</v>
          </cell>
          <cell r="V226">
            <v>125</v>
          </cell>
          <cell r="W226">
            <v>502</v>
          </cell>
          <cell r="BS226">
            <v>331.96710060000004</v>
          </cell>
          <cell r="CM226">
            <v>334.62283740479995</v>
          </cell>
          <cell r="DG226">
            <v>334.62283740479995</v>
          </cell>
          <cell r="EP226">
            <v>331.96710060000004</v>
          </cell>
          <cell r="EU226">
            <v>1333.1798760095999</v>
          </cell>
        </row>
        <row r="229">
          <cell r="G229">
            <v>746</v>
          </cell>
          <cell r="K229">
            <v>747</v>
          </cell>
          <cell r="O229">
            <v>745</v>
          </cell>
          <cell r="V229">
            <v>1144</v>
          </cell>
          <cell r="W229">
            <v>3382</v>
          </cell>
          <cell r="BS229">
            <v>2336.2967645999997</v>
          </cell>
          <cell r="CM229">
            <v>2339.4285296999992</v>
          </cell>
          <cell r="DG229">
            <v>2333.1649994999993</v>
          </cell>
          <cell r="EP229">
            <v>3582.739274399999</v>
          </cell>
          <cell r="EU229">
            <v>10591.629568199998</v>
          </cell>
        </row>
        <row r="231">
          <cell r="G231">
            <v>1113</v>
          </cell>
          <cell r="K231">
            <v>922</v>
          </cell>
          <cell r="O231">
            <v>1232</v>
          </cell>
          <cell r="V231">
            <v>1180</v>
          </cell>
          <cell r="W231">
            <v>4447</v>
          </cell>
          <cell r="BS231">
            <v>2258.7041524823999</v>
          </cell>
          <cell r="CM231">
            <v>1871.0918495856004</v>
          </cell>
          <cell r="DG231">
            <v>2500.2008228735999</v>
          </cell>
          <cell r="EP231">
            <v>2394.6728660639997</v>
          </cell>
          <cell r="EU231">
            <v>9024.6696910055998</v>
          </cell>
        </row>
        <row r="233">
          <cell r="G233">
            <v>160</v>
          </cell>
          <cell r="K233">
            <v>240</v>
          </cell>
          <cell r="O233">
            <v>140</v>
          </cell>
          <cell r="V233">
            <v>208</v>
          </cell>
          <cell r="W233">
            <v>748</v>
          </cell>
          <cell r="BS233">
            <v>416.90057011199997</v>
          </cell>
          <cell r="CM233">
            <v>625.35085516800007</v>
          </cell>
          <cell r="DG233">
            <v>364.78799884799997</v>
          </cell>
          <cell r="EP233">
            <v>541.97074114559996</v>
          </cell>
          <cell r="EU233">
            <v>1949.0101652735998</v>
          </cell>
        </row>
        <row r="234">
          <cell r="G234">
            <v>210</v>
          </cell>
          <cell r="K234">
            <v>200</v>
          </cell>
          <cell r="O234">
            <v>250</v>
          </cell>
          <cell r="V234">
            <v>170</v>
          </cell>
          <cell r="W234">
            <v>830</v>
          </cell>
          <cell r="BS234">
            <v>552.44336363999992</v>
          </cell>
          <cell r="CM234">
            <v>526.13653679999993</v>
          </cell>
          <cell r="DG234">
            <v>657.67067099999997</v>
          </cell>
          <cell r="EP234">
            <v>447.21605627999992</v>
          </cell>
          <cell r="EU234">
            <v>2183.4666277199999</v>
          </cell>
        </row>
        <row r="235">
          <cell r="G235">
            <v>0</v>
          </cell>
          <cell r="K235">
            <v>51</v>
          </cell>
          <cell r="O235">
            <v>239</v>
          </cell>
          <cell r="V235">
            <v>260</v>
          </cell>
          <cell r="W235">
            <v>550</v>
          </cell>
          <cell r="BS235">
            <v>0</v>
          </cell>
          <cell r="CM235">
            <v>120.10945511520001</v>
          </cell>
          <cell r="DG235">
            <v>562.86587789279997</v>
          </cell>
          <cell r="EP235">
            <v>612.32271235199994</v>
          </cell>
          <cell r="EU235">
            <v>1295.2980453599998</v>
          </cell>
        </row>
        <row r="236">
          <cell r="G236">
            <v>240</v>
          </cell>
          <cell r="K236">
            <v>360</v>
          </cell>
          <cell r="O236">
            <v>240</v>
          </cell>
          <cell r="V236">
            <v>322</v>
          </cell>
          <cell r="W236">
            <v>1162</v>
          </cell>
          <cell r="BS236">
            <v>932.0132937599999</v>
          </cell>
          <cell r="CM236">
            <v>1398.01994064</v>
          </cell>
          <cell r="DG236">
            <v>932.0132937599999</v>
          </cell>
          <cell r="EP236">
            <v>1250.4511691279999</v>
          </cell>
          <cell r="EU236">
            <v>4512.4976972879995</v>
          </cell>
        </row>
        <row r="237">
          <cell r="G237">
            <v>96</v>
          </cell>
          <cell r="K237">
            <v>146</v>
          </cell>
          <cell r="O237">
            <v>100</v>
          </cell>
          <cell r="V237">
            <v>152</v>
          </cell>
          <cell r="W237">
            <v>494</v>
          </cell>
          <cell r="BS237">
            <v>254.95073326079998</v>
          </cell>
          <cell r="CM237">
            <v>387.73757350079995</v>
          </cell>
          <cell r="DG237">
            <v>265.57368047999995</v>
          </cell>
          <cell r="EP237">
            <v>403.67199432959995</v>
          </cell>
          <cell r="EU237">
            <v>1311.9339815711999</v>
          </cell>
        </row>
        <row r="238">
          <cell r="G238">
            <v>180</v>
          </cell>
          <cell r="K238">
            <v>270</v>
          </cell>
          <cell r="O238">
            <v>180</v>
          </cell>
          <cell r="V238">
            <v>270</v>
          </cell>
          <cell r="W238">
            <v>900</v>
          </cell>
          <cell r="BS238">
            <v>459.99365788799997</v>
          </cell>
          <cell r="CM238">
            <v>689.99048683199999</v>
          </cell>
          <cell r="DG238">
            <v>459.99365788799997</v>
          </cell>
          <cell r="EP238">
            <v>689.99048683199999</v>
          </cell>
          <cell r="EU238">
            <v>2299.9682894399998</v>
          </cell>
        </row>
        <row r="241">
          <cell r="G241">
            <v>1007</v>
          </cell>
          <cell r="K241">
            <v>1057</v>
          </cell>
          <cell r="O241">
            <v>1270</v>
          </cell>
          <cell r="V241">
            <v>1249</v>
          </cell>
          <cell r="W241">
            <v>4583</v>
          </cell>
          <cell r="BS241">
            <v>3153.6874556999996</v>
          </cell>
          <cell r="CM241">
            <v>3310.2757106999989</v>
          </cell>
          <cell r="DG241">
            <v>3977.341676999999</v>
          </cell>
          <cell r="EP241">
            <v>3911.5746098999989</v>
          </cell>
          <cell r="EU241">
            <v>14352.879453299996</v>
          </cell>
        </row>
        <row r="243">
          <cell r="G243">
            <v>1148</v>
          </cell>
          <cell r="K243">
            <v>1268</v>
          </cell>
          <cell r="O243">
            <v>1452</v>
          </cell>
          <cell r="V243">
            <v>1276</v>
          </cell>
          <cell r="W243">
            <v>5144</v>
          </cell>
          <cell r="BS243">
            <v>2329.7325849504</v>
          </cell>
          <cell r="CM243">
            <v>2573.2586391264003</v>
          </cell>
          <cell r="DG243">
            <v>2946.6652555295996</v>
          </cell>
          <cell r="EP243">
            <v>2589.4937094048005</v>
          </cell>
          <cell r="EU243">
            <v>10439.150189011199</v>
          </cell>
        </row>
        <row r="245">
          <cell r="G245">
            <v>307</v>
          </cell>
          <cell r="K245">
            <v>321</v>
          </cell>
          <cell r="O245">
            <v>385</v>
          </cell>
          <cell r="V245">
            <v>345</v>
          </cell>
          <cell r="W245">
            <v>1358</v>
          </cell>
          <cell r="BS245">
            <v>807.61958398799993</v>
          </cell>
          <cell r="CM245">
            <v>844.44914156399989</v>
          </cell>
          <cell r="DG245">
            <v>1012.8128333399999</v>
          </cell>
          <cell r="EP245">
            <v>907.58552597999983</v>
          </cell>
          <cell r="EU245">
            <v>3572.4670848719993</v>
          </cell>
        </row>
        <row r="246">
          <cell r="G246">
            <v>326</v>
          </cell>
          <cell r="K246">
            <v>362</v>
          </cell>
          <cell r="O246">
            <v>422</v>
          </cell>
          <cell r="V246">
            <v>384</v>
          </cell>
          <cell r="W246">
            <v>1494</v>
          </cell>
          <cell r="BS246">
            <v>767.75847779519995</v>
          </cell>
          <cell r="CM246">
            <v>852.5416225823999</v>
          </cell>
          <cell r="DG246">
            <v>993.8468638943998</v>
          </cell>
          <cell r="EP246">
            <v>904.35354439679986</v>
          </cell>
          <cell r="EU246">
            <v>3518.5005086687993</v>
          </cell>
        </row>
        <row r="247">
          <cell r="G247">
            <v>0</v>
          </cell>
          <cell r="K247">
            <v>0</v>
          </cell>
          <cell r="O247">
            <v>0</v>
          </cell>
          <cell r="V247">
            <v>0</v>
          </cell>
          <cell r="W247">
            <v>0</v>
          </cell>
          <cell r="BS247">
            <v>0</v>
          </cell>
          <cell r="CM247">
            <v>0</v>
          </cell>
          <cell r="DG247">
            <v>0</v>
          </cell>
          <cell r="EP247">
            <v>0</v>
          </cell>
          <cell r="EU247">
            <v>0</v>
          </cell>
        </row>
        <row r="248">
          <cell r="G248">
            <v>494</v>
          </cell>
          <cell r="K248">
            <v>589</v>
          </cell>
          <cell r="O248">
            <v>732</v>
          </cell>
          <cell r="V248">
            <v>589</v>
          </cell>
          <cell r="W248">
            <v>2404</v>
          </cell>
          <cell r="BS248">
            <v>1918.3940296559999</v>
          </cell>
          <cell r="CM248">
            <v>2287.3159584359996</v>
          </cell>
          <cell r="DG248">
            <v>2842.640545968</v>
          </cell>
          <cell r="EP248">
            <v>2287.3159584360001</v>
          </cell>
          <cell r="EU248">
            <v>9335.6664924960005</v>
          </cell>
        </row>
        <row r="249">
          <cell r="G249">
            <v>315</v>
          </cell>
          <cell r="K249">
            <v>320</v>
          </cell>
          <cell r="O249">
            <v>360</v>
          </cell>
          <cell r="V249">
            <v>324</v>
          </cell>
          <cell r="W249">
            <v>1319</v>
          </cell>
          <cell r="BS249">
            <v>804.98890130400002</v>
          </cell>
          <cell r="CM249">
            <v>817.76650291200008</v>
          </cell>
          <cell r="DG249">
            <v>919.98731577600017</v>
          </cell>
          <cell r="EP249">
            <v>827.98858419840019</v>
          </cell>
          <cell r="EU249">
            <v>3370.7313041904004</v>
          </cell>
        </row>
        <row r="250">
          <cell r="G250">
            <v>170</v>
          </cell>
          <cell r="K250">
            <v>170</v>
          </cell>
          <cell r="O250">
            <v>167</v>
          </cell>
          <cell r="V250">
            <v>168</v>
          </cell>
          <cell r="W250">
            <v>675</v>
          </cell>
          <cell r="BS250">
            <v>451.47525681599996</v>
          </cell>
          <cell r="CM250">
            <v>451.47525681599996</v>
          </cell>
          <cell r="DG250">
            <v>443.50804640160004</v>
          </cell>
          <cell r="EP250">
            <v>446.16378320640001</v>
          </cell>
          <cell r="EU250">
            <v>1792.62234324</v>
          </cell>
        </row>
        <row r="253">
          <cell r="G253">
            <v>198</v>
          </cell>
          <cell r="K253">
            <v>198</v>
          </cell>
          <cell r="O253">
            <v>198</v>
          </cell>
          <cell r="V253">
            <v>391</v>
          </cell>
          <cell r="W253">
            <v>985</v>
          </cell>
          <cell r="BS253">
            <v>518.79934529280001</v>
          </cell>
          <cell r="CM253">
            <v>518.79934529280001</v>
          </cell>
          <cell r="DG253">
            <v>518.79934529280001</v>
          </cell>
          <cell r="EP253">
            <v>1024.4976970176001</v>
          </cell>
          <cell r="EU253">
            <v>2580.895732896</v>
          </cell>
        </row>
        <row r="254">
          <cell r="G254">
            <v>137</v>
          </cell>
          <cell r="K254">
            <v>214</v>
          </cell>
          <cell r="O254">
            <v>214</v>
          </cell>
          <cell r="V254">
            <v>198</v>
          </cell>
          <cell r="W254">
            <v>763</v>
          </cell>
          <cell r="BS254">
            <v>358.96722376319997</v>
          </cell>
          <cell r="CM254">
            <v>560.72252471039997</v>
          </cell>
          <cell r="DG254">
            <v>560.72252471039997</v>
          </cell>
          <cell r="EP254">
            <v>518.79934529280001</v>
          </cell>
          <cell r="EU254">
            <v>1999.2116184768001</v>
          </cell>
        </row>
        <row r="255">
          <cell r="G255">
            <v>8448</v>
          </cell>
          <cell r="K255">
            <v>8448</v>
          </cell>
          <cell r="O255">
            <v>8448</v>
          </cell>
          <cell r="V255">
            <v>13908</v>
          </cell>
          <cell r="W255">
            <v>39252</v>
          </cell>
          <cell r="BS255">
            <v>17240.101320499201</v>
          </cell>
          <cell r="CM255">
            <v>17240.101320499201</v>
          </cell>
          <cell r="DG255">
            <v>17240.101320499201</v>
          </cell>
          <cell r="EP255">
            <v>28382.496350083195</v>
          </cell>
          <cell r="EU255">
            <v>80102.80031158081</v>
          </cell>
        </row>
        <row r="257">
          <cell r="G257">
            <v>0</v>
          </cell>
          <cell r="K257">
            <v>0</v>
          </cell>
          <cell r="O257">
            <v>0</v>
          </cell>
          <cell r="V257">
            <v>0</v>
          </cell>
          <cell r="W257">
            <v>0</v>
          </cell>
          <cell r="BS257">
            <v>0</v>
          </cell>
          <cell r="CM257">
            <v>0</v>
          </cell>
          <cell r="DG257">
            <v>0</v>
          </cell>
          <cell r="EP257">
            <v>0</v>
          </cell>
          <cell r="EU257">
            <v>0</v>
          </cell>
        </row>
        <row r="258">
          <cell r="G258">
            <v>520</v>
          </cell>
          <cell r="K258">
            <v>650</v>
          </cell>
          <cell r="O258">
            <v>621</v>
          </cell>
          <cell r="V258">
            <v>582</v>
          </cell>
          <cell r="W258">
            <v>2373</v>
          </cell>
          <cell r="BS258">
            <v>1991.3510223360001</v>
          </cell>
          <cell r="CM258">
            <v>2489.1887779200001</v>
          </cell>
          <cell r="DG258">
            <v>2378.1326632127993</v>
          </cell>
          <cell r="EP258">
            <v>2228.7813365375996</v>
          </cell>
          <cell r="EU258">
            <v>9087.4538000064003</v>
          </cell>
        </row>
        <row r="259">
          <cell r="G259">
            <v>862</v>
          </cell>
          <cell r="K259">
            <v>892</v>
          </cell>
          <cell r="O259">
            <v>761</v>
          </cell>
          <cell r="V259">
            <v>596</v>
          </cell>
          <cell r="W259">
            <v>3111</v>
          </cell>
          <cell r="BS259">
            <v>2215.1764586016002</v>
          </cell>
          <cell r="CM259">
            <v>2292.2707669055999</v>
          </cell>
          <cell r="DG259">
            <v>1955.6256206448002</v>
          </cell>
          <cell r="EP259">
            <v>1531.6069249727998</v>
          </cell>
          <cell r="EU259">
            <v>7994.6797711248</v>
          </cell>
        </row>
        <row r="260">
          <cell r="G260">
            <v>320</v>
          </cell>
          <cell r="K260">
            <v>151</v>
          </cell>
          <cell r="O260">
            <v>160</v>
          </cell>
          <cell r="V260">
            <v>162</v>
          </cell>
          <cell r="W260">
            <v>793</v>
          </cell>
          <cell r="BS260">
            <v>846.5257382399999</v>
          </cell>
          <cell r="CM260">
            <v>399.45433273200001</v>
          </cell>
          <cell r="DG260">
            <v>423.26286911999995</v>
          </cell>
          <cell r="EP260">
            <v>428.55365498399999</v>
          </cell>
          <cell r="EU260">
            <v>2097.7965950759999</v>
          </cell>
        </row>
        <row r="261">
          <cell r="G261">
            <v>464</v>
          </cell>
          <cell r="K261">
            <v>465</v>
          </cell>
          <cell r="O261">
            <v>443</v>
          </cell>
          <cell r="V261">
            <v>335</v>
          </cell>
          <cell r="W261">
            <v>1707</v>
          </cell>
          <cell r="BS261">
            <v>1098.8710297343998</v>
          </cell>
          <cell r="CM261">
            <v>1101.2392862639999</v>
          </cell>
          <cell r="DG261">
            <v>1049.1376426127999</v>
          </cell>
          <cell r="EP261">
            <v>793.36593741599972</v>
          </cell>
          <cell r="EU261">
            <v>4042.6138960271992</v>
          </cell>
        </row>
        <row r="262">
          <cell r="G262">
            <v>201</v>
          </cell>
          <cell r="K262">
            <v>261</v>
          </cell>
          <cell r="O262">
            <v>100</v>
          </cell>
          <cell r="V262">
            <v>174</v>
          </cell>
          <cell r="W262">
            <v>736</v>
          </cell>
          <cell r="BS262">
            <v>334.22650129440001</v>
          </cell>
          <cell r="CM262">
            <v>433.99560615840005</v>
          </cell>
          <cell r="DG262">
            <v>166.28184144000002</v>
          </cell>
          <cell r="EP262">
            <v>289.33040410560005</v>
          </cell>
          <cell r="EU262">
            <v>1223.8343529984002</v>
          </cell>
        </row>
        <row r="263">
          <cell r="G263">
            <v>484</v>
          </cell>
          <cell r="K263">
            <v>584</v>
          </cell>
          <cell r="O263">
            <v>426</v>
          </cell>
          <cell r="V263">
            <v>423</v>
          </cell>
          <cell r="W263">
            <v>1917</v>
          </cell>
          <cell r="BS263">
            <v>987.71413815359983</v>
          </cell>
          <cell r="CM263">
            <v>1191.7873071935999</v>
          </cell>
          <cell r="DG263">
            <v>869.35170011039986</v>
          </cell>
          <cell r="EP263">
            <v>863.22950503919992</v>
          </cell>
          <cell r="EU263">
            <v>3912.082650496799</v>
          </cell>
        </row>
        <row r="264">
          <cell r="G264">
            <v>195</v>
          </cell>
          <cell r="K264">
            <v>235</v>
          </cell>
          <cell r="O264">
            <v>24</v>
          </cell>
          <cell r="V264">
            <v>117</v>
          </cell>
          <cell r="W264">
            <v>571</v>
          </cell>
          <cell r="BS264">
            <v>397.94267962800001</v>
          </cell>
          <cell r="CM264">
            <v>479.571947244</v>
          </cell>
          <cell r="DG264">
            <v>48.977560569600001</v>
          </cell>
          <cell r="EP264">
            <v>238.76560777679998</v>
          </cell>
          <cell r="EU264">
            <v>1165.2577952184001</v>
          </cell>
        </row>
        <row r="265">
          <cell r="G265">
            <v>221</v>
          </cell>
          <cell r="K265">
            <v>235</v>
          </cell>
          <cell r="O265">
            <v>77</v>
          </cell>
          <cell r="V265">
            <v>152</v>
          </cell>
          <cell r="W265">
            <v>685</v>
          </cell>
          <cell r="BS265">
            <v>451.00170357840005</v>
          </cell>
          <cell r="CM265">
            <v>479.57194724400011</v>
          </cell>
          <cell r="DG265">
            <v>157.13634016080005</v>
          </cell>
          <cell r="EP265">
            <v>310.19121694080002</v>
          </cell>
          <cell r="EU265">
            <v>1397.9012079240003</v>
          </cell>
        </row>
        <row r="266">
          <cell r="G266">
            <v>238</v>
          </cell>
          <cell r="K266">
            <v>240</v>
          </cell>
          <cell r="O266">
            <v>240</v>
          </cell>
          <cell r="V266">
            <v>483</v>
          </cell>
          <cell r="W266">
            <v>1201</v>
          </cell>
          <cell r="BS266">
            <v>485.69414231519988</v>
          </cell>
          <cell r="CM266">
            <v>489.77560569599996</v>
          </cell>
          <cell r="DG266">
            <v>489.77560569599996</v>
          </cell>
          <cell r="EP266">
            <v>985.67340646320019</v>
          </cell>
          <cell r="EU266">
            <v>2450.9187601704002</v>
          </cell>
        </row>
        <row r="267">
          <cell r="G267">
            <v>168</v>
          </cell>
          <cell r="K267">
            <v>174</v>
          </cell>
          <cell r="O267">
            <v>113</v>
          </cell>
          <cell r="V267">
            <v>150</v>
          </cell>
          <cell r="W267">
            <v>605</v>
          </cell>
          <cell r="BS267">
            <v>423.26286912</v>
          </cell>
          <cell r="CM267">
            <v>438.37940015999999</v>
          </cell>
          <cell r="DG267">
            <v>284.69466792000003</v>
          </cell>
          <cell r="EP267">
            <v>377.91327600000005</v>
          </cell>
          <cell r="EU267">
            <v>1524.2502132</v>
          </cell>
        </row>
        <row r="268">
          <cell r="G268">
            <v>89</v>
          </cell>
          <cell r="K268">
            <v>135</v>
          </cell>
          <cell r="O268">
            <v>135</v>
          </cell>
          <cell r="V268">
            <v>177</v>
          </cell>
          <cell r="W268">
            <v>536</v>
          </cell>
          <cell r="BS268">
            <v>224.22854375999998</v>
          </cell>
          <cell r="CM268">
            <v>340.12194840000001</v>
          </cell>
          <cell r="DG268">
            <v>340.12194840000001</v>
          </cell>
          <cell r="EP268">
            <v>445.93766568000001</v>
          </cell>
          <cell r="EU268">
            <v>1350.41010624</v>
          </cell>
        </row>
        <row r="269">
          <cell r="G269">
            <v>564</v>
          </cell>
          <cell r="K269">
            <v>562</v>
          </cell>
          <cell r="O269">
            <v>339</v>
          </cell>
          <cell r="V269">
            <v>408</v>
          </cell>
          <cell r="W269">
            <v>1873</v>
          </cell>
          <cell r="BS269">
            <v>1122.5535950303999</v>
          </cell>
          <cell r="CM269">
            <v>1118.5729085232001</v>
          </cell>
          <cell r="DG269">
            <v>674.72636297039992</v>
          </cell>
          <cell r="EP269">
            <v>812.06004746880001</v>
          </cell>
          <cell r="EU269">
            <v>3727.9129139928004</v>
          </cell>
        </row>
        <row r="270">
          <cell r="G270">
            <v>102</v>
          </cell>
          <cell r="K270">
            <v>114</v>
          </cell>
          <cell r="O270">
            <v>98</v>
          </cell>
          <cell r="V270">
            <v>126</v>
          </cell>
          <cell r="W270">
            <v>440</v>
          </cell>
          <cell r="BS270">
            <v>208.15463242080003</v>
          </cell>
          <cell r="CM270">
            <v>232.64341270560001</v>
          </cell>
          <cell r="DG270">
            <v>199.99170565920002</v>
          </cell>
          <cell r="EP270">
            <v>257.13219299040003</v>
          </cell>
          <cell r="EU270">
            <v>897.92194377600003</v>
          </cell>
        </row>
        <row r="271">
          <cell r="G271">
            <v>93</v>
          </cell>
          <cell r="K271">
            <v>107</v>
          </cell>
          <cell r="O271">
            <v>0</v>
          </cell>
          <cell r="V271">
            <v>99</v>
          </cell>
          <cell r="W271">
            <v>299</v>
          </cell>
          <cell r="BS271">
            <v>189.78804720720001</v>
          </cell>
          <cell r="CM271">
            <v>218.35829087280001</v>
          </cell>
          <cell r="DG271">
            <v>0</v>
          </cell>
          <cell r="EP271">
            <v>202.03243734959997</v>
          </cell>
          <cell r="EU271">
            <v>610.17877542960014</v>
          </cell>
        </row>
        <row r="272">
          <cell r="G272">
            <v>0</v>
          </cell>
          <cell r="K272">
            <v>0</v>
          </cell>
          <cell r="O272">
            <v>0</v>
          </cell>
          <cell r="V272">
            <v>0</v>
          </cell>
          <cell r="W272">
            <v>0</v>
          </cell>
          <cell r="BS272">
            <v>0</v>
          </cell>
          <cell r="CM272">
            <v>0</v>
          </cell>
          <cell r="DG272">
            <v>0</v>
          </cell>
          <cell r="EP272">
            <v>0</v>
          </cell>
          <cell r="EU272">
            <v>0</v>
          </cell>
        </row>
        <row r="273">
          <cell r="G273">
            <v>85</v>
          </cell>
          <cell r="K273">
            <v>255</v>
          </cell>
          <cell r="O273">
            <v>255</v>
          </cell>
          <cell r="V273">
            <v>425</v>
          </cell>
          <cell r="W273">
            <v>1020</v>
          </cell>
          <cell r="BS273">
            <v>173.46219368399997</v>
          </cell>
          <cell r="CM273">
            <v>520.38658105199988</v>
          </cell>
          <cell r="DG273">
            <v>520.38658105199988</v>
          </cell>
          <cell r="EP273">
            <v>867.31096841999999</v>
          </cell>
          <cell r="EU273">
            <v>2081.5463242079995</v>
          </cell>
        </row>
        <row r="274">
          <cell r="G274">
            <v>2</v>
          </cell>
          <cell r="K274">
            <v>3</v>
          </cell>
          <cell r="O274">
            <v>4</v>
          </cell>
          <cell r="V274">
            <v>46</v>
          </cell>
          <cell r="W274">
            <v>55</v>
          </cell>
          <cell r="BS274">
            <v>5.3411743007999997</v>
          </cell>
          <cell r="CM274">
            <v>8.0117614511999982</v>
          </cell>
          <cell r="DG274">
            <v>10.682348601599999</v>
          </cell>
          <cell r="EP274">
            <v>122.84700891840001</v>
          </cell>
          <cell r="EU274">
            <v>146.882293272</v>
          </cell>
        </row>
        <row r="275">
          <cell r="G275">
            <v>7</v>
          </cell>
          <cell r="K275">
            <v>0</v>
          </cell>
          <cell r="O275">
            <v>32</v>
          </cell>
          <cell r="V275">
            <v>186</v>
          </cell>
          <cell r="W275">
            <v>225</v>
          </cell>
          <cell r="BS275">
            <v>14.2851218328</v>
          </cell>
          <cell r="CM275">
            <v>0</v>
          </cell>
          <cell r="DG275">
            <v>65.303414092799997</v>
          </cell>
          <cell r="EP275">
            <v>379.57609441439996</v>
          </cell>
          <cell r="EU275">
            <v>459.16463033999992</v>
          </cell>
        </row>
        <row r="276">
          <cell r="G276">
            <v>145</v>
          </cell>
          <cell r="K276">
            <v>183</v>
          </cell>
          <cell r="O276">
            <v>107</v>
          </cell>
          <cell r="V276">
            <v>128</v>
          </cell>
          <cell r="W276">
            <v>563</v>
          </cell>
          <cell r="BS276">
            <v>529.70844185999999</v>
          </cell>
          <cell r="CM276">
            <v>668.52858524399994</v>
          </cell>
          <cell r="DG276">
            <v>390.88829847599999</v>
          </cell>
          <cell r="EP276">
            <v>467.60469350399995</v>
          </cell>
          <cell r="EU276">
            <v>2056.7300190839997</v>
          </cell>
        </row>
        <row r="278">
          <cell r="G278">
            <v>155</v>
          </cell>
          <cell r="K278">
            <v>356</v>
          </cell>
          <cell r="O278">
            <v>292</v>
          </cell>
          <cell r="V278">
            <v>474</v>
          </cell>
          <cell r="W278">
            <v>1277</v>
          </cell>
          <cell r="BS278">
            <v>410.03590446000004</v>
          </cell>
          <cell r="CM278">
            <v>941.75988379200021</v>
          </cell>
          <cell r="DG278">
            <v>772.45473614400021</v>
          </cell>
          <cell r="EP278">
            <v>1253.9162497680002</v>
          </cell>
          <cell r="EU278">
            <v>3378.1667741639999</v>
          </cell>
        </row>
        <row r="280">
          <cell r="G280">
            <v>1773</v>
          </cell>
          <cell r="K280">
            <v>2166</v>
          </cell>
          <cell r="O280">
            <v>2468</v>
          </cell>
          <cell r="V280">
            <v>3613</v>
          </cell>
          <cell r="W280">
            <v>10020</v>
          </cell>
          <cell r="BS280">
            <v>6942.9995905680016</v>
          </cell>
          <cell r="CM280">
            <v>8481.9724270560018</v>
          </cell>
          <cell r="DG280">
            <v>9664.5927746880006</v>
          </cell>
          <cell r="EP280">
            <v>14148.368596008002</v>
          </cell>
          <cell r="EU280">
            <v>39237.933388320002</v>
          </cell>
        </row>
        <row r="281">
          <cell r="G281">
            <v>0</v>
          </cell>
          <cell r="K281">
            <v>54</v>
          </cell>
          <cell r="O281">
            <v>21</v>
          </cell>
          <cell r="V281">
            <v>1164</v>
          </cell>
          <cell r="W281">
            <v>1239</v>
          </cell>
          <cell r="BS281">
            <v>0</v>
          </cell>
          <cell r="CM281">
            <v>110.50590473279999</v>
          </cell>
          <cell r="DG281">
            <v>42.974518507199996</v>
          </cell>
          <cell r="EP281">
            <v>2382.0161686848</v>
          </cell>
          <cell r="EU281">
            <v>2535.4965919247998</v>
          </cell>
        </row>
        <row r="284">
          <cell r="G284">
            <v>245</v>
          </cell>
          <cell r="K284">
            <v>262</v>
          </cell>
          <cell r="O284">
            <v>161</v>
          </cell>
          <cell r="V284">
            <v>466</v>
          </cell>
          <cell r="W284">
            <v>1134</v>
          </cell>
          <cell r="BS284">
            <v>643.73353082430947</v>
          </cell>
          <cell r="CM284">
            <v>688.40075541211877</v>
          </cell>
          <cell r="DG284">
            <v>423.02489168454622</v>
          </cell>
          <cell r="EP284">
            <v>1224.4074504658295</v>
          </cell>
          <cell r="EU284">
            <v>2979.566628386804</v>
          </cell>
        </row>
        <row r="285">
          <cell r="G285">
            <v>3449</v>
          </cell>
          <cell r="K285">
            <v>4627</v>
          </cell>
          <cell r="O285">
            <v>3706</v>
          </cell>
          <cell r="V285">
            <v>6805</v>
          </cell>
          <cell r="W285">
            <v>18587</v>
          </cell>
          <cell r="BS285">
            <v>7058.0530915563795</v>
          </cell>
          <cell r="CM285">
            <v>9468.7189488638342</v>
          </cell>
          <cell r="DG285">
            <v>7583.9793439570713</v>
          </cell>
          <cell r="EP285">
            <v>13925.790457535853</v>
          </cell>
          <cell r="EU285">
            <v>38036.541841913138</v>
          </cell>
        </row>
        <row r="287">
          <cell r="G287">
            <v>118</v>
          </cell>
          <cell r="K287">
            <v>139</v>
          </cell>
          <cell r="O287">
            <v>63</v>
          </cell>
          <cell r="V287">
            <v>159</v>
          </cell>
          <cell r="W287">
            <v>479</v>
          </cell>
          <cell r="BS287">
            <v>462.08344893157857</v>
          </cell>
          <cell r="CM287">
            <v>544.31863899567315</v>
          </cell>
          <cell r="DG287">
            <v>246.70557019228349</v>
          </cell>
          <cell r="EP287">
            <v>622.63786762814402</v>
          </cell>
          <cell r="EU287">
            <v>1875.745525747679</v>
          </cell>
        </row>
        <row r="288">
          <cell r="G288">
            <v>347</v>
          </cell>
          <cell r="K288">
            <v>545</v>
          </cell>
          <cell r="O288">
            <v>553</v>
          </cell>
          <cell r="V288">
            <v>297</v>
          </cell>
          <cell r="W288">
            <v>1742</v>
          </cell>
          <cell r="BS288">
            <v>1332.5385145132414</v>
          </cell>
          <cell r="CM288">
            <v>2092.8919031980304</v>
          </cell>
          <cell r="DG288">
            <v>2123.6132522357993</v>
          </cell>
          <cell r="EP288">
            <v>1140.5300830271833</v>
          </cell>
          <cell r="EU288">
            <v>6689.5737529742537</v>
          </cell>
        </row>
        <row r="289">
          <cell r="G289">
            <v>199</v>
          </cell>
          <cell r="K289">
            <v>199</v>
          </cell>
          <cell r="O289">
            <v>28</v>
          </cell>
          <cell r="V289">
            <v>1161</v>
          </cell>
          <cell r="W289">
            <v>1587</v>
          </cell>
          <cell r="BS289">
            <v>512.81409767157902</v>
          </cell>
          <cell r="CM289">
            <v>512.81409767157902</v>
          </cell>
          <cell r="DG289">
            <v>72.154747411076457</v>
          </cell>
          <cell r="EP289">
            <v>2991.8450622949917</v>
          </cell>
          <cell r="EU289">
            <v>4089.6280050492264</v>
          </cell>
        </row>
        <row r="290">
          <cell r="G290">
            <v>407</v>
          </cell>
          <cell r="K290">
            <v>242</v>
          </cell>
          <cell r="O290">
            <v>153</v>
          </cell>
          <cell r="V290">
            <v>30</v>
          </cell>
          <cell r="W290">
            <v>832</v>
          </cell>
          <cell r="BS290">
            <v>1079.668463099563</v>
          </cell>
          <cell r="CM290">
            <v>641.96503211325376</v>
          </cell>
          <cell r="DG290">
            <v>405.87045418730509</v>
          </cell>
          <cell r="EP290">
            <v>79.582441997510799</v>
          </cell>
          <cell r="EU290">
            <v>2207.0863913976327</v>
          </cell>
        </row>
        <row r="291">
          <cell r="G291">
            <v>243</v>
          </cell>
          <cell r="K291">
            <v>567</v>
          </cell>
          <cell r="O291">
            <v>359</v>
          </cell>
          <cell r="V291">
            <v>1007</v>
          </cell>
          <cell r="W291">
            <v>2176</v>
          </cell>
          <cell r="BS291">
            <v>577.08639368480692</v>
          </cell>
          <cell r="CM291">
            <v>1346.5349185978828</v>
          </cell>
          <cell r="DG291">
            <v>852.56796433269812</v>
          </cell>
          <cell r="EP291">
            <v>2391.46501415885</v>
          </cell>
          <cell r="EU291">
            <v>5167.6542907742387</v>
          </cell>
        </row>
        <row r="292">
          <cell r="G292">
            <v>205</v>
          </cell>
          <cell r="K292">
            <v>185</v>
          </cell>
          <cell r="O292">
            <v>3</v>
          </cell>
          <cell r="V292">
            <v>360</v>
          </cell>
          <cell r="W292">
            <v>753</v>
          </cell>
          <cell r="BS292">
            <v>341.82553657978451</v>
          </cell>
          <cell r="CM292">
            <v>308.47670374273235</v>
          </cell>
          <cell r="DG292">
            <v>5.0023249255578222</v>
          </cell>
          <cell r="EP292">
            <v>600.2789910669386</v>
          </cell>
          <cell r="EU292">
            <v>1255.5835563150131</v>
          </cell>
        </row>
        <row r="293">
          <cell r="G293">
            <v>565</v>
          </cell>
          <cell r="K293">
            <v>592</v>
          </cell>
          <cell r="O293">
            <v>91</v>
          </cell>
          <cell r="V293">
            <v>1963</v>
          </cell>
          <cell r="W293">
            <v>3211</v>
          </cell>
          <cell r="BS293">
            <v>1156.2191930209785</v>
          </cell>
          <cell r="CM293">
            <v>1211.4721456078216</v>
          </cell>
          <cell r="DG293">
            <v>186.22291427417528</v>
          </cell>
          <cell r="EP293">
            <v>4017.0942936286383</v>
          </cell>
          <cell r="EU293">
            <v>6571.0085465316133</v>
          </cell>
        </row>
        <row r="294">
          <cell r="G294">
            <v>405</v>
          </cell>
          <cell r="K294">
            <v>427</v>
          </cell>
          <cell r="O294">
            <v>463</v>
          </cell>
          <cell r="V294">
            <v>480</v>
          </cell>
          <cell r="W294">
            <v>1775</v>
          </cell>
          <cell r="BS294">
            <v>828.79428880264811</v>
          </cell>
          <cell r="CM294">
            <v>873.81521313266853</v>
          </cell>
          <cell r="DG294">
            <v>947.48581658179285</v>
          </cell>
          <cell r="EP294">
            <v>982.27471265499048</v>
          </cell>
          <cell r="EU294">
            <v>3632.3700311721</v>
          </cell>
        </row>
        <row r="295">
          <cell r="G295">
            <v>130</v>
          </cell>
          <cell r="K295">
            <v>275</v>
          </cell>
          <cell r="O295">
            <v>149</v>
          </cell>
          <cell r="V295">
            <v>134</v>
          </cell>
          <cell r="W295">
            <v>688</v>
          </cell>
          <cell r="BS295">
            <v>266.03273467739325</v>
          </cell>
          <cell r="CM295">
            <v>562.76155412525486</v>
          </cell>
          <cell r="DG295">
            <v>304.91444205332004</v>
          </cell>
          <cell r="EP295">
            <v>274.21835728285151</v>
          </cell>
          <cell r="EU295">
            <v>1407.9270881388197</v>
          </cell>
        </row>
        <row r="296">
          <cell r="G296">
            <v>144</v>
          </cell>
          <cell r="K296">
            <v>129</v>
          </cell>
          <cell r="O296">
            <v>168</v>
          </cell>
          <cell r="V296">
            <v>195</v>
          </cell>
          <cell r="W296">
            <v>636</v>
          </cell>
          <cell r="BS296">
            <v>294.68241379649714</v>
          </cell>
          <cell r="CM296">
            <v>263.98632902602867</v>
          </cell>
          <cell r="DG296">
            <v>343.79614942924673</v>
          </cell>
          <cell r="EP296">
            <v>399.04910201608988</v>
          </cell>
          <cell r="EU296">
            <v>1301.5139942678622</v>
          </cell>
        </row>
        <row r="297">
          <cell r="G297">
            <v>0</v>
          </cell>
          <cell r="K297">
            <v>0</v>
          </cell>
          <cell r="O297">
            <v>0</v>
          </cell>
          <cell r="V297">
            <v>0</v>
          </cell>
          <cell r="W297">
            <v>0</v>
          </cell>
          <cell r="BS297">
            <v>0</v>
          </cell>
          <cell r="CM297">
            <v>0</v>
          </cell>
          <cell r="DG297">
            <v>0</v>
          </cell>
          <cell r="EP297">
            <v>0</v>
          </cell>
          <cell r="EU297">
            <v>0</v>
          </cell>
        </row>
        <row r="298">
          <cell r="G298">
            <v>238</v>
          </cell>
          <cell r="K298">
            <v>266</v>
          </cell>
          <cell r="O298">
            <v>293</v>
          </cell>
          <cell r="V298">
            <v>444</v>
          </cell>
          <cell r="W298">
            <v>1241</v>
          </cell>
          <cell r="BS298">
            <v>601.28956175897054</v>
          </cell>
          <cell r="CM298">
            <v>672.02951020120236</v>
          </cell>
          <cell r="DG298">
            <v>740.24303191335446</v>
          </cell>
          <cell r="EP298">
            <v>1121.7334681553903</v>
          </cell>
          <cell r="EU298">
            <v>3135.2955720289174</v>
          </cell>
        </row>
        <row r="299">
          <cell r="G299">
            <v>302</v>
          </cell>
          <cell r="K299">
            <v>367</v>
          </cell>
          <cell r="O299">
            <v>176</v>
          </cell>
          <cell r="V299">
            <v>460</v>
          </cell>
          <cell r="W299">
            <v>1305</v>
          </cell>
          <cell r="BS299">
            <v>602.75488926241678</v>
          </cell>
          <cell r="CM299">
            <v>732.48690185200974</v>
          </cell>
          <cell r="DG299">
            <v>351.27437255028264</v>
          </cell>
          <cell r="EP299">
            <v>918.10347371096589</v>
          </cell>
          <cell r="EU299">
            <v>2604.6196373756752</v>
          </cell>
        </row>
        <row r="300">
          <cell r="G300">
            <v>116</v>
          </cell>
          <cell r="K300">
            <v>124</v>
          </cell>
          <cell r="O300">
            <v>157</v>
          </cell>
          <cell r="V300">
            <v>260</v>
          </cell>
          <cell r="W300">
            <v>657</v>
          </cell>
          <cell r="BS300">
            <v>237.38305555828936</v>
          </cell>
          <cell r="CM300">
            <v>253.75430076920583</v>
          </cell>
          <cell r="DG300">
            <v>321.28568726423646</v>
          </cell>
          <cell r="EP300">
            <v>532.0654693547865</v>
          </cell>
          <cell r="EU300">
            <v>1344.4885129465181</v>
          </cell>
        </row>
        <row r="301">
          <cell r="G301">
            <v>16</v>
          </cell>
          <cell r="K301">
            <v>0</v>
          </cell>
          <cell r="O301">
            <v>0</v>
          </cell>
          <cell r="V301">
            <v>410</v>
          </cell>
          <cell r="W301">
            <v>426</v>
          </cell>
          <cell r="BS301">
            <v>32.742490421833018</v>
          </cell>
          <cell r="CM301">
            <v>0</v>
          </cell>
          <cell r="DG301">
            <v>0</v>
          </cell>
          <cell r="EP301">
            <v>839.02631705947101</v>
          </cell>
          <cell r="EU301">
            <v>871.76880748130407</v>
          </cell>
        </row>
        <row r="302">
          <cell r="G302">
            <v>87</v>
          </cell>
          <cell r="K302">
            <v>77</v>
          </cell>
          <cell r="O302">
            <v>53</v>
          </cell>
          <cell r="V302">
            <v>44</v>
          </cell>
          <cell r="W302">
            <v>261</v>
          </cell>
          <cell r="BS302">
            <v>178.03729166871702</v>
          </cell>
          <cell r="CM302">
            <v>157.57323515507142</v>
          </cell>
          <cell r="DG302">
            <v>108.45949952232185</v>
          </cell>
          <cell r="EP302">
            <v>90.041848660040785</v>
          </cell>
          <cell r="EU302">
            <v>534.11187500615108</v>
          </cell>
        </row>
        <row r="303">
          <cell r="G303">
            <v>50</v>
          </cell>
          <cell r="K303">
            <v>80</v>
          </cell>
          <cell r="O303">
            <v>9</v>
          </cell>
          <cell r="V303">
            <v>101</v>
          </cell>
          <cell r="W303">
            <v>240</v>
          </cell>
          <cell r="BS303">
            <v>102.32028256822818</v>
          </cell>
          <cell r="CM303">
            <v>163.71245210916507</v>
          </cell>
          <cell r="DG303">
            <v>18.417650862281072</v>
          </cell>
          <cell r="EP303">
            <v>206.68697078782094</v>
          </cell>
          <cell r="EU303">
            <v>491.13735632749524</v>
          </cell>
        </row>
        <row r="304">
          <cell r="G304">
            <v>0</v>
          </cell>
          <cell r="K304">
            <v>0</v>
          </cell>
          <cell r="O304">
            <v>0</v>
          </cell>
          <cell r="V304">
            <v>0</v>
          </cell>
          <cell r="W304">
            <v>0</v>
          </cell>
          <cell r="BS304">
            <v>0</v>
          </cell>
          <cell r="CM304">
            <v>0</v>
          </cell>
          <cell r="DG304">
            <v>0</v>
          </cell>
          <cell r="EP304">
            <v>0</v>
          </cell>
          <cell r="EU304">
            <v>0</v>
          </cell>
        </row>
        <row r="305">
          <cell r="G305">
            <v>171</v>
          </cell>
          <cell r="K305">
            <v>183</v>
          </cell>
          <cell r="O305">
            <v>43</v>
          </cell>
          <cell r="V305">
            <v>443</v>
          </cell>
          <cell r="W305">
            <v>840</v>
          </cell>
          <cell r="BS305">
            <v>449.29972967737518</v>
          </cell>
          <cell r="CM305">
            <v>480.82953526876986</v>
          </cell>
          <cell r="DG305">
            <v>112.98180336916452</v>
          </cell>
          <cell r="EP305">
            <v>1163.975323082323</v>
          </cell>
          <cell r="EU305">
            <v>2207.0863913976327</v>
          </cell>
        </row>
        <row r="306">
          <cell r="G306">
            <v>230</v>
          </cell>
          <cell r="K306">
            <v>310</v>
          </cell>
          <cell r="O306">
            <v>179</v>
          </cell>
          <cell r="V306">
            <v>403</v>
          </cell>
          <cell r="W306">
            <v>1122</v>
          </cell>
          <cell r="BS306">
            <v>842.56331448158255</v>
          </cell>
          <cell r="CM306">
            <v>1135.6288151708286</v>
          </cell>
          <cell r="DG306">
            <v>655.7340577921882</v>
          </cell>
          <cell r="EP306">
            <v>1476.3174597220773</v>
          </cell>
          <cell r="EU306">
            <v>4110.2436471666761</v>
          </cell>
        </row>
        <row r="308">
          <cell r="G308">
            <v>314</v>
          </cell>
          <cell r="K308">
            <v>261</v>
          </cell>
          <cell r="O308">
            <v>341</v>
          </cell>
          <cell r="V308">
            <v>340</v>
          </cell>
          <cell r="W308">
            <v>1256</v>
          </cell>
          <cell r="BS308">
            <v>821.97989153280014</v>
          </cell>
          <cell r="CM308">
            <v>683.23806270720002</v>
          </cell>
          <cell r="DG308">
            <v>892.65969112319999</v>
          </cell>
          <cell r="EP308">
            <v>890.04192076799995</v>
          </cell>
          <cell r="EU308">
            <v>3287.9195661312006</v>
          </cell>
        </row>
        <row r="309">
          <cell r="G309">
            <v>370</v>
          </cell>
          <cell r="K309">
            <v>352</v>
          </cell>
          <cell r="O309">
            <v>380</v>
          </cell>
          <cell r="V309">
            <v>2226</v>
          </cell>
          <cell r="W309">
            <v>3328</v>
          </cell>
          <cell r="BS309">
            <v>754.37093793600002</v>
          </cell>
          <cell r="CM309">
            <v>717.67181122560021</v>
          </cell>
          <cell r="DG309">
            <v>774.75934166399998</v>
          </cell>
          <cell r="EP309">
            <v>4538.4586698528001</v>
          </cell>
          <cell r="EU309">
            <v>6785.2607606783995</v>
          </cell>
        </row>
        <row r="310">
          <cell r="G310">
            <v>282</v>
          </cell>
          <cell r="K310">
            <v>303</v>
          </cell>
          <cell r="O310">
            <v>288</v>
          </cell>
          <cell r="V310">
            <v>274</v>
          </cell>
          <cell r="W310">
            <v>1147</v>
          </cell>
          <cell r="BS310">
            <v>1078.9241202431999</v>
          </cell>
          <cell r="CM310">
            <v>1159.2695334528003</v>
          </cell>
          <cell r="DG310">
            <v>1101.8799525888001</v>
          </cell>
          <cell r="EP310">
            <v>1048.3163437824003</v>
          </cell>
          <cell r="EU310">
            <v>4388.3899500671996</v>
          </cell>
        </row>
        <row r="311">
          <cell r="G311">
            <v>327</v>
          </cell>
          <cell r="K311">
            <v>328</v>
          </cell>
          <cell r="O311">
            <v>327</v>
          </cell>
          <cell r="V311">
            <v>360</v>
          </cell>
          <cell r="W311">
            <v>1342</v>
          </cell>
          <cell r="BS311">
            <v>839.54915795519992</v>
          </cell>
          <cell r="CM311">
            <v>842.11658657279997</v>
          </cell>
          <cell r="DG311">
            <v>839.54915795519992</v>
          </cell>
          <cell r="EP311">
            <v>924.27430233600001</v>
          </cell>
          <cell r="EU311">
            <v>3445.4892048192</v>
          </cell>
        </row>
        <row r="312">
          <cell r="G312">
            <v>262</v>
          </cell>
          <cell r="K312">
            <v>275</v>
          </cell>
          <cell r="O312">
            <v>129</v>
          </cell>
          <cell r="V312">
            <v>240</v>
          </cell>
          <cell r="W312">
            <v>906</v>
          </cell>
          <cell r="BS312">
            <v>619.90815680640003</v>
          </cell>
          <cell r="CM312">
            <v>650.66695848000006</v>
          </cell>
          <cell r="DG312">
            <v>305.2219550687999</v>
          </cell>
          <cell r="EP312">
            <v>567.85480012799997</v>
          </cell>
          <cell r="EU312">
            <v>2143.6518704831997</v>
          </cell>
        </row>
        <row r="313">
          <cell r="G313">
            <v>239</v>
          </cell>
          <cell r="K313">
            <v>237</v>
          </cell>
          <cell r="O313">
            <v>125</v>
          </cell>
          <cell r="V313">
            <v>311</v>
          </cell>
          <cell r="W313">
            <v>912</v>
          </cell>
          <cell r="BS313">
            <v>932.45483469600015</v>
          </cell>
          <cell r="CM313">
            <v>924.65186536800002</v>
          </cell>
          <cell r="DG313">
            <v>487.68558300000007</v>
          </cell>
          <cell r="EP313">
            <v>1213.3617305040002</v>
          </cell>
          <cell r="EU313">
            <v>3558.1540135679998</v>
          </cell>
        </row>
        <row r="314">
          <cell r="G314">
            <v>245</v>
          </cell>
          <cell r="K314">
            <v>196</v>
          </cell>
          <cell r="O314">
            <v>130</v>
          </cell>
          <cell r="V314">
            <v>248</v>
          </cell>
          <cell r="W314">
            <v>819</v>
          </cell>
          <cell r="BS314">
            <v>616.68628560000013</v>
          </cell>
          <cell r="CM314">
            <v>493.34902848000002</v>
          </cell>
          <cell r="DG314">
            <v>327.22129440000009</v>
          </cell>
          <cell r="EP314">
            <v>624.23754624000014</v>
          </cell>
          <cell r="EU314">
            <v>2061.4941547200006</v>
          </cell>
        </row>
        <row r="315">
          <cell r="G315">
            <v>224</v>
          </cell>
          <cell r="K315">
            <v>221</v>
          </cell>
          <cell r="O315">
            <v>256</v>
          </cell>
          <cell r="V315">
            <v>254</v>
          </cell>
          <cell r="W315">
            <v>955</v>
          </cell>
          <cell r="BS315">
            <v>445.42369428480004</v>
          </cell>
          <cell r="CM315">
            <v>439.4581983792001</v>
          </cell>
          <cell r="DG315">
            <v>509.05565061120006</v>
          </cell>
          <cell r="EP315">
            <v>505.07865334080009</v>
          </cell>
          <cell r="EU315">
            <v>1899.0161966160003</v>
          </cell>
        </row>
        <row r="318">
          <cell r="G318">
            <v>142</v>
          </cell>
          <cell r="K318">
            <v>105</v>
          </cell>
          <cell r="O318">
            <v>133</v>
          </cell>
          <cell r="V318">
            <v>245</v>
          </cell>
          <cell r="W318">
            <v>625</v>
          </cell>
          <cell r="BS318">
            <v>372.41304422400015</v>
          </cell>
          <cell r="CM318">
            <v>275.37584256000014</v>
          </cell>
          <cell r="DG318">
            <v>348.80940057600009</v>
          </cell>
          <cell r="EP318">
            <v>642.54363264000017</v>
          </cell>
          <cell r="EU318">
            <v>1639.1419200000005</v>
          </cell>
        </row>
        <row r="319">
          <cell r="G319">
            <v>4493</v>
          </cell>
          <cell r="K319">
            <v>5100</v>
          </cell>
          <cell r="O319">
            <v>5310</v>
          </cell>
          <cell r="V319">
            <v>11255</v>
          </cell>
          <cell r="W319">
            <v>26158</v>
          </cell>
          <cell r="BS319">
            <v>14162.816628</v>
          </cell>
          <cell r="CM319">
            <v>16076.199600000002</v>
          </cell>
          <cell r="DG319">
            <v>16738.160759999999</v>
          </cell>
          <cell r="EP319">
            <v>35477.965980000001</v>
          </cell>
          <cell r="EU319">
            <v>82455.142968</v>
          </cell>
        </row>
        <row r="321">
          <cell r="G321">
            <v>226</v>
          </cell>
          <cell r="K321">
            <v>240</v>
          </cell>
          <cell r="O321">
            <v>180</v>
          </cell>
          <cell r="V321">
            <v>83</v>
          </cell>
          <cell r="W321">
            <v>729</v>
          </cell>
          <cell r="BS321">
            <v>866.27389593600003</v>
          </cell>
          <cell r="CM321">
            <v>919.93688064000003</v>
          </cell>
          <cell r="DG321">
            <v>689.95266048000008</v>
          </cell>
          <cell r="EP321">
            <v>318.14483788799998</v>
          </cell>
          <cell r="EU321">
            <v>2794.308274944</v>
          </cell>
        </row>
        <row r="322">
          <cell r="G322">
            <v>121</v>
          </cell>
          <cell r="K322">
            <v>98</v>
          </cell>
          <cell r="O322">
            <v>120</v>
          </cell>
          <cell r="V322">
            <v>273</v>
          </cell>
          <cell r="W322">
            <v>612</v>
          </cell>
          <cell r="BS322">
            <v>442.4422305600001</v>
          </cell>
          <cell r="CM322">
            <v>358.34164128000003</v>
          </cell>
          <cell r="DG322">
            <v>438.78568319999999</v>
          </cell>
          <cell r="EP322">
            <v>998.2374292799999</v>
          </cell>
          <cell r="EU322">
            <v>2237.8069843200001</v>
          </cell>
        </row>
        <row r="323">
          <cell r="G323">
            <v>158</v>
          </cell>
          <cell r="K323">
            <v>210</v>
          </cell>
          <cell r="O323">
            <v>195</v>
          </cell>
          <cell r="V323">
            <v>535</v>
          </cell>
          <cell r="W323">
            <v>1098</v>
          </cell>
          <cell r="BS323">
            <v>406.40632588799997</v>
          </cell>
          <cell r="CM323">
            <v>540.16030655999998</v>
          </cell>
          <cell r="DG323">
            <v>501.57742752000001</v>
          </cell>
          <cell r="EP323">
            <v>1376.1226857600002</v>
          </cell>
          <cell r="EU323">
            <v>2824.2667457279995</v>
          </cell>
        </row>
        <row r="324">
          <cell r="G324">
            <v>146</v>
          </cell>
          <cell r="K324">
            <v>160</v>
          </cell>
          <cell r="O324">
            <v>150</v>
          </cell>
          <cell r="V324">
            <v>370</v>
          </cell>
          <cell r="W324">
            <v>826</v>
          </cell>
          <cell r="BS324">
            <v>346.08590323199996</v>
          </cell>
          <cell r="CM324">
            <v>379.27222272</v>
          </cell>
          <cell r="DG324">
            <v>355.56770879999999</v>
          </cell>
          <cell r="EP324">
            <v>877.06701504</v>
          </cell>
          <cell r="EU324">
            <v>1957.9928497919998</v>
          </cell>
        </row>
        <row r="325">
          <cell r="G325">
            <v>26</v>
          </cell>
          <cell r="K325">
            <v>11</v>
          </cell>
          <cell r="O325">
            <v>12</v>
          </cell>
          <cell r="V325">
            <v>258</v>
          </cell>
          <cell r="W325">
            <v>307</v>
          </cell>
          <cell r="BS325">
            <v>43.273346688000004</v>
          </cell>
          <cell r="CM325">
            <v>18.307954368000008</v>
          </cell>
          <cell r="DG325">
            <v>19.972313856000007</v>
          </cell>
          <cell r="EP325">
            <v>429.40474790400015</v>
          </cell>
          <cell r="EU325">
            <v>510.95836281600009</v>
          </cell>
        </row>
        <row r="326">
          <cell r="G326">
            <v>314</v>
          </cell>
          <cell r="K326">
            <v>209</v>
          </cell>
          <cell r="O326">
            <v>170</v>
          </cell>
          <cell r="V326">
            <v>382</v>
          </cell>
          <cell r="W326">
            <v>1075</v>
          </cell>
          <cell r="BS326">
            <v>641.3836245120001</v>
          </cell>
          <cell r="CM326">
            <v>426.908208672</v>
          </cell>
          <cell r="DG326">
            <v>347.24591136000015</v>
          </cell>
          <cell r="EP326">
            <v>780.28198905600004</v>
          </cell>
          <cell r="EU326">
            <v>2195.8197336000007</v>
          </cell>
        </row>
        <row r="327">
          <cell r="G327">
            <v>0</v>
          </cell>
          <cell r="K327">
            <v>60</v>
          </cell>
          <cell r="O327">
            <v>72</v>
          </cell>
          <cell r="V327">
            <v>113</v>
          </cell>
          <cell r="W327">
            <v>245</v>
          </cell>
          <cell r="BS327">
            <v>0</v>
          </cell>
          <cell r="CM327">
            <v>122.55738048000003</v>
          </cell>
          <cell r="DG327">
            <v>147.06885657600003</v>
          </cell>
          <cell r="EP327">
            <v>230.81639990400004</v>
          </cell>
          <cell r="EU327">
            <v>500.44263696000007</v>
          </cell>
        </row>
        <row r="328">
          <cell r="G328">
            <v>23</v>
          </cell>
          <cell r="K328">
            <v>14</v>
          </cell>
          <cell r="O328">
            <v>5</v>
          </cell>
          <cell r="V328">
            <v>98</v>
          </cell>
          <cell r="W328">
            <v>140</v>
          </cell>
          <cell r="BS328">
            <v>46.980329184000006</v>
          </cell>
          <cell r="CM328">
            <v>28.596722112000009</v>
          </cell>
          <cell r="DG328">
            <v>10.213115040000003</v>
          </cell>
          <cell r="EP328">
            <v>200.17705478400006</v>
          </cell>
          <cell r="EU328">
            <v>285.96722112000009</v>
          </cell>
        </row>
        <row r="329">
          <cell r="G329">
            <v>142</v>
          </cell>
          <cell r="K329">
            <v>90</v>
          </cell>
          <cell r="O329">
            <v>93</v>
          </cell>
          <cell r="V329">
            <v>374</v>
          </cell>
          <cell r="W329">
            <v>699</v>
          </cell>
          <cell r="BS329">
            <v>555.03867168000011</v>
          </cell>
          <cell r="CM329">
            <v>351.78507360000003</v>
          </cell>
          <cell r="DG329">
            <v>363.51124272000004</v>
          </cell>
          <cell r="EP329">
            <v>1461.8624169600002</v>
          </cell>
          <cell r="EU329">
            <v>2732.1974049600003</v>
          </cell>
        </row>
        <row r="330">
          <cell r="G330">
            <v>308</v>
          </cell>
          <cell r="K330">
            <v>300</v>
          </cell>
          <cell r="O330">
            <v>330</v>
          </cell>
          <cell r="V330">
            <v>298</v>
          </cell>
          <cell r="W330">
            <v>1236</v>
          </cell>
          <cell r="BS330">
            <v>776.70109439999999</v>
          </cell>
          <cell r="CM330">
            <v>756.52703999999994</v>
          </cell>
          <cell r="DG330">
            <v>832.17974400000014</v>
          </cell>
          <cell r="EP330">
            <v>751.48352640000019</v>
          </cell>
          <cell r="EU330">
            <v>3116.8914048000006</v>
          </cell>
        </row>
        <row r="331">
          <cell r="G331">
            <v>120</v>
          </cell>
          <cell r="K331">
            <v>120</v>
          </cell>
          <cell r="O331">
            <v>120</v>
          </cell>
          <cell r="V331">
            <v>599</v>
          </cell>
          <cell r="W331">
            <v>959</v>
          </cell>
          <cell r="BS331">
            <v>239.06254464000006</v>
          </cell>
          <cell r="CM331">
            <v>239.06254464000006</v>
          </cell>
          <cell r="DG331">
            <v>239.06254464000006</v>
          </cell>
          <cell r="EP331">
            <v>1193.3205353280002</v>
          </cell>
          <cell r="EU331">
            <v>1910.5081692480003</v>
          </cell>
        </row>
        <row r="332">
          <cell r="G332">
            <v>0</v>
          </cell>
          <cell r="K332">
            <v>50</v>
          </cell>
          <cell r="O332">
            <v>138</v>
          </cell>
          <cell r="V332">
            <v>110</v>
          </cell>
          <cell r="W332">
            <v>298</v>
          </cell>
          <cell r="BS332">
            <v>0</v>
          </cell>
          <cell r="CM332">
            <v>102.13115040000002</v>
          </cell>
          <cell r="DG332">
            <v>281.88197510400005</v>
          </cell>
          <cell r="EP332">
            <v>224.68853088000006</v>
          </cell>
          <cell r="EU332">
            <v>608.7016563840001</v>
          </cell>
        </row>
        <row r="333">
          <cell r="G333">
            <v>32</v>
          </cell>
          <cell r="K333">
            <v>30</v>
          </cell>
          <cell r="O333">
            <v>22</v>
          </cell>
          <cell r="V333">
            <v>241</v>
          </cell>
          <cell r="W333">
            <v>325</v>
          </cell>
          <cell r="BS333">
            <v>80.696217600000011</v>
          </cell>
          <cell r="CM333">
            <v>75.652704000000014</v>
          </cell>
          <cell r="DG333">
            <v>55.478649600000004</v>
          </cell>
          <cell r="EP333">
            <v>607.74338880000005</v>
          </cell>
          <cell r="EU333">
            <v>819.57096000000001</v>
          </cell>
        </row>
        <row r="334">
          <cell r="G334">
            <v>136</v>
          </cell>
          <cell r="K334">
            <v>120</v>
          </cell>
          <cell r="O334">
            <v>120</v>
          </cell>
          <cell r="V334">
            <v>436</v>
          </cell>
          <cell r="W334">
            <v>812</v>
          </cell>
          <cell r="BS334">
            <v>360.10687103999999</v>
          </cell>
          <cell r="CM334">
            <v>317.74135680000006</v>
          </cell>
          <cell r="DG334">
            <v>317.74135680000006</v>
          </cell>
          <cell r="EP334">
            <v>1154.4602630400002</v>
          </cell>
          <cell r="EU334">
            <v>2150.0498476800003</v>
          </cell>
        </row>
        <row r="335">
          <cell r="G335">
            <v>19</v>
          </cell>
          <cell r="K335">
            <v>0</v>
          </cell>
          <cell r="O335">
            <v>8</v>
          </cell>
          <cell r="V335">
            <v>147</v>
          </cell>
          <cell r="W335">
            <v>174</v>
          </cell>
          <cell r="BS335">
            <v>49.829914368000004</v>
          </cell>
          <cell r="CM335">
            <v>0</v>
          </cell>
          <cell r="DG335">
            <v>20.981016576000002</v>
          </cell>
          <cell r="EP335">
            <v>385.52617958400009</v>
          </cell>
          <cell r="EU335">
            <v>456.3371105280001</v>
          </cell>
        </row>
        <row r="336">
          <cell r="G336">
            <v>159</v>
          </cell>
          <cell r="K336">
            <v>159</v>
          </cell>
          <cell r="O336">
            <v>150</v>
          </cell>
          <cell r="V336">
            <v>335</v>
          </cell>
          <cell r="W336">
            <v>803</v>
          </cell>
          <cell r="BS336">
            <v>324.77705827200009</v>
          </cell>
          <cell r="CM336">
            <v>324.77705827200009</v>
          </cell>
          <cell r="DG336">
            <v>306.39345120000007</v>
          </cell>
          <cell r="EP336">
            <v>684.27870768000014</v>
          </cell>
          <cell r="EU336">
            <v>1640.2262754240003</v>
          </cell>
        </row>
        <row r="338">
          <cell r="G338">
            <v>2110</v>
          </cell>
          <cell r="K338">
            <v>2286</v>
          </cell>
          <cell r="O338">
            <v>1953</v>
          </cell>
          <cell r="V338">
            <v>2300</v>
          </cell>
          <cell r="W338">
            <v>8649</v>
          </cell>
          <cell r="BS338">
            <v>5629.7165158080015</v>
          </cell>
          <cell r="CM338">
            <v>6099.3042441408006</v>
          </cell>
          <cell r="DG338">
            <v>5210.8229172384017</v>
          </cell>
          <cell r="EP338">
            <v>6136.6578134399997</v>
          </cell>
          <cell r="EU338">
            <v>23076.501490627204</v>
          </cell>
        </row>
        <row r="340">
          <cell r="G340">
            <v>2062</v>
          </cell>
          <cell r="K340">
            <v>1806</v>
          </cell>
          <cell r="O340">
            <v>1670</v>
          </cell>
          <cell r="V340">
            <v>2018</v>
          </cell>
          <cell r="W340">
            <v>7556</v>
          </cell>
          <cell r="BS340">
            <v>4211.888642496001</v>
          </cell>
          <cell r="CM340">
            <v>3688.9771524480011</v>
          </cell>
          <cell r="DG340">
            <v>3411.1804233600005</v>
          </cell>
          <cell r="EP340">
            <v>4122.0132301440008</v>
          </cell>
          <cell r="EU340">
            <v>15434.059448448001</v>
          </cell>
        </row>
        <row r="341">
          <cell r="G341">
            <v>196</v>
          </cell>
          <cell r="K341">
            <v>208</v>
          </cell>
          <cell r="O341">
            <v>137</v>
          </cell>
          <cell r="V341">
            <v>180</v>
          </cell>
          <cell r="W341">
            <v>721</v>
          </cell>
          <cell r="BS341">
            <v>400.35410956800001</v>
          </cell>
          <cell r="CM341">
            <v>424.86558566400004</v>
          </cell>
          <cell r="DG341">
            <v>279.83935209600003</v>
          </cell>
          <cell r="EP341">
            <v>367.67214144000002</v>
          </cell>
          <cell r="EU341">
            <v>1472.7311887680003</v>
          </cell>
        </row>
        <row r="342">
          <cell r="G342">
            <v>89</v>
          </cell>
          <cell r="K342">
            <v>101</v>
          </cell>
          <cell r="O342">
            <v>79</v>
          </cell>
          <cell r="V342">
            <v>143</v>
          </cell>
          <cell r="W342">
            <v>412</v>
          </cell>
          <cell r="BS342">
            <v>228.92508230400003</v>
          </cell>
          <cell r="CM342">
            <v>259.79138553600001</v>
          </cell>
          <cell r="DG342">
            <v>203.20316294400004</v>
          </cell>
          <cell r="EP342">
            <v>367.823446848</v>
          </cell>
          <cell r="EU342">
            <v>1059.743077632</v>
          </cell>
        </row>
        <row r="343">
          <cell r="G343">
            <v>31</v>
          </cell>
          <cell r="K343">
            <v>43</v>
          </cell>
          <cell r="O343">
            <v>30</v>
          </cell>
          <cell r="V343">
            <v>14</v>
          </cell>
          <cell r="W343">
            <v>118</v>
          </cell>
          <cell r="BS343">
            <v>118.82518041599999</v>
          </cell>
          <cell r="CM343">
            <v>164.82202444800001</v>
          </cell>
          <cell r="DG343">
            <v>114.99211008</v>
          </cell>
          <cell r="EP343">
            <v>53.662984704000003</v>
          </cell>
          <cell r="EU343">
            <v>452.30229964800003</v>
          </cell>
        </row>
        <row r="344">
          <cell r="G344">
            <v>406</v>
          </cell>
          <cell r="K344">
            <v>572</v>
          </cell>
          <cell r="O344">
            <v>444</v>
          </cell>
          <cell r="V344">
            <v>531</v>
          </cell>
          <cell r="W344">
            <v>1953</v>
          </cell>
          <cell r="BS344">
            <v>1586.9415542400002</v>
          </cell>
          <cell r="CM344">
            <v>2235.7895788800001</v>
          </cell>
          <cell r="DG344">
            <v>1735.4730297600004</v>
          </cell>
          <cell r="EP344">
            <v>2075.5319342400003</v>
          </cell>
          <cell r="EU344">
            <v>7633.7360971200014</v>
          </cell>
        </row>
        <row r="346">
          <cell r="G346">
            <v>0</v>
          </cell>
          <cell r="K346">
            <v>0</v>
          </cell>
          <cell r="O346">
            <v>0</v>
          </cell>
          <cell r="V346">
            <v>3</v>
          </cell>
          <cell r="W346">
            <v>3</v>
          </cell>
          <cell r="BS346">
            <v>0</v>
          </cell>
          <cell r="CM346">
            <v>0</v>
          </cell>
          <cell r="DG346">
            <v>0</v>
          </cell>
          <cell r="EP346">
            <v>7.8460259903999985</v>
          </cell>
          <cell r="EU346">
            <v>7.8460259903999985</v>
          </cell>
        </row>
        <row r="347">
          <cell r="G347">
            <v>0</v>
          </cell>
          <cell r="K347">
            <v>34</v>
          </cell>
          <cell r="O347">
            <v>85</v>
          </cell>
          <cell r="V347">
            <v>57</v>
          </cell>
          <cell r="W347">
            <v>176</v>
          </cell>
          <cell r="BS347">
            <v>0</v>
          </cell>
          <cell r="CM347">
            <v>69.25626787680001</v>
          </cell>
          <cell r="DG347">
            <v>173.14066969200002</v>
          </cell>
          <cell r="EP347">
            <v>116.10609614640001</v>
          </cell>
          <cell r="EU347">
            <v>358.50303371520005</v>
          </cell>
        </row>
        <row r="348">
          <cell r="G348">
            <v>0</v>
          </cell>
          <cell r="K348">
            <v>0</v>
          </cell>
          <cell r="O348">
            <v>0</v>
          </cell>
          <cell r="V348">
            <v>12</v>
          </cell>
          <cell r="W348">
            <v>12</v>
          </cell>
          <cell r="BS348">
            <v>0</v>
          </cell>
          <cell r="CM348">
            <v>0</v>
          </cell>
          <cell r="DG348">
            <v>0</v>
          </cell>
          <cell r="EP348">
            <v>45.869075020800004</v>
          </cell>
          <cell r="EU348">
            <v>45.869075020800004</v>
          </cell>
        </row>
        <row r="349">
          <cell r="G349">
            <v>0</v>
          </cell>
          <cell r="K349">
            <v>0</v>
          </cell>
          <cell r="O349">
            <v>0</v>
          </cell>
          <cell r="V349">
            <v>44</v>
          </cell>
          <cell r="W349">
            <v>44</v>
          </cell>
          <cell r="BS349">
            <v>0</v>
          </cell>
          <cell r="CM349">
            <v>0</v>
          </cell>
          <cell r="DG349">
            <v>0</v>
          </cell>
          <cell r="EP349">
            <v>112.8620661696</v>
          </cell>
          <cell r="EU349">
            <v>112.8620661696</v>
          </cell>
        </row>
        <row r="350">
          <cell r="G350">
            <v>0</v>
          </cell>
          <cell r="K350">
            <v>4</v>
          </cell>
          <cell r="O350">
            <v>0</v>
          </cell>
          <cell r="V350">
            <v>20</v>
          </cell>
          <cell r="W350">
            <v>24</v>
          </cell>
          <cell r="BS350">
            <v>0</v>
          </cell>
          <cell r="CM350">
            <v>9.4554672192000009</v>
          </cell>
          <cell r="DG350">
            <v>0</v>
          </cell>
          <cell r="EP350">
            <v>47.277336095999999</v>
          </cell>
          <cell r="EU350">
            <v>56.732803315199995</v>
          </cell>
        </row>
        <row r="351">
          <cell r="G351">
            <v>0</v>
          </cell>
          <cell r="K351">
            <v>0</v>
          </cell>
          <cell r="O351">
            <v>0</v>
          </cell>
          <cell r="V351">
            <v>3</v>
          </cell>
          <cell r="W351">
            <v>3</v>
          </cell>
          <cell r="BS351">
            <v>0</v>
          </cell>
          <cell r="CM351">
            <v>0</v>
          </cell>
          <cell r="DG351">
            <v>0</v>
          </cell>
          <cell r="EP351">
            <v>4.9792088016000005</v>
          </cell>
          <cell r="EU351">
            <v>4.9792088016000005</v>
          </cell>
        </row>
        <row r="352">
          <cell r="G352">
            <v>0</v>
          </cell>
          <cell r="K352">
            <v>2</v>
          </cell>
          <cell r="O352">
            <v>0</v>
          </cell>
          <cell r="V352">
            <v>14</v>
          </cell>
          <cell r="W352">
            <v>16</v>
          </cell>
          <cell r="BS352">
            <v>0</v>
          </cell>
          <cell r="CM352">
            <v>4.0738981104</v>
          </cell>
          <cell r="DG352">
            <v>0</v>
          </cell>
          <cell r="EP352">
            <v>28.517286772800002</v>
          </cell>
          <cell r="EU352">
            <v>32.5911848832</v>
          </cell>
        </row>
        <row r="353">
          <cell r="G353">
            <v>0</v>
          </cell>
          <cell r="K353">
            <v>0</v>
          </cell>
          <cell r="O353">
            <v>0</v>
          </cell>
          <cell r="V353">
            <v>6</v>
          </cell>
          <cell r="W353">
            <v>6</v>
          </cell>
          <cell r="BS353">
            <v>0</v>
          </cell>
          <cell r="CM353">
            <v>0</v>
          </cell>
          <cell r="DG353">
            <v>0</v>
          </cell>
          <cell r="EP353">
            <v>23.387192856000002</v>
          </cell>
          <cell r="EU353">
            <v>23.387192856000002</v>
          </cell>
        </row>
        <row r="354">
          <cell r="G354">
            <v>0</v>
          </cell>
          <cell r="K354">
            <v>0</v>
          </cell>
          <cell r="O354">
            <v>0</v>
          </cell>
          <cell r="V354">
            <v>30</v>
          </cell>
          <cell r="W354">
            <v>30</v>
          </cell>
          <cell r="BS354">
            <v>0</v>
          </cell>
          <cell r="CM354">
            <v>0</v>
          </cell>
          <cell r="DG354">
            <v>0</v>
          </cell>
          <cell r="EP354">
            <v>75.442557600000015</v>
          </cell>
          <cell r="EU354">
            <v>75.442557600000015</v>
          </cell>
        </row>
        <row r="355">
          <cell r="G355">
            <v>0</v>
          </cell>
          <cell r="K355">
            <v>1</v>
          </cell>
          <cell r="O355">
            <v>0</v>
          </cell>
          <cell r="V355">
            <v>8</v>
          </cell>
          <cell r="W355">
            <v>9</v>
          </cell>
          <cell r="BS355">
            <v>0</v>
          </cell>
          <cell r="CM355">
            <v>1.9866540167999998</v>
          </cell>
          <cell r="DG355">
            <v>0</v>
          </cell>
          <cell r="EP355">
            <v>15.893232134399998</v>
          </cell>
          <cell r="EU355">
            <v>17.879886151200001</v>
          </cell>
        </row>
        <row r="356">
          <cell r="G356">
            <v>0</v>
          </cell>
          <cell r="K356">
            <v>1</v>
          </cell>
          <cell r="O356">
            <v>0</v>
          </cell>
          <cell r="V356">
            <v>0</v>
          </cell>
          <cell r="W356">
            <v>1</v>
          </cell>
          <cell r="BS356">
            <v>0</v>
          </cell>
          <cell r="CM356">
            <v>2.6656370352000001</v>
          </cell>
          <cell r="DG356">
            <v>0</v>
          </cell>
          <cell r="EP356">
            <v>0</v>
          </cell>
          <cell r="EU356">
            <v>2.6656370352000001</v>
          </cell>
        </row>
        <row r="358">
          <cell r="G358">
            <v>227</v>
          </cell>
          <cell r="K358">
            <v>278</v>
          </cell>
          <cell r="O358">
            <v>294</v>
          </cell>
          <cell r="V358">
            <v>361</v>
          </cell>
          <cell r="W358">
            <v>1160</v>
          </cell>
          <cell r="BS358">
            <v>582.2656578945514</v>
          </cell>
          <cell r="CM358">
            <v>713.0830523994947</v>
          </cell>
          <cell r="DG358">
            <v>754.12380361673183</v>
          </cell>
          <cell r="EP358">
            <v>925.98194933891227</v>
          </cell>
          <cell r="EU358">
            <v>2975.4544632496904</v>
          </cell>
        </row>
        <row r="359">
          <cell r="G359">
            <v>183</v>
          </cell>
          <cell r="K359">
            <v>308</v>
          </cell>
          <cell r="O359">
            <v>290</v>
          </cell>
          <cell r="V359">
            <v>338</v>
          </cell>
          <cell r="W359">
            <v>1119</v>
          </cell>
          <cell r="BS359">
            <v>478.60758404807393</v>
          </cell>
          <cell r="CM359">
            <v>805.52533271479092</v>
          </cell>
          <cell r="DG359">
            <v>758.4491769067838</v>
          </cell>
          <cell r="EP359">
            <v>883.98567901493004</v>
          </cell>
          <cell r="EU359">
            <v>2926.5677726845784</v>
          </cell>
        </row>
        <row r="360">
          <cell r="G360">
            <v>78</v>
          </cell>
          <cell r="K360">
            <v>129</v>
          </cell>
          <cell r="O360">
            <v>174</v>
          </cell>
          <cell r="V360">
            <v>158</v>
          </cell>
          <cell r="W360">
            <v>539</v>
          </cell>
          <cell r="BS360">
            <v>298.14898678404609</v>
          </cell>
          <cell r="CM360">
            <v>493.09255506592234</v>
          </cell>
          <cell r="DG360">
            <v>665.10158590287199</v>
          </cell>
          <cell r="EP360">
            <v>603.94288818668019</v>
          </cell>
          <cell r="EU360">
            <v>2060.2860159395204</v>
          </cell>
        </row>
        <row r="361">
          <cell r="G361">
            <v>237</v>
          </cell>
          <cell r="K361">
            <v>292</v>
          </cell>
          <cell r="O361">
            <v>300</v>
          </cell>
          <cell r="V361">
            <v>303</v>
          </cell>
          <cell r="W361">
            <v>1132</v>
          </cell>
          <cell r="BS361">
            <v>923.79411517475808</v>
          </cell>
          <cell r="CM361">
            <v>1138.1767157427398</v>
          </cell>
          <cell r="DG361">
            <v>1169.3596394617191</v>
          </cell>
          <cell r="EP361">
            <v>1181.0532358563364</v>
          </cell>
          <cell r="EU361">
            <v>4412.3837062355524</v>
          </cell>
        </row>
        <row r="362">
          <cell r="G362">
            <v>0</v>
          </cell>
          <cell r="K362">
            <v>0</v>
          </cell>
          <cell r="O362">
            <v>0</v>
          </cell>
          <cell r="V362">
            <v>0</v>
          </cell>
          <cell r="W362">
            <v>0</v>
          </cell>
          <cell r="BS362">
            <v>0</v>
          </cell>
          <cell r="CM362">
            <v>0</v>
          </cell>
          <cell r="DG362">
            <v>0</v>
          </cell>
          <cell r="EP362">
            <v>0</v>
          </cell>
          <cell r="EU362">
            <v>0</v>
          </cell>
        </row>
        <row r="365">
          <cell r="G365">
            <v>45</v>
          </cell>
          <cell r="K365">
            <v>26</v>
          </cell>
          <cell r="O365">
            <v>42</v>
          </cell>
          <cell r="V365">
            <v>52</v>
          </cell>
          <cell r="W365">
            <v>165</v>
          </cell>
          <cell r="BS365">
            <v>114.99841447199998</v>
          </cell>
          <cell r="CM365">
            <v>66.443528361600002</v>
          </cell>
          <cell r="DG365">
            <v>107.33185350719999</v>
          </cell>
          <cell r="EP365">
            <v>132.88705672319998</v>
          </cell>
          <cell r="EU365">
            <v>421.66085306399992</v>
          </cell>
        </row>
        <row r="366">
          <cell r="G366">
            <v>48</v>
          </cell>
          <cell r="K366">
            <v>63</v>
          </cell>
          <cell r="O366">
            <v>50</v>
          </cell>
          <cell r="V366">
            <v>46</v>
          </cell>
          <cell r="W366">
            <v>207</v>
          </cell>
          <cell r="BS366">
            <v>150.32472480000001</v>
          </cell>
          <cell r="CM366">
            <v>197.30120129999997</v>
          </cell>
          <cell r="DG366">
            <v>156.58825499999998</v>
          </cell>
          <cell r="EP366">
            <v>144.06119459999999</v>
          </cell>
          <cell r="EU366">
            <v>648.27537569999993</v>
          </cell>
        </row>
        <row r="368">
          <cell r="G368">
            <v>120</v>
          </cell>
          <cell r="K368">
            <v>118</v>
          </cell>
          <cell r="O368">
            <v>113</v>
          </cell>
          <cell r="V368">
            <v>129</v>
          </cell>
          <cell r="W368">
            <v>480</v>
          </cell>
          <cell r="BS368">
            <v>244.433886624</v>
          </cell>
          <cell r="CM368">
            <v>240.3599885136</v>
          </cell>
          <cell r="DG368">
            <v>230.17524323760003</v>
          </cell>
          <cell r="EP368">
            <v>262.76642812080001</v>
          </cell>
          <cell r="EU368">
            <v>977.73554649599987</v>
          </cell>
        </row>
        <row r="369">
          <cell r="G369">
            <v>110</v>
          </cell>
          <cell r="K369">
            <v>93</v>
          </cell>
          <cell r="O369">
            <v>104</v>
          </cell>
          <cell r="V369">
            <v>115</v>
          </cell>
          <cell r="W369">
            <v>422</v>
          </cell>
          <cell r="BS369">
            <v>428.76520235999999</v>
          </cell>
          <cell r="CM369">
            <v>362.501489268</v>
          </cell>
          <cell r="DG369">
            <v>405.37800950399998</v>
          </cell>
          <cell r="EP369">
            <v>448.25452973999995</v>
          </cell>
          <cell r="EU369">
            <v>1644.8992308719999</v>
          </cell>
        </row>
        <row r="371">
          <cell r="G371">
            <v>0</v>
          </cell>
          <cell r="K371">
            <v>0</v>
          </cell>
          <cell r="O371">
            <v>0</v>
          </cell>
          <cell r="V371">
            <v>0</v>
          </cell>
        </row>
        <row r="373">
          <cell r="G373">
            <v>170</v>
          </cell>
          <cell r="K373">
            <v>113</v>
          </cell>
          <cell r="O373">
            <v>206</v>
          </cell>
          <cell r="V373">
            <v>152</v>
          </cell>
          <cell r="W373">
            <v>641</v>
          </cell>
          <cell r="BS373">
            <v>436.06051878193097</v>
          </cell>
          <cell r="CM373">
            <v>289.85199189622472</v>
          </cell>
          <cell r="DG373">
            <v>528.40274628869281</v>
          </cell>
          <cell r="EP373">
            <v>389.88940502855002</v>
          </cell>
          <cell r="EU373">
            <v>1644.2046619953985</v>
          </cell>
        </row>
        <row r="374">
          <cell r="G374">
            <v>60</v>
          </cell>
          <cell r="K374">
            <v>41</v>
          </cell>
          <cell r="O374">
            <v>49</v>
          </cell>
          <cell r="V374">
            <v>60</v>
          </cell>
          <cell r="W374">
            <v>210</v>
          </cell>
          <cell r="BS374">
            <v>188.6074908226345</v>
          </cell>
          <cell r="CM374">
            <v>128.88178539546692</v>
          </cell>
          <cell r="DG374">
            <v>154.02945083848485</v>
          </cell>
          <cell r="EP374">
            <v>188.6074908226345</v>
          </cell>
          <cell r="EU374">
            <v>660.12621787922092</v>
          </cell>
        </row>
        <row r="375">
          <cell r="G375">
            <v>55</v>
          </cell>
          <cell r="K375">
            <v>38</v>
          </cell>
          <cell r="O375">
            <v>23</v>
          </cell>
          <cell r="V375">
            <v>75</v>
          </cell>
          <cell r="W375">
            <v>191</v>
          </cell>
          <cell r="BS375">
            <v>138.31215993659865</v>
          </cell>
          <cell r="CM375">
            <v>95.561128683468169</v>
          </cell>
          <cell r="DG375">
            <v>57.839630518941249</v>
          </cell>
          <cell r="EP375">
            <v>188.6074908226345</v>
          </cell>
          <cell r="EU375">
            <v>480.32040996164255</v>
          </cell>
        </row>
        <row r="376">
          <cell r="G376">
            <v>30</v>
          </cell>
          <cell r="K376">
            <v>20</v>
          </cell>
          <cell r="O376">
            <v>20</v>
          </cell>
          <cell r="V376">
            <v>24</v>
          </cell>
          <cell r="W376">
            <v>94</v>
          </cell>
          <cell r="BS376">
            <v>61.108827026533582</v>
          </cell>
          <cell r="CM376">
            <v>40.739218017689062</v>
          </cell>
          <cell r="DG376">
            <v>40.739218017689062</v>
          </cell>
          <cell r="EP376">
            <v>48.887061621226863</v>
          </cell>
          <cell r="EU376">
            <v>191.47432468313855</v>
          </cell>
        </row>
        <row r="377">
          <cell r="G377">
            <v>0</v>
          </cell>
          <cell r="K377">
            <v>0</v>
          </cell>
          <cell r="O377">
            <v>0</v>
          </cell>
          <cell r="V377">
            <v>3</v>
          </cell>
          <cell r="W377">
            <v>3</v>
          </cell>
          <cell r="BS377">
            <v>0</v>
          </cell>
          <cell r="CM377">
            <v>0</v>
          </cell>
          <cell r="DG377">
            <v>0</v>
          </cell>
          <cell r="EP377">
            <v>7.544299632905382</v>
          </cell>
          <cell r="EU377">
            <v>7.544299632905382</v>
          </cell>
        </row>
        <row r="383">
          <cell r="G383">
            <v>166</v>
          </cell>
          <cell r="K383">
            <v>150</v>
          </cell>
          <cell r="O383">
            <v>151</v>
          </cell>
          <cell r="V383">
            <v>166</v>
          </cell>
          <cell r="W383">
            <v>633</v>
          </cell>
          <cell r="BS383">
            <v>519.87300659999994</v>
          </cell>
          <cell r="CM383">
            <v>469.7647649999999</v>
          </cell>
          <cell r="DG383">
            <v>472.89653009999995</v>
          </cell>
          <cell r="EP383">
            <v>519.87300659999994</v>
          </cell>
          <cell r="EU383">
            <v>1982.4073082999994</v>
          </cell>
        </row>
        <row r="384">
          <cell r="G384">
            <v>27</v>
          </cell>
          <cell r="K384">
            <v>32</v>
          </cell>
          <cell r="O384">
            <v>33</v>
          </cell>
          <cell r="V384">
            <v>33</v>
          </cell>
          <cell r="W384">
            <v>125</v>
          </cell>
          <cell r="BS384">
            <v>70.351971206399995</v>
          </cell>
          <cell r="CM384">
            <v>83.380114022400008</v>
          </cell>
          <cell r="DG384">
            <v>85.985742585599994</v>
          </cell>
          <cell r="EP384">
            <v>85.985742585599994</v>
          </cell>
          <cell r="EU384">
            <v>325.70357039999999</v>
          </cell>
        </row>
        <row r="385">
          <cell r="G385">
            <v>78</v>
          </cell>
          <cell r="K385">
            <v>74</v>
          </cell>
          <cell r="O385">
            <v>75</v>
          </cell>
          <cell r="V385">
            <v>79</v>
          </cell>
          <cell r="W385">
            <v>306</v>
          </cell>
          <cell r="BS385">
            <v>199.33058508479999</v>
          </cell>
          <cell r="CM385">
            <v>189.10850379839999</v>
          </cell>
          <cell r="DG385">
            <v>191.66402412000002</v>
          </cell>
          <cell r="EP385">
            <v>201.88610540640005</v>
          </cell>
          <cell r="EU385">
            <v>781.98921840959997</v>
          </cell>
        </row>
        <row r="386">
          <cell r="G386">
            <v>24</v>
          </cell>
          <cell r="K386">
            <v>24</v>
          </cell>
          <cell r="O386">
            <v>21</v>
          </cell>
          <cell r="V386">
            <v>27</v>
          </cell>
          <cell r="W386">
            <v>96</v>
          </cell>
          <cell r="BS386">
            <v>93.20132937599999</v>
          </cell>
          <cell r="CM386">
            <v>93.20132937599999</v>
          </cell>
          <cell r="DG386">
            <v>81.551163204000005</v>
          </cell>
          <cell r="EP386">
            <v>104.851495548</v>
          </cell>
          <cell r="EU386">
            <v>372.80531750400002</v>
          </cell>
        </row>
        <row r="387">
          <cell r="G387">
            <v>37</v>
          </cell>
          <cell r="K387">
            <v>32</v>
          </cell>
          <cell r="O387">
            <v>34</v>
          </cell>
          <cell r="V387">
            <v>32</v>
          </cell>
          <cell r="W387">
            <v>135</v>
          </cell>
          <cell r="BS387">
            <v>98.262261777599988</v>
          </cell>
          <cell r="CM387">
            <v>84.983577753599988</v>
          </cell>
          <cell r="DG387">
            <v>90.295051363200002</v>
          </cell>
          <cell r="EP387">
            <v>84.983577753599988</v>
          </cell>
          <cell r="EU387">
            <v>358.52446864800004</v>
          </cell>
        </row>
        <row r="388">
          <cell r="G388">
            <v>18</v>
          </cell>
          <cell r="K388">
            <v>18</v>
          </cell>
          <cell r="O388">
            <v>18</v>
          </cell>
          <cell r="V388">
            <v>248</v>
          </cell>
          <cell r="W388">
            <v>302</v>
          </cell>
          <cell r="BS388">
            <v>35.6269597776</v>
          </cell>
          <cell r="CM388">
            <v>35.6269597776</v>
          </cell>
          <cell r="DG388">
            <v>35.6269597776</v>
          </cell>
          <cell r="EP388">
            <v>490.86033471359997</v>
          </cell>
          <cell r="EU388">
            <v>597.74121404640005</v>
          </cell>
        </row>
        <row r="389">
          <cell r="G389">
            <v>29</v>
          </cell>
          <cell r="K389">
            <v>34</v>
          </cell>
          <cell r="O389">
            <v>14</v>
          </cell>
          <cell r="V389">
            <v>54</v>
          </cell>
          <cell r="W389">
            <v>131</v>
          </cell>
          <cell r="BS389">
            <v>72.656950320000007</v>
          </cell>
          <cell r="CM389">
            <v>85.184010720000003</v>
          </cell>
          <cell r="DG389">
            <v>35.075769120000004</v>
          </cell>
          <cell r="EP389">
            <v>135.29225231999999</v>
          </cell>
          <cell r="EU389">
            <v>328.20898248000003</v>
          </cell>
        </row>
        <row r="390">
          <cell r="G390">
            <v>21</v>
          </cell>
          <cell r="K390">
            <v>24</v>
          </cell>
          <cell r="O390">
            <v>24</v>
          </cell>
          <cell r="V390">
            <v>25</v>
          </cell>
          <cell r="W390">
            <v>94</v>
          </cell>
          <cell r="BS390">
            <v>79.972753593600004</v>
          </cell>
          <cell r="CM390">
            <v>91.397432678399994</v>
          </cell>
          <cell r="DG390">
            <v>91.397432678399994</v>
          </cell>
          <cell r="EP390">
            <v>95.20565904</v>
          </cell>
          <cell r="EU390">
            <v>357.97327799040005</v>
          </cell>
        </row>
        <row r="391">
          <cell r="G391">
            <v>5</v>
          </cell>
          <cell r="K391">
            <v>27</v>
          </cell>
          <cell r="O391">
            <v>25</v>
          </cell>
          <cell r="V391">
            <v>29</v>
          </cell>
          <cell r="W391">
            <v>86</v>
          </cell>
          <cell r="BS391">
            <v>10.146918924000001</v>
          </cell>
          <cell r="CM391">
            <v>54.793362189599996</v>
          </cell>
          <cell r="DG391">
            <v>50.734594619999996</v>
          </cell>
          <cell r="EP391">
            <v>58.852129759200004</v>
          </cell>
          <cell r="EU391">
            <v>174.52700549279999</v>
          </cell>
        </row>
        <row r="392">
          <cell r="G392">
            <v>20</v>
          </cell>
          <cell r="K392">
            <v>21</v>
          </cell>
          <cell r="O392">
            <v>21</v>
          </cell>
          <cell r="V392">
            <v>32</v>
          </cell>
          <cell r="W392">
            <v>94</v>
          </cell>
          <cell r="BS392">
            <v>40.587675695999998</v>
          </cell>
          <cell r="CM392">
            <v>42.617059480800002</v>
          </cell>
          <cell r="DG392">
            <v>42.617059480800002</v>
          </cell>
          <cell r="EP392">
            <v>64.940281113600008</v>
          </cell>
          <cell r="EU392">
            <v>190.76207577120005</v>
          </cell>
        </row>
        <row r="394">
          <cell r="G394">
            <v>102</v>
          </cell>
          <cell r="K394">
            <v>54</v>
          </cell>
          <cell r="O394">
            <v>102</v>
          </cell>
          <cell r="V394">
            <v>247</v>
          </cell>
          <cell r="W394">
            <v>505</v>
          </cell>
          <cell r="BS394">
            <v>265.77411344639995</v>
          </cell>
          <cell r="CM394">
            <v>140.70394241279999</v>
          </cell>
          <cell r="DG394">
            <v>265.77411344639995</v>
          </cell>
          <cell r="EP394">
            <v>643.59025511039988</v>
          </cell>
          <cell r="EU394">
            <v>1315.8424244159999</v>
          </cell>
        </row>
        <row r="395">
          <cell r="G395">
            <v>74</v>
          </cell>
          <cell r="K395">
            <v>360</v>
          </cell>
          <cell r="O395">
            <v>236</v>
          </cell>
          <cell r="V395">
            <v>218</v>
          </cell>
          <cell r="W395">
            <v>888</v>
          </cell>
          <cell r="BS395">
            <v>150.17440007520003</v>
          </cell>
          <cell r="CM395">
            <v>730.57816252800001</v>
          </cell>
          <cell r="DG395">
            <v>478.93457321280005</v>
          </cell>
          <cell r="EP395">
            <v>442.40566508640001</v>
          </cell>
          <cell r="EU395">
            <v>1802.0928009023999</v>
          </cell>
        </row>
        <row r="396">
          <cell r="G396">
            <v>31</v>
          </cell>
          <cell r="K396">
            <v>76</v>
          </cell>
          <cell r="O396">
            <v>90</v>
          </cell>
          <cell r="V396">
            <v>71</v>
          </cell>
          <cell r="W396">
            <v>268</v>
          </cell>
          <cell r="BS396">
            <v>79.2211299696</v>
          </cell>
          <cell r="CM396">
            <v>194.21954444159999</v>
          </cell>
          <cell r="DG396">
            <v>229.99682894400001</v>
          </cell>
          <cell r="EP396">
            <v>181.4419428336</v>
          </cell>
          <cell r="EU396">
            <v>684.8794461888001</v>
          </cell>
        </row>
        <row r="397">
          <cell r="G397">
            <v>47</v>
          </cell>
          <cell r="K397">
            <v>85</v>
          </cell>
          <cell r="O397">
            <v>90</v>
          </cell>
          <cell r="V397">
            <v>98</v>
          </cell>
          <cell r="W397">
            <v>320</v>
          </cell>
          <cell r="BS397">
            <v>182.51927002799997</v>
          </cell>
          <cell r="CM397">
            <v>330.08804154000001</v>
          </cell>
          <cell r="DG397">
            <v>349.50498516000005</v>
          </cell>
          <cell r="EP397">
            <v>380.57209495200004</v>
          </cell>
          <cell r="EU397">
            <v>1242.6843916800001</v>
          </cell>
        </row>
        <row r="401">
          <cell r="G401">
            <v>12</v>
          </cell>
          <cell r="K401">
            <v>30</v>
          </cell>
          <cell r="O401">
            <v>48</v>
          </cell>
          <cell r="V401">
            <v>109</v>
          </cell>
          <cell r="W401">
            <v>199</v>
          </cell>
          <cell r="BS401">
            <v>24.352605417600003</v>
          </cell>
          <cell r="CM401">
            <v>60.881513544000001</v>
          </cell>
          <cell r="DG401">
            <v>97.410421670399998</v>
          </cell>
          <cell r="EP401">
            <v>221.20283254320003</v>
          </cell>
          <cell r="EU401">
            <v>403.84737317520006</v>
          </cell>
        </row>
        <row r="402">
          <cell r="G402">
            <v>31</v>
          </cell>
          <cell r="K402">
            <v>65</v>
          </cell>
          <cell r="O402">
            <v>79</v>
          </cell>
          <cell r="V402">
            <v>106</v>
          </cell>
          <cell r="W402">
            <v>281</v>
          </cell>
          <cell r="BS402">
            <v>79.2211299696</v>
          </cell>
          <cell r="CM402">
            <v>166.108820904</v>
          </cell>
          <cell r="DG402">
            <v>201.88610540640002</v>
          </cell>
          <cell r="EP402">
            <v>270.88515408959995</v>
          </cell>
          <cell r="EU402">
            <v>718.10121036960004</v>
          </cell>
        </row>
        <row r="403">
          <cell r="G403">
            <v>0</v>
          </cell>
          <cell r="K403">
            <v>5</v>
          </cell>
          <cell r="O403">
            <v>0</v>
          </cell>
          <cell r="V403">
            <v>20</v>
          </cell>
          <cell r="W403">
            <v>25</v>
          </cell>
          <cell r="BS403">
            <v>0</v>
          </cell>
          <cell r="CM403">
            <v>12.5270604</v>
          </cell>
          <cell r="DG403">
            <v>0</v>
          </cell>
          <cell r="EP403">
            <v>50.108241599999999</v>
          </cell>
          <cell r="EU403">
            <v>62.635301999999996</v>
          </cell>
        </row>
        <row r="404">
          <cell r="G404">
            <v>0</v>
          </cell>
          <cell r="K404">
            <v>0</v>
          </cell>
          <cell r="O404">
            <v>0</v>
          </cell>
          <cell r="V404">
            <v>0</v>
          </cell>
          <cell r="W404">
            <v>0</v>
          </cell>
          <cell r="BS404">
            <v>0</v>
          </cell>
          <cell r="CM404">
            <v>0</v>
          </cell>
          <cell r="DG404">
            <v>0</v>
          </cell>
          <cell r="EP404">
            <v>0</v>
          </cell>
          <cell r="EU404">
            <v>0</v>
          </cell>
        </row>
        <row r="405">
          <cell r="G405">
            <v>3</v>
          </cell>
          <cell r="K405">
            <v>0</v>
          </cell>
          <cell r="O405">
            <v>10</v>
          </cell>
          <cell r="V405">
            <v>33</v>
          </cell>
          <cell r="W405">
            <v>46</v>
          </cell>
          <cell r="BS405">
            <v>11.424679084799999</v>
          </cell>
          <cell r="CM405">
            <v>0</v>
          </cell>
          <cell r="DG405">
            <v>38.082263615999999</v>
          </cell>
          <cell r="EP405">
            <v>125.67146993279998</v>
          </cell>
          <cell r="EU405">
            <v>175.17841263359998</v>
          </cell>
        </row>
        <row r="406">
          <cell r="G406">
            <v>0</v>
          </cell>
          <cell r="K406">
            <v>0</v>
          </cell>
          <cell r="O406">
            <v>0</v>
          </cell>
          <cell r="V406">
            <v>0</v>
          </cell>
          <cell r="W406">
            <v>0</v>
          </cell>
          <cell r="BS406">
            <v>0</v>
          </cell>
          <cell r="CM406">
            <v>0</v>
          </cell>
          <cell r="DG406">
            <v>0</v>
          </cell>
          <cell r="EP406">
            <v>0</v>
          </cell>
          <cell r="EU406">
            <v>0</v>
          </cell>
        </row>
        <row r="407">
          <cell r="G407">
            <v>0</v>
          </cell>
          <cell r="K407">
            <v>0</v>
          </cell>
          <cell r="O407">
            <v>0</v>
          </cell>
          <cell r="V407">
            <v>0</v>
          </cell>
          <cell r="W407">
            <v>0</v>
          </cell>
          <cell r="BS407">
            <v>0</v>
          </cell>
          <cell r="CM407">
            <v>0</v>
          </cell>
          <cell r="DG407">
            <v>0</v>
          </cell>
          <cell r="EP407">
            <v>0</v>
          </cell>
          <cell r="EU407">
            <v>0</v>
          </cell>
        </row>
        <row r="408">
          <cell r="G408">
            <v>0</v>
          </cell>
          <cell r="K408">
            <v>1</v>
          </cell>
          <cell r="O408">
            <v>20</v>
          </cell>
          <cell r="V408">
            <v>42</v>
          </cell>
          <cell r="W408">
            <v>63</v>
          </cell>
          <cell r="BS408">
            <v>0</v>
          </cell>
          <cell r="CM408">
            <v>1.6535719728</v>
          </cell>
          <cell r="DG408">
            <v>33.071439456000007</v>
          </cell>
          <cell r="EP408">
            <v>69.450022857600004</v>
          </cell>
          <cell r="EU408">
            <v>104.17503428640002</v>
          </cell>
        </row>
        <row r="409">
          <cell r="G409">
            <v>0</v>
          </cell>
          <cell r="K409">
            <v>0</v>
          </cell>
          <cell r="O409">
            <v>0</v>
          </cell>
          <cell r="V409">
            <v>30</v>
          </cell>
          <cell r="W409">
            <v>30</v>
          </cell>
          <cell r="BS409">
            <v>0</v>
          </cell>
          <cell r="CM409">
            <v>0</v>
          </cell>
          <cell r="DG409">
            <v>0</v>
          </cell>
          <cell r="EP409">
            <v>70.652620655999996</v>
          </cell>
          <cell r="EU409">
            <v>70.652620655999996</v>
          </cell>
        </row>
        <row r="410">
          <cell r="EY410">
            <v>1459831.8973406432</v>
          </cell>
        </row>
      </sheetData>
      <sheetData sheetId="1">
        <row r="10">
          <cell r="D10">
            <v>58</v>
          </cell>
          <cell r="G10">
            <v>175</v>
          </cell>
          <cell r="K10">
            <v>175</v>
          </cell>
          <cell r="O10">
            <v>176</v>
          </cell>
          <cell r="V10">
            <v>176</v>
          </cell>
          <cell r="W10">
            <v>702</v>
          </cell>
          <cell r="CJ10">
            <v>341.16405120000013</v>
          </cell>
          <cell r="DD10">
            <v>341.16405120000013</v>
          </cell>
          <cell r="DX10">
            <v>343.11356006400013</v>
          </cell>
          <cell r="FG10">
            <v>343.11356006400013</v>
          </cell>
          <cell r="FL10">
            <v>1368.5552225280005</v>
          </cell>
        </row>
        <row r="12">
          <cell r="G12">
            <v>174</v>
          </cell>
          <cell r="K12">
            <v>174</v>
          </cell>
          <cell r="O12">
            <v>176</v>
          </cell>
          <cell r="V12">
            <v>60</v>
          </cell>
          <cell r="W12">
            <v>584</v>
          </cell>
          <cell r="CJ12">
            <v>339.21454233599985</v>
          </cell>
          <cell r="DD12">
            <v>339.21454233599985</v>
          </cell>
          <cell r="DX12">
            <v>343.11356006399984</v>
          </cell>
          <cell r="FG12">
            <v>116.97053183999995</v>
          </cell>
          <cell r="FL12">
            <v>1138.5131765759995</v>
          </cell>
        </row>
        <row r="14">
          <cell r="G14">
            <v>492</v>
          </cell>
          <cell r="K14">
            <v>495</v>
          </cell>
          <cell r="O14">
            <v>492</v>
          </cell>
          <cell r="V14">
            <v>511</v>
          </cell>
          <cell r="W14">
            <v>1990</v>
          </cell>
          <cell r="CJ14">
            <v>959.15836108800022</v>
          </cell>
          <cell r="DD14">
            <v>965.00688768000009</v>
          </cell>
          <cell r="DX14">
            <v>959.15836108800022</v>
          </cell>
          <cell r="FG14">
            <v>996.19902950400001</v>
          </cell>
          <cell r="FL14">
            <v>3879.5226393600005</v>
          </cell>
        </row>
        <row r="16">
          <cell r="G16">
            <v>206</v>
          </cell>
          <cell r="K16">
            <v>210</v>
          </cell>
          <cell r="O16">
            <v>210</v>
          </cell>
          <cell r="V16">
            <v>474</v>
          </cell>
          <cell r="W16">
            <v>1100</v>
          </cell>
          <cell r="CJ16">
            <v>401.59882598399997</v>
          </cell>
          <cell r="DD16">
            <v>409.39686144000001</v>
          </cell>
          <cell r="DX16">
            <v>409.39686144000001</v>
          </cell>
          <cell r="FG16">
            <v>924.06720153600008</v>
          </cell>
          <cell r="FL16">
            <v>2144.4597503999998</v>
          </cell>
        </row>
        <row r="18">
          <cell r="G18">
            <v>660</v>
          </cell>
          <cell r="K18">
            <v>755</v>
          </cell>
          <cell r="O18">
            <v>558</v>
          </cell>
          <cell r="V18">
            <v>842</v>
          </cell>
          <cell r="W18">
            <v>2815</v>
          </cell>
          <cell r="CJ18">
            <v>1286.6758502399998</v>
          </cell>
          <cell r="DD18">
            <v>1471.8791923199999</v>
          </cell>
          <cell r="DX18">
            <v>1087.8259461119999</v>
          </cell>
          <cell r="FG18">
            <v>1641.4864634879998</v>
          </cell>
          <cell r="FL18">
            <v>5487.8674521599996</v>
          </cell>
        </row>
        <row r="21">
          <cell r="G21">
            <v>241</v>
          </cell>
          <cell r="K21">
            <v>243</v>
          </cell>
          <cell r="O21">
            <v>243</v>
          </cell>
          <cell r="V21">
            <v>205</v>
          </cell>
          <cell r="W21">
            <v>932</v>
          </cell>
          <cell r="CJ21">
            <v>469.83163622399996</v>
          </cell>
          <cell r="DD21">
            <v>473.73065395199995</v>
          </cell>
          <cell r="DX21">
            <v>473.73065395199995</v>
          </cell>
          <cell r="FG21">
            <v>399.64931712000003</v>
          </cell>
          <cell r="FL21">
            <v>1816.9422612479998</v>
          </cell>
        </row>
        <row r="23">
          <cell r="G23">
            <v>273</v>
          </cell>
          <cell r="K23">
            <v>333</v>
          </cell>
          <cell r="O23">
            <v>246</v>
          </cell>
          <cell r="V23">
            <v>218</v>
          </cell>
          <cell r="W23">
            <v>1070</v>
          </cell>
          <cell r="CJ23">
            <v>532.21591987199986</v>
          </cell>
          <cell r="DD23">
            <v>649.18645171200001</v>
          </cell>
          <cell r="DX23">
            <v>479.579180544</v>
          </cell>
          <cell r="FG23">
            <v>424.99293235199997</v>
          </cell>
          <cell r="FL23">
            <v>2085.9744844799998</v>
          </cell>
        </row>
        <row r="25">
          <cell r="G25">
            <v>310</v>
          </cell>
          <cell r="K25">
            <v>320</v>
          </cell>
          <cell r="O25">
            <v>187</v>
          </cell>
          <cell r="V25">
            <v>330</v>
          </cell>
          <cell r="W25">
            <v>1147</v>
          </cell>
          <cell r="CJ25">
            <v>604.34774784000001</v>
          </cell>
          <cell r="DD25">
            <v>623.84283648000007</v>
          </cell>
          <cell r="DX25">
            <v>364.55815756799996</v>
          </cell>
          <cell r="FG25">
            <v>643.33792512000002</v>
          </cell>
          <cell r="FL25">
            <v>2236.0866670080004</v>
          </cell>
        </row>
        <row r="28">
          <cell r="G28">
            <v>153</v>
          </cell>
          <cell r="K28">
            <v>153</v>
          </cell>
          <cell r="O28">
            <v>153</v>
          </cell>
          <cell r="V28">
            <v>254</v>
          </cell>
          <cell r="W28">
            <v>713</v>
          </cell>
          <cell r="CJ28">
            <v>298.27480413572573</v>
          </cell>
          <cell r="DD28">
            <v>298.27480413572573</v>
          </cell>
          <cell r="DX28">
            <v>298.27480413572573</v>
          </cell>
          <cell r="FG28">
            <v>495.17516503577997</v>
          </cell>
          <cell r="FL28">
            <v>1389.9995774429572</v>
          </cell>
        </row>
        <row r="30">
          <cell r="G30">
            <v>171</v>
          </cell>
          <cell r="K30">
            <v>171</v>
          </cell>
          <cell r="O30">
            <v>171</v>
          </cell>
          <cell r="V30">
            <v>227</v>
          </cell>
          <cell r="W30">
            <v>740</v>
          </cell>
          <cell r="CJ30">
            <v>333.36601574399998</v>
          </cell>
          <cell r="DD30">
            <v>333.36601574399998</v>
          </cell>
          <cell r="DX30">
            <v>333.36601574399998</v>
          </cell>
          <cell r="FG30">
            <v>442.53851212799998</v>
          </cell>
          <cell r="FL30">
            <v>1442.6365593599999</v>
          </cell>
        </row>
        <row r="32">
          <cell r="G32">
            <v>146</v>
          </cell>
          <cell r="K32">
            <v>222</v>
          </cell>
          <cell r="O32">
            <v>146</v>
          </cell>
          <cell r="V32">
            <v>321</v>
          </cell>
          <cell r="W32">
            <v>835</v>
          </cell>
          <cell r="CJ32">
            <v>284.62829414399994</v>
          </cell>
          <cell r="DD32">
            <v>432.79096780799989</v>
          </cell>
          <cell r="DX32">
            <v>284.62829414399994</v>
          </cell>
          <cell r="FG32">
            <v>625.79234534399995</v>
          </cell>
          <cell r="FL32">
            <v>1627.8399014399997</v>
          </cell>
        </row>
        <row r="34">
          <cell r="G34">
            <v>360</v>
          </cell>
          <cell r="K34">
            <v>354</v>
          </cell>
          <cell r="O34">
            <v>363</v>
          </cell>
          <cell r="V34">
            <v>336</v>
          </cell>
          <cell r="W34">
            <v>1413</v>
          </cell>
          <cell r="CJ34">
            <v>701.82319104000021</v>
          </cell>
          <cell r="DD34">
            <v>690.12613785600047</v>
          </cell>
          <cell r="DX34">
            <v>707.67171763200042</v>
          </cell>
          <cell r="FG34">
            <v>655.03497830400033</v>
          </cell>
          <cell r="FL34">
            <v>2754.6560248320011</v>
          </cell>
        </row>
        <row r="36">
          <cell r="G36">
            <v>586</v>
          </cell>
          <cell r="K36">
            <v>522</v>
          </cell>
          <cell r="O36">
            <v>541</v>
          </cell>
          <cell r="V36">
            <v>482</v>
          </cell>
          <cell r="W36">
            <v>2131</v>
          </cell>
          <cell r="CJ36">
            <v>1142.412194304</v>
          </cell>
          <cell r="DD36">
            <v>1017.6436270079998</v>
          </cell>
          <cell r="DX36">
            <v>1054.6842954240001</v>
          </cell>
          <cell r="FG36">
            <v>939.66327244799982</v>
          </cell>
          <cell r="FL36">
            <v>4154.403389183999</v>
          </cell>
        </row>
        <row r="38">
          <cell r="G38">
            <v>39</v>
          </cell>
          <cell r="K38">
            <v>39</v>
          </cell>
          <cell r="O38">
            <v>39</v>
          </cell>
          <cell r="V38">
            <v>119</v>
          </cell>
          <cell r="W38">
            <v>236</v>
          </cell>
          <cell r="CJ38">
            <v>76.030845696</v>
          </cell>
          <cell r="DD38">
            <v>76.030845696</v>
          </cell>
          <cell r="DX38">
            <v>76.030845696</v>
          </cell>
          <cell r="FG38">
            <v>231.99155481600002</v>
          </cell>
          <cell r="FL38">
            <v>460.08409190399999</v>
          </cell>
        </row>
        <row r="40">
          <cell r="G40">
            <v>18</v>
          </cell>
          <cell r="K40">
            <v>18</v>
          </cell>
          <cell r="O40">
            <v>19</v>
          </cell>
          <cell r="V40">
            <v>126</v>
          </cell>
          <cell r="W40">
            <v>181</v>
          </cell>
          <cell r="CJ40">
            <v>35.091159552000001</v>
          </cell>
          <cell r="DD40">
            <v>35.091159552000001</v>
          </cell>
          <cell r="DX40">
            <v>37.040668415999995</v>
          </cell>
          <cell r="FG40">
            <v>245.63811686399995</v>
          </cell>
          <cell r="FL40">
            <v>352.86110438399999</v>
          </cell>
        </row>
        <row r="42">
          <cell r="G42">
            <v>377</v>
          </cell>
          <cell r="K42">
            <v>414</v>
          </cell>
          <cell r="O42">
            <v>470</v>
          </cell>
          <cell r="V42">
            <v>419</v>
          </cell>
          <cell r="W42">
            <v>1680</v>
          </cell>
          <cell r="CJ42">
            <v>734.9648417279999</v>
          </cell>
          <cell r="DD42">
            <v>807.09666969599971</v>
          </cell>
          <cell r="DX42">
            <v>916.26916607999999</v>
          </cell>
          <cell r="FG42">
            <v>816.84421401599991</v>
          </cell>
          <cell r="FL42">
            <v>3275.1748915199992</v>
          </cell>
        </row>
        <row r="44">
          <cell r="G44">
            <v>36</v>
          </cell>
          <cell r="K44">
            <v>66</v>
          </cell>
          <cell r="O44">
            <v>30</v>
          </cell>
          <cell r="V44">
            <v>168</v>
          </cell>
          <cell r="W44">
            <v>300</v>
          </cell>
          <cell r="CJ44">
            <v>70.182319384007016</v>
          </cell>
          <cell r="DD44">
            <v>128.66758553734624</v>
          </cell>
          <cell r="DX44">
            <v>58.485266153339197</v>
          </cell>
          <cell r="FG44">
            <v>327.51749045869951</v>
          </cell>
          <cell r="FL44">
            <v>584.85266153339194</v>
          </cell>
        </row>
        <row r="46">
          <cell r="G46">
            <v>138</v>
          </cell>
          <cell r="K46">
            <v>138</v>
          </cell>
          <cell r="O46">
            <v>138</v>
          </cell>
          <cell r="V46">
            <v>322</v>
          </cell>
          <cell r="W46">
            <v>736</v>
          </cell>
          <cell r="CJ46">
            <v>269.03222323199998</v>
          </cell>
          <cell r="DD46">
            <v>269.03222323199998</v>
          </cell>
          <cell r="DX46">
            <v>269.03222323199998</v>
          </cell>
          <cell r="FG46">
            <v>627.74185420799995</v>
          </cell>
          <cell r="FL46">
            <v>1434.8385239039994</v>
          </cell>
        </row>
        <row r="48">
          <cell r="G48">
            <v>61</v>
          </cell>
          <cell r="K48">
            <v>53</v>
          </cell>
          <cell r="O48">
            <v>14</v>
          </cell>
          <cell r="V48">
            <v>215</v>
          </cell>
          <cell r="W48">
            <v>343</v>
          </cell>
          <cell r="CJ48">
            <v>118.92004070399999</v>
          </cell>
          <cell r="DD48">
            <v>103.323969792</v>
          </cell>
          <cell r="DX48">
            <v>27.293124095999996</v>
          </cell>
          <cell r="FG48">
            <v>419.14440575999998</v>
          </cell>
          <cell r="FL48">
            <v>668.68154035200007</v>
          </cell>
        </row>
        <row r="50">
          <cell r="G50">
            <v>0</v>
          </cell>
          <cell r="K50">
            <v>7</v>
          </cell>
          <cell r="O50">
            <v>0</v>
          </cell>
          <cell r="V50">
            <v>22</v>
          </cell>
          <cell r="W50">
            <v>29</v>
          </cell>
          <cell r="CJ50">
            <v>0</v>
          </cell>
          <cell r="DD50">
            <v>13.646562048</v>
          </cell>
          <cell r="DX50">
            <v>0</v>
          </cell>
          <cell r="FG50">
            <v>42.889195008000009</v>
          </cell>
          <cell r="FL50">
            <v>56.535757056000008</v>
          </cell>
        </row>
        <row r="52">
          <cell r="G52">
            <v>7826</v>
          </cell>
          <cell r="K52">
            <v>8047</v>
          </cell>
          <cell r="O52">
            <v>8271</v>
          </cell>
          <cell r="V52">
            <v>10533</v>
          </cell>
          <cell r="W52">
            <v>34677</v>
          </cell>
          <cell r="CJ52">
            <v>15256.856369664001</v>
          </cell>
          <cell r="DD52">
            <v>15687.697828607999</v>
          </cell>
          <cell r="DX52">
            <v>16124.387814143998</v>
          </cell>
          <cell r="FG52">
            <v>20534.176864511996</v>
          </cell>
          <cell r="FL52">
            <v>67603.118876927998</v>
          </cell>
        </row>
        <row r="54">
          <cell r="CJ54">
            <v>0</v>
          </cell>
          <cell r="DD54">
            <v>0</v>
          </cell>
          <cell r="DX54">
            <v>0</v>
          </cell>
          <cell r="FG54">
            <v>130.617093888</v>
          </cell>
          <cell r="FL54">
            <v>130.617093888</v>
          </cell>
        </row>
        <row r="55">
          <cell r="G55">
            <v>0</v>
          </cell>
          <cell r="K55">
            <v>0</v>
          </cell>
          <cell r="O55">
            <v>0</v>
          </cell>
          <cell r="V55">
            <v>67</v>
          </cell>
          <cell r="W55">
            <v>67</v>
          </cell>
        </row>
        <row r="56">
          <cell r="G56">
            <v>230</v>
          </cell>
          <cell r="K56">
            <v>297</v>
          </cell>
          <cell r="O56">
            <v>180</v>
          </cell>
          <cell r="V56">
            <v>257</v>
          </cell>
          <cell r="W56">
            <v>964</v>
          </cell>
          <cell r="CJ56">
            <v>448.38703871999996</v>
          </cell>
          <cell r="DD56">
            <v>579.00413260799985</v>
          </cell>
          <cell r="DX56">
            <v>350.91159551999999</v>
          </cell>
          <cell r="FG56">
            <v>501.02377804799994</v>
          </cell>
          <cell r="FL56">
            <v>1879.3265448959996</v>
          </cell>
        </row>
        <row r="58">
          <cell r="G58">
            <v>17</v>
          </cell>
          <cell r="K58">
            <v>51</v>
          </cell>
          <cell r="O58">
            <v>38</v>
          </cell>
          <cell r="V58">
            <v>27</v>
          </cell>
          <cell r="W58">
            <v>133</v>
          </cell>
        </row>
        <row r="59">
          <cell r="CJ59">
            <v>33.141650687999999</v>
          </cell>
          <cell r="DD59">
            <v>99.424952063999967</v>
          </cell>
          <cell r="DX59">
            <v>74.081336832000005</v>
          </cell>
          <cell r="FG59">
            <v>52.636739327999997</v>
          </cell>
          <cell r="FL59">
            <v>259.28467891199995</v>
          </cell>
        </row>
        <row r="60">
          <cell r="G60">
            <v>0</v>
          </cell>
          <cell r="K60">
            <v>0</v>
          </cell>
          <cell r="O60">
            <v>40</v>
          </cell>
          <cell r="V60">
            <v>97</v>
          </cell>
          <cell r="W60">
            <v>137</v>
          </cell>
          <cell r="CJ60">
            <v>0</v>
          </cell>
          <cell r="DD60">
            <v>0</v>
          </cell>
          <cell r="DX60">
            <v>77.980354559999981</v>
          </cell>
          <cell r="FG60">
            <v>189.10235980800002</v>
          </cell>
          <cell r="FP60">
            <v>267.08271436799998</v>
          </cell>
        </row>
      </sheetData>
      <sheetData sheetId="2">
        <row r="6">
          <cell r="EH6">
            <v>5623</v>
          </cell>
        </row>
        <row r="7">
          <cell r="H7">
            <v>55</v>
          </cell>
          <cell r="L7">
            <v>88</v>
          </cell>
          <cell r="Q7">
            <v>215</v>
          </cell>
          <cell r="X7">
            <v>437</v>
          </cell>
          <cell r="Y7">
            <v>795</v>
          </cell>
          <cell r="BC7">
            <v>309.61865</v>
          </cell>
          <cell r="BW7">
            <v>495.38984000000005</v>
          </cell>
          <cell r="CQ7">
            <v>1210.3274500000002</v>
          </cell>
          <cell r="DZ7">
            <v>2460.0609100000006</v>
          </cell>
          <cell r="EE7">
            <v>4475.3968500000001</v>
          </cell>
        </row>
        <row r="27">
          <cell r="H27">
            <v>1192</v>
          </cell>
          <cell r="L27">
            <v>1334</v>
          </cell>
          <cell r="Q27">
            <v>1489</v>
          </cell>
          <cell r="X27">
            <v>813</v>
          </cell>
          <cell r="Y27">
            <v>4828</v>
          </cell>
          <cell r="BC27">
            <v>4977.6608799999985</v>
          </cell>
          <cell r="BW27">
            <v>5570.6372599999986</v>
          </cell>
          <cell r="CQ27">
            <v>6217.9002099999998</v>
          </cell>
          <cell r="DZ27">
            <v>3394.9985700000007</v>
          </cell>
          <cell r="EE27">
            <v>20161.196920000006</v>
          </cell>
        </row>
        <row r="51">
          <cell r="H51">
            <v>46</v>
          </cell>
          <cell r="L51">
            <v>106</v>
          </cell>
          <cell r="Q51">
            <v>70</v>
          </cell>
          <cell r="X51">
            <v>959</v>
          </cell>
          <cell r="Y51">
            <v>1181</v>
          </cell>
          <cell r="BC51">
            <v>258.95377999999994</v>
          </cell>
          <cell r="BW51">
            <v>596.71958000000018</v>
          </cell>
          <cell r="CQ51">
            <v>394.06009999999992</v>
          </cell>
          <cell r="DZ51">
            <v>5398.6233699999984</v>
          </cell>
          <cell r="EE51">
            <v>6648.3568299999997</v>
          </cell>
        </row>
        <row r="59">
          <cell r="H59">
            <v>453</v>
          </cell>
          <cell r="L59">
            <v>590</v>
          </cell>
          <cell r="Q59">
            <v>287</v>
          </cell>
          <cell r="X59">
            <v>167</v>
          </cell>
          <cell r="Y59">
            <v>1497</v>
          </cell>
          <cell r="BC59">
            <v>1891.6781700000004</v>
          </cell>
          <cell r="BW59">
            <v>2463.7751000000003</v>
          </cell>
          <cell r="CQ59">
            <v>1198.4804300000003</v>
          </cell>
          <cell r="DZ59">
            <v>697.37363000000028</v>
          </cell>
          <cell r="EE59">
            <v>6251.3073300000024</v>
          </cell>
        </row>
        <row r="69">
          <cell r="H69">
            <v>420</v>
          </cell>
          <cell r="L69">
            <v>1063</v>
          </cell>
          <cell r="Q69">
            <v>696</v>
          </cell>
          <cell r="X69">
            <v>173</v>
          </cell>
          <cell r="Y69">
            <v>2352</v>
          </cell>
          <cell r="BC69">
            <v>2364.3606</v>
          </cell>
          <cell r="BW69">
            <v>5984.0840899999985</v>
          </cell>
          <cell r="CQ69">
            <v>3918.0832799999998</v>
          </cell>
          <cell r="DZ69">
            <v>973.89139</v>
          </cell>
          <cell r="EE69">
            <v>13240.41936</v>
          </cell>
        </row>
        <row r="83">
          <cell r="H83">
            <v>166</v>
          </cell>
          <cell r="L83">
            <v>140</v>
          </cell>
          <cell r="Q83">
            <v>90</v>
          </cell>
          <cell r="X83">
            <v>208</v>
          </cell>
          <cell r="Y83">
            <v>604</v>
          </cell>
          <cell r="BC83">
            <v>693.19774000000007</v>
          </cell>
          <cell r="BW83">
            <v>584.6246000000001</v>
          </cell>
          <cell r="CQ83">
            <v>375.83010000000002</v>
          </cell>
          <cell r="DZ83">
            <v>868.58512000000007</v>
          </cell>
          <cell r="EE83">
            <v>2522.23756</v>
          </cell>
        </row>
        <row r="91">
          <cell r="H91">
            <v>0</v>
          </cell>
          <cell r="L91">
            <v>0</v>
          </cell>
          <cell r="Q91">
            <v>12</v>
          </cell>
          <cell r="X91">
            <v>180</v>
          </cell>
          <cell r="Y91">
            <v>192</v>
          </cell>
          <cell r="BC91">
            <v>0</v>
          </cell>
          <cell r="BW91">
            <v>0</v>
          </cell>
          <cell r="CQ91">
            <v>67.553160000000005</v>
          </cell>
          <cell r="DZ91">
            <v>1013.2973999999999</v>
          </cell>
          <cell r="EE91">
            <v>1080.8505599999999</v>
          </cell>
        </row>
        <row r="98">
          <cell r="H98">
            <v>293</v>
          </cell>
          <cell r="L98">
            <v>193</v>
          </cell>
          <cell r="Q98">
            <v>312</v>
          </cell>
          <cell r="X98">
            <v>419</v>
          </cell>
          <cell r="Y98">
            <v>1217</v>
          </cell>
          <cell r="BC98">
            <v>1223.5357700000002</v>
          </cell>
          <cell r="BW98">
            <v>805.94677000000001</v>
          </cell>
          <cell r="CQ98">
            <v>1302.8776799999998</v>
          </cell>
          <cell r="DZ98">
            <v>1749.6979100000001</v>
          </cell>
          <cell r="EE98">
            <v>5082.0581300000013</v>
          </cell>
        </row>
        <row r="115">
          <cell r="H115">
            <v>12</v>
          </cell>
          <cell r="L115">
            <v>19</v>
          </cell>
          <cell r="Q115">
            <v>18</v>
          </cell>
          <cell r="X115">
            <v>11</v>
          </cell>
          <cell r="Y115">
            <v>60</v>
          </cell>
          <cell r="BC115">
            <v>67.553159999999991</v>
          </cell>
          <cell r="BW115">
            <v>106.95917</v>
          </cell>
          <cell r="CQ115">
            <v>101.32974</v>
          </cell>
          <cell r="DZ115">
            <v>61.923729999999999</v>
          </cell>
          <cell r="EE115">
            <v>337.76580000000001</v>
          </cell>
        </row>
        <row r="122">
          <cell r="H122">
            <v>298</v>
          </cell>
          <cell r="L122">
            <v>86</v>
          </cell>
          <cell r="Q122">
            <v>264</v>
          </cell>
          <cell r="X122">
            <v>558</v>
          </cell>
          <cell r="Y122">
            <v>1206</v>
          </cell>
          <cell r="BC122">
            <v>1244.4152199999999</v>
          </cell>
          <cell r="BW122">
            <v>359.12654000000003</v>
          </cell>
          <cell r="CQ122">
            <v>1102.4349599999998</v>
          </cell>
          <cell r="DZ122">
            <v>2330.14662</v>
          </cell>
          <cell r="EE122">
            <v>5036.1233399999992</v>
          </cell>
        </row>
        <row r="144">
          <cell r="H144">
            <v>200</v>
          </cell>
          <cell r="L144">
            <v>300</v>
          </cell>
          <cell r="Q144">
            <v>262</v>
          </cell>
          <cell r="X144">
            <v>238</v>
          </cell>
          <cell r="Y144">
            <v>1000</v>
          </cell>
          <cell r="BC144">
            <v>835.17800000000011</v>
          </cell>
          <cell r="BW144">
            <v>1252.7670000000003</v>
          </cell>
          <cell r="CQ144">
            <v>1094.0831800000003</v>
          </cell>
          <cell r="DZ144">
            <v>993.86182000000031</v>
          </cell>
          <cell r="EE144">
            <v>4175.8900000000003</v>
          </cell>
        </row>
        <row r="147">
          <cell r="H147">
            <v>116</v>
          </cell>
          <cell r="L147">
            <v>142</v>
          </cell>
          <cell r="Q147">
            <v>123</v>
          </cell>
          <cell r="X147">
            <v>119</v>
          </cell>
          <cell r="Y147">
            <v>500</v>
          </cell>
          <cell r="BC147">
            <v>484.4032400000001</v>
          </cell>
          <cell r="BW147">
            <v>592.97638000000006</v>
          </cell>
          <cell r="CQ147">
            <v>513.63447000000008</v>
          </cell>
          <cell r="DZ147">
            <v>496.93091000000004</v>
          </cell>
          <cell r="EE147">
            <v>2087.9450000000002</v>
          </cell>
        </row>
        <row r="150">
          <cell r="H150">
            <v>0</v>
          </cell>
          <cell r="L150">
            <v>10</v>
          </cell>
          <cell r="Q150">
            <v>5</v>
          </cell>
          <cell r="X150">
            <v>177</v>
          </cell>
          <cell r="Y150">
            <v>192</v>
          </cell>
          <cell r="BC150">
            <v>0</v>
          </cell>
          <cell r="BW150">
            <v>74.048999999999992</v>
          </cell>
          <cell r="CQ150">
            <v>37.024499999999996</v>
          </cell>
          <cell r="DZ150">
            <v>1310.6672999999996</v>
          </cell>
          <cell r="EE150">
            <v>1421.7407999999996</v>
          </cell>
        </row>
        <row r="171">
          <cell r="H171">
            <v>2</v>
          </cell>
          <cell r="L171">
            <v>72</v>
          </cell>
          <cell r="Q171">
            <v>789</v>
          </cell>
          <cell r="X171">
            <v>1009</v>
          </cell>
          <cell r="Y171">
            <v>1872</v>
          </cell>
          <cell r="BC171">
            <v>11.239959999999996</v>
          </cell>
          <cell r="BW171">
            <v>404.63855999999993</v>
          </cell>
          <cell r="CQ171">
            <v>4434.1642200000006</v>
          </cell>
          <cell r="DZ171">
            <v>5670.5598200000022</v>
          </cell>
          <cell r="EE171">
            <v>10520.602559999998</v>
          </cell>
        </row>
        <row r="198">
          <cell r="H198">
            <v>247</v>
          </cell>
          <cell r="L198">
            <v>484</v>
          </cell>
          <cell r="Q198">
            <v>498</v>
          </cell>
          <cell r="X198">
            <v>57</v>
          </cell>
          <cell r="Y198">
            <v>1286</v>
          </cell>
          <cell r="BC198">
            <v>1829.0102999999997</v>
          </cell>
          <cell r="BW198">
            <v>3583.9715999999994</v>
          </cell>
          <cell r="CQ198">
            <v>3687.6401999999994</v>
          </cell>
          <cell r="DZ198">
            <v>422.07929999999993</v>
          </cell>
          <cell r="EE198">
            <v>9522.7013999999999</v>
          </cell>
        </row>
        <row r="223">
          <cell r="H223">
            <v>200</v>
          </cell>
          <cell r="L223">
            <v>369</v>
          </cell>
          <cell r="Q223">
            <v>107</v>
          </cell>
          <cell r="X223">
            <v>169</v>
          </cell>
          <cell r="Y223">
            <v>845</v>
          </cell>
          <cell r="BC223">
            <v>1123.9960000000005</v>
          </cell>
          <cell r="BW223">
            <v>2073.7726199999988</v>
          </cell>
          <cell r="CQ223">
            <v>601.33785999999986</v>
          </cell>
          <cell r="DZ223">
            <v>949.77661999999987</v>
          </cell>
          <cell r="EE223">
            <v>4748.8830999999982</v>
          </cell>
        </row>
        <row r="291">
          <cell r="H291">
            <v>34</v>
          </cell>
          <cell r="L291">
            <v>312</v>
          </cell>
          <cell r="Q291">
            <v>296</v>
          </cell>
          <cell r="X291">
            <v>808</v>
          </cell>
          <cell r="Y291">
            <v>1450</v>
          </cell>
          <cell r="BC291">
            <v>221.42295999999996</v>
          </cell>
          <cell r="BW291">
            <v>1778.4226399999995</v>
          </cell>
          <cell r="CQ291">
            <v>1686.7180399999997</v>
          </cell>
          <cell r="DZ291">
            <v>5665.44344</v>
          </cell>
          <cell r="EE291">
            <v>9352.0070799999994</v>
          </cell>
        </row>
        <row r="292">
          <cell r="H292">
            <v>17</v>
          </cell>
          <cell r="L292">
            <v>14</v>
          </cell>
          <cell r="Q292">
            <v>13</v>
          </cell>
          <cell r="X292">
            <v>630</v>
          </cell>
          <cell r="Y292">
            <v>674</v>
          </cell>
          <cell r="BC292">
            <v>125.88329999999999</v>
          </cell>
          <cell r="BW292">
            <v>103.6686</v>
          </cell>
          <cell r="CQ292">
            <v>96.263699999999986</v>
          </cell>
          <cell r="DZ292">
            <v>4665.0870000000004</v>
          </cell>
          <cell r="EE292">
            <v>4990.9025999999994</v>
          </cell>
        </row>
        <row r="301">
          <cell r="H301">
            <v>17</v>
          </cell>
          <cell r="L301">
            <v>298</v>
          </cell>
          <cell r="Q301">
            <v>283</v>
          </cell>
          <cell r="X301">
            <v>178</v>
          </cell>
          <cell r="Y301">
            <v>776</v>
          </cell>
          <cell r="BC301">
            <v>95.539659999999969</v>
          </cell>
          <cell r="BW301">
            <v>1674.7540399999996</v>
          </cell>
          <cell r="CQ301">
            <v>1590.4543399999998</v>
          </cell>
          <cell r="DZ301">
            <v>1000.3564399999998</v>
          </cell>
          <cell r="EE301">
            <v>4361.1044799999991</v>
          </cell>
        </row>
        <row r="310">
          <cell r="H310">
            <v>156</v>
          </cell>
          <cell r="L310">
            <v>637</v>
          </cell>
          <cell r="Q310">
            <v>2019</v>
          </cell>
          <cell r="X310">
            <v>3595</v>
          </cell>
          <cell r="Y310">
            <v>6407</v>
          </cell>
          <cell r="BC310">
            <v>145.18015199999999</v>
          </cell>
          <cell r="BW310">
            <v>592.81895399999996</v>
          </cell>
          <cell r="CQ310">
            <v>1878.9661979999996</v>
          </cell>
          <cell r="DZ310">
            <v>3345.6579900000002</v>
          </cell>
          <cell r="EE310">
            <v>5962.623294</v>
          </cell>
        </row>
        <row r="311">
          <cell r="H311">
            <v>103</v>
          </cell>
          <cell r="L311">
            <v>97</v>
          </cell>
          <cell r="Q311">
            <v>252</v>
          </cell>
          <cell r="X311">
            <v>174</v>
          </cell>
          <cell r="Y311">
            <v>626</v>
          </cell>
          <cell r="BC311">
            <v>95.856126000000003</v>
          </cell>
          <cell r="BW311">
            <v>90.272273999999996</v>
          </cell>
          <cell r="CQ311">
            <v>234.521784</v>
          </cell>
          <cell r="DZ311">
            <v>161.93170799999999</v>
          </cell>
          <cell r="EE311">
            <v>582.58189200000004</v>
          </cell>
        </row>
        <row r="312">
          <cell r="H312">
            <v>293</v>
          </cell>
          <cell r="L312">
            <v>530</v>
          </cell>
          <cell r="Q312">
            <v>279</v>
          </cell>
          <cell r="X312">
            <v>544</v>
          </cell>
          <cell r="Y312">
            <v>1646</v>
          </cell>
          <cell r="BC312">
            <v>272.67810599999996</v>
          </cell>
          <cell r="BW312">
            <v>493.24026000000003</v>
          </cell>
          <cell r="CQ312">
            <v>259.64911800000004</v>
          </cell>
          <cell r="DZ312">
            <v>506.26924800000006</v>
          </cell>
          <cell r="EE312">
            <v>1531.836732</v>
          </cell>
        </row>
        <row r="313">
          <cell r="H313">
            <v>0</v>
          </cell>
          <cell r="L313">
            <v>0</v>
          </cell>
          <cell r="Q313">
            <v>0</v>
          </cell>
          <cell r="X313">
            <v>7200</v>
          </cell>
          <cell r="Y313">
            <v>7200</v>
          </cell>
          <cell r="BC313">
            <v>0</v>
          </cell>
          <cell r="BW313">
            <v>0</v>
          </cell>
          <cell r="CQ313">
            <v>0</v>
          </cell>
          <cell r="DZ313">
            <v>6700.6224000000002</v>
          </cell>
          <cell r="EE313">
            <v>6700.6224000000002</v>
          </cell>
        </row>
        <row r="314">
          <cell r="H314">
            <v>293</v>
          </cell>
          <cell r="L314">
            <v>605</v>
          </cell>
          <cell r="Q314">
            <v>517</v>
          </cell>
          <cell r="X314">
            <v>1057</v>
          </cell>
          <cell r="Y314">
            <v>2472</v>
          </cell>
          <cell r="BC314">
            <v>272.67810599999996</v>
          </cell>
          <cell r="BW314">
            <v>563.03841</v>
          </cell>
          <cell r="CQ314">
            <v>481.14191399999993</v>
          </cell>
          <cell r="DZ314">
            <v>983.68859399999997</v>
          </cell>
          <cell r="EE314">
            <v>2300.547024</v>
          </cell>
        </row>
        <row r="315">
          <cell r="H315">
            <v>0</v>
          </cell>
          <cell r="L315">
            <v>0</v>
          </cell>
          <cell r="Q315">
            <v>554</v>
          </cell>
          <cell r="X315">
            <v>2764</v>
          </cell>
          <cell r="Y315">
            <v>3318</v>
          </cell>
          <cell r="BC315">
            <v>0</v>
          </cell>
          <cell r="BW315">
            <v>0</v>
          </cell>
          <cell r="CQ315">
            <v>515.57566799999995</v>
          </cell>
          <cell r="DZ315">
            <v>2572.2944879999995</v>
          </cell>
          <cell r="EE315">
            <v>3087.870156</v>
          </cell>
        </row>
        <row r="316">
          <cell r="H316">
            <v>903</v>
          </cell>
          <cell r="L316">
            <v>791</v>
          </cell>
          <cell r="Q316">
            <v>610</v>
          </cell>
          <cell r="X316">
            <v>862</v>
          </cell>
          <cell r="Y316">
            <v>3166</v>
          </cell>
          <cell r="BC316">
            <v>840.3697259999999</v>
          </cell>
          <cell r="BW316">
            <v>736.13782199999991</v>
          </cell>
          <cell r="CQ316">
            <v>567.69162000000006</v>
          </cell>
          <cell r="DZ316">
            <v>802.21340399999985</v>
          </cell>
          <cell r="EE316">
            <v>2946.4125719999997</v>
          </cell>
        </row>
        <row r="317">
          <cell r="H317">
            <v>52</v>
          </cell>
          <cell r="L317">
            <v>39</v>
          </cell>
          <cell r="Q317">
            <v>38</v>
          </cell>
          <cell r="X317">
            <v>2943</v>
          </cell>
          <cell r="Y317">
            <v>3072</v>
          </cell>
          <cell r="BC317">
            <v>48.393383999999998</v>
          </cell>
          <cell r="BW317">
            <v>36.295037999999998</v>
          </cell>
          <cell r="CQ317">
            <v>35.364395999999992</v>
          </cell>
          <cell r="DZ317">
            <v>2738.879406</v>
          </cell>
          <cell r="EE317">
            <v>2858.9322239999997</v>
          </cell>
        </row>
        <row r="318">
          <cell r="H318">
            <v>100</v>
          </cell>
          <cell r="L318">
            <v>180</v>
          </cell>
          <cell r="Q318">
            <v>170</v>
          </cell>
          <cell r="X318">
            <v>150</v>
          </cell>
          <cell r="Y318">
            <v>600</v>
          </cell>
          <cell r="BC318">
            <v>93.0642</v>
          </cell>
          <cell r="BW318">
            <v>167.51555999999999</v>
          </cell>
          <cell r="CQ318">
            <v>158.20913999999999</v>
          </cell>
          <cell r="DZ318">
            <v>139.59629999999999</v>
          </cell>
          <cell r="EE318">
            <v>558.38520000000005</v>
          </cell>
        </row>
        <row r="319">
          <cell r="H319">
            <v>158</v>
          </cell>
          <cell r="L319">
            <v>82</v>
          </cell>
          <cell r="Q319">
            <v>119</v>
          </cell>
          <cell r="X319">
            <v>133</v>
          </cell>
          <cell r="Y319">
            <v>492</v>
          </cell>
          <cell r="BC319">
            <v>147.04143599999998</v>
          </cell>
          <cell r="BW319">
            <v>76.312643999999992</v>
          </cell>
          <cell r="CQ319">
            <v>110.74639799999997</v>
          </cell>
          <cell r="DZ319">
            <v>123.775386</v>
          </cell>
          <cell r="EE319">
            <v>457.87586399999986</v>
          </cell>
        </row>
        <row r="321">
          <cell r="H321">
            <v>308</v>
          </cell>
          <cell r="L321">
            <v>427</v>
          </cell>
          <cell r="Q321">
            <v>809</v>
          </cell>
          <cell r="X321">
            <v>762</v>
          </cell>
          <cell r="Y321">
            <v>2306</v>
          </cell>
          <cell r="BC321">
            <v>525.60864996959708</v>
          </cell>
          <cell r="BW321">
            <v>728.68471927603218</v>
          </cell>
          <cell r="CQ321">
            <v>1380.5759669655972</v>
          </cell>
          <cell r="DZ321">
            <v>1300.3694521975094</v>
          </cell>
          <cell r="EE321">
            <v>3935.2387884087357</v>
          </cell>
        </row>
        <row r="322">
          <cell r="H322">
            <v>17</v>
          </cell>
          <cell r="L322">
            <v>65</v>
          </cell>
          <cell r="Q322">
            <v>43</v>
          </cell>
          <cell r="X322">
            <v>408</v>
          </cell>
          <cell r="Y322">
            <v>533</v>
          </cell>
          <cell r="BC322">
            <v>29.010867043776457</v>
          </cell>
          <cell r="BW322">
            <v>110.9239034026747</v>
          </cell>
          <cell r="CQ322">
            <v>73.380428404846327</v>
          </cell>
          <cell r="DZ322">
            <v>696.26080905063498</v>
          </cell>
          <cell r="EE322">
            <v>909.57600790193248</v>
          </cell>
        </row>
        <row r="323">
          <cell r="H323">
            <v>13</v>
          </cell>
          <cell r="L323">
            <v>30</v>
          </cell>
          <cell r="Q323">
            <v>30</v>
          </cell>
          <cell r="X323">
            <v>30</v>
          </cell>
          <cell r="Y323">
            <v>103</v>
          </cell>
          <cell r="BC323">
            <v>22.184780680534942</v>
          </cell>
          <cell r="BW323">
            <v>51.195647724311399</v>
          </cell>
          <cell r="CQ323">
            <v>51.195647724311399</v>
          </cell>
          <cell r="DZ323">
            <v>51.195647724311399</v>
          </cell>
          <cell r="EE323">
            <v>175.77172385346915</v>
          </cell>
        </row>
        <row r="324">
          <cell r="H324">
            <v>130</v>
          </cell>
          <cell r="L324">
            <v>232</v>
          </cell>
          <cell r="Q324">
            <v>188</v>
          </cell>
          <cell r="X324">
            <v>203</v>
          </cell>
          <cell r="Y324">
            <v>753</v>
          </cell>
          <cell r="BC324">
            <v>221.84780680534942</v>
          </cell>
          <cell r="BW324">
            <v>395.91300906800814</v>
          </cell>
          <cell r="CQ324">
            <v>320.82605907235143</v>
          </cell>
          <cell r="DZ324">
            <v>346.42388293450716</v>
          </cell>
          <cell r="EE324">
            <v>1285.010757880216</v>
          </cell>
        </row>
        <row r="325">
          <cell r="H325">
            <v>0</v>
          </cell>
          <cell r="L325">
            <v>0</v>
          </cell>
          <cell r="Q325">
            <v>0</v>
          </cell>
          <cell r="X325">
            <v>1212</v>
          </cell>
          <cell r="Y325">
            <v>1212</v>
          </cell>
          <cell r="BC325">
            <v>0</v>
          </cell>
          <cell r="BW325">
            <v>0</v>
          </cell>
          <cell r="CQ325">
            <v>0</v>
          </cell>
          <cell r="DZ325">
            <v>2068.3041680621805</v>
          </cell>
          <cell r="EE325">
            <v>2068.3041680621805</v>
          </cell>
        </row>
        <row r="326">
          <cell r="H326">
            <v>507</v>
          </cell>
          <cell r="L326">
            <v>527</v>
          </cell>
          <cell r="Q326">
            <v>509</v>
          </cell>
          <cell r="X326">
            <v>737</v>
          </cell>
          <cell r="Y326">
            <v>2280</v>
          </cell>
          <cell r="BC326">
            <v>865.20644654086254</v>
          </cell>
          <cell r="BW326">
            <v>899.3368783570703</v>
          </cell>
          <cell r="CQ326">
            <v>868.61948972248331</v>
          </cell>
          <cell r="DZ326">
            <v>1257.7064124272499</v>
          </cell>
          <cell r="EE326">
            <v>3890.8692270476663</v>
          </cell>
        </row>
        <row r="327">
          <cell r="H327">
            <v>50</v>
          </cell>
          <cell r="L327">
            <v>59</v>
          </cell>
          <cell r="Q327">
            <v>80</v>
          </cell>
          <cell r="X327">
            <v>120</v>
          </cell>
          <cell r="Y327">
            <v>309</v>
          </cell>
          <cell r="BC327">
            <v>85.32607954051899</v>
          </cell>
          <cell r="BW327">
            <v>100.68477385781242</v>
          </cell>
          <cell r="CQ327">
            <v>136.52172726483042</v>
          </cell>
          <cell r="DZ327">
            <v>204.7825908972456</v>
          </cell>
          <cell r="EE327">
            <v>527.31517156040741</v>
          </cell>
        </row>
        <row r="328">
          <cell r="H328">
            <v>218</v>
          </cell>
          <cell r="L328">
            <v>122</v>
          </cell>
          <cell r="Q328">
            <v>53</v>
          </cell>
          <cell r="X328">
            <v>13</v>
          </cell>
          <cell r="Y328">
            <v>406</v>
          </cell>
          <cell r="BC328">
            <v>372.02170679666278</v>
          </cell>
          <cell r="BW328">
            <v>208.19563407886633</v>
          </cell>
          <cell r="CQ328">
            <v>90.445644312950137</v>
          </cell>
          <cell r="DZ328">
            <v>22.184780680534939</v>
          </cell>
          <cell r="EE328">
            <v>692.84776586901421</v>
          </cell>
        </row>
        <row r="329">
          <cell r="H329">
            <v>125</v>
          </cell>
          <cell r="L329">
            <v>110</v>
          </cell>
          <cell r="Q329">
            <v>33</v>
          </cell>
          <cell r="X329">
            <v>34</v>
          </cell>
          <cell r="Y329">
            <v>302</v>
          </cell>
          <cell r="BC329">
            <v>213.31519885129748</v>
          </cell>
          <cell r="BW329">
            <v>187.7173749891418</v>
          </cell>
          <cell r="CQ329">
            <v>56.315212496742539</v>
          </cell>
          <cell r="DZ329">
            <v>58.021734087552915</v>
          </cell>
          <cell r="EE329">
            <v>515.36952042473479</v>
          </cell>
        </row>
        <row r="330">
          <cell r="H330">
            <v>84</v>
          </cell>
          <cell r="L330">
            <v>152</v>
          </cell>
          <cell r="Q330">
            <v>135</v>
          </cell>
          <cell r="X330">
            <v>132</v>
          </cell>
          <cell r="Y330">
            <v>503</v>
          </cell>
          <cell r="BC330">
            <v>143.34781362807192</v>
          </cell>
          <cell r="BW330">
            <v>259.39128180317772</v>
          </cell>
          <cell r="CQ330">
            <v>230.38041475940128</v>
          </cell>
          <cell r="DZ330">
            <v>225.26084998697013</v>
          </cell>
          <cell r="EE330">
            <v>858.38036017762101</v>
          </cell>
        </row>
        <row r="331">
          <cell r="H331">
            <v>29</v>
          </cell>
          <cell r="L331">
            <v>45</v>
          </cell>
          <cell r="Q331">
            <v>45</v>
          </cell>
          <cell r="X331">
            <v>30</v>
          </cell>
          <cell r="Y331">
            <v>149</v>
          </cell>
          <cell r="BC331">
            <v>49.489126133501024</v>
          </cell>
          <cell r="BW331">
            <v>76.793471586467106</v>
          </cell>
          <cell r="CQ331">
            <v>76.793471586467106</v>
          </cell>
          <cell r="DZ331">
            <v>51.195647724311414</v>
          </cell>
          <cell r="EE331">
            <v>254.27171703074663</v>
          </cell>
        </row>
        <row r="332">
          <cell r="H332">
            <v>0</v>
          </cell>
          <cell r="L332">
            <v>111</v>
          </cell>
          <cell r="Q332">
            <v>57</v>
          </cell>
          <cell r="X332">
            <v>55</v>
          </cell>
          <cell r="Y332">
            <v>223</v>
          </cell>
          <cell r="BC332">
            <v>0</v>
          </cell>
          <cell r="BW332">
            <v>189.42389657995218</v>
          </cell>
          <cell r="CQ332">
            <v>97.271730676191652</v>
          </cell>
          <cell r="DZ332">
            <v>93.858687494570916</v>
          </cell>
          <cell r="EE332">
            <v>380.55431475071475</v>
          </cell>
        </row>
        <row r="333">
          <cell r="H333">
            <v>30</v>
          </cell>
          <cell r="L333">
            <v>33</v>
          </cell>
          <cell r="Q333">
            <v>33</v>
          </cell>
          <cell r="X333">
            <v>32</v>
          </cell>
          <cell r="Y333">
            <v>128</v>
          </cell>
          <cell r="BC333">
            <v>51.195647724311414</v>
          </cell>
          <cell r="BW333">
            <v>56.315212496742554</v>
          </cell>
          <cell r="CQ333">
            <v>56.315212496742554</v>
          </cell>
          <cell r="DZ333">
            <v>54.608690905932185</v>
          </cell>
          <cell r="EE333">
            <v>218.43476362372871</v>
          </cell>
        </row>
        <row r="334">
          <cell r="H334">
            <v>18</v>
          </cell>
          <cell r="L334">
            <v>28</v>
          </cell>
          <cell r="Q334">
            <v>6</v>
          </cell>
          <cell r="X334">
            <v>191</v>
          </cell>
          <cell r="Y334">
            <v>243</v>
          </cell>
          <cell r="BC334">
            <v>30.71738863458684</v>
          </cell>
          <cell r="BW334">
            <v>47.782604542690635</v>
          </cell>
          <cell r="CQ334">
            <v>10.23912954486228</v>
          </cell>
          <cell r="DZ334">
            <v>325.94562384478252</v>
          </cell>
          <cell r="EE334">
            <v>414.68474656692229</v>
          </cell>
        </row>
        <row r="335">
          <cell r="H335">
            <v>15</v>
          </cell>
          <cell r="L335">
            <v>21</v>
          </cell>
          <cell r="Q335">
            <v>21</v>
          </cell>
          <cell r="X335">
            <v>19</v>
          </cell>
          <cell r="Y335">
            <v>76</v>
          </cell>
          <cell r="BC335">
            <v>214.96979999999999</v>
          </cell>
          <cell r="BW335">
            <v>300.95771999999999</v>
          </cell>
          <cell r="CQ335">
            <v>300.95771999999999</v>
          </cell>
          <cell r="DZ335">
            <v>272.29507999999998</v>
          </cell>
          <cell r="EE335">
            <v>1089.1803199999999</v>
          </cell>
        </row>
        <row r="338">
          <cell r="H338">
            <v>0</v>
          </cell>
          <cell r="L338">
            <v>0</v>
          </cell>
          <cell r="Q338">
            <v>0</v>
          </cell>
          <cell r="X338">
            <v>0</v>
          </cell>
          <cell r="Y338">
            <v>0</v>
          </cell>
          <cell r="BC338">
            <v>0</v>
          </cell>
          <cell r="BW338">
            <v>0</v>
          </cell>
          <cell r="CQ338">
            <v>0</v>
          </cell>
          <cell r="DZ338">
            <v>0</v>
          </cell>
          <cell r="EE338">
            <v>0</v>
          </cell>
        </row>
        <row r="339">
          <cell r="H339">
            <v>276</v>
          </cell>
          <cell r="L339">
            <v>725</v>
          </cell>
          <cell r="Q339">
            <v>419</v>
          </cell>
          <cell r="X339">
            <v>461</v>
          </cell>
          <cell r="Y339">
            <v>1881</v>
          </cell>
          <cell r="BC339">
            <v>975.49991999999997</v>
          </cell>
          <cell r="BW339">
            <v>2562.4545000000003</v>
          </cell>
          <cell r="CQ339">
            <v>1480.9219800000001</v>
          </cell>
          <cell r="DZ339">
            <v>1629.36762</v>
          </cell>
          <cell r="EE339">
            <v>6648.2440200000001</v>
          </cell>
        </row>
        <row r="341">
          <cell r="H341">
            <v>523</v>
          </cell>
          <cell r="L341">
            <v>1810</v>
          </cell>
          <cell r="Q341">
            <v>3268</v>
          </cell>
          <cell r="X341">
            <v>4515</v>
          </cell>
          <cell r="Y341">
            <v>10116</v>
          </cell>
          <cell r="BC341">
            <v>357.79476</v>
          </cell>
          <cell r="BW341">
            <v>1238.2571999999998</v>
          </cell>
          <cell r="CQ341">
            <v>2235.7041599999998</v>
          </cell>
          <cell r="DZ341">
            <v>3088.8017999999993</v>
          </cell>
          <cell r="EE341">
            <v>6920.5579199999993</v>
          </cell>
        </row>
        <row r="342">
          <cell r="H342">
            <v>482</v>
          </cell>
          <cell r="L342">
            <v>4153</v>
          </cell>
          <cell r="Q342">
            <v>3420</v>
          </cell>
          <cell r="X342">
            <v>3426</v>
          </cell>
          <cell r="Y342">
            <v>11481</v>
          </cell>
          <cell r="BC342">
            <v>329.74583999999999</v>
          </cell>
          <cell r="BW342">
            <v>2841.1503600000001</v>
          </cell>
          <cell r="CQ342">
            <v>2339.6904</v>
          </cell>
          <cell r="DZ342">
            <v>2343.7951199999998</v>
          </cell>
          <cell r="EE342">
            <v>7854.3817199999994</v>
          </cell>
        </row>
        <row r="343">
          <cell r="H343">
            <v>4319</v>
          </cell>
          <cell r="L343">
            <v>4029</v>
          </cell>
          <cell r="Q343">
            <v>7953</v>
          </cell>
          <cell r="X343">
            <v>5998</v>
          </cell>
          <cell r="Y343">
            <v>22299</v>
          </cell>
          <cell r="BC343">
            <v>2954.7142799999997</v>
          </cell>
          <cell r="BW343">
            <v>2756.3194799999997</v>
          </cell>
          <cell r="CQ343">
            <v>5440.8063599999987</v>
          </cell>
          <cell r="DZ343">
            <v>4103.3517599999996</v>
          </cell>
          <cell r="EE343">
            <v>15255.191879999998</v>
          </cell>
        </row>
        <row r="344">
          <cell r="H344">
            <v>1901</v>
          </cell>
          <cell r="L344">
            <v>10531</v>
          </cell>
          <cell r="Q344">
            <v>8781</v>
          </cell>
          <cell r="X344">
            <v>8787</v>
          </cell>
          <cell r="Y344">
            <v>30000</v>
          </cell>
          <cell r="BC344">
            <v>1300.5121199999996</v>
          </cell>
          <cell r="BW344">
            <v>7204.4677199999996</v>
          </cell>
          <cell r="CQ344">
            <v>6007.2577199999987</v>
          </cell>
          <cell r="DZ344">
            <v>6011.3624399999999</v>
          </cell>
          <cell r="EE344">
            <v>20523.599999999995</v>
          </cell>
        </row>
        <row r="345">
          <cell r="H345">
            <v>298</v>
          </cell>
          <cell r="L345">
            <v>5342</v>
          </cell>
          <cell r="Q345">
            <v>4431</v>
          </cell>
          <cell r="X345">
            <v>4437</v>
          </cell>
          <cell r="Y345">
            <v>14508</v>
          </cell>
          <cell r="BC345">
            <v>203.86775999999998</v>
          </cell>
          <cell r="BW345">
            <v>3654.5690399999994</v>
          </cell>
          <cell r="CQ345">
            <v>3031.3357199999991</v>
          </cell>
          <cell r="DZ345">
            <v>3035.4404399999994</v>
          </cell>
          <cell r="EE345">
            <v>9925.2129599999989</v>
          </cell>
        </row>
        <row r="347">
          <cell r="H347">
            <v>0</v>
          </cell>
          <cell r="L347">
            <v>0</v>
          </cell>
          <cell r="Q347">
            <v>0</v>
          </cell>
          <cell r="X347">
            <v>0</v>
          </cell>
          <cell r="Y347">
            <v>0</v>
          </cell>
          <cell r="BC347">
            <v>0</v>
          </cell>
          <cell r="BW347">
            <v>0</v>
          </cell>
          <cell r="CQ347">
            <v>0</v>
          </cell>
          <cell r="DZ347">
            <v>0</v>
          </cell>
          <cell r="EE347">
            <v>0</v>
          </cell>
        </row>
        <row r="348">
          <cell r="H348">
            <v>0</v>
          </cell>
          <cell r="L348">
            <v>0</v>
          </cell>
          <cell r="Q348">
            <v>0</v>
          </cell>
          <cell r="X348">
            <v>0</v>
          </cell>
          <cell r="Y348">
            <v>0</v>
          </cell>
          <cell r="BC348">
            <v>0</v>
          </cell>
          <cell r="BW348">
            <v>0</v>
          </cell>
          <cell r="CQ348">
            <v>0</v>
          </cell>
          <cell r="DZ348">
            <v>0</v>
          </cell>
          <cell r="EE348">
            <v>0</v>
          </cell>
        </row>
        <row r="349">
          <cell r="H349">
            <v>0</v>
          </cell>
          <cell r="L349">
            <v>0</v>
          </cell>
          <cell r="Q349">
            <v>0</v>
          </cell>
          <cell r="X349">
            <v>0</v>
          </cell>
          <cell r="Y349">
            <v>0</v>
          </cell>
          <cell r="BC349">
            <v>0</v>
          </cell>
          <cell r="BW349">
            <v>0</v>
          </cell>
          <cell r="CQ349">
            <v>0</v>
          </cell>
          <cell r="DZ349">
            <v>0</v>
          </cell>
          <cell r="EE349">
            <v>0</v>
          </cell>
        </row>
        <row r="350">
          <cell r="H350">
            <v>0</v>
          </cell>
          <cell r="L350">
            <v>0</v>
          </cell>
          <cell r="Q350">
            <v>0</v>
          </cell>
          <cell r="X350">
            <v>0</v>
          </cell>
          <cell r="Y350">
            <v>0</v>
          </cell>
          <cell r="BC350">
            <v>0</v>
          </cell>
          <cell r="BW350">
            <v>0</v>
          </cell>
          <cell r="CQ350">
            <v>0</v>
          </cell>
          <cell r="DZ350">
            <v>0</v>
          </cell>
          <cell r="EE350">
            <v>0</v>
          </cell>
        </row>
        <row r="351">
          <cell r="H351">
            <v>0</v>
          </cell>
          <cell r="L351">
            <v>0</v>
          </cell>
          <cell r="Q351">
            <v>0</v>
          </cell>
          <cell r="X351">
            <v>0</v>
          </cell>
          <cell r="Y351">
            <v>0</v>
          </cell>
          <cell r="BC351">
            <v>0</v>
          </cell>
          <cell r="BW351">
            <v>0</v>
          </cell>
          <cell r="CQ351">
            <v>0</v>
          </cell>
          <cell r="DZ351">
            <v>0</v>
          </cell>
          <cell r="EE351">
            <v>0</v>
          </cell>
        </row>
      </sheetData>
      <sheetData sheetId="3">
        <row r="9">
          <cell r="D9">
            <v>535</v>
          </cell>
        </row>
        <row r="10">
          <cell r="G10">
            <v>902</v>
          </cell>
          <cell r="K10">
            <v>903</v>
          </cell>
          <cell r="O10">
            <v>903</v>
          </cell>
          <cell r="V10">
            <v>912</v>
          </cell>
          <cell r="W10">
            <v>3620</v>
          </cell>
          <cell r="BS10">
            <v>979.30697905040063</v>
          </cell>
          <cell r="CM10">
            <v>980.39268523560077</v>
          </cell>
          <cell r="DG10">
            <v>980.39268523560077</v>
          </cell>
          <cell r="EP10">
            <v>990.16404090240053</v>
          </cell>
          <cell r="EU10">
            <v>3930.2563904240023</v>
          </cell>
        </row>
        <row r="11">
          <cell r="G11">
            <v>706</v>
          </cell>
          <cell r="K11">
            <v>707</v>
          </cell>
          <cell r="O11">
            <v>706</v>
          </cell>
          <cell r="V11">
            <v>707</v>
          </cell>
          <cell r="W11">
            <v>2826</v>
          </cell>
          <cell r="BS11">
            <v>1155.9458161200002</v>
          </cell>
          <cell r="CM11">
            <v>1157.5831331400002</v>
          </cell>
          <cell r="DG11">
            <v>1155.9458161200002</v>
          </cell>
          <cell r="EP11">
            <v>1157.5831331400002</v>
          </cell>
          <cell r="EU11">
            <v>4627.0578985200018</v>
          </cell>
        </row>
        <row r="13">
          <cell r="G13">
            <v>2125</v>
          </cell>
          <cell r="K13">
            <v>2127</v>
          </cell>
          <cell r="O13">
            <v>1887</v>
          </cell>
          <cell r="V13">
            <v>2408</v>
          </cell>
          <cell r="W13">
            <v>8547</v>
          </cell>
          <cell r="BS13">
            <v>2320.2841548249994</v>
          </cell>
          <cell r="CM13">
            <v>2322.4679516766</v>
          </cell>
          <cell r="DG13">
            <v>2060.4123294845999</v>
          </cell>
          <cell r="EP13">
            <v>2629.2914093263998</v>
          </cell>
          <cell r="EU13">
            <v>9332.4558453125992</v>
          </cell>
        </row>
        <row r="14">
          <cell r="G14">
            <v>1347</v>
          </cell>
          <cell r="K14">
            <v>1348</v>
          </cell>
          <cell r="O14">
            <v>1361</v>
          </cell>
          <cell r="V14">
            <v>1387</v>
          </cell>
          <cell r="W14">
            <v>5443</v>
          </cell>
          <cell r="BS14">
            <v>2218.0447295099993</v>
          </cell>
          <cell r="CM14">
            <v>2219.6913848399995</v>
          </cell>
          <cell r="DG14">
            <v>2241.0979041299997</v>
          </cell>
          <cell r="EP14">
            <v>2283.9109427099993</v>
          </cell>
          <cell r="EU14">
            <v>8962.7449611899974</v>
          </cell>
        </row>
        <row r="15">
          <cell r="G15">
            <v>164</v>
          </cell>
          <cell r="K15">
            <v>135</v>
          </cell>
          <cell r="O15">
            <v>135</v>
          </cell>
          <cell r="V15">
            <v>340</v>
          </cell>
          <cell r="W15">
            <v>774</v>
          </cell>
          <cell r="BS15">
            <v>190.77357237639995</v>
          </cell>
          <cell r="CM15">
            <v>157.03922116349995</v>
          </cell>
          <cell r="DG15">
            <v>157.03922116349995</v>
          </cell>
          <cell r="EP15">
            <v>395.5061866339999</v>
          </cell>
          <cell r="EU15">
            <v>900.35820133739958</v>
          </cell>
        </row>
        <row r="16">
          <cell r="G16">
            <v>99</v>
          </cell>
          <cell r="K16">
            <v>80</v>
          </cell>
          <cell r="O16">
            <v>72</v>
          </cell>
          <cell r="V16">
            <v>150</v>
          </cell>
          <cell r="W16">
            <v>401</v>
          </cell>
          <cell r="BS16">
            <v>108.09794415419999</v>
          </cell>
          <cell r="CM16">
            <v>87.351874063999986</v>
          </cell>
          <cell r="DG16">
            <v>78.616686657599985</v>
          </cell>
          <cell r="EP16">
            <v>163.78476386999998</v>
          </cell>
          <cell r="EU16">
            <v>437.85126874579993</v>
          </cell>
        </row>
        <row r="18">
          <cell r="G18">
            <v>1248</v>
          </cell>
          <cell r="K18">
            <v>1248</v>
          </cell>
          <cell r="O18">
            <v>1249</v>
          </cell>
          <cell r="V18">
            <v>1244</v>
          </cell>
          <cell r="W18">
            <v>4989</v>
          </cell>
          <cell r="BS18">
            <v>1362.6892353984006</v>
          </cell>
          <cell r="CM18">
            <v>1362.6892353984006</v>
          </cell>
          <cell r="DG18">
            <v>1363.7811338242007</v>
          </cell>
          <cell r="EP18">
            <v>1358.3216416952005</v>
          </cell>
          <cell r="EU18">
            <v>5447.4812463162016</v>
          </cell>
        </row>
        <row r="19">
          <cell r="G19">
            <v>1325</v>
          </cell>
          <cell r="K19">
            <v>1326</v>
          </cell>
          <cell r="O19">
            <v>1326</v>
          </cell>
          <cell r="V19">
            <v>1394</v>
          </cell>
          <cell r="W19">
            <v>5371</v>
          </cell>
          <cell r="BS19">
            <v>2181.81831225</v>
          </cell>
          <cell r="CM19">
            <v>2183.4649675800001</v>
          </cell>
          <cell r="DG19">
            <v>2183.4649675800001</v>
          </cell>
          <cell r="EP19">
            <v>2295.4375300199999</v>
          </cell>
          <cell r="EU19">
            <v>8844.1857774300006</v>
          </cell>
        </row>
        <row r="21">
          <cell r="G21">
            <v>665</v>
          </cell>
          <cell r="K21">
            <v>690</v>
          </cell>
          <cell r="O21">
            <v>690</v>
          </cell>
          <cell r="V21">
            <v>1622</v>
          </cell>
          <cell r="W21">
            <v>3667</v>
          </cell>
          <cell r="BS21">
            <v>721.99461315800011</v>
          </cell>
          <cell r="CM21">
            <v>749.13726778800014</v>
          </cell>
          <cell r="DG21">
            <v>749.13726778800014</v>
          </cell>
          <cell r="EP21">
            <v>1761.0154323944002</v>
          </cell>
          <cell r="EU21">
            <v>3981.2845811284001</v>
          </cell>
        </row>
        <row r="22">
          <cell r="G22">
            <v>563</v>
          </cell>
          <cell r="K22">
            <v>612</v>
          </cell>
          <cell r="O22">
            <v>615</v>
          </cell>
          <cell r="V22">
            <v>617</v>
          </cell>
          <cell r="W22">
            <v>2407</v>
          </cell>
          <cell r="BS22">
            <v>921.80948225999998</v>
          </cell>
          <cell r="CM22">
            <v>1002.0380162399999</v>
          </cell>
          <cell r="DG22">
            <v>1006.9499672999999</v>
          </cell>
          <cell r="EP22">
            <v>1010.2246013399999</v>
          </cell>
          <cell r="EU22">
            <v>3941.0220671400002</v>
          </cell>
        </row>
        <row r="23">
          <cell r="G23">
            <v>1</v>
          </cell>
          <cell r="K23">
            <v>1</v>
          </cell>
          <cell r="O23">
            <v>2</v>
          </cell>
          <cell r="V23">
            <v>76</v>
          </cell>
          <cell r="W23">
            <v>80</v>
          </cell>
          <cell r="BS23">
            <v>1.1566565894000003</v>
          </cell>
          <cell r="CM23">
            <v>1.1566565894000003</v>
          </cell>
          <cell r="DG23">
            <v>2.3133131788000005</v>
          </cell>
          <cell r="EP23">
            <v>87.905900794400026</v>
          </cell>
          <cell r="EU23">
            <v>92.532527152000029</v>
          </cell>
        </row>
        <row r="25">
          <cell r="G25">
            <v>1397</v>
          </cell>
          <cell r="K25">
            <v>1880</v>
          </cell>
          <cell r="O25">
            <v>2071</v>
          </cell>
          <cell r="V25">
            <v>4444</v>
          </cell>
          <cell r="W25">
            <v>9792</v>
          </cell>
          <cell r="BS25">
            <v>1521.0568207834999</v>
          </cell>
          <cell r="CM25">
            <v>2046.9483343400002</v>
          </cell>
          <cell r="DG25">
            <v>2254.9095746905004</v>
          </cell>
          <cell r="EP25">
            <v>4838.6374456420008</v>
          </cell>
          <cell r="EU25">
            <v>10661.552175456003</v>
          </cell>
        </row>
        <row r="26">
          <cell r="G26">
            <v>1590</v>
          </cell>
          <cell r="K26">
            <v>1268</v>
          </cell>
          <cell r="O26">
            <v>1200</v>
          </cell>
          <cell r="V26">
            <v>2268</v>
          </cell>
          <cell r="W26">
            <v>6326</v>
          </cell>
          <cell r="BS26">
            <v>2610.7580182499996</v>
          </cell>
          <cell r="CM26">
            <v>2082.0384698999997</v>
          </cell>
          <cell r="DG26">
            <v>1970.3834099999999</v>
          </cell>
          <cell r="EP26">
            <v>3724.0246448999997</v>
          </cell>
          <cell r="EU26">
            <v>10387.204543049998</v>
          </cell>
        </row>
        <row r="27">
          <cell r="G27">
            <v>0</v>
          </cell>
          <cell r="K27">
            <v>0</v>
          </cell>
          <cell r="O27">
            <v>0</v>
          </cell>
          <cell r="V27">
            <v>105</v>
          </cell>
          <cell r="W27">
            <v>105</v>
          </cell>
          <cell r="BS27">
            <v>0</v>
          </cell>
          <cell r="CM27">
            <v>0</v>
          </cell>
          <cell r="DG27">
            <v>0</v>
          </cell>
          <cell r="EP27">
            <v>114.32424207750002</v>
          </cell>
          <cell r="EU27">
            <v>114.32424207750002</v>
          </cell>
        </row>
        <row r="29">
          <cell r="G29">
            <v>571</v>
          </cell>
          <cell r="K29">
            <v>581</v>
          </cell>
          <cell r="O29">
            <v>694</v>
          </cell>
          <cell r="V29">
            <v>694</v>
          </cell>
          <cell r="W29">
            <v>2540</v>
          </cell>
          <cell r="BS29">
            <v>621.70611644050018</v>
          </cell>
          <cell r="CM29">
            <v>632.59413949550003</v>
          </cell>
          <cell r="DG29">
            <v>755.628800017</v>
          </cell>
          <cell r="EP29">
            <v>755.62880001700012</v>
          </cell>
          <cell r="EU29">
            <v>2765.5578559700002</v>
          </cell>
        </row>
        <row r="30">
          <cell r="G30">
            <v>390</v>
          </cell>
          <cell r="K30">
            <v>390</v>
          </cell>
          <cell r="O30">
            <v>420</v>
          </cell>
          <cell r="V30">
            <v>420</v>
          </cell>
          <cell r="W30">
            <v>1620</v>
          </cell>
          <cell r="BS30">
            <v>640.37460825000005</v>
          </cell>
          <cell r="CM30">
            <v>640.37460825000005</v>
          </cell>
          <cell r="DG30">
            <v>689.63419350000004</v>
          </cell>
          <cell r="EP30">
            <v>689.63419350000004</v>
          </cell>
          <cell r="EU30">
            <v>2660.0176035000004</v>
          </cell>
        </row>
        <row r="31">
          <cell r="G31">
            <v>18</v>
          </cell>
          <cell r="K31">
            <v>18</v>
          </cell>
          <cell r="O31">
            <v>18</v>
          </cell>
          <cell r="V31">
            <v>18</v>
          </cell>
          <cell r="W31">
            <v>72</v>
          </cell>
          <cell r="BS31">
            <v>27.358544533499998</v>
          </cell>
          <cell r="CM31">
            <v>27.358544533499998</v>
          </cell>
          <cell r="DG31">
            <v>27.358544533499998</v>
          </cell>
          <cell r="EP31">
            <v>27.358544533499998</v>
          </cell>
          <cell r="EU31">
            <v>109.43417813399999</v>
          </cell>
        </row>
        <row r="33">
          <cell r="G33">
            <v>395</v>
          </cell>
          <cell r="K33">
            <v>420</v>
          </cell>
          <cell r="O33">
            <v>453</v>
          </cell>
          <cell r="V33">
            <v>420</v>
          </cell>
          <cell r="W33">
            <v>1688</v>
          </cell>
          <cell r="BS33">
            <v>428.85394315400009</v>
          </cell>
          <cell r="CM33">
            <v>455.99659778400013</v>
          </cell>
          <cell r="DG33">
            <v>491.82490189560008</v>
          </cell>
          <cell r="EP33">
            <v>455.99659778400013</v>
          </cell>
          <cell r="EU33">
            <v>1832.6720406176003</v>
          </cell>
        </row>
        <row r="34">
          <cell r="G34">
            <v>373</v>
          </cell>
          <cell r="K34">
            <v>374</v>
          </cell>
          <cell r="O34">
            <v>373</v>
          </cell>
          <cell r="V34">
            <v>375</v>
          </cell>
          <cell r="W34">
            <v>1495</v>
          </cell>
          <cell r="BS34">
            <v>610.7192484599999</v>
          </cell>
          <cell r="CM34">
            <v>612.35656547999997</v>
          </cell>
          <cell r="DG34">
            <v>610.7192484599999</v>
          </cell>
          <cell r="EP34">
            <v>613.99388250000004</v>
          </cell>
          <cell r="EU34">
            <v>2447.7889448999999</v>
          </cell>
        </row>
        <row r="35">
          <cell r="G35">
            <v>213</v>
          </cell>
          <cell r="K35">
            <v>213</v>
          </cell>
          <cell r="O35">
            <v>213</v>
          </cell>
          <cell r="V35">
            <v>213</v>
          </cell>
          <cell r="W35">
            <v>852</v>
          </cell>
          <cell r="BS35">
            <v>246.36785354220001</v>
          </cell>
          <cell r="CM35">
            <v>246.36785354220001</v>
          </cell>
          <cell r="DG35">
            <v>246.36785354220001</v>
          </cell>
          <cell r="EP35">
            <v>246.36785354220001</v>
          </cell>
          <cell r="EU35">
            <v>985.47141416880004</v>
          </cell>
        </row>
        <row r="37">
          <cell r="G37">
            <v>975</v>
          </cell>
          <cell r="K37">
            <v>975</v>
          </cell>
          <cell r="O37">
            <v>975</v>
          </cell>
          <cell r="V37">
            <v>975</v>
          </cell>
          <cell r="W37">
            <v>3900</v>
          </cell>
          <cell r="BS37">
            <v>1058.5635305700002</v>
          </cell>
          <cell r="CM37">
            <v>1058.5635305700002</v>
          </cell>
          <cell r="DG37">
            <v>1058.5635305700002</v>
          </cell>
          <cell r="EP37">
            <v>1058.5635305700002</v>
          </cell>
          <cell r="EU37">
            <v>4234.254122280001</v>
          </cell>
        </row>
        <row r="38">
          <cell r="G38">
            <v>942</v>
          </cell>
          <cell r="K38">
            <v>1188</v>
          </cell>
          <cell r="O38">
            <v>850</v>
          </cell>
          <cell r="V38">
            <v>925</v>
          </cell>
          <cell r="W38">
            <v>3905</v>
          </cell>
          <cell r="BS38">
            <v>1542.3526328400001</v>
          </cell>
          <cell r="CM38">
            <v>1945.1326197600001</v>
          </cell>
          <cell r="DG38">
            <v>1391.7194670000001</v>
          </cell>
          <cell r="EP38">
            <v>1514.5182434999999</v>
          </cell>
          <cell r="EU38">
            <v>6393.7229630999991</v>
          </cell>
        </row>
        <row r="39">
          <cell r="G39">
            <v>210</v>
          </cell>
          <cell r="K39">
            <v>210</v>
          </cell>
          <cell r="O39">
            <v>210</v>
          </cell>
          <cell r="V39">
            <v>210</v>
          </cell>
          <cell r="W39">
            <v>840</v>
          </cell>
          <cell r="BS39">
            <v>242.89788377400001</v>
          </cell>
          <cell r="CM39">
            <v>242.89788377400001</v>
          </cell>
          <cell r="DG39">
            <v>242.89788377400001</v>
          </cell>
          <cell r="EP39">
            <v>242.89788377400001</v>
          </cell>
          <cell r="EU39">
            <v>971.59153509600003</v>
          </cell>
        </row>
        <row r="40">
          <cell r="G40">
            <v>0</v>
          </cell>
          <cell r="K40">
            <v>0</v>
          </cell>
          <cell r="O40">
            <v>0</v>
          </cell>
          <cell r="V40">
            <v>0</v>
          </cell>
          <cell r="W40">
            <v>0</v>
          </cell>
          <cell r="BS40">
            <v>0</v>
          </cell>
          <cell r="CM40">
            <v>0</v>
          </cell>
          <cell r="DG40">
            <v>0</v>
          </cell>
          <cell r="EP40">
            <v>0</v>
          </cell>
          <cell r="EU40">
            <v>0</v>
          </cell>
        </row>
        <row r="41">
          <cell r="G41">
            <v>0</v>
          </cell>
          <cell r="K41">
            <v>0</v>
          </cell>
          <cell r="O41">
            <v>0</v>
          </cell>
          <cell r="V41">
            <v>0</v>
          </cell>
          <cell r="W41">
            <v>0</v>
          </cell>
          <cell r="BS41">
            <v>0</v>
          </cell>
          <cell r="CM41">
            <v>0</v>
          </cell>
          <cell r="DG41">
            <v>0</v>
          </cell>
          <cell r="EP41">
            <v>0</v>
          </cell>
          <cell r="EU41">
            <v>0</v>
          </cell>
        </row>
        <row r="43">
          <cell r="G43">
            <v>492</v>
          </cell>
          <cell r="K43">
            <v>493</v>
          </cell>
          <cell r="O43">
            <v>495</v>
          </cell>
          <cell r="V43">
            <v>473</v>
          </cell>
          <cell r="W43">
            <v>1953</v>
          </cell>
          <cell r="BS43">
            <v>534.1674431184</v>
          </cell>
          <cell r="CM43">
            <v>535.25314930360014</v>
          </cell>
          <cell r="DG43">
            <v>537.42456167400007</v>
          </cell>
          <cell r="EP43">
            <v>513.53902559960011</v>
          </cell>
          <cell r="EU43">
            <v>2120.3841796956003</v>
          </cell>
        </row>
        <row r="44">
          <cell r="G44">
            <v>525</v>
          </cell>
          <cell r="K44">
            <v>532</v>
          </cell>
          <cell r="O44">
            <v>540</v>
          </cell>
          <cell r="V44">
            <v>578</v>
          </cell>
          <cell r="W44">
            <v>2175</v>
          </cell>
          <cell r="BS44">
            <v>859.59143549999987</v>
          </cell>
          <cell r="CM44">
            <v>871.0526546399999</v>
          </cell>
          <cell r="DG44">
            <v>884.15119079999988</v>
          </cell>
          <cell r="EP44">
            <v>946.36923755999976</v>
          </cell>
          <cell r="EU44">
            <v>3561.1645184999993</v>
          </cell>
        </row>
        <row r="45">
          <cell r="G45">
            <v>42</v>
          </cell>
          <cell r="K45">
            <v>42</v>
          </cell>
          <cell r="O45">
            <v>42</v>
          </cell>
          <cell r="V45">
            <v>50</v>
          </cell>
          <cell r="W45">
            <v>176</v>
          </cell>
          <cell r="BS45">
            <v>48.579576754800001</v>
          </cell>
          <cell r="CM45">
            <v>48.579576754800001</v>
          </cell>
          <cell r="DG45">
            <v>48.579576754800001</v>
          </cell>
          <cell r="EP45">
            <v>57.832829469999993</v>
          </cell>
          <cell r="EU45">
            <v>203.57155973439998</v>
          </cell>
        </row>
        <row r="47">
          <cell r="G47">
            <v>840</v>
          </cell>
          <cell r="K47">
            <v>840</v>
          </cell>
          <cell r="O47">
            <v>266</v>
          </cell>
          <cell r="V47">
            <v>1244</v>
          </cell>
          <cell r="W47">
            <v>3190</v>
          </cell>
          <cell r="BS47">
            <v>911.99319556800003</v>
          </cell>
          <cell r="CM47">
            <v>911.99319556799992</v>
          </cell>
          <cell r="DG47">
            <v>288.79784526320003</v>
          </cell>
          <cell r="EP47">
            <v>1350.6184943888002</v>
          </cell>
          <cell r="EU47">
            <v>3463.4027307880006</v>
          </cell>
        </row>
        <row r="48">
          <cell r="G48">
            <v>885</v>
          </cell>
          <cell r="K48">
            <v>885</v>
          </cell>
          <cell r="O48">
            <v>177</v>
          </cell>
          <cell r="V48">
            <v>1290</v>
          </cell>
          <cell r="W48">
            <v>3237</v>
          </cell>
          <cell r="BS48">
            <v>1449.0255626999997</v>
          </cell>
          <cell r="CM48">
            <v>1449.0255626999997</v>
          </cell>
          <cell r="DG48">
            <v>289.80511253999998</v>
          </cell>
          <cell r="EP48">
            <v>2112.1389557999996</v>
          </cell>
          <cell r="EU48">
            <v>5299.9951937400001</v>
          </cell>
        </row>
        <row r="50">
          <cell r="G50">
            <v>630</v>
          </cell>
          <cell r="K50">
            <v>629</v>
          </cell>
          <cell r="O50">
            <v>408</v>
          </cell>
          <cell r="V50">
            <v>378</v>
          </cell>
          <cell r="W50">
            <v>2045</v>
          </cell>
          <cell r="BS50">
            <v>683.99489667600051</v>
          </cell>
          <cell r="CM50">
            <v>682.90919049080048</v>
          </cell>
          <cell r="DG50">
            <v>442.96812356160029</v>
          </cell>
          <cell r="EP50">
            <v>410.39693800560019</v>
          </cell>
          <cell r="EU50">
            <v>2220.2691487340016</v>
          </cell>
        </row>
        <row r="51">
          <cell r="G51">
            <v>378</v>
          </cell>
          <cell r="K51">
            <v>325</v>
          </cell>
          <cell r="O51">
            <v>408</v>
          </cell>
          <cell r="V51">
            <v>399</v>
          </cell>
          <cell r="W51">
            <v>1510</v>
          </cell>
          <cell r="BS51">
            <v>618.90583356000036</v>
          </cell>
          <cell r="CM51">
            <v>532.12803150000025</v>
          </cell>
          <cell r="DG51">
            <v>668.02534416000026</v>
          </cell>
          <cell r="EP51">
            <v>653.28949098000032</v>
          </cell>
          <cell r="EU51">
            <v>2472.3487002000006</v>
          </cell>
        </row>
        <row r="52">
          <cell r="G52">
            <v>150</v>
          </cell>
          <cell r="K52">
            <v>150</v>
          </cell>
          <cell r="O52">
            <v>150</v>
          </cell>
          <cell r="V52">
            <v>117</v>
          </cell>
          <cell r="W52">
            <v>567</v>
          </cell>
          <cell r="BS52">
            <v>173.49848841000011</v>
          </cell>
          <cell r="CM52">
            <v>173.49848841000011</v>
          </cell>
          <cell r="DG52">
            <v>173.49848841000011</v>
          </cell>
          <cell r="EP52">
            <v>135.32882095980008</v>
          </cell>
          <cell r="EU52">
            <v>655.82428618980032</v>
          </cell>
        </row>
        <row r="54">
          <cell r="G54">
            <v>393</v>
          </cell>
          <cell r="K54">
            <v>393</v>
          </cell>
          <cell r="O54">
            <v>393</v>
          </cell>
          <cell r="V54">
            <v>391</v>
          </cell>
          <cell r="W54">
            <v>1570</v>
          </cell>
          <cell r="BS54">
            <v>427.08812254289995</v>
          </cell>
          <cell r="CM54">
            <v>427.08812254289995</v>
          </cell>
          <cell r="DG54">
            <v>427.08812254289995</v>
          </cell>
          <cell r="EP54">
            <v>424.91464609229996</v>
          </cell>
          <cell r="EU54">
            <v>1706.1790137209998</v>
          </cell>
        </row>
        <row r="55">
          <cell r="G55">
            <v>417</v>
          </cell>
          <cell r="K55">
            <v>417</v>
          </cell>
          <cell r="O55">
            <v>414</v>
          </cell>
          <cell r="V55">
            <v>414</v>
          </cell>
          <cell r="W55">
            <v>1662</v>
          </cell>
          <cell r="BS55">
            <v>683.41020988499997</v>
          </cell>
          <cell r="CM55">
            <v>683.41020988499997</v>
          </cell>
          <cell r="DG55">
            <v>678.49358966999989</v>
          </cell>
          <cell r="EP55">
            <v>678.49358966999989</v>
          </cell>
          <cell r="EU55">
            <v>2723.8075991099995</v>
          </cell>
        </row>
        <row r="56">
          <cell r="G56">
            <v>285</v>
          </cell>
          <cell r="K56">
            <v>270</v>
          </cell>
          <cell r="O56">
            <v>306</v>
          </cell>
          <cell r="V56">
            <v>210</v>
          </cell>
          <cell r="W56">
            <v>1071</v>
          </cell>
          <cell r="BS56">
            <v>329.96048076224997</v>
          </cell>
          <cell r="CM56">
            <v>312.59413966949995</v>
          </cell>
          <cell r="DG56">
            <v>354.27335829209994</v>
          </cell>
          <cell r="EP56">
            <v>243.12877529849993</v>
          </cell>
          <cell r="EU56">
            <v>1239.9567540223497</v>
          </cell>
        </row>
        <row r="58">
          <cell r="G58">
            <v>1541</v>
          </cell>
          <cell r="K58">
            <v>1594</v>
          </cell>
          <cell r="O58">
            <v>1519</v>
          </cell>
          <cell r="V58">
            <v>1543</v>
          </cell>
          <cell r="W58">
            <v>6197</v>
          </cell>
          <cell r="BS58">
            <v>1682.6154741578007</v>
          </cell>
          <cell r="CM58">
            <v>1740.4860907252007</v>
          </cell>
          <cell r="DG58">
            <v>1658.5937087902007</v>
          </cell>
          <cell r="EP58">
            <v>1684.7992710094004</v>
          </cell>
          <cell r="EU58">
            <v>6766.4945446826023</v>
          </cell>
        </row>
        <row r="59">
          <cell r="G59">
            <v>1618</v>
          </cell>
          <cell r="K59">
            <v>1644</v>
          </cell>
          <cell r="O59">
            <v>1595</v>
          </cell>
          <cell r="V59">
            <v>1570</v>
          </cell>
          <cell r="W59">
            <v>6427</v>
          </cell>
          <cell r="BS59">
            <v>2664.2883239400007</v>
          </cell>
          <cell r="CM59">
            <v>2707.1013625199998</v>
          </cell>
          <cell r="DG59">
            <v>2626.4152513500003</v>
          </cell>
          <cell r="EP59">
            <v>2585.2488681</v>
          </cell>
          <cell r="EU59">
            <v>10583.05380591</v>
          </cell>
        </row>
        <row r="60">
          <cell r="G60">
            <v>71</v>
          </cell>
          <cell r="K60">
            <v>71</v>
          </cell>
          <cell r="O60">
            <v>72</v>
          </cell>
          <cell r="V60">
            <v>71</v>
          </cell>
          <cell r="W60">
            <v>285</v>
          </cell>
          <cell r="BS60">
            <v>82.590997797099988</v>
          </cell>
          <cell r="CM60">
            <v>82.590997797099988</v>
          </cell>
          <cell r="DG60">
            <v>83.754251287200006</v>
          </cell>
          <cell r="EP60">
            <v>82.590997797100002</v>
          </cell>
          <cell r="EU60">
            <v>331.52724467850004</v>
          </cell>
        </row>
        <row r="61">
          <cell r="G61">
            <v>72</v>
          </cell>
          <cell r="K61">
            <v>73</v>
          </cell>
          <cell r="O61">
            <v>65</v>
          </cell>
          <cell r="V61">
            <v>74</v>
          </cell>
          <cell r="W61">
            <v>284</v>
          </cell>
          <cell r="BS61">
            <v>78.616686657600013</v>
          </cell>
          <cell r="CM61">
            <v>79.708585083400038</v>
          </cell>
          <cell r="DG61">
            <v>70.973397677000023</v>
          </cell>
          <cell r="EP61">
            <v>80.800483509200021</v>
          </cell>
          <cell r="EU61">
            <v>310.09915292720012</v>
          </cell>
        </row>
        <row r="62">
          <cell r="G62">
            <v>2</v>
          </cell>
          <cell r="K62">
            <v>0</v>
          </cell>
          <cell r="O62">
            <v>0</v>
          </cell>
          <cell r="V62">
            <v>0</v>
          </cell>
          <cell r="W62">
            <v>2</v>
          </cell>
          <cell r="BS62">
            <v>3.0484823714000004</v>
          </cell>
          <cell r="CM62">
            <v>0</v>
          </cell>
          <cell r="DG62">
            <v>0</v>
          </cell>
          <cell r="EP62">
            <v>0</v>
          </cell>
          <cell r="EU62">
            <v>3.0484823714000004</v>
          </cell>
        </row>
        <row r="64">
          <cell r="G64">
            <v>540</v>
          </cell>
          <cell r="K64">
            <v>793</v>
          </cell>
          <cell r="O64">
            <v>415</v>
          </cell>
          <cell r="V64">
            <v>412</v>
          </cell>
          <cell r="W64">
            <v>2160</v>
          </cell>
          <cell r="BS64">
            <v>586.28134000800014</v>
          </cell>
          <cell r="CM64">
            <v>860.96500486360003</v>
          </cell>
          <cell r="DG64">
            <v>450.56806685800007</v>
          </cell>
          <cell r="EP64">
            <v>447.31094830240005</v>
          </cell>
          <cell r="EU64">
            <v>2345.1253600320006</v>
          </cell>
        </row>
        <row r="65">
          <cell r="G65">
            <v>585</v>
          </cell>
          <cell r="K65">
            <v>585</v>
          </cell>
          <cell r="O65">
            <v>585</v>
          </cell>
          <cell r="V65">
            <v>585</v>
          </cell>
          <cell r="W65">
            <v>2340</v>
          </cell>
          <cell r="BS65">
            <v>957.83045669999979</v>
          </cell>
          <cell r="CM65">
            <v>957.83045669999979</v>
          </cell>
          <cell r="DG65">
            <v>957.83045669999979</v>
          </cell>
          <cell r="EP65">
            <v>957.83045669999979</v>
          </cell>
          <cell r="EU65">
            <v>3831.3218267999991</v>
          </cell>
        </row>
        <row r="66">
          <cell r="G66">
            <v>26</v>
          </cell>
          <cell r="K66">
            <v>25</v>
          </cell>
          <cell r="O66">
            <v>24</v>
          </cell>
          <cell r="V66">
            <v>25</v>
          </cell>
          <cell r="W66">
            <v>100</v>
          </cell>
          <cell r="BS66">
            <v>39.405524490800005</v>
          </cell>
          <cell r="CM66">
            <v>37.889927395000001</v>
          </cell>
          <cell r="DG66">
            <v>36.374330299200004</v>
          </cell>
          <cell r="EP66">
            <v>37.889927395000001</v>
          </cell>
          <cell r="EU66">
            <v>151.55970958</v>
          </cell>
        </row>
        <row r="68">
          <cell r="G68">
            <v>444</v>
          </cell>
          <cell r="K68">
            <v>444</v>
          </cell>
          <cell r="O68">
            <v>445</v>
          </cell>
          <cell r="V68">
            <v>446</v>
          </cell>
          <cell r="W68">
            <v>1779</v>
          </cell>
          <cell r="BS68">
            <v>482.05354622880003</v>
          </cell>
          <cell r="CM68">
            <v>482.05354622880003</v>
          </cell>
          <cell r="DG68">
            <v>483.13925241400005</v>
          </cell>
          <cell r="EP68">
            <v>484.22495859920008</v>
          </cell>
          <cell r="EU68">
            <v>1931.4713034708002</v>
          </cell>
        </row>
        <row r="69">
          <cell r="G69">
            <v>432</v>
          </cell>
          <cell r="K69">
            <v>432</v>
          </cell>
          <cell r="O69">
            <v>432</v>
          </cell>
          <cell r="V69">
            <v>431</v>
          </cell>
          <cell r="W69">
            <v>1727</v>
          </cell>
          <cell r="BS69">
            <v>707.32095264000009</v>
          </cell>
          <cell r="CM69">
            <v>707.32095264000009</v>
          </cell>
          <cell r="DG69">
            <v>707.32095264000009</v>
          </cell>
          <cell r="EP69">
            <v>705.6836356199999</v>
          </cell>
          <cell r="EU69">
            <v>2827.6464935399999</v>
          </cell>
        </row>
        <row r="71">
          <cell r="G71">
            <v>348</v>
          </cell>
          <cell r="K71">
            <v>415</v>
          </cell>
          <cell r="O71">
            <v>487</v>
          </cell>
          <cell r="V71">
            <v>425</v>
          </cell>
          <cell r="W71">
            <v>1675</v>
          </cell>
          <cell r="BS71">
            <v>377.82575244960009</v>
          </cell>
          <cell r="CM71">
            <v>450.56806685800001</v>
          </cell>
          <cell r="DG71">
            <v>528.73891219240011</v>
          </cell>
          <cell r="EP71">
            <v>461.42512871000008</v>
          </cell>
          <cell r="EU71">
            <v>1818.5578602100002</v>
          </cell>
        </row>
        <row r="72">
          <cell r="G72">
            <v>490</v>
          </cell>
          <cell r="K72">
            <v>520</v>
          </cell>
          <cell r="O72">
            <v>630</v>
          </cell>
          <cell r="V72">
            <v>538</v>
          </cell>
          <cell r="W72">
            <v>2178</v>
          </cell>
          <cell r="BS72">
            <v>802.28533979999997</v>
          </cell>
          <cell r="CM72">
            <v>851.40485039999999</v>
          </cell>
          <cell r="DG72">
            <v>1031.5097225999998</v>
          </cell>
          <cell r="EP72">
            <v>880.87655676000008</v>
          </cell>
          <cell r="EU72">
            <v>3566.0764695600001</v>
          </cell>
        </row>
        <row r="73">
          <cell r="G73">
            <v>75</v>
          </cell>
          <cell r="K73">
            <v>74</v>
          </cell>
          <cell r="O73">
            <v>73</v>
          </cell>
          <cell r="V73">
            <v>214</v>
          </cell>
          <cell r="W73">
            <v>436</v>
          </cell>
          <cell r="BS73">
            <v>86.749244205000011</v>
          </cell>
          <cell r="CM73">
            <v>85.592587615599996</v>
          </cell>
          <cell r="DG73">
            <v>84.435931026200009</v>
          </cell>
          <cell r="EP73">
            <v>247.52451013160001</v>
          </cell>
          <cell r="EU73">
            <v>504.30227297840003</v>
          </cell>
        </row>
        <row r="75">
          <cell r="G75">
            <v>297</v>
          </cell>
          <cell r="K75">
            <v>299</v>
          </cell>
          <cell r="O75">
            <v>300</v>
          </cell>
          <cell r="V75">
            <v>300</v>
          </cell>
          <cell r="W75">
            <v>1196</v>
          </cell>
          <cell r="BS75">
            <v>322.76125291409994</v>
          </cell>
          <cell r="CM75">
            <v>324.93472936469999</v>
          </cell>
          <cell r="DG75">
            <v>326.02146759000004</v>
          </cell>
          <cell r="EP75">
            <v>326.02146759000004</v>
          </cell>
          <cell r="EU75">
            <v>1299.7389174588</v>
          </cell>
        </row>
        <row r="76">
          <cell r="G76">
            <v>255</v>
          </cell>
          <cell r="K76">
            <v>255</v>
          </cell>
          <cell r="O76">
            <v>257</v>
          </cell>
          <cell r="V76">
            <v>258</v>
          </cell>
          <cell r="W76">
            <v>1025</v>
          </cell>
          <cell r="BS76">
            <v>417.91271827499997</v>
          </cell>
          <cell r="CM76">
            <v>417.91271827499997</v>
          </cell>
          <cell r="DG76">
            <v>421.19046508499991</v>
          </cell>
          <cell r="EP76">
            <v>422.82933849</v>
          </cell>
          <cell r="EU76">
            <v>1679.8452401249997</v>
          </cell>
        </row>
        <row r="78">
          <cell r="G78">
            <v>1539</v>
          </cell>
          <cell r="K78">
            <v>2329</v>
          </cell>
          <cell r="O78">
            <v>1652</v>
          </cell>
          <cell r="V78">
            <v>2837</v>
          </cell>
          <cell r="W78">
            <v>8357</v>
          </cell>
          <cell r="BS78">
            <v>1685.1966064479002</v>
          </cell>
          <cell r="CM78">
            <v>2550.242297866901</v>
          </cell>
          <cell r="DG78">
            <v>1808.9309901572005</v>
          </cell>
          <cell r="EP78">
            <v>3106.4995272857009</v>
          </cell>
          <cell r="EU78">
            <v>9150.8694217577013</v>
          </cell>
        </row>
        <row r="79">
          <cell r="G79">
            <v>1335</v>
          </cell>
          <cell r="K79">
            <v>1255</v>
          </cell>
          <cell r="O79">
            <v>1135</v>
          </cell>
          <cell r="V79">
            <v>2630</v>
          </cell>
          <cell r="W79">
            <v>6355</v>
          </cell>
          <cell r="BS79">
            <v>1461.8177190435006</v>
          </cell>
          <cell r="CM79">
            <v>1374.2181553555001</v>
          </cell>
          <cell r="DG79">
            <v>1242.8188098235003</v>
          </cell>
          <cell r="EP79">
            <v>2879.8356562430004</v>
          </cell>
          <cell r="EU79">
            <v>6958.6903404655004</v>
          </cell>
        </row>
        <row r="81">
          <cell r="G81">
            <v>59</v>
          </cell>
          <cell r="K81">
            <v>59</v>
          </cell>
          <cell r="O81">
            <v>68</v>
          </cell>
          <cell r="V81">
            <v>56</v>
          </cell>
          <cell r="W81">
            <v>242</v>
          </cell>
          <cell r="BS81">
            <v>64.361116756300007</v>
          </cell>
          <cell r="CM81">
            <v>64.361116756299992</v>
          </cell>
          <cell r="DG81">
            <v>74.178914227600004</v>
          </cell>
          <cell r="EP81">
            <v>61.088517599200003</v>
          </cell>
          <cell r="EU81">
            <v>263.98966533939995</v>
          </cell>
        </row>
        <row r="82">
          <cell r="G82">
            <v>40</v>
          </cell>
          <cell r="K82">
            <v>34</v>
          </cell>
          <cell r="O82">
            <v>52</v>
          </cell>
          <cell r="V82">
            <v>51</v>
          </cell>
          <cell r="W82">
            <v>177</v>
          </cell>
          <cell r="BS82">
            <v>51.765780135999982</v>
          </cell>
          <cell r="CM82">
            <v>44.000913115599985</v>
          </cell>
          <cell r="DG82">
            <v>67.295514176799969</v>
          </cell>
          <cell r="EP82">
            <v>66.001369673399992</v>
          </cell>
          <cell r="EU82">
            <v>229.06357710179995</v>
          </cell>
        </row>
        <row r="84">
          <cell r="G84">
            <v>4724</v>
          </cell>
          <cell r="K84">
            <v>5009</v>
          </cell>
          <cell r="O84">
            <v>4938</v>
          </cell>
          <cell r="V84">
            <v>4572</v>
          </cell>
          <cell r="W84">
            <v>19243</v>
          </cell>
          <cell r="BS84">
            <v>5158.1281634792012</v>
          </cell>
          <cell r="CM84">
            <v>5469.3192148322014</v>
          </cell>
          <cell r="DG84">
            <v>5391.7944266004015</v>
          </cell>
          <cell r="EP84">
            <v>4992.1596027576015</v>
          </cell>
          <cell r="EU84">
            <v>21011.401407669404</v>
          </cell>
        </row>
        <row r="85">
          <cell r="G85">
            <v>0</v>
          </cell>
          <cell r="K85">
            <v>0</v>
          </cell>
          <cell r="O85">
            <v>0</v>
          </cell>
          <cell r="V85">
            <v>0</v>
          </cell>
          <cell r="W85">
            <v>0</v>
          </cell>
          <cell r="BS85">
            <v>0</v>
          </cell>
          <cell r="CM85">
            <v>0</v>
          </cell>
          <cell r="DG85">
            <v>0</v>
          </cell>
          <cell r="EP85">
            <v>0</v>
          </cell>
          <cell r="EU85">
            <v>0</v>
          </cell>
        </row>
        <row r="86">
          <cell r="G86">
            <v>112</v>
          </cell>
          <cell r="K86">
            <v>50</v>
          </cell>
          <cell r="O86">
            <v>8</v>
          </cell>
          <cell r="V86">
            <v>138</v>
          </cell>
          <cell r="W86">
            <v>308</v>
          </cell>
          <cell r="BS86">
            <v>130.28439089119999</v>
          </cell>
          <cell r="CM86">
            <v>58.162674504999998</v>
          </cell>
          <cell r="DG86">
            <v>9.3060279208000001</v>
          </cell>
          <cell r="EP86">
            <v>160.52898163379996</v>
          </cell>
          <cell r="EU86">
            <v>358.28207495079999</v>
          </cell>
        </row>
        <row r="87">
          <cell r="G87">
            <v>25</v>
          </cell>
          <cell r="K87">
            <v>24</v>
          </cell>
          <cell r="O87">
            <v>10</v>
          </cell>
          <cell r="V87">
            <v>21</v>
          </cell>
          <cell r="W87">
            <v>80</v>
          </cell>
          <cell r="BS87">
            <v>27.297460645000001</v>
          </cell>
          <cell r="CM87">
            <v>26.205562219200008</v>
          </cell>
          <cell r="DG87">
            <v>10.918984258000002</v>
          </cell>
          <cell r="EP87">
            <v>22.929866941800004</v>
          </cell>
          <cell r="EU87">
            <v>87.351874064000015</v>
          </cell>
        </row>
        <row r="89">
          <cell r="G89">
            <v>7056</v>
          </cell>
          <cell r="K89">
            <v>3849</v>
          </cell>
          <cell r="O89">
            <v>4069</v>
          </cell>
          <cell r="V89">
            <v>5348</v>
          </cell>
          <cell r="W89">
            <v>20322</v>
          </cell>
          <cell r="BS89">
            <v>11629.781861040001</v>
          </cell>
          <cell r="CM89">
            <v>6343.9668910349992</v>
          </cell>
          <cell r="DG89">
            <v>6706.5734683350001</v>
          </cell>
          <cell r="EP89">
            <v>8814.6362518199985</v>
          </cell>
          <cell r="EU89">
            <v>33494.958472229999</v>
          </cell>
        </row>
        <row r="94">
          <cell r="G94">
            <v>0</v>
          </cell>
          <cell r="K94">
            <v>0</v>
          </cell>
          <cell r="O94">
            <v>0</v>
          </cell>
          <cell r="V94">
            <v>0</v>
          </cell>
        </row>
      </sheetData>
      <sheetData sheetId="4">
        <row r="64">
          <cell r="E64">
            <v>11</v>
          </cell>
        </row>
      </sheetData>
      <sheetData sheetId="5">
        <row r="7">
          <cell r="D7">
            <v>300</v>
          </cell>
        </row>
        <row r="9">
          <cell r="G9">
            <v>115</v>
          </cell>
          <cell r="K9">
            <v>129</v>
          </cell>
          <cell r="O9">
            <v>133</v>
          </cell>
          <cell r="V9">
            <v>127</v>
          </cell>
          <cell r="W9">
            <v>504</v>
          </cell>
          <cell r="BG9">
            <v>322.26070500000014</v>
          </cell>
          <cell r="CA9">
            <v>361.49244300000021</v>
          </cell>
          <cell r="CU9">
            <v>372.70151100000027</v>
          </cell>
          <cell r="ED9">
            <v>355.88790900000015</v>
          </cell>
          <cell r="EI9">
            <v>1412.3425680000012</v>
          </cell>
        </row>
        <row r="10">
          <cell r="G10">
            <v>600</v>
          </cell>
          <cell r="K10">
            <v>329</v>
          </cell>
          <cell r="O10">
            <v>257</v>
          </cell>
          <cell r="V10">
            <v>305</v>
          </cell>
          <cell r="W10">
            <v>1491</v>
          </cell>
          <cell r="BG10">
            <v>1114.9112520000006</v>
          </cell>
          <cell r="CA10">
            <v>611.34300318000032</v>
          </cell>
          <cell r="CU10">
            <v>477.55365294000023</v>
          </cell>
          <cell r="ED10">
            <v>566.74655310000037</v>
          </cell>
          <cell r="EI10">
            <v>2770.5544612200015</v>
          </cell>
        </row>
        <row r="11">
          <cell r="G11">
            <v>48</v>
          </cell>
          <cell r="K11">
            <v>44</v>
          </cell>
          <cell r="O11">
            <v>6</v>
          </cell>
          <cell r="V11">
            <v>27</v>
          </cell>
          <cell r="W11">
            <v>125</v>
          </cell>
          <cell r="BG11">
            <v>105.81360192000004</v>
          </cell>
          <cell r="CA11">
            <v>96.995801760000049</v>
          </cell>
          <cell r="CU11">
            <v>13.226700240000007</v>
          </cell>
          <cell r="ED11">
            <v>59.520151080000026</v>
          </cell>
          <cell r="EI11">
            <v>275.55625500000014</v>
          </cell>
        </row>
        <row r="12">
          <cell r="G12">
            <v>24</v>
          </cell>
          <cell r="K12">
            <v>24</v>
          </cell>
          <cell r="O12">
            <v>25</v>
          </cell>
          <cell r="V12">
            <v>24</v>
          </cell>
          <cell r="W12">
            <v>97</v>
          </cell>
          <cell r="BG12">
            <v>66.952023840000024</v>
          </cell>
          <cell r="CA12">
            <v>66.952023840000024</v>
          </cell>
          <cell r="CU12">
            <v>69.74169150000003</v>
          </cell>
          <cell r="ED12">
            <v>66.952023840000024</v>
          </cell>
          <cell r="EI12">
            <v>270.59776302000012</v>
          </cell>
        </row>
        <row r="13">
          <cell r="G13">
            <v>51</v>
          </cell>
          <cell r="K13">
            <v>67</v>
          </cell>
          <cell r="O13">
            <v>41</v>
          </cell>
          <cell r="V13">
            <v>39</v>
          </cell>
          <cell r="W13">
            <v>198</v>
          </cell>
          <cell r="BG13">
            <v>100.96046649000004</v>
          </cell>
          <cell r="CA13">
            <v>132.63433833000008</v>
          </cell>
          <cell r="CU13">
            <v>81.164296590000049</v>
          </cell>
          <cell r="ED13">
            <v>77.205062610000041</v>
          </cell>
          <cell r="EI13">
            <v>391.96416402000017</v>
          </cell>
        </row>
        <row r="14">
          <cell r="G14">
            <v>0</v>
          </cell>
          <cell r="K14">
            <v>0</v>
          </cell>
          <cell r="O14">
            <v>0</v>
          </cell>
          <cell r="V14">
            <v>0</v>
          </cell>
          <cell r="W14">
            <v>0</v>
          </cell>
          <cell r="BG14">
            <v>0</v>
          </cell>
          <cell r="CA14">
            <v>0</v>
          </cell>
          <cell r="CU14">
            <v>0</v>
          </cell>
          <cell r="ED14">
            <v>0</v>
          </cell>
          <cell r="EI14">
            <v>0</v>
          </cell>
        </row>
        <row r="15">
          <cell r="G15">
            <v>0</v>
          </cell>
          <cell r="K15">
            <v>0</v>
          </cell>
          <cell r="O15">
            <v>109</v>
          </cell>
          <cell r="V15">
            <v>59</v>
          </cell>
          <cell r="W15">
            <v>168</v>
          </cell>
          <cell r="BG15">
            <v>0</v>
          </cell>
          <cell r="CA15">
            <v>0</v>
          </cell>
          <cell r="CU15">
            <v>282.7398338700001</v>
          </cell>
          <cell r="ED15">
            <v>153.04266237000004</v>
          </cell>
          <cell r="EI15">
            <v>435.78249624000017</v>
          </cell>
        </row>
        <row r="16">
          <cell r="G16">
            <v>42</v>
          </cell>
          <cell r="K16">
            <v>44</v>
          </cell>
          <cell r="O16">
            <v>41</v>
          </cell>
          <cell r="V16">
            <v>31</v>
          </cell>
          <cell r="W16">
            <v>158</v>
          </cell>
          <cell r="BG16">
            <v>55.544842080000031</v>
          </cell>
          <cell r="CA16">
            <v>58.18983456000003</v>
          </cell>
          <cell r="CU16">
            <v>54.222345840000031</v>
          </cell>
          <cell r="ED16">
            <v>40.997383440000029</v>
          </cell>
          <cell r="EI16">
            <v>208.95440592000014</v>
          </cell>
        </row>
        <row r="17">
          <cell r="G17">
            <v>36</v>
          </cell>
          <cell r="K17">
            <v>36</v>
          </cell>
          <cell r="O17">
            <v>34</v>
          </cell>
          <cell r="V17">
            <v>38</v>
          </cell>
          <cell r="W17">
            <v>144</v>
          </cell>
          <cell r="BG17">
            <v>55.539628560000025</v>
          </cell>
          <cell r="CA17">
            <v>55.539628560000025</v>
          </cell>
          <cell r="CU17">
            <v>52.454093640000025</v>
          </cell>
          <cell r="ED17">
            <v>58.625163480000033</v>
          </cell>
          <cell r="EI17">
            <v>222.15851424000007</v>
          </cell>
        </row>
        <row r="18">
          <cell r="G18">
            <v>0</v>
          </cell>
          <cell r="K18">
            <v>30</v>
          </cell>
          <cell r="O18">
            <v>31</v>
          </cell>
          <cell r="V18">
            <v>45</v>
          </cell>
          <cell r="W18">
            <v>106</v>
          </cell>
          <cell r="BG18">
            <v>0</v>
          </cell>
          <cell r="CA18">
            <v>114.68440620000007</v>
          </cell>
          <cell r="CU18">
            <v>118.50721974000007</v>
          </cell>
          <cell r="ED18">
            <v>172.02660930000008</v>
          </cell>
          <cell r="EI18">
            <v>405.21823524000024</v>
          </cell>
        </row>
        <row r="19">
          <cell r="G19">
            <v>12</v>
          </cell>
          <cell r="K19">
            <v>26</v>
          </cell>
          <cell r="O19">
            <v>21</v>
          </cell>
          <cell r="V19">
            <v>17</v>
          </cell>
          <cell r="W19">
            <v>76</v>
          </cell>
          <cell r="BG19">
            <v>19.154472480000006</v>
          </cell>
          <cell r="CA19">
            <v>41.501357040000016</v>
          </cell>
          <cell r="CU19">
            <v>33.520326840000017</v>
          </cell>
          <cell r="ED19">
            <v>27.135502680000013</v>
          </cell>
          <cell r="EI19">
            <v>121.31165904000008</v>
          </cell>
        </row>
        <row r="22">
          <cell r="G22">
            <v>42</v>
          </cell>
          <cell r="K22">
            <v>44</v>
          </cell>
          <cell r="O22">
            <v>63</v>
          </cell>
          <cell r="V22">
            <v>94</v>
          </cell>
          <cell r="W22">
            <v>243</v>
          </cell>
          <cell r="BG22">
            <v>88.864448400000001</v>
          </cell>
          <cell r="CA22">
            <v>93.09608879999999</v>
          </cell>
          <cell r="CU22">
            <v>133.29667259999999</v>
          </cell>
          <cell r="ED22">
            <v>198.88709879999999</v>
          </cell>
          <cell r="EI22">
            <v>514.14430859999993</v>
          </cell>
        </row>
        <row r="23">
          <cell r="G23">
            <v>134</v>
          </cell>
          <cell r="K23">
            <v>114</v>
          </cell>
          <cell r="O23">
            <v>196</v>
          </cell>
          <cell r="V23">
            <v>150</v>
          </cell>
          <cell r="W23">
            <v>594</v>
          </cell>
          <cell r="BG23">
            <v>375.50377799999984</v>
          </cell>
          <cell r="CA23">
            <v>319.45843799999994</v>
          </cell>
          <cell r="CU23">
            <v>549.24433199999999</v>
          </cell>
          <cell r="ED23">
            <v>420.34004999999991</v>
          </cell>
          <cell r="EI23">
            <v>1664.5465979999999</v>
          </cell>
        </row>
        <row r="24">
          <cell r="G24">
            <v>961</v>
          </cell>
          <cell r="K24">
            <v>961</v>
          </cell>
          <cell r="O24">
            <v>1156</v>
          </cell>
          <cell r="V24">
            <v>1067</v>
          </cell>
          <cell r="W24">
            <v>4145</v>
          </cell>
          <cell r="BG24">
            <v>1785.7161886199999</v>
          </cell>
          <cell r="CA24">
            <v>1785.7161886199999</v>
          </cell>
          <cell r="CU24">
            <v>2148.0623455199998</v>
          </cell>
          <cell r="ED24">
            <v>1982.6838431399995</v>
          </cell>
          <cell r="EI24">
            <v>7702.1785658999979</v>
          </cell>
        </row>
        <row r="25">
          <cell r="G25">
            <v>73</v>
          </cell>
          <cell r="K25">
            <v>75</v>
          </cell>
          <cell r="O25">
            <v>66</v>
          </cell>
          <cell r="V25">
            <v>94</v>
          </cell>
          <cell r="W25">
            <v>308</v>
          </cell>
          <cell r="BG25">
            <v>279.06538841999998</v>
          </cell>
          <cell r="CA25">
            <v>286.71101549999997</v>
          </cell>
          <cell r="CU25">
            <v>252.30569363999999</v>
          </cell>
          <cell r="ED25">
            <v>359.34447275999992</v>
          </cell>
          <cell r="EI25">
            <v>1177.4265703199999</v>
          </cell>
        </row>
        <row r="26">
          <cell r="G26">
            <v>115</v>
          </cell>
          <cell r="K26">
            <v>108</v>
          </cell>
          <cell r="O26">
            <v>75</v>
          </cell>
          <cell r="V26">
            <v>146</v>
          </cell>
          <cell r="W26">
            <v>444</v>
          </cell>
          <cell r="BG26">
            <v>253.5117545999999</v>
          </cell>
          <cell r="CA26">
            <v>238.08060431999994</v>
          </cell>
          <cell r="CU26">
            <v>165.33375299999997</v>
          </cell>
          <cell r="ED26">
            <v>321.8497058399999</v>
          </cell>
          <cell r="EI26">
            <v>978.77581775999965</v>
          </cell>
        </row>
        <row r="27">
          <cell r="G27">
            <v>22</v>
          </cell>
          <cell r="K27">
            <v>30</v>
          </cell>
          <cell r="O27">
            <v>15</v>
          </cell>
          <cell r="V27">
            <v>28</v>
          </cell>
          <cell r="W27">
            <v>95</v>
          </cell>
          <cell r="BG27">
            <v>61.372688519999997</v>
          </cell>
          <cell r="CA27">
            <v>83.690029799999991</v>
          </cell>
          <cell r="CU27">
            <v>41.845014899999995</v>
          </cell>
          <cell r="ED27">
            <v>78.110694479999978</v>
          </cell>
          <cell r="EI27">
            <v>265.01842769999996</v>
          </cell>
        </row>
        <row r="28">
          <cell r="G28">
            <v>41</v>
          </cell>
          <cell r="K28">
            <v>33</v>
          </cell>
          <cell r="O28">
            <v>33</v>
          </cell>
          <cell r="V28">
            <v>76</v>
          </cell>
          <cell r="W28">
            <v>183</v>
          </cell>
          <cell r="BG28">
            <v>81.164296589999978</v>
          </cell>
          <cell r="CA28">
            <v>65.32736066999999</v>
          </cell>
          <cell r="CU28">
            <v>65.32736066999999</v>
          </cell>
          <cell r="ED28">
            <v>150.45089123999998</v>
          </cell>
          <cell r="EI28">
            <v>362.26990916999989</v>
          </cell>
        </row>
        <row r="29">
          <cell r="G29">
            <v>30</v>
          </cell>
          <cell r="K29">
            <v>69</v>
          </cell>
          <cell r="O29">
            <v>120</v>
          </cell>
          <cell r="V29">
            <v>105</v>
          </cell>
          <cell r="W29">
            <v>324</v>
          </cell>
          <cell r="BG29">
            <v>55.745562599999985</v>
          </cell>
          <cell r="CA29">
            <v>128.21479397999997</v>
          </cell>
          <cell r="CU29">
            <v>222.98225039999994</v>
          </cell>
          <cell r="ED29">
            <v>195.10946909999998</v>
          </cell>
          <cell r="EI29">
            <v>602.05207608000001</v>
          </cell>
        </row>
        <row r="30">
          <cell r="G30">
            <v>49</v>
          </cell>
          <cell r="K30">
            <v>54</v>
          </cell>
          <cell r="O30">
            <v>63</v>
          </cell>
          <cell r="V30">
            <v>59</v>
          </cell>
          <cell r="W30">
            <v>225</v>
          </cell>
          <cell r="BG30">
            <v>127.10322806999999</v>
          </cell>
          <cell r="CA30">
            <v>140.07294521999998</v>
          </cell>
          <cell r="CU30">
            <v>163.41843608999994</v>
          </cell>
          <cell r="ED30">
            <v>153.04266236999996</v>
          </cell>
          <cell r="EI30">
            <v>583.63727174999985</v>
          </cell>
        </row>
        <row r="31">
          <cell r="G31">
            <v>28</v>
          </cell>
          <cell r="K31">
            <v>30</v>
          </cell>
          <cell r="O31">
            <v>26</v>
          </cell>
          <cell r="V31">
            <v>31</v>
          </cell>
          <cell r="W31">
            <v>115</v>
          </cell>
          <cell r="BG31">
            <v>43.197488879999995</v>
          </cell>
          <cell r="CA31">
            <v>46.283023799999988</v>
          </cell>
          <cell r="CU31">
            <v>40.111953959999994</v>
          </cell>
          <cell r="ED31">
            <v>47.825791260000003</v>
          </cell>
          <cell r="EI31">
            <v>177.41825789999996</v>
          </cell>
        </row>
        <row r="32">
          <cell r="G32">
            <v>0</v>
          </cell>
          <cell r="K32">
            <v>0</v>
          </cell>
          <cell r="O32">
            <v>0</v>
          </cell>
          <cell r="V32">
            <v>0</v>
          </cell>
          <cell r="W32">
            <v>0</v>
          </cell>
          <cell r="BG32">
            <v>0</v>
          </cell>
          <cell r="CA32">
            <v>0</v>
          </cell>
          <cell r="CU32">
            <v>0</v>
          </cell>
          <cell r="ED32">
            <v>0</v>
          </cell>
          <cell r="EI32">
            <v>0</v>
          </cell>
        </row>
        <row r="33">
          <cell r="G33">
            <v>43</v>
          </cell>
          <cell r="K33">
            <v>45</v>
          </cell>
          <cell r="O33">
            <v>42</v>
          </cell>
          <cell r="V33">
            <v>47</v>
          </cell>
          <cell r="W33">
            <v>177</v>
          </cell>
          <cell r="BG33">
            <v>56.867338319999988</v>
          </cell>
          <cell r="CA33">
            <v>59.51233079999998</v>
          </cell>
          <cell r="CU33">
            <v>55.544842079999988</v>
          </cell>
          <cell r="ED33">
            <v>62.157323279999993</v>
          </cell>
          <cell r="EI33">
            <v>234.08183447999997</v>
          </cell>
        </row>
        <row r="36">
          <cell r="G36">
            <v>45</v>
          </cell>
          <cell r="K36">
            <v>42</v>
          </cell>
          <cell r="O36">
            <v>15</v>
          </cell>
          <cell r="V36">
            <v>30</v>
          </cell>
          <cell r="W36">
            <v>132</v>
          </cell>
          <cell r="BG36">
            <v>95.211909000000006</v>
          </cell>
          <cell r="CA36">
            <v>88.864448400000015</v>
          </cell>
          <cell r="CU36">
            <v>31.737302999999997</v>
          </cell>
          <cell r="ED36">
            <v>63.474606000000009</v>
          </cell>
          <cell r="EI36">
            <v>279.28826640000005</v>
          </cell>
        </row>
        <row r="37">
          <cell r="G37">
            <v>151</v>
          </cell>
          <cell r="K37">
            <v>153</v>
          </cell>
          <cell r="O37">
            <v>298</v>
          </cell>
          <cell r="V37">
            <v>198</v>
          </cell>
          <cell r="W37">
            <v>800</v>
          </cell>
          <cell r="BG37">
            <v>423.14231700000005</v>
          </cell>
          <cell r="CA37">
            <v>428.74685100000011</v>
          </cell>
          <cell r="CU37">
            <v>835.07556600000009</v>
          </cell>
          <cell r="ED37">
            <v>554.84886600000004</v>
          </cell>
          <cell r="EI37">
            <v>2241.8136000000004</v>
          </cell>
        </row>
        <row r="38">
          <cell r="G38">
            <v>531</v>
          </cell>
          <cell r="K38">
            <v>531</v>
          </cell>
          <cell r="O38">
            <v>949</v>
          </cell>
          <cell r="V38">
            <v>644</v>
          </cell>
          <cell r="W38">
            <v>2655</v>
          </cell>
          <cell r="BG38">
            <v>986.69645802000014</v>
          </cell>
          <cell r="CA38">
            <v>986.69645802000014</v>
          </cell>
          <cell r="CU38">
            <v>1763.4179635800001</v>
          </cell>
          <cell r="ED38">
            <v>1196.6714104799998</v>
          </cell>
          <cell r="EI38">
            <v>4933.4822901000007</v>
          </cell>
        </row>
        <row r="39">
          <cell r="G39">
            <v>60</v>
          </cell>
          <cell r="K39">
            <v>60</v>
          </cell>
          <cell r="O39">
            <v>87</v>
          </cell>
          <cell r="V39">
            <v>63</v>
          </cell>
          <cell r="W39">
            <v>270</v>
          </cell>
          <cell r="BG39">
            <v>132.2670024</v>
          </cell>
          <cell r="CA39">
            <v>132.2670024</v>
          </cell>
          <cell r="CU39">
            <v>191.78715348</v>
          </cell>
          <cell r="ED39">
            <v>138.88035252</v>
          </cell>
          <cell r="EI39">
            <v>595.20151080000005</v>
          </cell>
        </row>
        <row r="40">
          <cell r="G40">
            <v>39</v>
          </cell>
          <cell r="K40">
            <v>39</v>
          </cell>
          <cell r="O40">
            <v>78</v>
          </cell>
          <cell r="V40">
            <v>156</v>
          </cell>
          <cell r="W40">
            <v>312</v>
          </cell>
          <cell r="BG40">
            <v>108.79703873999999</v>
          </cell>
          <cell r="CA40">
            <v>108.79703873999999</v>
          </cell>
          <cell r="CU40">
            <v>217.59407747999998</v>
          </cell>
          <cell r="ED40">
            <v>435.18815496000002</v>
          </cell>
          <cell r="EI40">
            <v>870.37630991999993</v>
          </cell>
        </row>
        <row r="41">
          <cell r="G41">
            <v>39</v>
          </cell>
          <cell r="K41">
            <v>39</v>
          </cell>
          <cell r="O41">
            <v>127</v>
          </cell>
          <cell r="V41">
            <v>64</v>
          </cell>
          <cell r="W41">
            <v>269</v>
          </cell>
          <cell r="BG41">
            <v>77.205062610000013</v>
          </cell>
          <cell r="CA41">
            <v>77.205062610000013</v>
          </cell>
          <cell r="CU41">
            <v>251.41135773000005</v>
          </cell>
          <cell r="ED41">
            <v>126.69548735999999</v>
          </cell>
          <cell r="EI41">
            <v>532.51697031000015</v>
          </cell>
        </row>
        <row r="42">
          <cell r="G42">
            <v>210</v>
          </cell>
          <cell r="K42">
            <v>210</v>
          </cell>
          <cell r="O42">
            <v>216</v>
          </cell>
          <cell r="V42">
            <v>213</v>
          </cell>
          <cell r="W42">
            <v>849</v>
          </cell>
          <cell r="BG42">
            <v>544.7281203</v>
          </cell>
          <cell r="CA42">
            <v>544.7281203</v>
          </cell>
          <cell r="CU42">
            <v>560.29178088000003</v>
          </cell>
          <cell r="ED42">
            <v>552.50995059000002</v>
          </cell>
          <cell r="EI42">
            <v>2202.2579720699996</v>
          </cell>
        </row>
        <row r="43">
          <cell r="G43">
            <v>21</v>
          </cell>
          <cell r="K43">
            <v>21</v>
          </cell>
          <cell r="O43">
            <v>22</v>
          </cell>
          <cell r="V43">
            <v>21</v>
          </cell>
          <cell r="W43">
            <v>85</v>
          </cell>
          <cell r="BG43">
            <v>32.398116660000007</v>
          </cell>
          <cell r="CA43">
            <v>32.398116660000007</v>
          </cell>
          <cell r="CU43">
            <v>33.940884120000007</v>
          </cell>
          <cell r="ED43">
            <v>32.398116660000007</v>
          </cell>
          <cell r="EI43">
            <v>131.13523410000002</v>
          </cell>
        </row>
        <row r="44">
          <cell r="G44">
            <v>51</v>
          </cell>
          <cell r="K44">
            <v>51</v>
          </cell>
          <cell r="O44">
            <v>44</v>
          </cell>
          <cell r="V44">
            <v>52</v>
          </cell>
          <cell r="W44">
            <v>198</v>
          </cell>
          <cell r="BG44">
            <v>67.447308239999998</v>
          </cell>
          <cell r="CA44">
            <v>67.447308239999998</v>
          </cell>
          <cell r="CU44">
            <v>58.189834560000001</v>
          </cell>
          <cell r="ED44">
            <v>68.769804480000005</v>
          </cell>
          <cell r="EI44">
            <v>261.85425552000004</v>
          </cell>
        </row>
        <row r="45">
          <cell r="G45">
            <v>24</v>
          </cell>
          <cell r="K45">
            <v>24</v>
          </cell>
          <cell r="O45">
            <v>23</v>
          </cell>
          <cell r="V45">
            <v>23</v>
          </cell>
          <cell r="W45">
            <v>94</v>
          </cell>
          <cell r="BG45">
            <v>38.308944960000012</v>
          </cell>
          <cell r="CA45">
            <v>38.308944960000012</v>
          </cell>
          <cell r="CU45">
            <v>36.712738920000014</v>
          </cell>
          <cell r="ED45">
            <v>36.712738920000014</v>
          </cell>
          <cell r="EI45">
            <v>150.04336776000002</v>
          </cell>
        </row>
        <row r="46">
          <cell r="G46">
            <v>75</v>
          </cell>
          <cell r="K46">
            <v>75</v>
          </cell>
          <cell r="O46">
            <v>19</v>
          </cell>
          <cell r="V46">
            <v>50</v>
          </cell>
          <cell r="W46">
            <v>219</v>
          </cell>
          <cell r="BG46">
            <v>139.36390650000001</v>
          </cell>
          <cell r="CA46">
            <v>139.36390650000001</v>
          </cell>
          <cell r="CU46">
            <v>35.305522980000006</v>
          </cell>
          <cell r="ED46">
            <v>92.909271000000004</v>
          </cell>
          <cell r="EI46">
            <v>406.94260698000005</v>
          </cell>
        </row>
        <row r="47">
          <cell r="G47">
            <v>0</v>
          </cell>
          <cell r="K47">
            <v>0</v>
          </cell>
          <cell r="O47">
            <v>0</v>
          </cell>
          <cell r="V47">
            <v>0</v>
          </cell>
          <cell r="W47">
            <v>0</v>
          </cell>
          <cell r="BG47">
            <v>0</v>
          </cell>
          <cell r="CA47">
            <v>0</v>
          </cell>
          <cell r="CU47">
            <v>0</v>
          </cell>
          <cell r="ED47">
            <v>0</v>
          </cell>
          <cell r="EI47">
            <v>0</v>
          </cell>
        </row>
        <row r="48">
          <cell r="G48">
            <v>0</v>
          </cell>
          <cell r="K48">
            <v>0</v>
          </cell>
          <cell r="O48">
            <v>0</v>
          </cell>
          <cell r="V48">
            <v>0</v>
          </cell>
          <cell r="W48">
            <v>0</v>
          </cell>
          <cell r="BG48">
            <v>0</v>
          </cell>
          <cell r="CA48">
            <v>0</v>
          </cell>
          <cell r="CU48">
            <v>0</v>
          </cell>
          <cell r="ED48">
            <v>0</v>
          </cell>
          <cell r="EI48">
            <v>0</v>
          </cell>
        </row>
        <row r="49">
          <cell r="G49">
            <v>0</v>
          </cell>
          <cell r="K49">
            <v>0</v>
          </cell>
          <cell r="O49">
            <v>0</v>
          </cell>
          <cell r="V49">
            <v>0</v>
          </cell>
          <cell r="W49">
            <v>0</v>
          </cell>
          <cell r="BG49">
            <v>0</v>
          </cell>
          <cell r="CA49">
            <v>0</v>
          </cell>
          <cell r="CU49">
            <v>0</v>
          </cell>
          <cell r="ED49">
            <v>0</v>
          </cell>
          <cell r="EI49">
            <v>0</v>
          </cell>
        </row>
        <row r="52">
          <cell r="G52">
            <v>120</v>
          </cell>
          <cell r="K52">
            <v>128</v>
          </cell>
          <cell r="O52">
            <v>84</v>
          </cell>
          <cell r="V52">
            <v>143</v>
          </cell>
          <cell r="W52">
            <v>475</v>
          </cell>
          <cell r="BG52">
            <v>222.98225040000003</v>
          </cell>
          <cell r="CA52">
            <v>237.84773376000001</v>
          </cell>
          <cell r="CU52">
            <v>156.08757528000004</v>
          </cell>
          <cell r="ED52">
            <v>265.72051506000003</v>
          </cell>
          <cell r="EI52">
            <v>882.63807450000013</v>
          </cell>
        </row>
        <row r="53">
          <cell r="G53">
            <v>45</v>
          </cell>
          <cell r="K53">
            <v>60</v>
          </cell>
          <cell r="O53">
            <v>45</v>
          </cell>
          <cell r="V53">
            <v>154</v>
          </cell>
          <cell r="W53">
            <v>304</v>
          </cell>
          <cell r="BG53">
            <v>126.10201500000002</v>
          </cell>
          <cell r="CA53">
            <v>168.13602</v>
          </cell>
          <cell r="CU53">
            <v>126.10201500000002</v>
          </cell>
          <cell r="ED53">
            <v>431.54911800000002</v>
          </cell>
          <cell r="EI53">
            <v>851.88916800000027</v>
          </cell>
        </row>
        <row r="54">
          <cell r="G54">
            <v>24</v>
          </cell>
          <cell r="K54">
            <v>25</v>
          </cell>
          <cell r="O54">
            <v>27</v>
          </cell>
          <cell r="V54">
            <v>34</v>
          </cell>
          <cell r="W54">
            <v>110</v>
          </cell>
          <cell r="BG54">
            <v>52.906800960000005</v>
          </cell>
          <cell r="CA54">
            <v>55.111251000000003</v>
          </cell>
          <cell r="CU54">
            <v>59.520151080000005</v>
          </cell>
          <cell r="ED54">
            <v>74.951301360000016</v>
          </cell>
          <cell r="EI54">
            <v>242.48950440000004</v>
          </cell>
        </row>
        <row r="55">
          <cell r="G55">
            <v>24</v>
          </cell>
          <cell r="K55">
            <v>25</v>
          </cell>
          <cell r="O55">
            <v>27</v>
          </cell>
          <cell r="V55">
            <v>26</v>
          </cell>
          <cell r="W55">
            <v>102</v>
          </cell>
          <cell r="BG55">
            <v>66.952023839999995</v>
          </cell>
          <cell r="CA55">
            <v>69.741691500000002</v>
          </cell>
          <cell r="CU55">
            <v>75.32102682</v>
          </cell>
          <cell r="ED55">
            <v>72.531359159999994</v>
          </cell>
          <cell r="EI55">
            <v>284.54610131999999</v>
          </cell>
        </row>
        <row r="56">
          <cell r="G56">
            <v>20</v>
          </cell>
          <cell r="K56">
            <v>24</v>
          </cell>
          <cell r="O56">
            <v>24</v>
          </cell>
          <cell r="V56">
            <v>27</v>
          </cell>
          <cell r="W56">
            <v>95</v>
          </cell>
          <cell r="BG56">
            <v>39.592339800000005</v>
          </cell>
          <cell r="CA56">
            <v>47.510807759999999</v>
          </cell>
          <cell r="CU56">
            <v>47.510807759999999</v>
          </cell>
          <cell r="ED56">
            <v>53.449658729999996</v>
          </cell>
          <cell r="EI56">
            <v>188.06361405000001</v>
          </cell>
        </row>
        <row r="57">
          <cell r="G57">
            <v>30</v>
          </cell>
          <cell r="K57">
            <v>30</v>
          </cell>
          <cell r="O57">
            <v>33</v>
          </cell>
          <cell r="V57">
            <v>29</v>
          </cell>
          <cell r="W57">
            <v>122</v>
          </cell>
          <cell r="BG57">
            <v>39.674887200000015</v>
          </cell>
          <cell r="CA57">
            <v>39.674887200000015</v>
          </cell>
          <cell r="CU57">
            <v>43.642375920000006</v>
          </cell>
          <cell r="ED57">
            <v>38.352390960000015</v>
          </cell>
          <cell r="EI57">
            <v>161.34454128000002</v>
          </cell>
        </row>
        <row r="58">
          <cell r="G58">
            <v>20</v>
          </cell>
          <cell r="K58">
            <v>24</v>
          </cell>
          <cell r="O58">
            <v>24</v>
          </cell>
          <cell r="V58">
            <v>31</v>
          </cell>
          <cell r="W58">
            <v>99</v>
          </cell>
          <cell r="BG58">
            <v>30.85534920000001</v>
          </cell>
          <cell r="CA58">
            <v>37.026419040000007</v>
          </cell>
          <cell r="CU58">
            <v>37.026419040000007</v>
          </cell>
          <cell r="ED58">
            <v>47.825791260000017</v>
          </cell>
          <cell r="EI58">
            <v>152.73397854000004</v>
          </cell>
        </row>
        <row r="59">
          <cell r="G59">
            <v>18</v>
          </cell>
          <cell r="K59">
            <v>21</v>
          </cell>
          <cell r="O59">
            <v>21</v>
          </cell>
          <cell r="V59">
            <v>18</v>
          </cell>
          <cell r="W59">
            <v>78</v>
          </cell>
          <cell r="BG59">
            <v>46.690981740000012</v>
          </cell>
          <cell r="CA59">
            <v>54.472812030000007</v>
          </cell>
          <cell r="CU59">
            <v>54.472812030000007</v>
          </cell>
          <cell r="ED59">
            <v>46.690981740000012</v>
          </cell>
          <cell r="EI59">
            <v>202.32758754000002</v>
          </cell>
        </row>
        <row r="60">
          <cell r="G60">
            <v>17</v>
          </cell>
          <cell r="K60">
            <v>24</v>
          </cell>
          <cell r="O60">
            <v>24</v>
          </cell>
          <cell r="V60">
            <v>27</v>
          </cell>
          <cell r="W60">
            <v>92</v>
          </cell>
          <cell r="BG60">
            <v>27.135502680000005</v>
          </cell>
          <cell r="CA60">
            <v>38.308944960000005</v>
          </cell>
          <cell r="CU60">
            <v>38.308944960000005</v>
          </cell>
          <cell r="ED60">
            <v>43.097563080000015</v>
          </cell>
          <cell r="EI60">
            <v>146.85095568</v>
          </cell>
        </row>
        <row r="61">
          <cell r="G61">
            <v>24</v>
          </cell>
          <cell r="K61">
            <v>27</v>
          </cell>
          <cell r="O61">
            <v>27</v>
          </cell>
          <cell r="V61">
            <v>38</v>
          </cell>
          <cell r="W61">
            <v>116</v>
          </cell>
          <cell r="BG61">
            <v>44.596450080000004</v>
          </cell>
          <cell r="CA61">
            <v>50.171006340000012</v>
          </cell>
          <cell r="CU61">
            <v>50.171006340000012</v>
          </cell>
          <cell r="ED61">
            <v>70.611045960000013</v>
          </cell>
          <cell r="EI61">
            <v>215.54950872000001</v>
          </cell>
        </row>
        <row r="62">
          <cell r="G62">
            <v>20</v>
          </cell>
          <cell r="K62">
            <v>21</v>
          </cell>
          <cell r="O62">
            <v>21</v>
          </cell>
          <cell r="V62">
            <v>18</v>
          </cell>
          <cell r="W62">
            <v>80</v>
          </cell>
          <cell r="BG62">
            <v>37.163708400000004</v>
          </cell>
          <cell r="CA62">
            <v>39.021893820000003</v>
          </cell>
          <cell r="CU62">
            <v>39.021893820000003</v>
          </cell>
          <cell r="ED62">
            <v>33.447337560000008</v>
          </cell>
          <cell r="EI62">
            <v>148.65483360000005</v>
          </cell>
        </row>
        <row r="63">
          <cell r="G63">
            <v>0</v>
          </cell>
          <cell r="K63">
            <v>0</v>
          </cell>
          <cell r="O63">
            <v>0</v>
          </cell>
          <cell r="V63">
            <v>0</v>
          </cell>
          <cell r="W63">
            <v>0</v>
          </cell>
          <cell r="BG63">
            <v>0</v>
          </cell>
          <cell r="CA63">
            <v>0</v>
          </cell>
          <cell r="CU63">
            <v>0</v>
          </cell>
          <cell r="ED63">
            <v>0</v>
          </cell>
          <cell r="EI63">
            <v>0</v>
          </cell>
        </row>
        <row r="64">
          <cell r="G64">
            <v>6</v>
          </cell>
          <cell r="K64">
            <v>4</v>
          </cell>
          <cell r="O64">
            <v>3</v>
          </cell>
          <cell r="V64">
            <v>6</v>
          </cell>
          <cell r="W64">
            <v>19</v>
          </cell>
          <cell r="BG64">
            <v>11.149112520000001</v>
          </cell>
          <cell r="CA64">
            <v>7.4327416800000021</v>
          </cell>
          <cell r="CU64">
            <v>5.5745562600000005</v>
          </cell>
          <cell r="ED64">
            <v>11.149112520000001</v>
          </cell>
          <cell r="EI64">
            <v>35.305522980000006</v>
          </cell>
        </row>
        <row r="67">
          <cell r="G67">
            <v>69</v>
          </cell>
          <cell r="K67">
            <v>70</v>
          </cell>
          <cell r="O67">
            <v>72</v>
          </cell>
          <cell r="V67">
            <v>144</v>
          </cell>
          <cell r="W67">
            <v>355</v>
          </cell>
          <cell r="BG67">
            <v>145.9915938</v>
          </cell>
          <cell r="CA67">
            <v>148.10741399999998</v>
          </cell>
          <cell r="CU67">
            <v>152.33905440000001</v>
          </cell>
          <cell r="ED67">
            <v>304.67810880000002</v>
          </cell>
          <cell r="EI67">
            <v>751.11617100000001</v>
          </cell>
        </row>
        <row r="68">
          <cell r="G68">
            <v>387</v>
          </cell>
          <cell r="K68">
            <v>387</v>
          </cell>
          <cell r="O68">
            <v>388</v>
          </cell>
          <cell r="V68">
            <v>326</v>
          </cell>
          <cell r="W68">
            <v>1488</v>
          </cell>
          <cell r="BG68">
            <v>1084.4773290000001</v>
          </cell>
          <cell r="CA68">
            <v>1084.4773290000001</v>
          </cell>
          <cell r="CU68">
            <v>1087.2795960000001</v>
          </cell>
          <cell r="ED68">
            <v>913.53904200000011</v>
          </cell>
          <cell r="EI68">
            <v>4169.7732959999994</v>
          </cell>
        </row>
        <row r="69">
          <cell r="G69">
            <v>1036</v>
          </cell>
          <cell r="K69">
            <v>835</v>
          </cell>
          <cell r="O69">
            <v>897</v>
          </cell>
          <cell r="V69">
            <v>1031</v>
          </cell>
          <cell r="W69">
            <v>3799</v>
          </cell>
          <cell r="BG69">
            <v>1925.0800951200001</v>
          </cell>
          <cell r="CA69">
            <v>1551.5848257000002</v>
          </cell>
          <cell r="CU69">
            <v>1666.79232174</v>
          </cell>
          <cell r="ED69">
            <v>1915.7891680200005</v>
          </cell>
          <cell r="EI69">
            <v>7059.2464105800009</v>
          </cell>
        </row>
        <row r="70">
          <cell r="G70">
            <v>105</v>
          </cell>
          <cell r="K70">
            <v>105</v>
          </cell>
          <cell r="O70">
            <v>125</v>
          </cell>
          <cell r="V70">
            <v>156</v>
          </cell>
          <cell r="W70">
            <v>491</v>
          </cell>
          <cell r="BG70">
            <v>401.3954217000001</v>
          </cell>
          <cell r="CA70">
            <v>401.3954217000001</v>
          </cell>
          <cell r="CU70">
            <v>477.85169250000013</v>
          </cell>
          <cell r="ED70">
            <v>596.35891224000011</v>
          </cell>
          <cell r="EI70">
            <v>1877.0014481400001</v>
          </cell>
        </row>
        <row r="71">
          <cell r="G71">
            <v>84</v>
          </cell>
          <cell r="K71">
            <v>84</v>
          </cell>
          <cell r="O71">
            <v>95</v>
          </cell>
          <cell r="V71">
            <v>75</v>
          </cell>
          <cell r="W71">
            <v>338</v>
          </cell>
          <cell r="BG71">
            <v>166.28782716000001</v>
          </cell>
          <cell r="CA71">
            <v>166.28782716000001</v>
          </cell>
          <cell r="CU71">
            <v>188.06361405000001</v>
          </cell>
          <cell r="ED71">
            <v>148.47127425000002</v>
          </cell>
          <cell r="EI71">
            <v>669.11054262000005</v>
          </cell>
        </row>
        <row r="72">
          <cell r="G72">
            <v>117</v>
          </cell>
          <cell r="K72">
            <v>112</v>
          </cell>
          <cell r="O72">
            <v>105</v>
          </cell>
          <cell r="V72">
            <v>109</v>
          </cell>
          <cell r="W72">
            <v>443</v>
          </cell>
          <cell r="BG72">
            <v>180.50379282000003</v>
          </cell>
          <cell r="CA72">
            <v>172.78995552000006</v>
          </cell>
          <cell r="CU72">
            <v>161.99058330000003</v>
          </cell>
          <cell r="ED72">
            <v>168.16165314000003</v>
          </cell>
          <cell r="EI72">
            <v>683.44598478000023</v>
          </cell>
        </row>
        <row r="73">
          <cell r="G73">
            <v>79</v>
          </cell>
          <cell r="K73">
            <v>52</v>
          </cell>
          <cell r="O73">
            <v>54</v>
          </cell>
          <cell r="V73">
            <v>87</v>
          </cell>
          <cell r="W73">
            <v>272</v>
          </cell>
          <cell r="BG73">
            <v>104.47720296000001</v>
          </cell>
          <cell r="CA73">
            <v>68.769804480000005</v>
          </cell>
          <cell r="CU73">
            <v>71.414796960000018</v>
          </cell>
          <cell r="ED73">
            <v>115.05717288000001</v>
          </cell>
          <cell r="EI73">
            <v>359.7189772800001</v>
          </cell>
        </row>
        <row r="74">
          <cell r="G74">
            <v>49</v>
          </cell>
          <cell r="K74">
            <v>63</v>
          </cell>
          <cell r="O74">
            <v>42</v>
          </cell>
          <cell r="V74">
            <v>68</v>
          </cell>
          <cell r="W74">
            <v>222</v>
          </cell>
          <cell r="BG74">
            <v>136.69371534000001</v>
          </cell>
          <cell r="CA74">
            <v>175.74906258000001</v>
          </cell>
          <cell r="CU74">
            <v>117.16604172000001</v>
          </cell>
          <cell r="ED74">
            <v>189.69740088000003</v>
          </cell>
          <cell r="EI74">
            <v>619.30622052000001</v>
          </cell>
        </row>
        <row r="75">
          <cell r="G75">
            <v>27</v>
          </cell>
          <cell r="K75">
            <v>27</v>
          </cell>
          <cell r="O75">
            <v>29</v>
          </cell>
          <cell r="V75">
            <v>92</v>
          </cell>
          <cell r="W75">
            <v>175</v>
          </cell>
          <cell r="BG75">
            <v>50.171006340000005</v>
          </cell>
          <cell r="CA75">
            <v>50.171006340000005</v>
          </cell>
          <cell r="CU75">
            <v>53.887377180000001</v>
          </cell>
          <cell r="ED75">
            <v>170.95305864000005</v>
          </cell>
          <cell r="EI75">
            <v>325.18244850000008</v>
          </cell>
        </row>
        <row r="76">
          <cell r="G76">
            <v>78</v>
          </cell>
          <cell r="K76">
            <v>90</v>
          </cell>
          <cell r="O76">
            <v>78</v>
          </cell>
          <cell r="V76">
            <v>81</v>
          </cell>
          <cell r="W76">
            <v>327</v>
          </cell>
          <cell r="BG76">
            <v>171.94710312000001</v>
          </cell>
          <cell r="CA76">
            <v>198.40050360000004</v>
          </cell>
          <cell r="CU76">
            <v>171.94710312000001</v>
          </cell>
          <cell r="ED76">
            <v>178.56045324000002</v>
          </cell>
          <cell r="EI76">
            <v>720.8551630799999</v>
          </cell>
        </row>
        <row r="77">
          <cell r="G77">
            <v>26</v>
          </cell>
          <cell r="K77">
            <v>32</v>
          </cell>
          <cell r="O77">
            <v>27</v>
          </cell>
          <cell r="V77">
            <v>24</v>
          </cell>
          <cell r="W77">
            <v>109</v>
          </cell>
          <cell r="BG77">
            <v>41.501357040000002</v>
          </cell>
          <cell r="CA77">
            <v>51.078593280000014</v>
          </cell>
          <cell r="CU77">
            <v>43.097563080000015</v>
          </cell>
          <cell r="ED77">
            <v>38.308944960000005</v>
          </cell>
          <cell r="EI77">
            <v>173.98645836000003</v>
          </cell>
        </row>
        <row r="78">
          <cell r="G78">
            <v>0</v>
          </cell>
          <cell r="K78">
            <v>0</v>
          </cell>
          <cell r="O78">
            <v>0</v>
          </cell>
          <cell r="V78">
            <v>90</v>
          </cell>
          <cell r="W78">
            <v>90</v>
          </cell>
          <cell r="BG78">
            <v>0</v>
          </cell>
          <cell r="CA78">
            <v>0</v>
          </cell>
          <cell r="CU78">
            <v>0</v>
          </cell>
          <cell r="ED78">
            <v>167.23668780000003</v>
          </cell>
          <cell r="EI78">
            <v>167.23668780000003</v>
          </cell>
        </row>
        <row r="79">
          <cell r="G79">
            <v>0</v>
          </cell>
          <cell r="K79">
            <v>0</v>
          </cell>
          <cell r="O79">
            <v>0</v>
          </cell>
          <cell r="V79">
            <v>12</v>
          </cell>
          <cell r="W79">
            <v>12</v>
          </cell>
          <cell r="BG79">
            <v>0</v>
          </cell>
          <cell r="CA79">
            <v>0</v>
          </cell>
          <cell r="CU79">
            <v>0</v>
          </cell>
          <cell r="ED79">
            <v>22.298225040000002</v>
          </cell>
          <cell r="EI79">
            <v>22.298225040000002</v>
          </cell>
        </row>
        <row r="82">
          <cell r="G82">
            <v>69</v>
          </cell>
          <cell r="K82">
            <v>72</v>
          </cell>
          <cell r="O82">
            <v>106</v>
          </cell>
          <cell r="V82">
            <v>132</v>
          </cell>
          <cell r="W82">
            <v>379</v>
          </cell>
          <cell r="BG82">
            <v>193.35642300000001</v>
          </cell>
          <cell r="CA82">
            <v>201.76322400000006</v>
          </cell>
          <cell r="CU82">
            <v>297.04030200000005</v>
          </cell>
          <cell r="ED82">
            <v>369.89924400000007</v>
          </cell>
          <cell r="EI82">
            <v>1062.0591930000003</v>
          </cell>
        </row>
        <row r="83">
          <cell r="G83">
            <v>124</v>
          </cell>
          <cell r="K83">
            <v>124</v>
          </cell>
          <cell r="O83">
            <v>188</v>
          </cell>
          <cell r="V83">
            <v>146</v>
          </cell>
          <cell r="W83">
            <v>582</v>
          </cell>
          <cell r="BG83">
            <v>230.41499208000005</v>
          </cell>
          <cell r="CA83">
            <v>230.41499208000005</v>
          </cell>
          <cell r="CU83">
            <v>349.33885896000004</v>
          </cell>
          <cell r="ED83">
            <v>271.29507132000003</v>
          </cell>
          <cell r="EI83">
            <v>1081.4639144400001</v>
          </cell>
        </row>
        <row r="84">
          <cell r="G84">
            <v>4</v>
          </cell>
          <cell r="K84">
            <v>6</v>
          </cell>
          <cell r="O84">
            <v>6</v>
          </cell>
          <cell r="V84">
            <v>146</v>
          </cell>
          <cell r="W84">
            <v>162</v>
          </cell>
          <cell r="BG84">
            <v>8.8178001600000009</v>
          </cell>
          <cell r="CA84">
            <v>13.226700240000003</v>
          </cell>
          <cell r="CU84">
            <v>13.226700240000003</v>
          </cell>
          <cell r="ED84">
            <v>321.84970583999996</v>
          </cell>
          <cell r="EI84">
            <v>357.12090647999997</v>
          </cell>
        </row>
        <row r="85">
          <cell r="G85">
            <v>30</v>
          </cell>
          <cell r="K85">
            <v>30</v>
          </cell>
          <cell r="O85">
            <v>34</v>
          </cell>
          <cell r="V85">
            <v>20</v>
          </cell>
          <cell r="W85">
            <v>114</v>
          </cell>
          <cell r="BG85">
            <v>83.690029800000019</v>
          </cell>
          <cell r="CA85">
            <v>83.690029800000019</v>
          </cell>
          <cell r="CU85">
            <v>94.848700440000002</v>
          </cell>
          <cell r="ED85">
            <v>55.793353200000006</v>
          </cell>
          <cell r="EI85">
            <v>318.02211324000001</v>
          </cell>
        </row>
        <row r="86">
          <cell r="G86">
            <v>64</v>
          </cell>
          <cell r="K86">
            <v>64</v>
          </cell>
          <cell r="O86">
            <v>116</v>
          </cell>
          <cell r="V86">
            <v>66</v>
          </cell>
          <cell r="W86">
            <v>310</v>
          </cell>
          <cell r="BG86">
            <v>126.69548736000002</v>
          </cell>
          <cell r="CA86">
            <v>126.69548736000002</v>
          </cell>
          <cell r="CU86">
            <v>229.63557084000001</v>
          </cell>
          <cell r="ED86">
            <v>130.65472134000001</v>
          </cell>
          <cell r="EI86">
            <v>613.6812669000002</v>
          </cell>
        </row>
        <row r="87">
          <cell r="G87">
            <v>0</v>
          </cell>
          <cell r="K87">
            <v>0</v>
          </cell>
          <cell r="O87">
            <v>0</v>
          </cell>
          <cell r="V87">
            <v>0</v>
          </cell>
          <cell r="W87">
            <v>0</v>
          </cell>
          <cell r="BG87">
            <v>0</v>
          </cell>
          <cell r="CA87">
            <v>0</v>
          </cell>
          <cell r="CU87">
            <v>0</v>
          </cell>
          <cell r="ED87">
            <v>0</v>
          </cell>
          <cell r="EI87">
            <v>0</v>
          </cell>
        </row>
        <row r="88">
          <cell r="G88">
            <v>30</v>
          </cell>
          <cell r="K88">
            <v>30</v>
          </cell>
          <cell r="O88">
            <v>48</v>
          </cell>
          <cell r="V88">
            <v>32</v>
          </cell>
          <cell r="W88">
            <v>140</v>
          </cell>
          <cell r="BG88">
            <v>46.283023800000009</v>
          </cell>
          <cell r="CA88">
            <v>46.283023800000009</v>
          </cell>
          <cell r="CU88">
            <v>74.052838080000015</v>
          </cell>
          <cell r="ED88">
            <v>49.36855872000001</v>
          </cell>
          <cell r="EI88">
            <v>215.98744440000007</v>
          </cell>
        </row>
        <row r="89">
          <cell r="G89">
            <v>15</v>
          </cell>
          <cell r="K89">
            <v>15</v>
          </cell>
          <cell r="O89">
            <v>26</v>
          </cell>
          <cell r="V89">
            <v>22</v>
          </cell>
          <cell r="W89">
            <v>78</v>
          </cell>
          <cell r="BG89">
            <v>19.8374436</v>
          </cell>
          <cell r="CA89">
            <v>19.8374436</v>
          </cell>
          <cell r="CU89">
            <v>34.384902240000002</v>
          </cell>
          <cell r="ED89">
            <v>29.094917280000004</v>
          </cell>
          <cell r="EI89">
            <v>103.15470671999999</v>
          </cell>
        </row>
        <row r="90">
          <cell r="G90">
            <v>0</v>
          </cell>
          <cell r="K90">
            <v>0</v>
          </cell>
          <cell r="O90">
            <v>0</v>
          </cell>
          <cell r="V90">
            <v>10</v>
          </cell>
          <cell r="W90">
            <v>10</v>
          </cell>
          <cell r="BG90">
            <v>0</v>
          </cell>
          <cell r="CA90">
            <v>0</v>
          </cell>
          <cell r="CU90">
            <v>0</v>
          </cell>
          <cell r="ED90">
            <v>15.962060400000002</v>
          </cell>
          <cell r="EI90">
            <v>15.962060400000002</v>
          </cell>
        </row>
        <row r="91">
          <cell r="G91">
            <v>19</v>
          </cell>
          <cell r="K91">
            <v>18</v>
          </cell>
          <cell r="O91">
            <v>18</v>
          </cell>
          <cell r="V91">
            <v>14</v>
          </cell>
          <cell r="W91">
            <v>69</v>
          </cell>
          <cell r="BG91">
            <v>49.284925170000008</v>
          </cell>
          <cell r="CA91">
            <v>46.690981740000005</v>
          </cell>
          <cell r="CU91">
            <v>46.690981740000005</v>
          </cell>
          <cell r="ED91">
            <v>36.315208020000007</v>
          </cell>
          <cell r="EI91">
            <v>178.98209667000003</v>
          </cell>
        </row>
        <row r="94">
          <cell r="G94">
            <v>90</v>
          </cell>
          <cell r="K94">
            <v>97</v>
          </cell>
          <cell r="O94">
            <v>120</v>
          </cell>
          <cell r="V94">
            <v>165</v>
          </cell>
          <cell r="W94">
            <v>472</v>
          </cell>
          <cell r="BG94">
            <v>252.20402999999999</v>
          </cell>
          <cell r="CA94">
            <v>271.81989900000008</v>
          </cell>
          <cell r="CU94">
            <v>336.27204000000006</v>
          </cell>
          <cell r="ED94">
            <v>462.37405500000011</v>
          </cell>
          <cell r="EI94">
            <v>1322.6700240000002</v>
          </cell>
        </row>
        <row r="95">
          <cell r="G95">
            <v>120</v>
          </cell>
          <cell r="K95">
            <v>120</v>
          </cell>
          <cell r="O95">
            <v>125</v>
          </cell>
          <cell r="V95">
            <v>158</v>
          </cell>
          <cell r="W95">
            <v>523</v>
          </cell>
          <cell r="BG95">
            <v>222.98225040000005</v>
          </cell>
          <cell r="CA95">
            <v>222.98225040000005</v>
          </cell>
          <cell r="CU95">
            <v>232.27317750000003</v>
          </cell>
          <cell r="ED95">
            <v>293.59329636000001</v>
          </cell>
          <cell r="EI95">
            <v>971.83097466000027</v>
          </cell>
        </row>
        <row r="96">
          <cell r="G96">
            <v>47</v>
          </cell>
          <cell r="K96">
            <v>48</v>
          </cell>
          <cell r="O96">
            <v>16</v>
          </cell>
          <cell r="V96">
            <v>59</v>
          </cell>
          <cell r="W96">
            <v>170</v>
          </cell>
          <cell r="BG96">
            <v>131.11438002</v>
          </cell>
          <cell r="CA96">
            <v>133.90404768000002</v>
          </cell>
          <cell r="CU96">
            <v>44.634682560000002</v>
          </cell>
          <cell r="ED96">
            <v>164.59039194000002</v>
          </cell>
          <cell r="EI96">
            <v>474.24350220000002</v>
          </cell>
        </row>
        <row r="97">
          <cell r="G97">
            <v>45</v>
          </cell>
          <cell r="K97">
            <v>45</v>
          </cell>
          <cell r="O97">
            <v>26</v>
          </cell>
          <cell r="V97">
            <v>43</v>
          </cell>
          <cell r="W97">
            <v>159</v>
          </cell>
          <cell r="BG97">
            <v>89.082764550000007</v>
          </cell>
          <cell r="CA97">
            <v>89.082764550000007</v>
          </cell>
          <cell r="CU97">
            <v>51.470041740000006</v>
          </cell>
          <cell r="ED97">
            <v>85.123530570000028</v>
          </cell>
          <cell r="EI97">
            <v>314.75910141000003</v>
          </cell>
        </row>
        <row r="98">
          <cell r="G98">
            <v>24</v>
          </cell>
          <cell r="K98">
            <v>24</v>
          </cell>
          <cell r="O98">
            <v>2</v>
          </cell>
          <cell r="V98">
            <v>33</v>
          </cell>
          <cell r="W98">
            <v>83</v>
          </cell>
          <cell r="BG98">
            <v>62.254642320000009</v>
          </cell>
          <cell r="CA98">
            <v>62.254642320000009</v>
          </cell>
          <cell r="CU98">
            <v>5.1878868600000008</v>
          </cell>
          <cell r="ED98">
            <v>85.600133190000008</v>
          </cell>
          <cell r="EI98">
            <v>215.29730469000003</v>
          </cell>
        </row>
        <row r="99">
          <cell r="G99">
            <v>24</v>
          </cell>
          <cell r="K99">
            <v>21</v>
          </cell>
          <cell r="O99">
            <v>0</v>
          </cell>
          <cell r="V99">
            <v>24</v>
          </cell>
          <cell r="W99">
            <v>69</v>
          </cell>
          <cell r="BG99">
            <v>37.026419040000007</v>
          </cell>
          <cell r="CA99">
            <v>32.398116660000007</v>
          </cell>
          <cell r="CU99">
            <v>0</v>
          </cell>
          <cell r="ED99">
            <v>37.026419040000007</v>
          </cell>
          <cell r="EI99">
            <v>106.45095474000001</v>
          </cell>
        </row>
        <row r="100">
          <cell r="G100">
            <v>12</v>
          </cell>
          <cell r="K100">
            <v>12</v>
          </cell>
          <cell r="O100">
            <v>0</v>
          </cell>
          <cell r="V100">
            <v>19</v>
          </cell>
          <cell r="W100">
            <v>43</v>
          </cell>
          <cell r="BG100">
            <v>15.869954880000002</v>
          </cell>
          <cell r="CA100">
            <v>15.869954880000002</v>
          </cell>
          <cell r="CU100">
            <v>0</v>
          </cell>
          <cell r="ED100">
            <v>25.127428560000002</v>
          </cell>
          <cell r="EI100">
            <v>56.867338320000002</v>
          </cell>
        </row>
        <row r="101">
          <cell r="G101">
            <v>14</v>
          </cell>
          <cell r="K101">
            <v>9</v>
          </cell>
          <cell r="O101">
            <v>0</v>
          </cell>
          <cell r="V101">
            <v>15</v>
          </cell>
          <cell r="W101">
            <v>38</v>
          </cell>
          <cell r="BG101">
            <v>22.346884560000007</v>
          </cell>
          <cell r="CA101">
            <v>14.365854360000002</v>
          </cell>
          <cell r="CU101">
            <v>0</v>
          </cell>
          <cell r="ED101">
            <v>23.943090600000009</v>
          </cell>
          <cell r="EI101">
            <v>60.655829520000019</v>
          </cell>
        </row>
        <row r="102">
          <cell r="G102">
            <v>30</v>
          </cell>
          <cell r="K102">
            <v>30</v>
          </cell>
          <cell r="O102">
            <v>49</v>
          </cell>
          <cell r="V102">
            <v>22</v>
          </cell>
          <cell r="W102">
            <v>131</v>
          </cell>
          <cell r="BG102">
            <v>66.133501200000012</v>
          </cell>
          <cell r="CA102">
            <v>66.133501200000012</v>
          </cell>
          <cell r="CU102">
            <v>108.01805196000001</v>
          </cell>
          <cell r="ED102">
            <v>48.49790088000001</v>
          </cell>
          <cell r="EI102">
            <v>288.78295524000004</v>
          </cell>
        </row>
        <row r="105">
          <cell r="G105">
            <v>282</v>
          </cell>
          <cell r="K105">
            <v>282</v>
          </cell>
          <cell r="O105">
            <v>286</v>
          </cell>
          <cell r="V105">
            <v>207</v>
          </cell>
          <cell r="W105">
            <v>1057</v>
          </cell>
          <cell r="BG105">
            <v>790.23929400000031</v>
          </cell>
          <cell r="CA105">
            <v>790.23929400000031</v>
          </cell>
          <cell r="CU105">
            <v>801.4483620000002</v>
          </cell>
          <cell r="ED105">
            <v>580.06926900000008</v>
          </cell>
          <cell r="EI105">
            <v>2961.996219000001</v>
          </cell>
        </row>
        <row r="106">
          <cell r="G106">
            <v>114</v>
          </cell>
          <cell r="K106">
            <v>114</v>
          </cell>
          <cell r="O106">
            <v>116</v>
          </cell>
          <cell r="V106">
            <v>151</v>
          </cell>
          <cell r="W106">
            <v>495</v>
          </cell>
          <cell r="BG106">
            <v>211.83313788000004</v>
          </cell>
          <cell r="CA106">
            <v>211.83313788000004</v>
          </cell>
          <cell r="CU106">
            <v>215.54950872000006</v>
          </cell>
          <cell r="ED106">
            <v>280.58599842000001</v>
          </cell>
          <cell r="EI106">
            <v>919.80178290000015</v>
          </cell>
        </row>
        <row r="107">
          <cell r="G107">
            <v>36</v>
          </cell>
          <cell r="K107">
            <v>36</v>
          </cell>
          <cell r="O107">
            <v>102</v>
          </cell>
          <cell r="V107">
            <v>40</v>
          </cell>
          <cell r="W107">
            <v>214</v>
          </cell>
          <cell r="BG107">
            <v>79.360201440000012</v>
          </cell>
          <cell r="CA107">
            <v>79.360201440000012</v>
          </cell>
          <cell r="CU107">
            <v>224.85390408000004</v>
          </cell>
          <cell r="ED107">
            <v>88.178001600000002</v>
          </cell>
          <cell r="EI107">
            <v>471.75230856000013</v>
          </cell>
        </row>
        <row r="108">
          <cell r="G108">
            <v>0</v>
          </cell>
          <cell r="K108">
            <v>11</v>
          </cell>
          <cell r="O108">
            <v>30</v>
          </cell>
          <cell r="V108">
            <v>21</v>
          </cell>
          <cell r="W108">
            <v>62</v>
          </cell>
          <cell r="BG108">
            <v>0</v>
          </cell>
          <cell r="CA108">
            <v>30.686344259999998</v>
          </cell>
          <cell r="CU108">
            <v>83.690029800000005</v>
          </cell>
          <cell r="ED108">
            <v>58.583020859999998</v>
          </cell>
          <cell r="EI108">
            <v>172.95939491999999</v>
          </cell>
        </row>
        <row r="109">
          <cell r="G109">
            <v>30</v>
          </cell>
          <cell r="K109">
            <v>30</v>
          </cell>
          <cell r="O109">
            <v>37</v>
          </cell>
          <cell r="V109">
            <v>32</v>
          </cell>
          <cell r="W109">
            <v>129</v>
          </cell>
          <cell r="BG109">
            <v>59.388509700000014</v>
          </cell>
          <cell r="CA109">
            <v>59.388509700000014</v>
          </cell>
          <cell r="CU109">
            <v>73.245828630000005</v>
          </cell>
          <cell r="ED109">
            <v>63.347743680000008</v>
          </cell>
          <cell r="EI109">
            <v>255.37059171000004</v>
          </cell>
        </row>
        <row r="110">
          <cell r="G110">
            <v>0</v>
          </cell>
          <cell r="K110">
            <v>10</v>
          </cell>
          <cell r="O110">
            <v>22</v>
          </cell>
          <cell r="V110">
            <v>24</v>
          </cell>
          <cell r="W110">
            <v>56</v>
          </cell>
          <cell r="BG110">
            <v>0</v>
          </cell>
          <cell r="CA110">
            <v>15.427674600000005</v>
          </cell>
          <cell r="CU110">
            <v>33.940884120000014</v>
          </cell>
          <cell r="ED110">
            <v>37.026419040000007</v>
          </cell>
          <cell r="EI110">
            <v>86.394977760000032</v>
          </cell>
        </row>
        <row r="111">
          <cell r="G111">
            <v>0</v>
          </cell>
          <cell r="K111">
            <v>22</v>
          </cell>
          <cell r="O111">
            <v>10</v>
          </cell>
          <cell r="V111">
            <v>20</v>
          </cell>
          <cell r="W111">
            <v>52</v>
          </cell>
          <cell r="BG111">
            <v>0</v>
          </cell>
          <cell r="CA111">
            <v>40.880079240000008</v>
          </cell>
          <cell r="CU111">
            <v>18.581854200000006</v>
          </cell>
          <cell r="ED111">
            <v>37.163708400000012</v>
          </cell>
          <cell r="EI111">
            <v>96.625641840000014</v>
          </cell>
        </row>
        <row r="112">
          <cell r="G112">
            <v>40</v>
          </cell>
          <cell r="K112">
            <v>45</v>
          </cell>
          <cell r="O112">
            <v>20</v>
          </cell>
          <cell r="V112">
            <v>39</v>
          </cell>
          <cell r="W112">
            <v>144</v>
          </cell>
          <cell r="BG112">
            <v>103.75773720000001</v>
          </cell>
          <cell r="CA112">
            <v>116.72745435000002</v>
          </cell>
          <cell r="CU112">
            <v>51.878868600000004</v>
          </cell>
          <cell r="ED112">
            <v>101.16379377000001</v>
          </cell>
          <cell r="EI112">
            <v>373.5278539200001</v>
          </cell>
        </row>
        <row r="113">
          <cell r="G113">
            <v>0</v>
          </cell>
          <cell r="K113">
            <v>0</v>
          </cell>
          <cell r="O113">
            <v>21</v>
          </cell>
          <cell r="V113">
            <v>34</v>
          </cell>
          <cell r="W113">
            <v>55</v>
          </cell>
          <cell r="BG113">
            <v>0</v>
          </cell>
          <cell r="CA113">
            <v>0</v>
          </cell>
          <cell r="CU113">
            <v>27.772421040000005</v>
          </cell>
          <cell r="ED113">
            <v>44.964872160000013</v>
          </cell>
          <cell r="EI113">
            <v>72.737293200000011</v>
          </cell>
        </row>
        <row r="114">
          <cell r="G114">
            <v>18</v>
          </cell>
          <cell r="K114">
            <v>18</v>
          </cell>
          <cell r="O114">
            <v>48</v>
          </cell>
          <cell r="V114">
            <v>39</v>
          </cell>
          <cell r="W114">
            <v>123</v>
          </cell>
          <cell r="BG114">
            <v>28.731708720000007</v>
          </cell>
          <cell r="CA114">
            <v>28.731708720000007</v>
          </cell>
          <cell r="CU114">
            <v>76.617889920000025</v>
          </cell>
          <cell r="ED114">
            <v>62.252035560000024</v>
          </cell>
          <cell r="EI114">
            <v>196.33334292000009</v>
          </cell>
        </row>
        <row r="115">
          <cell r="G115">
            <v>0</v>
          </cell>
          <cell r="K115">
            <v>0</v>
          </cell>
          <cell r="O115">
            <v>0</v>
          </cell>
          <cell r="V115">
            <v>22</v>
          </cell>
          <cell r="W115">
            <v>22</v>
          </cell>
          <cell r="BG115">
            <v>0</v>
          </cell>
          <cell r="CA115">
            <v>0</v>
          </cell>
          <cell r="CU115">
            <v>0</v>
          </cell>
          <cell r="ED115">
            <v>46.548044400000009</v>
          </cell>
          <cell r="EI115">
            <v>46.548044400000009</v>
          </cell>
        </row>
        <row r="116">
          <cell r="G116">
            <v>47</v>
          </cell>
          <cell r="K116">
            <v>45</v>
          </cell>
          <cell r="O116">
            <v>30</v>
          </cell>
          <cell r="V116">
            <v>45</v>
          </cell>
          <cell r="W116">
            <v>167</v>
          </cell>
          <cell r="BG116">
            <v>87.334714740000024</v>
          </cell>
          <cell r="CA116">
            <v>83.618343900000013</v>
          </cell>
          <cell r="CU116">
            <v>55.745562600000014</v>
          </cell>
          <cell r="ED116">
            <v>83.618343900000013</v>
          </cell>
          <cell r="EI116">
            <v>310.31696514000004</v>
          </cell>
        </row>
        <row r="119">
          <cell r="G119">
            <v>84</v>
          </cell>
          <cell r="K119">
            <v>87</v>
          </cell>
          <cell r="O119">
            <v>84</v>
          </cell>
          <cell r="V119">
            <v>85</v>
          </cell>
          <cell r="W119">
            <v>340</v>
          </cell>
          <cell r="BG119">
            <v>235.39042800000001</v>
          </cell>
          <cell r="CA119">
            <v>243.79722900000007</v>
          </cell>
          <cell r="CU119">
            <v>235.39042800000004</v>
          </cell>
          <cell r="ED119">
            <v>238.19269500000001</v>
          </cell>
          <cell r="EI119">
            <v>952.77078000000017</v>
          </cell>
        </row>
        <row r="120">
          <cell r="G120">
            <v>225</v>
          </cell>
          <cell r="K120">
            <v>225</v>
          </cell>
          <cell r="O120">
            <v>229</v>
          </cell>
          <cell r="V120">
            <v>233</v>
          </cell>
          <cell r="W120">
            <v>912</v>
          </cell>
          <cell r="BG120">
            <v>418.09171950000001</v>
          </cell>
          <cell r="CA120">
            <v>418.09171950000001</v>
          </cell>
          <cell r="CU120">
            <v>425.52446118000006</v>
          </cell>
          <cell r="ED120">
            <v>432.95720286000005</v>
          </cell>
          <cell r="EI120">
            <v>1694.6651030399998</v>
          </cell>
        </row>
        <row r="121">
          <cell r="G121">
            <v>30</v>
          </cell>
          <cell r="K121">
            <v>30</v>
          </cell>
          <cell r="O121">
            <v>44</v>
          </cell>
          <cell r="V121">
            <v>30</v>
          </cell>
          <cell r="W121">
            <v>134</v>
          </cell>
          <cell r="BG121">
            <v>66.133501200000012</v>
          </cell>
          <cell r="CA121">
            <v>66.133501200000012</v>
          </cell>
          <cell r="CU121">
            <v>96.995801760000006</v>
          </cell>
          <cell r="ED121">
            <v>66.133501200000012</v>
          </cell>
          <cell r="EI121">
            <v>295.39630536000004</v>
          </cell>
        </row>
        <row r="122">
          <cell r="G122">
            <v>23</v>
          </cell>
          <cell r="K122">
            <v>24</v>
          </cell>
          <cell r="O122">
            <v>25</v>
          </cell>
          <cell r="V122">
            <v>23</v>
          </cell>
          <cell r="W122">
            <v>95</v>
          </cell>
          <cell r="BG122">
            <v>64.162356180000003</v>
          </cell>
          <cell r="CA122">
            <v>66.95202384000001</v>
          </cell>
          <cell r="CU122">
            <v>69.741691500000002</v>
          </cell>
          <cell r="ED122">
            <v>64.162356180000003</v>
          </cell>
          <cell r="EI122">
            <v>265.01842770000007</v>
          </cell>
        </row>
        <row r="123">
          <cell r="G123">
            <v>30</v>
          </cell>
          <cell r="K123">
            <v>30</v>
          </cell>
          <cell r="O123">
            <v>32</v>
          </cell>
          <cell r="V123">
            <v>30</v>
          </cell>
          <cell r="W123">
            <v>122</v>
          </cell>
          <cell r="BG123">
            <v>59.3885097</v>
          </cell>
          <cell r="CA123">
            <v>59.3885097</v>
          </cell>
          <cell r="CU123">
            <v>63.347743680000008</v>
          </cell>
          <cell r="ED123">
            <v>59.3885097</v>
          </cell>
          <cell r="EI123">
            <v>241.51327277999999</v>
          </cell>
        </row>
        <row r="124">
          <cell r="G124">
            <v>45</v>
          </cell>
          <cell r="K124">
            <v>45</v>
          </cell>
          <cell r="O124">
            <v>40</v>
          </cell>
          <cell r="V124">
            <v>43</v>
          </cell>
          <cell r="W124">
            <v>173</v>
          </cell>
          <cell r="BG124">
            <v>116.72745435</v>
          </cell>
          <cell r="CA124">
            <v>116.72745435</v>
          </cell>
          <cell r="CU124">
            <v>103.75773720000001</v>
          </cell>
          <cell r="ED124">
            <v>111.53956749</v>
          </cell>
          <cell r="EI124">
            <v>448.75221339000007</v>
          </cell>
        </row>
        <row r="127">
          <cell r="G127">
            <v>299</v>
          </cell>
          <cell r="K127">
            <v>181</v>
          </cell>
          <cell r="O127">
            <v>249</v>
          </cell>
          <cell r="V127">
            <v>246</v>
          </cell>
          <cell r="W127">
            <v>975</v>
          </cell>
          <cell r="BG127">
            <v>837.87783300000001</v>
          </cell>
          <cell r="CA127">
            <v>507.21032700000001</v>
          </cell>
          <cell r="CU127">
            <v>697.76448300000004</v>
          </cell>
          <cell r="ED127">
            <v>689.35768200000007</v>
          </cell>
          <cell r="EI127">
            <v>2732.210325</v>
          </cell>
        </row>
        <row r="128">
          <cell r="G128">
            <v>373</v>
          </cell>
          <cell r="K128">
            <v>167</v>
          </cell>
          <cell r="O128">
            <v>434</v>
          </cell>
          <cell r="V128">
            <v>282</v>
          </cell>
          <cell r="W128">
            <v>1256</v>
          </cell>
          <cell r="BG128">
            <v>693.10316166000007</v>
          </cell>
          <cell r="CA128">
            <v>310.31696514000004</v>
          </cell>
          <cell r="CU128">
            <v>806.45247228000005</v>
          </cell>
          <cell r="ED128">
            <v>524.00828844</v>
          </cell>
          <cell r="EI128">
            <v>2333.8808875200007</v>
          </cell>
        </row>
        <row r="129">
          <cell r="G129">
            <v>60</v>
          </cell>
          <cell r="K129">
            <v>60</v>
          </cell>
          <cell r="O129">
            <v>18</v>
          </cell>
          <cell r="V129">
            <v>87</v>
          </cell>
          <cell r="W129">
            <v>225</v>
          </cell>
          <cell r="BG129">
            <v>126.94921200000002</v>
          </cell>
          <cell r="CA129">
            <v>126.949212</v>
          </cell>
          <cell r="CU129">
            <v>38.084763600000002</v>
          </cell>
          <cell r="ED129">
            <v>184.07635740000001</v>
          </cell>
          <cell r="EI129">
            <v>476.05954500000001</v>
          </cell>
        </row>
        <row r="130">
          <cell r="G130">
            <v>66</v>
          </cell>
          <cell r="K130">
            <v>66</v>
          </cell>
          <cell r="O130">
            <v>65</v>
          </cell>
          <cell r="V130">
            <v>44</v>
          </cell>
          <cell r="W130">
            <v>241</v>
          </cell>
          <cell r="BG130">
            <v>145.49370264000001</v>
          </cell>
          <cell r="CA130">
            <v>145.49370264000001</v>
          </cell>
          <cell r="CU130">
            <v>143.2892526</v>
          </cell>
          <cell r="ED130">
            <v>96.995801760000006</v>
          </cell>
          <cell r="EI130">
            <v>531.27245963999997</v>
          </cell>
        </row>
        <row r="131">
          <cell r="G131">
            <v>24</v>
          </cell>
          <cell r="K131">
            <v>24</v>
          </cell>
          <cell r="O131">
            <v>26</v>
          </cell>
          <cell r="V131">
            <v>24</v>
          </cell>
          <cell r="W131">
            <v>98</v>
          </cell>
          <cell r="BG131">
            <v>66.952023839999995</v>
          </cell>
          <cell r="CA131">
            <v>66.952023839999995</v>
          </cell>
          <cell r="CU131">
            <v>72.531359160000008</v>
          </cell>
          <cell r="ED131">
            <v>66.952023839999995</v>
          </cell>
          <cell r="EI131">
            <v>273.38743068000002</v>
          </cell>
        </row>
        <row r="132">
          <cell r="G132">
            <v>72</v>
          </cell>
          <cell r="K132">
            <v>72</v>
          </cell>
          <cell r="O132">
            <v>45</v>
          </cell>
          <cell r="V132">
            <v>225</v>
          </cell>
          <cell r="W132">
            <v>414</v>
          </cell>
          <cell r="BG132">
            <v>142.53242327999999</v>
          </cell>
          <cell r="CA132">
            <v>142.53242327999999</v>
          </cell>
          <cell r="CU132">
            <v>89.082764550000007</v>
          </cell>
          <cell r="ED132">
            <v>445.41382275000001</v>
          </cell>
          <cell r="EI132">
            <v>819.56143385999985</v>
          </cell>
        </row>
        <row r="133">
          <cell r="G133">
            <v>142</v>
          </cell>
          <cell r="K133">
            <v>38</v>
          </cell>
          <cell r="O133">
            <v>94</v>
          </cell>
          <cell r="V133">
            <v>40</v>
          </cell>
          <cell r="W133">
            <v>314</v>
          </cell>
          <cell r="BG133">
            <v>368.33996705999999</v>
          </cell>
          <cell r="CA133">
            <v>98.569850340000002</v>
          </cell>
          <cell r="CU133">
            <v>243.83068242000002</v>
          </cell>
          <cell r="ED133">
            <v>103.75773719999999</v>
          </cell>
          <cell r="EI133">
            <v>814.49823702000015</v>
          </cell>
        </row>
        <row r="134">
          <cell r="G134">
            <v>30</v>
          </cell>
          <cell r="K134">
            <v>30</v>
          </cell>
          <cell r="O134">
            <v>35</v>
          </cell>
          <cell r="V134">
            <v>30</v>
          </cell>
          <cell r="W134">
            <v>125</v>
          </cell>
          <cell r="BG134">
            <v>47.886181200000003</v>
          </cell>
          <cell r="CA134">
            <v>47.88618120000001</v>
          </cell>
          <cell r="CU134">
            <v>55.867211400000002</v>
          </cell>
          <cell r="ED134">
            <v>47.88618120000001</v>
          </cell>
          <cell r="EI134">
            <v>199.52575500000003</v>
          </cell>
        </row>
        <row r="135">
          <cell r="G135">
            <v>72</v>
          </cell>
          <cell r="K135">
            <v>86</v>
          </cell>
          <cell r="O135">
            <v>24</v>
          </cell>
          <cell r="V135">
            <v>70</v>
          </cell>
          <cell r="W135">
            <v>252</v>
          </cell>
          <cell r="BG135">
            <v>111.07925712000001</v>
          </cell>
          <cell r="CA135">
            <v>132.67800156000001</v>
          </cell>
          <cell r="CU135">
            <v>37.026419040000007</v>
          </cell>
          <cell r="ED135">
            <v>107.99372220000002</v>
          </cell>
          <cell r="EI135">
            <v>388.77739992000005</v>
          </cell>
        </row>
        <row r="136">
          <cell r="G136">
            <v>33</v>
          </cell>
          <cell r="K136">
            <v>28</v>
          </cell>
          <cell r="O136">
            <v>7</v>
          </cell>
          <cell r="V136">
            <v>34</v>
          </cell>
          <cell r="W136">
            <v>102</v>
          </cell>
          <cell r="BG136">
            <v>43.642375919999992</v>
          </cell>
          <cell r="CA136">
            <v>37.029894720000001</v>
          </cell>
          <cell r="CU136">
            <v>9.2574736800000004</v>
          </cell>
          <cell r="ED136">
            <v>44.964872160000006</v>
          </cell>
          <cell r="EI136">
            <v>134.89461648</v>
          </cell>
        </row>
        <row r="137">
          <cell r="G137">
            <v>69</v>
          </cell>
          <cell r="K137">
            <v>9</v>
          </cell>
          <cell r="O137">
            <v>10</v>
          </cell>
          <cell r="V137">
            <v>0</v>
          </cell>
          <cell r="W137">
            <v>88</v>
          </cell>
          <cell r="BG137">
            <v>128.21479398</v>
          </cell>
          <cell r="CA137">
            <v>16.723668780000001</v>
          </cell>
          <cell r="CU137">
            <v>18.581854199999999</v>
          </cell>
          <cell r="ED137">
            <v>0</v>
          </cell>
          <cell r="EI137">
            <v>163.52031696</v>
          </cell>
        </row>
        <row r="140">
          <cell r="G140">
            <v>4</v>
          </cell>
          <cell r="K140">
            <v>5</v>
          </cell>
          <cell r="O140">
            <v>4</v>
          </cell>
          <cell r="V140">
            <v>5</v>
          </cell>
          <cell r="W140">
            <v>18</v>
          </cell>
          <cell r="BG140">
            <v>11.209068000000002</v>
          </cell>
          <cell r="CA140">
            <v>14.011334999999999</v>
          </cell>
          <cell r="CU140">
            <v>11.209068000000002</v>
          </cell>
          <cell r="ED140">
            <v>14.011334999999999</v>
          </cell>
          <cell r="EI140">
            <v>50.440806000000002</v>
          </cell>
        </row>
        <row r="141">
          <cell r="G141">
            <v>6</v>
          </cell>
          <cell r="K141">
            <v>6</v>
          </cell>
          <cell r="O141">
            <v>6</v>
          </cell>
          <cell r="V141">
            <v>7</v>
          </cell>
          <cell r="W141">
            <v>25</v>
          </cell>
          <cell r="BG141">
            <v>11.149112520000001</v>
          </cell>
          <cell r="CA141">
            <v>11.149112520000001</v>
          </cell>
          <cell r="CU141">
            <v>11.149112520000001</v>
          </cell>
          <cell r="ED141">
            <v>13.007297940000001</v>
          </cell>
          <cell r="EI141">
            <v>46.454635500000002</v>
          </cell>
        </row>
        <row r="142">
          <cell r="G142">
            <v>0</v>
          </cell>
          <cell r="K142">
            <v>0</v>
          </cell>
          <cell r="O142">
            <v>0</v>
          </cell>
          <cell r="V142">
            <v>0</v>
          </cell>
          <cell r="W142">
            <v>0</v>
          </cell>
          <cell r="BG142">
            <v>0</v>
          </cell>
          <cell r="CA142">
            <v>0</v>
          </cell>
          <cell r="CU142">
            <v>0</v>
          </cell>
          <cell r="ED142">
            <v>0</v>
          </cell>
          <cell r="EI142">
            <v>0</v>
          </cell>
        </row>
        <row r="145">
          <cell r="G145">
            <v>120</v>
          </cell>
          <cell r="K145">
            <v>99</v>
          </cell>
          <cell r="O145">
            <v>126</v>
          </cell>
          <cell r="V145">
            <v>133</v>
          </cell>
          <cell r="W145">
            <v>478</v>
          </cell>
          <cell r="BG145">
            <v>336.27204000000023</v>
          </cell>
          <cell r="CA145">
            <v>277.42443300000019</v>
          </cell>
          <cell r="CU145">
            <v>353.08564200000018</v>
          </cell>
          <cell r="ED145">
            <v>372.70151100000021</v>
          </cell>
          <cell r="EI145">
            <v>1339.4836260000006</v>
          </cell>
        </row>
        <row r="146">
          <cell r="G146">
            <v>240</v>
          </cell>
          <cell r="K146">
            <v>318</v>
          </cell>
          <cell r="O146">
            <v>173</v>
          </cell>
          <cell r="V146">
            <v>183</v>
          </cell>
          <cell r="W146">
            <v>914</v>
          </cell>
          <cell r="BG146">
            <v>445.96450080000034</v>
          </cell>
          <cell r="CA146">
            <v>590.90296356000033</v>
          </cell>
          <cell r="CU146">
            <v>321.46607766000017</v>
          </cell>
          <cell r="ED146">
            <v>340.04793186000023</v>
          </cell>
          <cell r="EI146">
            <v>1698.3814738800008</v>
          </cell>
        </row>
        <row r="147">
          <cell r="G147">
            <v>90</v>
          </cell>
          <cell r="K147">
            <v>90</v>
          </cell>
          <cell r="O147">
            <v>90</v>
          </cell>
          <cell r="V147">
            <v>89</v>
          </cell>
          <cell r="W147">
            <v>359</v>
          </cell>
          <cell r="BG147">
            <v>198.40050360000012</v>
          </cell>
          <cell r="CA147">
            <v>198.40050360000012</v>
          </cell>
          <cell r="CU147">
            <v>198.40050360000012</v>
          </cell>
          <cell r="ED147">
            <v>196.19605356000011</v>
          </cell>
          <cell r="EI147">
            <v>791.39756436000039</v>
          </cell>
        </row>
        <row r="148">
          <cell r="G148">
            <v>45</v>
          </cell>
          <cell r="K148">
            <v>45</v>
          </cell>
          <cell r="O148">
            <v>57</v>
          </cell>
          <cell r="V148">
            <v>35</v>
          </cell>
          <cell r="W148">
            <v>182</v>
          </cell>
          <cell r="BG148">
            <v>89.082764550000064</v>
          </cell>
          <cell r="CA148">
            <v>89.082764550000064</v>
          </cell>
          <cell r="CU148">
            <v>112.83816843000007</v>
          </cell>
          <cell r="ED148">
            <v>69.28659465000004</v>
          </cell>
          <cell r="EI148">
            <v>360.29029218000028</v>
          </cell>
        </row>
        <row r="149">
          <cell r="G149">
            <v>120</v>
          </cell>
          <cell r="K149">
            <v>120</v>
          </cell>
          <cell r="O149">
            <v>122</v>
          </cell>
          <cell r="V149">
            <v>118</v>
          </cell>
          <cell r="W149">
            <v>480</v>
          </cell>
          <cell r="BG149">
            <v>311.27321160000014</v>
          </cell>
          <cell r="CA149">
            <v>311.2732116000002</v>
          </cell>
          <cell r="CU149">
            <v>316.46109846000019</v>
          </cell>
          <cell r="ED149">
            <v>306.08532474000015</v>
          </cell>
          <cell r="EI149">
            <v>1245.0928464000008</v>
          </cell>
        </row>
        <row r="150">
          <cell r="G150">
            <v>0</v>
          </cell>
          <cell r="K150">
            <v>0</v>
          </cell>
          <cell r="O150">
            <v>0</v>
          </cell>
          <cell r="V150">
            <v>720</v>
          </cell>
          <cell r="W150">
            <v>720</v>
          </cell>
          <cell r="BG150">
            <v>0</v>
          </cell>
          <cell r="CA150">
            <v>0</v>
          </cell>
          <cell r="CU150">
            <v>0</v>
          </cell>
          <cell r="ED150">
            <v>1523.3905440000008</v>
          </cell>
          <cell r="EI150">
            <v>1523.3905440000008</v>
          </cell>
        </row>
        <row r="151">
          <cell r="G151">
            <v>0</v>
          </cell>
          <cell r="K151">
            <v>0</v>
          </cell>
          <cell r="O151">
            <v>0</v>
          </cell>
          <cell r="V151">
            <v>0</v>
          </cell>
          <cell r="W151">
            <v>0</v>
          </cell>
          <cell r="BG151">
            <v>0</v>
          </cell>
          <cell r="CA151">
            <v>0</v>
          </cell>
          <cell r="CU151">
            <v>0</v>
          </cell>
          <cell r="ED151">
            <v>0</v>
          </cell>
          <cell r="EI151">
            <v>0</v>
          </cell>
        </row>
        <row r="152">
          <cell r="G152">
            <v>0</v>
          </cell>
          <cell r="K152">
            <v>0</v>
          </cell>
          <cell r="O152">
            <v>0</v>
          </cell>
          <cell r="V152">
            <v>240</v>
          </cell>
          <cell r="W152">
            <v>240</v>
          </cell>
          <cell r="BG152">
            <v>0</v>
          </cell>
          <cell r="CA152">
            <v>0</v>
          </cell>
          <cell r="CU152">
            <v>0</v>
          </cell>
          <cell r="ED152">
            <v>669.52023840000027</v>
          </cell>
          <cell r="EI152">
            <v>669.52023840000027</v>
          </cell>
        </row>
        <row r="155">
          <cell r="G155">
            <v>0</v>
          </cell>
          <cell r="K155">
            <v>48</v>
          </cell>
          <cell r="O155">
            <v>64</v>
          </cell>
          <cell r="V155">
            <v>108</v>
          </cell>
          <cell r="W155">
            <v>220</v>
          </cell>
          <cell r="BG155">
            <v>0</v>
          </cell>
          <cell r="CA155">
            <v>134.508816</v>
          </cell>
          <cell r="CU155">
            <v>179.34508799999998</v>
          </cell>
          <cell r="ED155">
            <v>302.644836</v>
          </cell>
          <cell r="EI155">
            <v>616.49873999999988</v>
          </cell>
        </row>
        <row r="156">
          <cell r="G156">
            <v>0</v>
          </cell>
          <cell r="K156">
            <v>47</v>
          </cell>
          <cell r="O156">
            <v>115</v>
          </cell>
          <cell r="V156">
            <v>197</v>
          </cell>
          <cell r="W156">
            <v>359</v>
          </cell>
          <cell r="BG156">
            <v>0</v>
          </cell>
          <cell r="CA156">
            <v>87.33471474000001</v>
          </cell>
          <cell r="CU156">
            <v>213.69132330000002</v>
          </cell>
          <cell r="ED156">
            <v>366.06252774000006</v>
          </cell>
          <cell r="EI156">
            <v>667.08856578000007</v>
          </cell>
        </row>
        <row r="157">
          <cell r="G157">
            <v>0</v>
          </cell>
          <cell r="K157">
            <v>0</v>
          </cell>
          <cell r="O157">
            <v>0</v>
          </cell>
          <cell r="V157">
            <v>24</v>
          </cell>
          <cell r="W157">
            <v>24</v>
          </cell>
          <cell r="BG157">
            <v>0</v>
          </cell>
          <cell r="CA157">
            <v>0</v>
          </cell>
          <cell r="CU157">
            <v>0</v>
          </cell>
          <cell r="ED157">
            <v>47.510807760000006</v>
          </cell>
          <cell r="EI157">
            <v>47.510807760000006</v>
          </cell>
        </row>
        <row r="158">
          <cell r="G158">
            <v>0</v>
          </cell>
          <cell r="K158">
            <v>0</v>
          </cell>
          <cell r="O158">
            <v>0</v>
          </cell>
          <cell r="V158">
            <v>36</v>
          </cell>
          <cell r="W158">
            <v>36</v>
          </cell>
          <cell r="BG158">
            <v>0</v>
          </cell>
          <cell r="CA158">
            <v>0</v>
          </cell>
          <cell r="CU158">
            <v>0</v>
          </cell>
          <cell r="ED158">
            <v>93.38196348000001</v>
          </cell>
          <cell r="EI158">
            <v>93.38196348000001</v>
          </cell>
        </row>
        <row r="159">
          <cell r="G159">
            <v>0</v>
          </cell>
          <cell r="K159">
            <v>0</v>
          </cell>
          <cell r="O159">
            <v>0</v>
          </cell>
          <cell r="V159">
            <v>62</v>
          </cell>
          <cell r="W159">
            <v>62</v>
          </cell>
          <cell r="BG159">
            <v>0</v>
          </cell>
          <cell r="CA159">
            <v>0</v>
          </cell>
          <cell r="CU159">
            <v>0</v>
          </cell>
          <cell r="ED159">
            <v>115.20749604000002</v>
          </cell>
          <cell r="EI159">
            <v>115.20749604000002</v>
          </cell>
        </row>
        <row r="162">
          <cell r="G162">
            <v>0</v>
          </cell>
          <cell r="K162">
            <v>1</v>
          </cell>
          <cell r="O162">
            <v>0</v>
          </cell>
          <cell r="V162">
            <v>16</v>
          </cell>
          <cell r="W162">
            <v>17</v>
          </cell>
          <cell r="BG162">
            <v>0</v>
          </cell>
          <cell r="CA162">
            <v>2.1158202000000004</v>
          </cell>
          <cell r="CU162">
            <v>0</v>
          </cell>
          <cell r="ED162">
            <v>33.853123199999999</v>
          </cell>
          <cell r="EI162">
            <v>35.968943400000001</v>
          </cell>
        </row>
        <row r="163">
          <cell r="G163">
            <v>239</v>
          </cell>
          <cell r="K163">
            <v>241</v>
          </cell>
          <cell r="O163">
            <v>245</v>
          </cell>
          <cell r="V163">
            <v>250</v>
          </cell>
          <cell r="W163">
            <v>975</v>
          </cell>
          <cell r="BG163">
            <v>669.74181300000009</v>
          </cell>
          <cell r="CA163">
            <v>675.34634700000026</v>
          </cell>
          <cell r="CU163">
            <v>686.55541500000015</v>
          </cell>
          <cell r="ED163">
            <v>700.56675000000018</v>
          </cell>
          <cell r="EI163">
            <v>2732.2103250000009</v>
          </cell>
        </row>
        <row r="164">
          <cell r="G164">
            <v>214</v>
          </cell>
          <cell r="K164">
            <v>234</v>
          </cell>
          <cell r="O164">
            <v>212</v>
          </cell>
          <cell r="V164">
            <v>213</v>
          </cell>
          <cell r="W164">
            <v>873</v>
          </cell>
          <cell r="BG164">
            <v>397.65167988000007</v>
          </cell>
          <cell r="CA164">
            <v>434.81538828000004</v>
          </cell>
          <cell r="CU164">
            <v>393.93530904000005</v>
          </cell>
          <cell r="ED164">
            <v>395.79349446000009</v>
          </cell>
          <cell r="EI164">
            <v>1622.1958716600004</v>
          </cell>
        </row>
        <row r="165">
          <cell r="G165">
            <v>30</v>
          </cell>
          <cell r="K165">
            <v>27</v>
          </cell>
          <cell r="O165">
            <v>31</v>
          </cell>
          <cell r="V165">
            <v>31</v>
          </cell>
          <cell r="W165">
            <v>119</v>
          </cell>
          <cell r="BG165">
            <v>66.133501199999998</v>
          </cell>
          <cell r="CA165">
            <v>59.520151080000005</v>
          </cell>
          <cell r="CU165">
            <v>68.337951239999995</v>
          </cell>
          <cell r="ED165">
            <v>68.33795124000001</v>
          </cell>
          <cell r="EI165">
            <v>262.32955476000001</v>
          </cell>
        </row>
        <row r="166">
          <cell r="G166">
            <v>26</v>
          </cell>
          <cell r="K166">
            <v>18</v>
          </cell>
          <cell r="O166">
            <v>16</v>
          </cell>
          <cell r="V166">
            <v>19</v>
          </cell>
          <cell r="W166">
            <v>79</v>
          </cell>
          <cell r="BG166">
            <v>72.531359159999994</v>
          </cell>
          <cell r="CA166">
            <v>50.21401788</v>
          </cell>
          <cell r="CU166">
            <v>44.634682560000009</v>
          </cell>
          <cell r="ED166">
            <v>53.003685539999999</v>
          </cell>
          <cell r="EI166">
            <v>220.38374514</v>
          </cell>
        </row>
        <row r="167">
          <cell r="G167">
            <v>19</v>
          </cell>
          <cell r="K167">
            <v>16</v>
          </cell>
          <cell r="O167">
            <v>15</v>
          </cell>
          <cell r="V167">
            <v>17</v>
          </cell>
          <cell r="W167">
            <v>67</v>
          </cell>
          <cell r="BG167">
            <v>37.612722810000001</v>
          </cell>
          <cell r="CA167">
            <v>31.673871840000004</v>
          </cell>
          <cell r="CU167">
            <v>29.69425485</v>
          </cell>
          <cell r="ED167">
            <v>33.653488830000008</v>
          </cell>
          <cell r="EI167">
            <v>132.63433833000002</v>
          </cell>
        </row>
        <row r="168">
          <cell r="G168">
            <v>74</v>
          </cell>
          <cell r="K168">
            <v>46</v>
          </cell>
          <cell r="O168">
            <v>45</v>
          </cell>
          <cell r="V168">
            <v>51</v>
          </cell>
          <cell r="W168">
            <v>216</v>
          </cell>
          <cell r="BG168">
            <v>191.95181382000004</v>
          </cell>
          <cell r="CA168">
            <v>119.32139778000001</v>
          </cell>
          <cell r="CU168">
            <v>116.72745435000002</v>
          </cell>
          <cell r="ED168">
            <v>132.29111493000002</v>
          </cell>
          <cell r="EI168">
            <v>560.29178088000015</v>
          </cell>
        </row>
        <row r="169">
          <cell r="G169">
            <v>8</v>
          </cell>
          <cell r="K169">
            <v>13</v>
          </cell>
          <cell r="O169">
            <v>8</v>
          </cell>
          <cell r="V169">
            <v>8</v>
          </cell>
          <cell r="W169">
            <v>37</v>
          </cell>
          <cell r="BG169">
            <v>12.342139680000004</v>
          </cell>
          <cell r="CA169">
            <v>20.055976980000004</v>
          </cell>
          <cell r="CU169">
            <v>12.342139680000004</v>
          </cell>
          <cell r="ED169">
            <v>12.342139680000004</v>
          </cell>
          <cell r="EI169">
            <v>57.082396020000019</v>
          </cell>
        </row>
        <row r="170">
          <cell r="G170">
            <v>9</v>
          </cell>
          <cell r="K170">
            <v>13</v>
          </cell>
          <cell r="O170">
            <v>9</v>
          </cell>
          <cell r="V170">
            <v>9</v>
          </cell>
          <cell r="W170">
            <v>40</v>
          </cell>
          <cell r="BG170">
            <v>11.902466159999999</v>
          </cell>
          <cell r="CA170">
            <v>17.192451120000001</v>
          </cell>
          <cell r="CU170">
            <v>11.902466159999999</v>
          </cell>
          <cell r="ED170">
            <v>11.902466159999999</v>
          </cell>
          <cell r="EI170">
            <v>52.899849600000017</v>
          </cell>
        </row>
        <row r="171">
          <cell r="G171">
            <v>36</v>
          </cell>
          <cell r="K171">
            <v>44</v>
          </cell>
          <cell r="O171">
            <v>22</v>
          </cell>
          <cell r="V171">
            <v>20</v>
          </cell>
          <cell r="W171">
            <v>122</v>
          </cell>
          <cell r="BG171">
            <v>66.894675120000016</v>
          </cell>
          <cell r="CA171">
            <v>81.76015848000003</v>
          </cell>
          <cell r="CU171">
            <v>40.880079240000015</v>
          </cell>
          <cell r="ED171">
            <v>37.163708400000012</v>
          </cell>
          <cell r="EI171">
            <v>226.69862124000002</v>
          </cell>
        </row>
        <row r="172">
          <cell r="G172">
            <v>6</v>
          </cell>
          <cell r="K172">
            <v>9</v>
          </cell>
          <cell r="O172">
            <v>6</v>
          </cell>
          <cell r="V172">
            <v>6</v>
          </cell>
          <cell r="W172">
            <v>27</v>
          </cell>
          <cell r="BG172">
            <v>9.5772362400000031</v>
          </cell>
          <cell r="CA172">
            <v>14.365854360000004</v>
          </cell>
          <cell r="CU172">
            <v>9.5772362400000031</v>
          </cell>
          <cell r="ED172">
            <v>9.5772362400000031</v>
          </cell>
          <cell r="EI172">
            <v>43.097563080000015</v>
          </cell>
        </row>
        <row r="173">
          <cell r="G173">
            <v>22</v>
          </cell>
          <cell r="K173">
            <v>24</v>
          </cell>
          <cell r="O173">
            <v>21</v>
          </cell>
          <cell r="V173">
            <v>21</v>
          </cell>
          <cell r="W173">
            <v>88</v>
          </cell>
          <cell r="BG173">
            <v>40.880079240000015</v>
          </cell>
          <cell r="CA173">
            <v>29.619475594800008</v>
          </cell>
          <cell r="CU173">
            <v>39.02189382000001</v>
          </cell>
          <cell r="ED173">
            <v>39.02189382000001</v>
          </cell>
          <cell r="EI173">
            <v>148.54334247480006</v>
          </cell>
        </row>
        <row r="176">
          <cell r="G176">
            <v>69</v>
          </cell>
          <cell r="K176">
            <v>66</v>
          </cell>
          <cell r="O176">
            <v>78</v>
          </cell>
          <cell r="V176">
            <v>68</v>
          </cell>
          <cell r="W176">
            <v>281</v>
          </cell>
          <cell r="BG176">
            <v>193.35642300000001</v>
          </cell>
          <cell r="CA176">
            <v>184.94962200000001</v>
          </cell>
          <cell r="CU176">
            <v>218.57682600000004</v>
          </cell>
          <cell r="ED176">
            <v>190.55415600000003</v>
          </cell>
          <cell r="EI176">
            <v>787.43702700000006</v>
          </cell>
        </row>
        <row r="177">
          <cell r="G177">
            <v>108</v>
          </cell>
          <cell r="K177">
            <v>108</v>
          </cell>
          <cell r="O177">
            <v>158</v>
          </cell>
          <cell r="V177">
            <v>109</v>
          </cell>
          <cell r="W177">
            <v>483</v>
          </cell>
          <cell r="BG177">
            <v>200.68402536000002</v>
          </cell>
          <cell r="CA177">
            <v>200.68402536000002</v>
          </cell>
          <cell r="CU177">
            <v>293.59329636000007</v>
          </cell>
          <cell r="ED177">
            <v>202.54221078000006</v>
          </cell>
          <cell r="EI177">
            <v>897.50355786000011</v>
          </cell>
        </row>
        <row r="178">
          <cell r="G178">
            <v>39</v>
          </cell>
          <cell r="K178">
            <v>62</v>
          </cell>
          <cell r="O178">
            <v>65</v>
          </cell>
          <cell r="V178">
            <v>62</v>
          </cell>
          <cell r="W178">
            <v>228</v>
          </cell>
          <cell r="BG178">
            <v>85.973551560000004</v>
          </cell>
          <cell r="CA178">
            <v>136.67590248000002</v>
          </cell>
          <cell r="CU178">
            <v>143.28925260000003</v>
          </cell>
          <cell r="ED178">
            <v>136.67590248000002</v>
          </cell>
          <cell r="EI178">
            <v>502.61460912000007</v>
          </cell>
        </row>
        <row r="179">
          <cell r="G179">
            <v>0</v>
          </cell>
          <cell r="K179">
            <v>14</v>
          </cell>
          <cell r="O179">
            <v>45</v>
          </cell>
          <cell r="V179">
            <v>42</v>
          </cell>
          <cell r="W179">
            <v>101</v>
          </cell>
          <cell r="BG179">
            <v>0</v>
          </cell>
          <cell r="CA179">
            <v>39.055347240000003</v>
          </cell>
          <cell r="CU179">
            <v>125.53504469999999</v>
          </cell>
          <cell r="ED179">
            <v>117.16604172</v>
          </cell>
          <cell r="EI179">
            <v>281.75643366000003</v>
          </cell>
        </row>
        <row r="180">
          <cell r="G180">
            <v>24</v>
          </cell>
          <cell r="K180">
            <v>45</v>
          </cell>
          <cell r="O180">
            <v>45</v>
          </cell>
          <cell r="V180">
            <v>30</v>
          </cell>
          <cell r="W180">
            <v>144</v>
          </cell>
          <cell r="BG180">
            <v>47.510807760000006</v>
          </cell>
          <cell r="CA180">
            <v>89.082764550000007</v>
          </cell>
          <cell r="CU180">
            <v>89.082764550000007</v>
          </cell>
          <cell r="ED180">
            <v>59.388509700000014</v>
          </cell>
          <cell r="EI180">
            <v>285.06484656000003</v>
          </cell>
        </row>
        <row r="181">
          <cell r="G181">
            <v>31</v>
          </cell>
          <cell r="K181">
            <v>45</v>
          </cell>
          <cell r="O181">
            <v>45</v>
          </cell>
          <cell r="V181">
            <v>30</v>
          </cell>
          <cell r="W181">
            <v>151</v>
          </cell>
          <cell r="BG181">
            <v>80.412246329999988</v>
          </cell>
          <cell r="CA181">
            <v>116.72745435000002</v>
          </cell>
          <cell r="CU181">
            <v>116.72745435000002</v>
          </cell>
          <cell r="ED181">
            <v>77.81830290000002</v>
          </cell>
          <cell r="EI181">
            <v>391.68545793000004</v>
          </cell>
        </row>
        <row r="182">
          <cell r="G182">
            <v>0</v>
          </cell>
          <cell r="K182">
            <v>12</v>
          </cell>
          <cell r="O182">
            <v>27</v>
          </cell>
          <cell r="V182">
            <v>19</v>
          </cell>
          <cell r="W182">
            <v>58</v>
          </cell>
          <cell r="BG182">
            <v>0</v>
          </cell>
          <cell r="CA182">
            <v>18.51320952</v>
          </cell>
          <cell r="CU182">
            <v>41.654721420000016</v>
          </cell>
          <cell r="ED182">
            <v>29.312581740000006</v>
          </cell>
          <cell r="EI182">
            <v>89.480512680000018</v>
          </cell>
        </row>
        <row r="183">
          <cell r="G183">
            <v>38</v>
          </cell>
          <cell r="K183">
            <v>39</v>
          </cell>
          <cell r="O183">
            <v>39</v>
          </cell>
          <cell r="V183">
            <v>32</v>
          </cell>
          <cell r="W183">
            <v>148</v>
          </cell>
          <cell r="BG183">
            <v>50.254857120000004</v>
          </cell>
          <cell r="CA183">
            <v>51.577353360000004</v>
          </cell>
          <cell r="CU183">
            <v>51.577353360000004</v>
          </cell>
          <cell r="ED183">
            <v>42.31987968</v>
          </cell>
          <cell r="EI183">
            <v>195.72944352000005</v>
          </cell>
        </row>
        <row r="184">
          <cell r="G184">
            <v>0</v>
          </cell>
          <cell r="K184">
            <v>18</v>
          </cell>
          <cell r="O184">
            <v>30</v>
          </cell>
          <cell r="V184">
            <v>16</v>
          </cell>
          <cell r="W184">
            <v>64</v>
          </cell>
          <cell r="BG184">
            <v>0</v>
          </cell>
          <cell r="CA184">
            <v>28.731708720000004</v>
          </cell>
          <cell r="CU184">
            <v>47.88618120000001</v>
          </cell>
          <cell r="ED184">
            <v>25.53929664</v>
          </cell>
          <cell r="EI184">
            <v>102.15718656</v>
          </cell>
        </row>
        <row r="185">
          <cell r="G185">
            <v>0</v>
          </cell>
          <cell r="K185">
            <v>6</v>
          </cell>
          <cell r="O185">
            <v>18</v>
          </cell>
          <cell r="V185">
            <v>12</v>
          </cell>
          <cell r="W185">
            <v>36</v>
          </cell>
          <cell r="BG185">
            <v>0</v>
          </cell>
          <cell r="CA185">
            <v>11.149112520000003</v>
          </cell>
          <cell r="CU185">
            <v>33.447337560000008</v>
          </cell>
          <cell r="ED185">
            <v>22.298225040000005</v>
          </cell>
          <cell r="EI185">
            <v>66.894675120000016</v>
          </cell>
        </row>
        <row r="188">
          <cell r="G188">
            <v>66</v>
          </cell>
          <cell r="K188">
            <v>71</v>
          </cell>
          <cell r="O188">
            <v>67</v>
          </cell>
          <cell r="V188">
            <v>155</v>
          </cell>
          <cell r="W188">
            <v>359</v>
          </cell>
          <cell r="BG188">
            <v>184.94962200000001</v>
          </cell>
          <cell r="CA188">
            <v>198.96095700000001</v>
          </cell>
          <cell r="CU188">
            <v>187.75188900000003</v>
          </cell>
          <cell r="ED188">
            <v>434.35138500000005</v>
          </cell>
          <cell r="EI188">
            <v>1006.0138530000002</v>
          </cell>
        </row>
        <row r="189">
          <cell r="G189">
            <v>154</v>
          </cell>
          <cell r="K189">
            <v>165</v>
          </cell>
          <cell r="O189">
            <v>165</v>
          </cell>
          <cell r="V189">
            <v>167</v>
          </cell>
          <cell r="W189">
            <v>651</v>
          </cell>
          <cell r="BG189">
            <v>286.16055468000002</v>
          </cell>
          <cell r="CA189">
            <v>306.60059430000001</v>
          </cell>
          <cell r="CU189">
            <v>306.60059430000001</v>
          </cell>
          <cell r="ED189">
            <v>310.31696513999998</v>
          </cell>
          <cell r="EI189">
            <v>1209.67870842</v>
          </cell>
        </row>
        <row r="190">
          <cell r="G190">
            <v>0</v>
          </cell>
          <cell r="K190">
            <v>49</v>
          </cell>
          <cell r="O190">
            <v>58</v>
          </cell>
          <cell r="V190">
            <v>83</v>
          </cell>
          <cell r="W190">
            <v>190</v>
          </cell>
          <cell r="BG190">
            <v>0</v>
          </cell>
          <cell r="CA190">
            <v>136.69371534000001</v>
          </cell>
          <cell r="CU190">
            <v>161.80072428</v>
          </cell>
          <cell r="ED190">
            <v>231.54241578</v>
          </cell>
          <cell r="EI190">
            <v>530.03685540000004</v>
          </cell>
        </row>
        <row r="191">
          <cell r="G191">
            <v>0</v>
          </cell>
          <cell r="K191">
            <v>0</v>
          </cell>
          <cell r="O191">
            <v>41</v>
          </cell>
          <cell r="V191">
            <v>85</v>
          </cell>
          <cell r="W191">
            <v>126</v>
          </cell>
          <cell r="BG191">
            <v>0</v>
          </cell>
          <cell r="CA191">
            <v>0</v>
          </cell>
          <cell r="CU191">
            <v>81.164296590000006</v>
          </cell>
          <cell r="ED191">
            <v>168.26744415000005</v>
          </cell>
          <cell r="EI191">
            <v>249.43174074000004</v>
          </cell>
        </row>
        <row r="192">
          <cell r="G192">
            <v>0</v>
          </cell>
          <cell r="K192">
            <v>24</v>
          </cell>
          <cell r="O192">
            <v>54</v>
          </cell>
          <cell r="V192">
            <v>90</v>
          </cell>
          <cell r="W192">
            <v>168</v>
          </cell>
          <cell r="BG192">
            <v>0</v>
          </cell>
          <cell r="CA192">
            <v>62.254642320000002</v>
          </cell>
          <cell r="CU192">
            <v>140.07294521999998</v>
          </cell>
          <cell r="ED192">
            <v>233.4549087</v>
          </cell>
          <cell r="EI192">
            <v>435.78249624</v>
          </cell>
        </row>
        <row r="193">
          <cell r="G193">
            <v>0</v>
          </cell>
          <cell r="K193">
            <v>14</v>
          </cell>
          <cell r="O193">
            <v>27</v>
          </cell>
          <cell r="V193">
            <v>68</v>
          </cell>
          <cell r="W193">
            <v>109</v>
          </cell>
          <cell r="BG193">
            <v>0</v>
          </cell>
          <cell r="CA193">
            <v>22.346884560000007</v>
          </cell>
          <cell r="CU193">
            <v>43.097563080000015</v>
          </cell>
          <cell r="ED193">
            <v>108.54201072000004</v>
          </cell>
          <cell r="EI193">
            <v>173.98645836000006</v>
          </cell>
        </row>
        <row r="194">
          <cell r="G194">
            <v>43</v>
          </cell>
          <cell r="K194">
            <v>99</v>
          </cell>
          <cell r="O194">
            <v>96</v>
          </cell>
          <cell r="V194">
            <v>97</v>
          </cell>
          <cell r="W194">
            <v>335</v>
          </cell>
          <cell r="BG194">
            <v>94.791351720000009</v>
          </cell>
          <cell r="CA194">
            <v>218.24055396</v>
          </cell>
          <cell r="CU194">
            <v>211.62720383999999</v>
          </cell>
          <cell r="ED194">
            <v>213.83165388000003</v>
          </cell>
          <cell r="EI194">
            <v>738.49076340000022</v>
          </cell>
        </row>
        <row r="197">
          <cell r="G197">
            <v>210</v>
          </cell>
          <cell r="K197">
            <v>210</v>
          </cell>
          <cell r="O197">
            <v>158</v>
          </cell>
          <cell r="V197">
            <v>256</v>
          </cell>
          <cell r="W197">
            <v>834</v>
          </cell>
          <cell r="BG197">
            <v>390.21893820000003</v>
          </cell>
          <cell r="CA197">
            <v>390.21893820000003</v>
          </cell>
          <cell r="CU197">
            <v>293.59329636000001</v>
          </cell>
          <cell r="ED197">
            <v>475.69546752000008</v>
          </cell>
          <cell r="EI197">
            <v>1549.7266402800001</v>
          </cell>
        </row>
        <row r="198">
          <cell r="G198">
            <v>130</v>
          </cell>
          <cell r="K198">
            <v>150</v>
          </cell>
          <cell r="O198">
            <v>110</v>
          </cell>
          <cell r="V198">
            <v>189</v>
          </cell>
          <cell r="W198">
            <v>579</v>
          </cell>
          <cell r="BG198">
            <v>364.29471000000001</v>
          </cell>
          <cell r="CA198">
            <v>420.34005000000013</v>
          </cell>
          <cell r="CU198">
            <v>308.24937</v>
          </cell>
          <cell r="ED198">
            <v>529.62846300000001</v>
          </cell>
          <cell r="EI198">
            <v>1622.5125930000002</v>
          </cell>
        </row>
        <row r="199">
          <cell r="G199">
            <v>18</v>
          </cell>
          <cell r="K199">
            <v>18</v>
          </cell>
          <cell r="O199">
            <v>24</v>
          </cell>
          <cell r="V199">
            <v>19</v>
          </cell>
          <cell r="W199">
            <v>79</v>
          </cell>
          <cell r="BG199">
            <v>35.633105819999997</v>
          </cell>
          <cell r="CA199">
            <v>35.633105819999997</v>
          </cell>
          <cell r="CU199">
            <v>47.510807760000006</v>
          </cell>
          <cell r="ED199">
            <v>37.612722810000008</v>
          </cell>
          <cell r="EI199">
            <v>156.38974221000001</v>
          </cell>
        </row>
        <row r="200">
          <cell r="G200">
            <v>15</v>
          </cell>
          <cell r="K200">
            <v>15</v>
          </cell>
          <cell r="O200">
            <v>29</v>
          </cell>
          <cell r="V200">
            <v>60</v>
          </cell>
          <cell r="W200">
            <v>119</v>
          </cell>
          <cell r="BG200">
            <v>41.845014900000002</v>
          </cell>
          <cell r="CA200">
            <v>41.845014900000002</v>
          </cell>
          <cell r="CU200">
            <v>80.900362139999999</v>
          </cell>
          <cell r="ED200">
            <v>167.38005960000001</v>
          </cell>
          <cell r="EI200">
            <v>331.97045154</v>
          </cell>
        </row>
        <row r="201">
          <cell r="G201">
            <v>123</v>
          </cell>
          <cell r="K201">
            <v>123</v>
          </cell>
          <cell r="O201">
            <v>83</v>
          </cell>
          <cell r="V201">
            <v>157</v>
          </cell>
          <cell r="W201">
            <v>486</v>
          </cell>
          <cell r="BG201">
            <v>319.05504189000004</v>
          </cell>
          <cell r="CA201">
            <v>319.05504189000004</v>
          </cell>
          <cell r="CU201">
            <v>215.29730469000003</v>
          </cell>
          <cell r="ED201">
            <v>407.24911851000002</v>
          </cell>
          <cell r="EI201">
            <v>1260.6565069799999</v>
          </cell>
        </row>
        <row r="202">
          <cell r="G202">
            <v>15</v>
          </cell>
          <cell r="K202">
            <v>20</v>
          </cell>
          <cell r="O202">
            <v>30</v>
          </cell>
          <cell r="V202">
            <v>37</v>
          </cell>
          <cell r="W202">
            <v>102</v>
          </cell>
          <cell r="BG202">
            <v>23.943090600000005</v>
          </cell>
          <cell r="CA202">
            <v>31.924120800000004</v>
          </cell>
          <cell r="CU202">
            <v>47.88618120000001</v>
          </cell>
          <cell r="ED202">
            <v>59.059623480000006</v>
          </cell>
          <cell r="EI202">
            <v>162.81301608000001</v>
          </cell>
        </row>
        <row r="203">
          <cell r="G203">
            <v>44</v>
          </cell>
          <cell r="K203">
            <v>45</v>
          </cell>
          <cell r="O203">
            <v>45</v>
          </cell>
          <cell r="V203">
            <v>34</v>
          </cell>
          <cell r="W203">
            <v>168</v>
          </cell>
          <cell r="BG203">
            <v>96.99580176000002</v>
          </cell>
          <cell r="CA203">
            <v>99.200251800000018</v>
          </cell>
          <cell r="CU203">
            <v>99.200251800000018</v>
          </cell>
          <cell r="ED203">
            <v>74.951301360000002</v>
          </cell>
          <cell r="EI203">
            <v>370.3476067200001</v>
          </cell>
        </row>
        <row r="204">
          <cell r="G204">
            <v>0</v>
          </cell>
          <cell r="K204">
            <v>0</v>
          </cell>
          <cell r="O204">
            <v>0</v>
          </cell>
          <cell r="V204">
            <v>0</v>
          </cell>
          <cell r="W204">
            <v>0</v>
          </cell>
          <cell r="BG204">
            <v>0</v>
          </cell>
          <cell r="CA204">
            <v>0</v>
          </cell>
          <cell r="CU204">
            <v>0</v>
          </cell>
          <cell r="ED204">
            <v>0</v>
          </cell>
          <cell r="EI204">
            <v>0</v>
          </cell>
        </row>
        <row r="207">
          <cell r="G207">
            <v>27</v>
          </cell>
          <cell r="K207">
            <v>27</v>
          </cell>
          <cell r="O207">
            <v>23</v>
          </cell>
          <cell r="V207">
            <v>27</v>
          </cell>
          <cell r="W207">
            <v>104</v>
          </cell>
          <cell r="BG207">
            <v>57.127145399999996</v>
          </cell>
          <cell r="CA207">
            <v>57.127145399999996</v>
          </cell>
          <cell r="CU207">
            <v>48.663864599999997</v>
          </cell>
          <cell r="ED207">
            <v>57.127145399999996</v>
          </cell>
          <cell r="EI207">
            <v>220.04530079999995</v>
          </cell>
        </row>
        <row r="208">
          <cell r="G208">
            <v>12</v>
          </cell>
          <cell r="K208">
            <v>18</v>
          </cell>
          <cell r="O208">
            <v>18</v>
          </cell>
          <cell r="V208">
            <v>15</v>
          </cell>
          <cell r="W208">
            <v>63</v>
          </cell>
          <cell r="BG208">
            <v>25.389842399999999</v>
          </cell>
          <cell r="CA208">
            <v>38.084763600000002</v>
          </cell>
          <cell r="CU208">
            <v>38.084763600000002</v>
          </cell>
          <cell r="ED208">
            <v>31.737302999999997</v>
          </cell>
          <cell r="EI208">
            <v>133.29667259999999</v>
          </cell>
        </row>
        <row r="209">
          <cell r="G209">
            <v>1049</v>
          </cell>
          <cell r="K209">
            <v>1110</v>
          </cell>
          <cell r="O209">
            <v>797</v>
          </cell>
          <cell r="V209">
            <v>1136</v>
          </cell>
          <cell r="W209">
            <v>4092</v>
          </cell>
          <cell r="BG209">
            <v>1949.2365055800001</v>
          </cell>
          <cell r="CA209">
            <v>2062.5858162</v>
          </cell>
          <cell r="CU209">
            <v>1480.9737797399998</v>
          </cell>
          <cell r="ED209">
            <v>2110.8986371200003</v>
          </cell>
          <cell r="EI209">
            <v>7603.6947386400007</v>
          </cell>
        </row>
        <row r="210">
          <cell r="G210">
            <v>0</v>
          </cell>
          <cell r="K210">
            <v>0</v>
          </cell>
          <cell r="O210">
            <v>1</v>
          </cell>
          <cell r="V210">
            <v>10</v>
          </cell>
          <cell r="W210">
            <v>11</v>
          </cell>
          <cell r="BG210">
            <v>0</v>
          </cell>
          <cell r="CA210">
            <v>0</v>
          </cell>
          <cell r="CU210">
            <v>1.8581854200000003</v>
          </cell>
          <cell r="ED210">
            <v>18.581854200000002</v>
          </cell>
          <cell r="EI210">
            <v>20.440039620000004</v>
          </cell>
        </row>
        <row r="211">
          <cell r="G211">
            <v>51</v>
          </cell>
          <cell r="K211">
            <v>51</v>
          </cell>
          <cell r="O211">
            <v>51</v>
          </cell>
          <cell r="V211">
            <v>52</v>
          </cell>
          <cell r="W211">
            <v>205</v>
          </cell>
          <cell r="BG211">
            <v>194.96349054000004</v>
          </cell>
          <cell r="CA211">
            <v>194.96349054000004</v>
          </cell>
          <cell r="CU211">
            <v>194.96349054000004</v>
          </cell>
          <cell r="ED211">
            <v>198.78630407999998</v>
          </cell>
          <cell r="EI211">
            <v>783.67677570000012</v>
          </cell>
        </row>
        <row r="212">
          <cell r="G212">
            <v>39</v>
          </cell>
          <cell r="K212">
            <v>39</v>
          </cell>
          <cell r="O212">
            <v>41</v>
          </cell>
          <cell r="V212">
            <v>28</v>
          </cell>
          <cell r="W212">
            <v>147</v>
          </cell>
          <cell r="BG212">
            <v>85.973551560000018</v>
          </cell>
          <cell r="CA212">
            <v>85.973551560000033</v>
          </cell>
          <cell r="CU212">
            <v>90.382451640000014</v>
          </cell>
          <cell r="ED212">
            <v>61.724601120000003</v>
          </cell>
          <cell r="EI212">
            <v>324.05415588000005</v>
          </cell>
        </row>
        <row r="213">
          <cell r="G213">
            <v>20</v>
          </cell>
          <cell r="K213">
            <v>18</v>
          </cell>
          <cell r="O213">
            <v>37</v>
          </cell>
          <cell r="V213">
            <v>23</v>
          </cell>
          <cell r="W213">
            <v>98</v>
          </cell>
          <cell r="BG213">
            <v>55.793353199999999</v>
          </cell>
          <cell r="CA213">
            <v>50.214017879999993</v>
          </cell>
          <cell r="CU213">
            <v>103.21770341999999</v>
          </cell>
          <cell r="ED213">
            <v>64.162356179999989</v>
          </cell>
          <cell r="EI213">
            <v>273.38743067999997</v>
          </cell>
        </row>
        <row r="214">
          <cell r="G214">
            <v>12</v>
          </cell>
          <cell r="K214">
            <v>12</v>
          </cell>
          <cell r="O214">
            <v>13</v>
          </cell>
          <cell r="V214">
            <v>18</v>
          </cell>
          <cell r="W214">
            <v>55</v>
          </cell>
          <cell r="BG214">
            <v>23.755403879999999</v>
          </cell>
          <cell r="CA214">
            <v>23.755403879999999</v>
          </cell>
          <cell r="CU214">
            <v>25.73502087</v>
          </cell>
          <cell r="ED214">
            <v>35.633105820000004</v>
          </cell>
          <cell r="EI214">
            <v>108.87893445000003</v>
          </cell>
        </row>
        <row r="215">
          <cell r="G215">
            <v>10</v>
          </cell>
          <cell r="K215">
            <v>15</v>
          </cell>
          <cell r="O215">
            <v>15</v>
          </cell>
          <cell r="V215">
            <v>14</v>
          </cell>
          <cell r="W215">
            <v>54</v>
          </cell>
          <cell r="BG215">
            <v>16.0185402</v>
          </cell>
          <cell r="CA215">
            <v>24.027810300000002</v>
          </cell>
          <cell r="CU215">
            <v>24.027810300000002</v>
          </cell>
          <cell r="ED215">
            <v>22.425956280000001</v>
          </cell>
          <cell r="EI215">
            <v>86.500117080000024</v>
          </cell>
        </row>
        <row r="216">
          <cell r="G216">
            <v>30</v>
          </cell>
          <cell r="K216">
            <v>30</v>
          </cell>
          <cell r="O216">
            <v>20</v>
          </cell>
          <cell r="V216">
            <v>15</v>
          </cell>
          <cell r="W216">
            <v>95</v>
          </cell>
          <cell r="BG216">
            <v>55.745562600000007</v>
          </cell>
          <cell r="CA216">
            <v>55.745562600000007</v>
          </cell>
          <cell r="CU216">
            <v>37.163708400000004</v>
          </cell>
          <cell r="ED216">
            <v>27.872781300000003</v>
          </cell>
          <cell r="EI216">
            <v>176.52761490000003</v>
          </cell>
        </row>
        <row r="217">
          <cell r="G217">
            <v>36</v>
          </cell>
          <cell r="K217">
            <v>31</v>
          </cell>
          <cell r="O217">
            <v>38</v>
          </cell>
          <cell r="V217">
            <v>28</v>
          </cell>
          <cell r="W217">
            <v>133</v>
          </cell>
          <cell r="BG217">
            <v>66.894675120000002</v>
          </cell>
          <cell r="CA217">
            <v>57.603748020000005</v>
          </cell>
          <cell r="CU217">
            <v>70.611045959999998</v>
          </cell>
          <cell r="ED217">
            <v>52.02919176000001</v>
          </cell>
          <cell r="EI217">
            <v>247.13866086000004</v>
          </cell>
        </row>
        <row r="218">
          <cell r="G218">
            <v>30</v>
          </cell>
          <cell r="K218">
            <v>30</v>
          </cell>
          <cell r="O218">
            <v>50</v>
          </cell>
          <cell r="V218">
            <v>85</v>
          </cell>
          <cell r="W218">
            <v>195</v>
          </cell>
          <cell r="BG218">
            <v>55.745562600000007</v>
          </cell>
          <cell r="CA218">
            <v>55.745562600000007</v>
          </cell>
          <cell r="CU218">
            <v>92.909271000000004</v>
          </cell>
          <cell r="ED218">
            <v>157.94576070000002</v>
          </cell>
          <cell r="EI218">
            <v>362.34615689999998</v>
          </cell>
        </row>
        <row r="219">
          <cell r="G219">
            <v>0</v>
          </cell>
          <cell r="K219">
            <v>3</v>
          </cell>
          <cell r="O219">
            <v>9</v>
          </cell>
          <cell r="V219">
            <v>6</v>
          </cell>
          <cell r="W219">
            <v>18</v>
          </cell>
          <cell r="BG219">
            <v>0</v>
          </cell>
          <cell r="CA219">
            <v>4.6283023800000009</v>
          </cell>
          <cell r="CU219">
            <v>13.884907140000003</v>
          </cell>
          <cell r="ED219">
            <v>9.2566047600000019</v>
          </cell>
          <cell r="EI219">
            <v>27.769814280000006</v>
          </cell>
        </row>
        <row r="220">
          <cell r="G220">
            <v>4</v>
          </cell>
          <cell r="K220">
            <v>6</v>
          </cell>
          <cell r="O220">
            <v>7</v>
          </cell>
          <cell r="V220">
            <v>6</v>
          </cell>
          <cell r="W220">
            <v>23</v>
          </cell>
          <cell r="BG220">
            <v>6.1710698400000004</v>
          </cell>
          <cell r="CA220">
            <v>9.2566047600000019</v>
          </cell>
          <cell r="CU220">
            <v>10.799372220000002</v>
          </cell>
          <cell r="ED220">
            <v>9.2566047600000019</v>
          </cell>
          <cell r="EI220">
            <v>35.483651580000007</v>
          </cell>
        </row>
        <row r="221">
          <cell r="G221">
            <v>21</v>
          </cell>
          <cell r="K221">
            <v>21</v>
          </cell>
          <cell r="O221">
            <v>19</v>
          </cell>
          <cell r="V221">
            <v>30</v>
          </cell>
          <cell r="W221">
            <v>91</v>
          </cell>
          <cell r="BG221">
            <v>27.772421039999998</v>
          </cell>
          <cell r="CA221">
            <v>27.772421039999998</v>
          </cell>
          <cell r="CU221">
            <v>25.127428560000002</v>
          </cell>
          <cell r="ED221">
            <v>39.674887200000001</v>
          </cell>
          <cell r="EI221">
            <v>120.34715784000001</v>
          </cell>
        </row>
        <row r="222">
          <cell r="G222">
            <v>0</v>
          </cell>
          <cell r="K222">
            <v>0</v>
          </cell>
          <cell r="O222">
            <v>0</v>
          </cell>
          <cell r="V222">
            <v>0</v>
          </cell>
          <cell r="W222">
            <v>0</v>
          </cell>
          <cell r="BG222">
            <v>0</v>
          </cell>
          <cell r="CA222">
            <v>0</v>
          </cell>
          <cell r="CU222">
            <v>0</v>
          </cell>
          <cell r="ED222">
            <v>0</v>
          </cell>
          <cell r="EI222">
            <v>0</v>
          </cell>
        </row>
        <row r="223">
          <cell r="G223">
            <v>0</v>
          </cell>
          <cell r="K223">
            <v>0</v>
          </cell>
          <cell r="O223">
            <v>0</v>
          </cell>
          <cell r="V223">
            <v>12</v>
          </cell>
          <cell r="W223">
            <v>12</v>
          </cell>
          <cell r="BG223">
            <v>0</v>
          </cell>
          <cell r="CA223">
            <v>0</v>
          </cell>
          <cell r="CU223">
            <v>0</v>
          </cell>
          <cell r="ED223">
            <v>22.298225039999998</v>
          </cell>
          <cell r="EI223">
            <v>22.298225039999998</v>
          </cell>
        </row>
        <row r="224">
          <cell r="G224">
            <v>9</v>
          </cell>
          <cell r="K224">
            <v>9</v>
          </cell>
          <cell r="O224">
            <v>14</v>
          </cell>
          <cell r="V224">
            <v>12</v>
          </cell>
          <cell r="W224">
            <v>44</v>
          </cell>
          <cell r="BG224">
            <v>16.723668780000001</v>
          </cell>
          <cell r="CA224">
            <v>16.723668780000001</v>
          </cell>
          <cell r="CU224">
            <v>26.014595880000005</v>
          </cell>
          <cell r="ED224">
            <v>22.298225039999998</v>
          </cell>
          <cell r="EI224">
            <v>81.760158480000015</v>
          </cell>
        </row>
        <row r="225">
          <cell r="G225">
            <v>15</v>
          </cell>
          <cell r="K225">
            <v>15</v>
          </cell>
          <cell r="O225">
            <v>13</v>
          </cell>
          <cell r="V225">
            <v>10</v>
          </cell>
          <cell r="W225">
            <v>53</v>
          </cell>
          <cell r="BG225">
            <v>52.806440699999996</v>
          </cell>
          <cell r="CA225">
            <v>52.80644070000001</v>
          </cell>
          <cell r="CU225">
            <v>45.765581940000011</v>
          </cell>
          <cell r="ED225">
            <v>35.204293800000002</v>
          </cell>
          <cell r="EI225">
            <v>186.58275714000001</v>
          </cell>
        </row>
        <row r="228">
          <cell r="G228">
            <v>35</v>
          </cell>
          <cell r="K228">
            <v>18</v>
          </cell>
          <cell r="O228">
            <v>19</v>
          </cell>
          <cell r="V228">
            <v>72</v>
          </cell>
          <cell r="W228">
            <v>144</v>
          </cell>
          <cell r="BG228">
            <v>90.78802005</v>
          </cell>
          <cell r="CA228">
            <v>46.690981739999998</v>
          </cell>
          <cell r="CU228">
            <v>49.284925170000008</v>
          </cell>
          <cell r="ED228">
            <v>186.76392696000005</v>
          </cell>
          <cell r="EI228">
            <v>373.5278539200001</v>
          </cell>
        </row>
        <row r="229">
          <cell r="G229">
            <v>1436</v>
          </cell>
          <cell r="K229">
            <v>1827</v>
          </cell>
          <cell r="O229">
            <v>2126</v>
          </cell>
          <cell r="V229">
            <v>908</v>
          </cell>
          <cell r="W229">
            <v>6297</v>
          </cell>
          <cell r="BG229">
            <v>4024.0554120000002</v>
          </cell>
          <cell r="CA229">
            <v>5119.7418090000001</v>
          </cell>
          <cell r="CU229">
            <v>5957.6196419999997</v>
          </cell>
          <cell r="ED229">
            <v>2544.4584359999999</v>
          </cell>
          <cell r="EI229">
            <v>17645.875298999999</v>
          </cell>
        </row>
        <row r="230">
          <cell r="G230">
            <v>323</v>
          </cell>
          <cell r="K230">
            <v>369</v>
          </cell>
          <cell r="O230">
            <v>399</v>
          </cell>
          <cell r="V230">
            <v>269</v>
          </cell>
          <cell r="W230">
            <v>1360</v>
          </cell>
          <cell r="BG230">
            <v>712.03736292000008</v>
          </cell>
          <cell r="CA230">
            <v>813.44206476000011</v>
          </cell>
          <cell r="CU230">
            <v>879.57556596000018</v>
          </cell>
          <cell r="ED230">
            <v>592.99706075999995</v>
          </cell>
          <cell r="EI230">
            <v>2998.0520544000001</v>
          </cell>
        </row>
        <row r="231">
          <cell r="G231">
            <v>36</v>
          </cell>
          <cell r="K231">
            <v>13</v>
          </cell>
          <cell r="O231">
            <v>10</v>
          </cell>
          <cell r="V231">
            <v>203</v>
          </cell>
          <cell r="W231">
            <v>262</v>
          </cell>
          <cell r="BG231">
            <v>71.266211640000009</v>
          </cell>
          <cell r="CA231">
            <v>25.735020870000003</v>
          </cell>
          <cell r="CU231">
            <v>19.796169900000002</v>
          </cell>
          <cell r="ED231">
            <v>401.86224897000005</v>
          </cell>
          <cell r="EI231">
            <v>518.65965138000024</v>
          </cell>
        </row>
        <row r="232">
          <cell r="G232">
            <v>83</v>
          </cell>
          <cell r="K232">
            <v>144</v>
          </cell>
          <cell r="O232">
            <v>105</v>
          </cell>
          <cell r="V232">
            <v>128</v>
          </cell>
          <cell r="W232">
            <v>460</v>
          </cell>
          <cell r="BG232">
            <v>154.22938986000003</v>
          </cell>
          <cell r="CA232">
            <v>267.57870048000007</v>
          </cell>
          <cell r="CU232">
            <v>195.10946910000001</v>
          </cell>
          <cell r="ED232">
            <v>237.84773376000001</v>
          </cell>
          <cell r="EI232">
            <v>854.76529320000009</v>
          </cell>
        </row>
        <row r="233">
          <cell r="G233">
            <v>35</v>
          </cell>
          <cell r="K233">
            <v>35</v>
          </cell>
          <cell r="O233">
            <v>30</v>
          </cell>
          <cell r="V233">
            <v>401</v>
          </cell>
          <cell r="W233">
            <v>501</v>
          </cell>
          <cell r="BG233">
            <v>53.996861100000004</v>
          </cell>
          <cell r="CA233">
            <v>53.996861100000004</v>
          </cell>
          <cell r="CU233">
            <v>46.283023800000002</v>
          </cell>
          <cell r="ED233">
            <v>618.64975146000006</v>
          </cell>
          <cell r="EI233">
            <v>772.92649746000018</v>
          </cell>
        </row>
        <row r="234">
          <cell r="G234">
            <v>198</v>
          </cell>
          <cell r="K234">
            <v>212</v>
          </cell>
          <cell r="O234">
            <v>190</v>
          </cell>
          <cell r="V234">
            <v>387</v>
          </cell>
          <cell r="W234">
            <v>987</v>
          </cell>
          <cell r="BG234">
            <v>261.85425552000004</v>
          </cell>
          <cell r="CA234">
            <v>280.36920288000005</v>
          </cell>
          <cell r="CU234">
            <v>251.27428560000007</v>
          </cell>
          <cell r="ED234">
            <v>511.80604488000012</v>
          </cell>
          <cell r="EI234">
            <v>1305.3037888800004</v>
          </cell>
        </row>
        <row r="235">
          <cell r="G235">
            <v>143</v>
          </cell>
          <cell r="K235">
            <v>196</v>
          </cell>
          <cell r="O235">
            <v>216</v>
          </cell>
          <cell r="V235">
            <v>206</v>
          </cell>
          <cell r="W235">
            <v>761</v>
          </cell>
          <cell r="BG235">
            <v>302.56228859999999</v>
          </cell>
          <cell r="CA235">
            <v>414.70075920000011</v>
          </cell>
          <cell r="CU235">
            <v>457.01716320000003</v>
          </cell>
          <cell r="ED235">
            <v>435.85896120000001</v>
          </cell>
          <cell r="EI235">
            <v>1610.1391722000001</v>
          </cell>
        </row>
        <row r="236">
          <cell r="G236">
            <v>145</v>
          </cell>
          <cell r="K236">
            <v>167</v>
          </cell>
          <cell r="O236">
            <v>163</v>
          </cell>
          <cell r="V236">
            <v>235</v>
          </cell>
          <cell r="W236">
            <v>710</v>
          </cell>
          <cell r="BG236">
            <v>554.3079633000001</v>
          </cell>
          <cell r="CA236">
            <v>638.40986118000012</v>
          </cell>
          <cell r="CU236">
            <v>623.11860702000001</v>
          </cell>
          <cell r="ED236">
            <v>898.36118190000013</v>
          </cell>
          <cell r="EI236">
            <v>2714.1976134000006</v>
          </cell>
        </row>
        <row r="237">
          <cell r="G237">
            <v>39</v>
          </cell>
          <cell r="K237">
            <v>54</v>
          </cell>
          <cell r="O237">
            <v>64</v>
          </cell>
          <cell r="V237">
            <v>52</v>
          </cell>
          <cell r="W237">
            <v>209</v>
          </cell>
          <cell r="BG237">
            <v>62.472306780000011</v>
          </cell>
          <cell r="CA237">
            <v>86.50011708000001</v>
          </cell>
          <cell r="CU237">
            <v>102.51865728000001</v>
          </cell>
          <cell r="ED237">
            <v>83.296409040000015</v>
          </cell>
          <cell r="EI237">
            <v>334.78749017999996</v>
          </cell>
        </row>
        <row r="238">
          <cell r="G238">
            <v>27</v>
          </cell>
          <cell r="K238">
            <v>18</v>
          </cell>
          <cell r="O238">
            <v>0</v>
          </cell>
          <cell r="V238">
            <v>110</v>
          </cell>
          <cell r="W238">
            <v>155</v>
          </cell>
          <cell r="BG238">
            <v>50.171006340000005</v>
          </cell>
          <cell r="CA238">
            <v>33.447337560000008</v>
          </cell>
          <cell r="CU238">
            <v>0</v>
          </cell>
          <cell r="ED238">
            <v>204.40039620000005</v>
          </cell>
          <cell r="EI238">
            <v>288.01874010000006</v>
          </cell>
        </row>
        <row r="239">
          <cell r="G239">
            <v>75</v>
          </cell>
          <cell r="K239">
            <v>45</v>
          </cell>
          <cell r="O239">
            <v>59</v>
          </cell>
          <cell r="V239">
            <v>177</v>
          </cell>
          <cell r="W239">
            <v>356</v>
          </cell>
          <cell r="BG239">
            <v>115.70755950000002</v>
          </cell>
          <cell r="CA239">
            <v>69.424535700000007</v>
          </cell>
          <cell r="CU239">
            <v>91.023280140000011</v>
          </cell>
          <cell r="ED239">
            <v>273.06984042000005</v>
          </cell>
          <cell r="EI239">
            <v>549.22521576000008</v>
          </cell>
        </row>
        <row r="240">
          <cell r="G240">
            <v>22</v>
          </cell>
          <cell r="K240">
            <v>60</v>
          </cell>
          <cell r="O240">
            <v>61</v>
          </cell>
          <cell r="V240">
            <v>142</v>
          </cell>
          <cell r="W240">
            <v>285</v>
          </cell>
          <cell r="BG240">
            <v>40.880079240000015</v>
          </cell>
          <cell r="CA240">
            <v>111.49112520000003</v>
          </cell>
          <cell r="CU240">
            <v>113.34931062000003</v>
          </cell>
          <cell r="ED240">
            <v>263.86232964000004</v>
          </cell>
          <cell r="EI240">
            <v>529.58284470000012</v>
          </cell>
        </row>
        <row r="241">
          <cell r="G241">
            <v>43</v>
          </cell>
          <cell r="K241">
            <v>20</v>
          </cell>
          <cell r="O241">
            <v>24</v>
          </cell>
          <cell r="V241">
            <v>218</v>
          </cell>
          <cell r="W241">
            <v>305</v>
          </cell>
          <cell r="BG241">
            <v>151.37846334000002</v>
          </cell>
          <cell r="CA241">
            <v>70.408587600000004</v>
          </cell>
          <cell r="CU241">
            <v>84.490305120000016</v>
          </cell>
          <cell r="ED241">
            <v>767.45360484000025</v>
          </cell>
          <cell r="EI241">
            <v>1073.7309609000004</v>
          </cell>
        </row>
        <row r="242">
          <cell r="G242">
            <v>26</v>
          </cell>
          <cell r="K242">
            <v>9</v>
          </cell>
          <cell r="O242">
            <v>20</v>
          </cell>
          <cell r="V242">
            <v>0</v>
          </cell>
          <cell r="W242">
            <v>55</v>
          </cell>
          <cell r="BG242">
            <v>55.011325200000016</v>
          </cell>
          <cell r="CA242">
            <v>19.042381800000001</v>
          </cell>
          <cell r="CU242">
            <v>42.316404000000006</v>
          </cell>
          <cell r="ED242">
            <v>0</v>
          </cell>
          <cell r="EI242">
            <v>116.37011100000002</v>
          </cell>
        </row>
        <row r="243">
          <cell r="G243">
            <v>0</v>
          </cell>
          <cell r="K243">
            <v>20</v>
          </cell>
          <cell r="O243">
            <v>29</v>
          </cell>
          <cell r="V243">
            <v>231</v>
          </cell>
          <cell r="W243">
            <v>280</v>
          </cell>
          <cell r="BG243">
            <v>0</v>
          </cell>
          <cell r="CA243">
            <v>37.163708400000012</v>
          </cell>
          <cell r="CU243">
            <v>53.887377180000009</v>
          </cell>
          <cell r="ED243">
            <v>429.24083202000003</v>
          </cell>
          <cell r="EI243">
            <v>520.29191760000015</v>
          </cell>
        </row>
        <row r="244">
          <cell r="G244">
            <v>50</v>
          </cell>
          <cell r="K244">
            <v>30</v>
          </cell>
          <cell r="O244">
            <v>47</v>
          </cell>
          <cell r="V244">
            <v>377</v>
          </cell>
          <cell r="W244">
            <v>504</v>
          </cell>
          <cell r="BG244">
            <v>92.909271000000018</v>
          </cell>
          <cell r="CA244">
            <v>55.745562600000014</v>
          </cell>
          <cell r="CU244">
            <v>87.334714740000024</v>
          </cell>
          <cell r="ED244">
            <v>700.53590334000023</v>
          </cell>
          <cell r="EI244">
            <v>936.52545168000017</v>
          </cell>
        </row>
        <row r="246">
          <cell r="G246">
            <v>314</v>
          </cell>
          <cell r="K246">
            <v>254</v>
          </cell>
          <cell r="O246">
            <v>286</v>
          </cell>
          <cell r="V246">
            <v>778</v>
          </cell>
          <cell r="W246">
            <v>1632</v>
          </cell>
          <cell r="BG246">
            <v>814.49823702000015</v>
          </cell>
          <cell r="CA246">
            <v>658.86163122000016</v>
          </cell>
          <cell r="CU246">
            <v>741.86782098000015</v>
          </cell>
          <cell r="ED246">
            <v>2018.08798854</v>
          </cell>
          <cell r="EI246">
            <v>4233.3156777600016</v>
          </cell>
        </row>
        <row r="249">
          <cell r="G249">
            <v>72</v>
          </cell>
          <cell r="K249">
            <v>65</v>
          </cell>
          <cell r="O249">
            <v>50</v>
          </cell>
          <cell r="V249">
            <v>84</v>
          </cell>
          <cell r="W249">
            <v>271</v>
          </cell>
          <cell r="BG249">
            <v>152.33905440000001</v>
          </cell>
          <cell r="CA249">
            <v>137.528313</v>
          </cell>
          <cell r="CU249">
            <v>105.79101</v>
          </cell>
          <cell r="ED249">
            <v>177.72889680000003</v>
          </cell>
          <cell r="EI249">
            <v>573.38727419999998</v>
          </cell>
        </row>
        <row r="250">
          <cell r="G250">
            <v>1513</v>
          </cell>
          <cell r="K250">
            <v>2067</v>
          </cell>
          <cell r="O250">
            <v>1742</v>
          </cell>
          <cell r="V250">
            <v>1577</v>
          </cell>
          <cell r="W250">
            <v>6899</v>
          </cell>
          <cell r="BG250">
            <v>2811.4345404600008</v>
          </cell>
          <cell r="CA250">
            <v>3840.8692631400008</v>
          </cell>
          <cell r="CU250">
            <v>3236.9590016400007</v>
          </cell>
          <cell r="ED250">
            <v>2930.3584073400002</v>
          </cell>
          <cell r="EI250">
            <v>12819.621212580001</v>
          </cell>
        </row>
        <row r="251">
          <cell r="G251">
            <v>106</v>
          </cell>
          <cell r="K251">
            <v>75</v>
          </cell>
          <cell r="O251">
            <v>50</v>
          </cell>
          <cell r="V251">
            <v>17</v>
          </cell>
          <cell r="W251">
            <v>248</v>
          </cell>
          <cell r="BG251">
            <v>405.21823524000013</v>
          </cell>
          <cell r="CA251">
            <v>286.71101550000003</v>
          </cell>
          <cell r="CU251">
            <v>191.14067700000004</v>
          </cell>
          <cell r="ED251">
            <v>64.987830180000003</v>
          </cell>
          <cell r="EI251">
            <v>948.05775792000009</v>
          </cell>
        </row>
        <row r="252">
          <cell r="G252">
            <v>18</v>
          </cell>
          <cell r="K252">
            <v>73</v>
          </cell>
          <cell r="O252">
            <v>14</v>
          </cell>
          <cell r="V252">
            <v>95</v>
          </cell>
          <cell r="W252">
            <v>200</v>
          </cell>
          <cell r="BG252">
            <v>35.633105820000004</v>
          </cell>
          <cell r="CA252">
            <v>144.51204027</v>
          </cell>
          <cell r="CU252">
            <v>27.714637860000003</v>
          </cell>
          <cell r="ED252">
            <v>188.06361405000001</v>
          </cell>
          <cell r="EI252">
            <v>395.92339799999996</v>
          </cell>
        </row>
        <row r="253">
          <cell r="G253">
            <v>14</v>
          </cell>
          <cell r="K253">
            <v>27</v>
          </cell>
          <cell r="O253">
            <v>16</v>
          </cell>
          <cell r="V253">
            <v>33</v>
          </cell>
          <cell r="W253">
            <v>90</v>
          </cell>
          <cell r="BG253">
            <v>26.014595880000002</v>
          </cell>
          <cell r="CA253">
            <v>50.171006340000005</v>
          </cell>
          <cell r="CU253">
            <v>29.730966720000005</v>
          </cell>
          <cell r="ED253">
            <v>61.320118860000008</v>
          </cell>
          <cell r="EI253">
            <v>167.2366878</v>
          </cell>
        </row>
        <row r="254">
          <cell r="G254">
            <v>25</v>
          </cell>
          <cell r="K254">
            <v>30</v>
          </cell>
          <cell r="O254">
            <v>20</v>
          </cell>
          <cell r="V254">
            <v>24</v>
          </cell>
          <cell r="W254">
            <v>99</v>
          </cell>
          <cell r="BG254">
            <v>46.454635499999995</v>
          </cell>
          <cell r="CA254">
            <v>55.745562600000014</v>
          </cell>
          <cell r="CU254">
            <v>37.163708400000004</v>
          </cell>
          <cell r="ED254">
            <v>44.596450080000018</v>
          </cell>
          <cell r="EI254">
            <v>183.96035658000005</v>
          </cell>
        </row>
        <row r="255">
          <cell r="G255">
            <v>10</v>
          </cell>
          <cell r="K255">
            <v>5</v>
          </cell>
          <cell r="O255">
            <v>0</v>
          </cell>
          <cell r="V255">
            <v>13</v>
          </cell>
          <cell r="W255">
            <v>28</v>
          </cell>
          <cell r="BG255">
            <v>18.581854200000002</v>
          </cell>
          <cell r="CA255">
            <v>9.2909271000000011</v>
          </cell>
          <cell r="CU255">
            <v>0</v>
          </cell>
          <cell r="ED255">
            <v>24.156410460000004</v>
          </cell>
          <cell r="EI255">
            <v>52.029191760000003</v>
          </cell>
        </row>
        <row r="256">
          <cell r="G256">
            <v>3</v>
          </cell>
          <cell r="K256">
            <v>1</v>
          </cell>
          <cell r="O256">
            <v>0</v>
          </cell>
          <cell r="V256">
            <v>4</v>
          </cell>
          <cell r="W256">
            <v>8</v>
          </cell>
          <cell r="BG256">
            <v>5.5745562600000014</v>
          </cell>
          <cell r="CA256">
            <v>1.8581854200000001</v>
          </cell>
          <cell r="CU256">
            <v>0</v>
          </cell>
          <cell r="ED256">
            <v>7.4327416800000004</v>
          </cell>
          <cell r="EI256">
            <v>14.865483360000001</v>
          </cell>
        </row>
        <row r="257">
          <cell r="G257">
            <v>38</v>
          </cell>
          <cell r="K257">
            <v>48</v>
          </cell>
          <cell r="O257">
            <v>56</v>
          </cell>
          <cell r="V257">
            <v>40</v>
          </cell>
          <cell r="W257">
            <v>182</v>
          </cell>
          <cell r="BG257">
            <v>70.611045960000013</v>
          </cell>
          <cell r="CA257">
            <v>89.192900160000022</v>
          </cell>
          <cell r="CU257">
            <v>104.05838352000001</v>
          </cell>
          <cell r="ED257">
            <v>74.327416800000009</v>
          </cell>
          <cell r="EI257">
            <v>338.18974644000008</v>
          </cell>
        </row>
        <row r="258">
          <cell r="G258">
            <v>4</v>
          </cell>
          <cell r="K258">
            <v>1</v>
          </cell>
          <cell r="O258">
            <v>0</v>
          </cell>
          <cell r="V258">
            <v>10</v>
          </cell>
          <cell r="W258">
            <v>15</v>
          </cell>
          <cell r="BG258">
            <v>6.4074160800000008</v>
          </cell>
          <cell r="CA258">
            <v>1.6018540200000002</v>
          </cell>
          <cell r="CU258">
            <v>0</v>
          </cell>
          <cell r="ED258">
            <v>16.0185402</v>
          </cell>
          <cell r="EI258">
            <v>24.027810300000002</v>
          </cell>
        </row>
        <row r="259">
          <cell r="G259">
            <v>19</v>
          </cell>
          <cell r="K259">
            <v>9</v>
          </cell>
          <cell r="O259">
            <v>0</v>
          </cell>
          <cell r="V259">
            <v>43</v>
          </cell>
          <cell r="W259">
            <v>71</v>
          </cell>
          <cell r="BG259">
            <v>29.312581740000009</v>
          </cell>
          <cell r="CA259">
            <v>13.884907140000003</v>
          </cell>
          <cell r="CU259">
            <v>0</v>
          </cell>
          <cell r="ED259">
            <v>66.339000780000006</v>
          </cell>
          <cell r="EI259">
            <v>109.53648966000003</v>
          </cell>
        </row>
        <row r="260">
          <cell r="G260">
            <v>32</v>
          </cell>
          <cell r="K260">
            <v>36</v>
          </cell>
          <cell r="O260">
            <v>9</v>
          </cell>
          <cell r="V260">
            <v>50</v>
          </cell>
          <cell r="W260">
            <v>127</v>
          </cell>
          <cell r="BG260">
            <v>42.31987968</v>
          </cell>
          <cell r="CA260">
            <v>47.609864640000005</v>
          </cell>
          <cell r="CU260">
            <v>11.902466160000003</v>
          </cell>
          <cell r="ED260">
            <v>66.124812000000006</v>
          </cell>
          <cell r="EI260">
            <v>167.95702248000003</v>
          </cell>
        </row>
        <row r="261">
          <cell r="G261">
            <v>33</v>
          </cell>
          <cell r="K261">
            <v>30</v>
          </cell>
          <cell r="O261">
            <v>1</v>
          </cell>
          <cell r="V261">
            <v>38</v>
          </cell>
          <cell r="W261">
            <v>102</v>
          </cell>
          <cell r="BG261">
            <v>72.746851320000005</v>
          </cell>
          <cell r="CA261">
            <v>66.133501200000012</v>
          </cell>
          <cell r="CU261">
            <v>2.2044500400000002</v>
          </cell>
          <cell r="ED261">
            <v>83.769101520000021</v>
          </cell>
          <cell r="EI261">
            <v>224.85390408000004</v>
          </cell>
        </row>
        <row r="262">
          <cell r="G262">
            <v>0</v>
          </cell>
          <cell r="K262">
            <v>0</v>
          </cell>
          <cell r="O262">
            <v>24</v>
          </cell>
          <cell r="V262">
            <v>0</v>
          </cell>
          <cell r="W262">
            <v>24</v>
          </cell>
          <cell r="BG262">
            <v>0</v>
          </cell>
          <cell r="CA262">
            <v>0</v>
          </cell>
          <cell r="CU262">
            <v>66.95202384000001</v>
          </cell>
          <cell r="ED262">
            <v>0</v>
          </cell>
          <cell r="EI262">
            <v>66.95202384000001</v>
          </cell>
        </row>
        <row r="263">
          <cell r="G263">
            <v>11</v>
          </cell>
          <cell r="K263">
            <v>22</v>
          </cell>
          <cell r="O263">
            <v>26</v>
          </cell>
          <cell r="V263">
            <v>57</v>
          </cell>
          <cell r="W263">
            <v>116</v>
          </cell>
          <cell r="BG263">
            <v>20.44003962</v>
          </cell>
          <cell r="CA263">
            <v>40.880079240000001</v>
          </cell>
          <cell r="CU263">
            <v>48.312820920000007</v>
          </cell>
          <cell r="ED263">
            <v>105.91656894000002</v>
          </cell>
          <cell r="EI263">
            <v>215.54950872000001</v>
          </cell>
        </row>
        <row r="264">
          <cell r="G264">
            <v>1</v>
          </cell>
          <cell r="K264">
            <v>1</v>
          </cell>
          <cell r="O264">
            <v>0</v>
          </cell>
          <cell r="V264">
            <v>24</v>
          </cell>
          <cell r="W264">
            <v>26</v>
          </cell>
          <cell r="BG264">
            <v>1.8581854200000001</v>
          </cell>
          <cell r="CA264">
            <v>1.8581854200000001</v>
          </cell>
          <cell r="CU264">
            <v>0</v>
          </cell>
          <cell r="ED264">
            <v>44.596450080000018</v>
          </cell>
          <cell r="EI264">
            <v>48.312820920000021</v>
          </cell>
        </row>
        <row r="266">
          <cell r="G266">
            <v>0</v>
          </cell>
          <cell r="K266">
            <v>0</v>
          </cell>
          <cell r="O266">
            <v>0</v>
          </cell>
          <cell r="V266">
            <v>4</v>
          </cell>
          <cell r="W266">
            <v>4</v>
          </cell>
          <cell r="BG266">
            <v>0</v>
          </cell>
          <cell r="CA266">
            <v>0</v>
          </cell>
          <cell r="CU266">
            <v>0</v>
          </cell>
          <cell r="ED266">
            <v>7.4327416800000004</v>
          </cell>
        </row>
        <row r="267">
          <cell r="G267">
            <v>0</v>
          </cell>
          <cell r="K267">
            <v>0</v>
          </cell>
          <cell r="O267">
            <v>0</v>
          </cell>
          <cell r="V267">
            <v>0</v>
          </cell>
          <cell r="W267">
            <v>0</v>
          </cell>
          <cell r="BG267">
            <v>0</v>
          </cell>
          <cell r="CA267">
            <v>0</v>
          </cell>
          <cell r="CU267">
            <v>0</v>
          </cell>
          <cell r="ED267">
            <v>0</v>
          </cell>
        </row>
        <row r="268">
          <cell r="G268">
            <v>0</v>
          </cell>
          <cell r="K268">
            <v>0</v>
          </cell>
          <cell r="O268">
            <v>0</v>
          </cell>
          <cell r="V268">
            <v>11</v>
          </cell>
          <cell r="W268">
            <v>11</v>
          </cell>
          <cell r="BG268">
            <v>0</v>
          </cell>
          <cell r="CA268">
            <v>0</v>
          </cell>
          <cell r="CU268">
            <v>0</v>
          </cell>
          <cell r="ED268">
            <v>21.775786889999999</v>
          </cell>
        </row>
        <row r="269">
          <cell r="G269">
            <v>0</v>
          </cell>
          <cell r="K269">
            <v>0</v>
          </cell>
          <cell r="O269">
            <v>0</v>
          </cell>
          <cell r="V269">
            <v>0</v>
          </cell>
          <cell r="W269">
            <v>0</v>
          </cell>
          <cell r="BG269">
            <v>0</v>
          </cell>
          <cell r="CA269">
            <v>0</v>
          </cell>
          <cell r="CU269">
            <v>0</v>
          </cell>
          <cell r="ED269">
            <v>0</v>
          </cell>
        </row>
        <row r="270">
          <cell r="G270">
            <v>0</v>
          </cell>
          <cell r="K270">
            <v>0</v>
          </cell>
          <cell r="O270">
            <v>0</v>
          </cell>
          <cell r="V270">
            <v>0</v>
          </cell>
          <cell r="W270">
            <v>0</v>
          </cell>
          <cell r="BG270">
            <v>0</v>
          </cell>
          <cell r="CA270">
            <v>0</v>
          </cell>
          <cell r="CU270">
            <v>0</v>
          </cell>
          <cell r="ED270">
            <v>0</v>
          </cell>
        </row>
        <row r="271">
          <cell r="G271">
            <v>0</v>
          </cell>
          <cell r="K271">
            <v>0</v>
          </cell>
          <cell r="O271">
            <v>0</v>
          </cell>
          <cell r="V271">
            <v>0</v>
          </cell>
          <cell r="W271">
            <v>0</v>
          </cell>
          <cell r="BG271">
            <v>0</v>
          </cell>
          <cell r="CA271">
            <v>0</v>
          </cell>
          <cell r="CU271">
            <v>0</v>
          </cell>
          <cell r="ED271">
            <v>0</v>
          </cell>
        </row>
        <row r="273">
          <cell r="G273">
            <v>301</v>
          </cell>
          <cell r="K273">
            <v>303</v>
          </cell>
          <cell r="O273">
            <v>205</v>
          </cell>
          <cell r="V273">
            <v>351</v>
          </cell>
          <cell r="W273">
            <v>1160</v>
          </cell>
          <cell r="BG273">
            <v>839.6899656600001</v>
          </cell>
          <cell r="CA273">
            <v>845.26930098000003</v>
          </cell>
          <cell r="CU273">
            <v>571.88187030000006</v>
          </cell>
          <cell r="ED273">
            <v>979.1733486600001</v>
          </cell>
          <cell r="EI273">
            <v>3236.0144856000006</v>
          </cell>
        </row>
        <row r="275">
          <cell r="G275">
            <v>0</v>
          </cell>
          <cell r="K275">
            <v>36</v>
          </cell>
          <cell r="O275">
            <v>87</v>
          </cell>
          <cell r="V275">
            <v>126</v>
          </cell>
          <cell r="W275">
            <v>249</v>
          </cell>
          <cell r="BG275">
            <v>0</v>
          </cell>
          <cell r="CA275">
            <v>66.894675120000016</v>
          </cell>
          <cell r="CU275">
            <v>161.66213154000002</v>
          </cell>
          <cell r="ED275">
            <v>234.13136292000002</v>
          </cell>
          <cell r="EI275">
            <v>462.68816958000014</v>
          </cell>
        </row>
      </sheetData>
      <sheetData sheetId="6">
        <row r="5">
          <cell r="D5">
            <v>494</v>
          </cell>
        </row>
        <row r="7">
          <cell r="G7">
            <v>252</v>
          </cell>
          <cell r="K7">
            <v>257</v>
          </cell>
          <cell r="O7">
            <v>270</v>
          </cell>
          <cell r="V7">
            <v>270</v>
          </cell>
          <cell r="W7">
            <v>1049</v>
          </cell>
          <cell r="BN7">
            <v>76.909624615384644</v>
          </cell>
          <cell r="CH7">
            <v>76.909624615384644</v>
          </cell>
          <cell r="DB7">
            <v>76.909624615384644</v>
          </cell>
          <cell r="EK7">
            <v>76.909624615384644</v>
          </cell>
          <cell r="EP7">
            <v>307.63849846153857</v>
          </cell>
        </row>
        <row r="8">
          <cell r="G8">
            <v>210</v>
          </cell>
          <cell r="K8">
            <v>210</v>
          </cell>
          <cell r="O8">
            <v>226</v>
          </cell>
          <cell r="V8">
            <v>225</v>
          </cell>
          <cell r="W8">
            <v>871</v>
          </cell>
          <cell r="BN8">
            <v>64.091353846153879</v>
          </cell>
          <cell r="CH8">
            <v>64.091353846153879</v>
          </cell>
          <cell r="DB8">
            <v>64.091353846153879</v>
          </cell>
          <cell r="EK8">
            <v>64.091353846153879</v>
          </cell>
          <cell r="EP8">
            <v>256.36541538461552</v>
          </cell>
        </row>
        <row r="9">
          <cell r="G9">
            <v>1020</v>
          </cell>
          <cell r="K9">
            <v>1020</v>
          </cell>
          <cell r="O9">
            <v>1020</v>
          </cell>
          <cell r="V9">
            <v>1020</v>
          </cell>
          <cell r="W9">
            <v>4080</v>
          </cell>
          <cell r="BN9">
            <v>311.30086153846167</v>
          </cell>
          <cell r="CH9">
            <v>311.30086153846167</v>
          </cell>
          <cell r="DB9">
            <v>311.30086153846167</v>
          </cell>
          <cell r="EK9">
            <v>311.30086153846167</v>
          </cell>
          <cell r="EP9">
            <v>1245.2034461538467</v>
          </cell>
        </row>
        <row r="12">
          <cell r="G12">
            <v>1064</v>
          </cell>
          <cell r="K12">
            <v>1053</v>
          </cell>
          <cell r="O12">
            <v>1097</v>
          </cell>
          <cell r="V12">
            <v>1110</v>
          </cell>
          <cell r="W12">
            <v>4324</v>
          </cell>
          <cell r="BN12">
            <v>1616.6211201764056</v>
          </cell>
          <cell r="CH12">
            <v>1616.6211201764056</v>
          </cell>
          <cell r="DB12">
            <v>1616.6211201764056</v>
          </cell>
          <cell r="EK12">
            <v>1616.6211201764056</v>
          </cell>
          <cell r="EP12">
            <v>6466.4844807056224</v>
          </cell>
        </row>
        <row r="13">
          <cell r="G13">
            <v>988</v>
          </cell>
          <cell r="K13">
            <v>976</v>
          </cell>
          <cell r="O13">
            <v>983</v>
          </cell>
          <cell r="V13">
            <v>1050</v>
          </cell>
          <cell r="W13">
            <v>3997</v>
          </cell>
          <cell r="BN13">
            <v>1505.7671005071661</v>
          </cell>
          <cell r="CH13">
            <v>1505.7671005071661</v>
          </cell>
          <cell r="DB13">
            <v>1505.7671005071661</v>
          </cell>
          <cell r="EK13">
            <v>1505.7671005071661</v>
          </cell>
          <cell r="EP13">
            <v>6023.0684020286644</v>
          </cell>
        </row>
        <row r="14">
          <cell r="G14">
            <v>703</v>
          </cell>
          <cell r="K14">
            <v>689</v>
          </cell>
          <cell r="O14">
            <v>699</v>
          </cell>
          <cell r="V14">
            <v>938</v>
          </cell>
          <cell r="W14">
            <v>3029</v>
          </cell>
          <cell r="BN14">
            <v>1066.9699393164276</v>
          </cell>
          <cell r="CH14">
            <v>1066.9699393164276</v>
          </cell>
          <cell r="DB14">
            <v>1066.9699393164276</v>
          </cell>
          <cell r="EK14">
            <v>1066.9699393164276</v>
          </cell>
          <cell r="EP14">
            <v>4267.8797572657104</v>
          </cell>
        </row>
        <row r="17">
          <cell r="G17">
            <v>374</v>
          </cell>
          <cell r="K17">
            <v>390</v>
          </cell>
          <cell r="O17">
            <v>390</v>
          </cell>
          <cell r="V17">
            <v>390</v>
          </cell>
          <cell r="W17">
            <v>1544</v>
          </cell>
          <cell r="BN17">
            <v>2113.8073171428568</v>
          </cell>
          <cell r="CH17">
            <v>2113.8073171428568</v>
          </cell>
          <cell r="DB17">
            <v>2113.8073171428568</v>
          </cell>
          <cell r="EK17">
            <v>2113.8073171428568</v>
          </cell>
          <cell r="EP17">
            <v>8455.2292685714274</v>
          </cell>
        </row>
        <row r="18">
          <cell r="G18">
            <v>374</v>
          </cell>
          <cell r="K18">
            <v>390</v>
          </cell>
          <cell r="O18">
            <v>390</v>
          </cell>
          <cell r="V18">
            <v>390</v>
          </cell>
          <cell r="W18">
            <v>1544</v>
          </cell>
          <cell r="BN18">
            <v>2113.8073171428568</v>
          </cell>
          <cell r="CH18">
            <v>2113.8073171428568</v>
          </cell>
          <cell r="DB18">
            <v>2113.8073171428568</v>
          </cell>
          <cell r="EK18">
            <v>2113.8073171428568</v>
          </cell>
          <cell r="EP18">
            <v>8455.2292685714274</v>
          </cell>
        </row>
        <row r="19">
          <cell r="G19">
            <v>450</v>
          </cell>
          <cell r="K19">
            <v>480</v>
          </cell>
          <cell r="O19">
            <v>480</v>
          </cell>
          <cell r="V19">
            <v>480</v>
          </cell>
          <cell r="W19">
            <v>1890</v>
          </cell>
          <cell r="BN19">
            <v>2601.6090057142856</v>
          </cell>
          <cell r="CH19">
            <v>2601.6090057142856</v>
          </cell>
          <cell r="DB19">
            <v>2601.6090057142856</v>
          </cell>
          <cell r="EK19">
            <v>2601.6090057142856</v>
          </cell>
          <cell r="EP19">
            <v>10406.436022857142</v>
          </cell>
        </row>
        <row r="22">
          <cell r="G22">
            <v>315</v>
          </cell>
          <cell r="K22">
            <v>315</v>
          </cell>
          <cell r="O22">
            <v>315</v>
          </cell>
          <cell r="V22">
            <v>315</v>
          </cell>
          <cell r="W22">
            <v>1260</v>
          </cell>
          <cell r="BN22">
            <v>1861.5510696774195</v>
          </cell>
          <cell r="CH22">
            <v>1861.5510696774195</v>
          </cell>
          <cell r="DB22">
            <v>1861.5510696774195</v>
          </cell>
          <cell r="EK22">
            <v>1861.5510696774195</v>
          </cell>
          <cell r="EP22">
            <v>7446.204278709678</v>
          </cell>
        </row>
        <row r="23">
          <cell r="G23">
            <v>315</v>
          </cell>
          <cell r="K23">
            <v>315</v>
          </cell>
          <cell r="O23">
            <v>315</v>
          </cell>
          <cell r="V23">
            <v>315</v>
          </cell>
          <cell r="W23">
            <v>1260</v>
          </cell>
          <cell r="BN23">
            <v>1861.5510696774195</v>
          </cell>
          <cell r="CH23">
            <v>1861.5510696774195</v>
          </cell>
          <cell r="DB23">
            <v>1861.5510696774195</v>
          </cell>
          <cell r="EK23">
            <v>1861.5510696774195</v>
          </cell>
          <cell r="EP23">
            <v>7446.204278709678</v>
          </cell>
        </row>
        <row r="24">
          <cell r="G24">
            <v>300</v>
          </cell>
          <cell r="K24">
            <v>300</v>
          </cell>
          <cell r="O24">
            <v>300</v>
          </cell>
          <cell r="V24">
            <v>300</v>
          </cell>
          <cell r="W24">
            <v>1200</v>
          </cell>
          <cell r="BN24">
            <v>1772.9057806451615</v>
          </cell>
          <cell r="CH24">
            <v>1772.9057806451615</v>
          </cell>
          <cell r="DB24">
            <v>1772.9057806451615</v>
          </cell>
          <cell r="EK24">
            <v>1772.9057806451615</v>
          </cell>
          <cell r="EP24">
            <v>7091.6231225806459</v>
          </cell>
        </row>
        <row r="27">
          <cell r="G27">
            <v>497</v>
          </cell>
          <cell r="K27">
            <v>493</v>
          </cell>
          <cell r="O27">
            <v>497</v>
          </cell>
          <cell r="V27">
            <v>503</v>
          </cell>
          <cell r="W27">
            <v>1990</v>
          </cell>
          <cell r="BN27">
            <v>1724.7569783132531</v>
          </cell>
          <cell r="CH27">
            <v>1724.7569783132531</v>
          </cell>
          <cell r="DB27">
            <v>1724.7569783132531</v>
          </cell>
          <cell r="EK27">
            <v>1724.7569783132531</v>
          </cell>
          <cell r="EP27">
            <v>6899.0279132530122</v>
          </cell>
        </row>
        <row r="28">
          <cell r="G28">
            <v>180</v>
          </cell>
          <cell r="K28">
            <v>180</v>
          </cell>
          <cell r="O28">
            <v>180</v>
          </cell>
          <cell r="V28">
            <v>180</v>
          </cell>
          <cell r="W28">
            <v>720</v>
          </cell>
          <cell r="BN28">
            <v>631.00865060240972</v>
          </cell>
          <cell r="CH28">
            <v>631.00865060240972</v>
          </cell>
          <cell r="DB28">
            <v>631.00865060240972</v>
          </cell>
          <cell r="EK28">
            <v>631.00865060240972</v>
          </cell>
          <cell r="EP28">
            <v>2524.0346024096389</v>
          </cell>
        </row>
        <row r="29">
          <cell r="G29">
            <v>326</v>
          </cell>
          <cell r="K29">
            <v>325</v>
          </cell>
          <cell r="O29">
            <v>329</v>
          </cell>
          <cell r="V29">
            <v>339</v>
          </cell>
          <cell r="W29">
            <v>1319</v>
          </cell>
          <cell r="BN29">
            <v>1135.8155710843378</v>
          </cell>
          <cell r="CH29">
            <v>1135.8155710843378</v>
          </cell>
          <cell r="DB29">
            <v>1135.8155710843378</v>
          </cell>
          <cell r="EK29">
            <v>1135.8155710843378</v>
          </cell>
          <cell r="EP29">
            <v>4543.262284337351</v>
          </cell>
        </row>
        <row r="32">
          <cell r="G32">
            <v>90</v>
          </cell>
          <cell r="K32">
            <v>90</v>
          </cell>
          <cell r="O32">
            <v>90</v>
          </cell>
          <cell r="V32">
            <v>90</v>
          </cell>
          <cell r="W32">
            <v>360</v>
          </cell>
          <cell r="BN32">
            <v>231.94966153846156</v>
          </cell>
          <cell r="CH32">
            <v>231.94966153846156</v>
          </cell>
          <cell r="DB32">
            <v>231.94966153846156</v>
          </cell>
          <cell r="EK32">
            <v>231.94966153846156</v>
          </cell>
          <cell r="EP32">
            <v>927.79864615384622</v>
          </cell>
        </row>
        <row r="33">
          <cell r="G33">
            <v>105</v>
          </cell>
          <cell r="K33">
            <v>105</v>
          </cell>
          <cell r="O33">
            <v>105</v>
          </cell>
          <cell r="V33">
            <v>105</v>
          </cell>
          <cell r="W33">
            <v>420</v>
          </cell>
          <cell r="BN33">
            <v>270.60793846153848</v>
          </cell>
          <cell r="CH33">
            <v>270.60793846153848</v>
          </cell>
          <cell r="DB33">
            <v>270.60793846153848</v>
          </cell>
          <cell r="EK33">
            <v>270.60793846153848</v>
          </cell>
          <cell r="EP33">
            <v>1082.4317538461539</v>
          </cell>
        </row>
        <row r="36">
          <cell r="G36">
            <v>149</v>
          </cell>
          <cell r="K36">
            <v>160</v>
          </cell>
          <cell r="O36">
            <v>157</v>
          </cell>
          <cell r="V36">
            <v>132</v>
          </cell>
          <cell r="W36">
            <v>598</v>
          </cell>
          <cell r="BN36">
            <v>578.27186999999992</v>
          </cell>
          <cell r="CH36">
            <v>578.27186999999992</v>
          </cell>
          <cell r="DB36">
            <v>578.27186999999992</v>
          </cell>
          <cell r="EK36">
            <v>301.4783601986756</v>
          </cell>
          <cell r="EP36">
            <v>2036.2939701986754</v>
          </cell>
        </row>
        <row r="37">
          <cell r="G37">
            <v>177</v>
          </cell>
          <cell r="K37">
            <v>154</v>
          </cell>
          <cell r="O37">
            <v>147</v>
          </cell>
          <cell r="V37">
            <v>109</v>
          </cell>
          <cell r="W37">
            <v>587</v>
          </cell>
          <cell r="BN37">
            <v>556.45029000000011</v>
          </cell>
          <cell r="CH37">
            <v>556.45029000000011</v>
          </cell>
          <cell r="DB37">
            <v>556.45029000000011</v>
          </cell>
          <cell r="EK37">
            <v>316.39247370860932</v>
          </cell>
          <cell r="EP37">
            <v>1985.7433437086097</v>
          </cell>
        </row>
        <row r="38">
          <cell r="G38">
            <v>131</v>
          </cell>
          <cell r="K38">
            <v>145</v>
          </cell>
          <cell r="O38">
            <v>141</v>
          </cell>
          <cell r="V38">
            <v>102</v>
          </cell>
          <cell r="W38">
            <v>519</v>
          </cell>
          <cell r="BN38">
            <v>523.71792000000005</v>
          </cell>
          <cell r="CH38">
            <v>523.71792000000005</v>
          </cell>
          <cell r="DB38">
            <v>523.71792000000005</v>
          </cell>
          <cell r="EK38">
            <v>269.98092609271526</v>
          </cell>
          <cell r="EP38">
            <v>1841.1346860927151</v>
          </cell>
        </row>
        <row r="41">
          <cell r="G41">
            <v>2245</v>
          </cell>
          <cell r="K41">
            <v>2547</v>
          </cell>
          <cell r="O41">
            <v>2245</v>
          </cell>
          <cell r="V41">
            <v>2141</v>
          </cell>
          <cell r="W41">
            <v>9178</v>
          </cell>
          <cell r="BN41">
            <v>2583.231088850755</v>
          </cell>
          <cell r="CH41">
            <v>2583.231088850755</v>
          </cell>
          <cell r="DB41">
            <v>2583.231088850755</v>
          </cell>
          <cell r="EK41">
            <v>1022.343904262993</v>
          </cell>
          <cell r="EP41">
            <v>8772.0371708152579</v>
          </cell>
        </row>
        <row r="42">
          <cell r="G42">
            <v>2052</v>
          </cell>
          <cell r="K42">
            <v>2052</v>
          </cell>
          <cell r="O42">
            <v>2052</v>
          </cell>
          <cell r="V42">
            <v>2052</v>
          </cell>
          <cell r="W42">
            <v>8208</v>
          </cell>
          <cell r="BN42">
            <v>2081.1897111589124</v>
          </cell>
          <cell r="CH42">
            <v>2081.1897111589124</v>
          </cell>
          <cell r="DB42">
            <v>2081.1897111589124</v>
          </cell>
          <cell r="EK42">
            <v>841.19854310187691</v>
          </cell>
          <cell r="EP42">
            <v>7084.7676765786127</v>
          </cell>
        </row>
        <row r="43">
          <cell r="G43">
            <v>366</v>
          </cell>
          <cell r="K43">
            <v>366</v>
          </cell>
          <cell r="O43">
            <v>366</v>
          </cell>
          <cell r="V43">
            <v>366</v>
          </cell>
          <cell r="W43">
            <v>1464</v>
          </cell>
          <cell r="BN43">
            <v>371.20635199033234</v>
          </cell>
          <cell r="CH43">
            <v>371.20635199033234</v>
          </cell>
          <cell r="DB43">
            <v>371.20635199033234</v>
          </cell>
          <cell r="EK43">
            <v>150.03833663513009</v>
          </cell>
          <cell r="EP43">
            <v>1263.6573926061271</v>
          </cell>
        </row>
        <row r="46">
          <cell r="G46">
            <v>253</v>
          </cell>
          <cell r="K46">
            <v>253</v>
          </cell>
          <cell r="O46">
            <v>253</v>
          </cell>
          <cell r="V46">
            <v>253</v>
          </cell>
          <cell r="W46">
            <v>1012</v>
          </cell>
          <cell r="BN46">
            <v>1212.1433264921466</v>
          </cell>
          <cell r="CH46">
            <v>1212.1433264921466</v>
          </cell>
          <cell r="DB46">
            <v>1212.1433264921466</v>
          </cell>
          <cell r="EK46">
            <v>1212.1433264921466</v>
          </cell>
          <cell r="EP46">
            <v>4848.5733059685863</v>
          </cell>
        </row>
        <row r="47">
          <cell r="G47">
            <v>250</v>
          </cell>
          <cell r="K47">
            <v>249</v>
          </cell>
          <cell r="O47">
            <v>250</v>
          </cell>
          <cell r="V47">
            <v>250</v>
          </cell>
          <cell r="W47">
            <v>999</v>
          </cell>
          <cell r="BN47">
            <v>1197.7130487958116</v>
          </cell>
          <cell r="CH47">
            <v>1197.7130487958116</v>
          </cell>
          <cell r="DB47">
            <v>1197.7130487958116</v>
          </cell>
          <cell r="EK47">
            <v>1197.7130487958116</v>
          </cell>
          <cell r="EP47">
            <v>4790.8521951832463</v>
          </cell>
        </row>
        <row r="48">
          <cell r="G48">
            <v>73</v>
          </cell>
          <cell r="K48">
            <v>74</v>
          </cell>
          <cell r="O48">
            <v>73</v>
          </cell>
          <cell r="V48">
            <v>73</v>
          </cell>
          <cell r="W48">
            <v>293</v>
          </cell>
          <cell r="BN48">
            <v>346.32666471204186</v>
          </cell>
          <cell r="CH48">
            <v>346.32666471204186</v>
          </cell>
          <cell r="DB48">
            <v>346.32666471204186</v>
          </cell>
          <cell r="EK48">
            <v>346.32666471204186</v>
          </cell>
          <cell r="EP48">
            <v>1385.3066588481674</v>
          </cell>
        </row>
        <row r="51">
          <cell r="G51">
            <v>554</v>
          </cell>
          <cell r="K51">
            <v>554</v>
          </cell>
          <cell r="O51">
            <v>554</v>
          </cell>
          <cell r="V51">
            <v>554</v>
          </cell>
          <cell r="W51">
            <v>2216</v>
          </cell>
          <cell r="BN51">
            <v>2117.7910095795251</v>
          </cell>
          <cell r="CH51">
            <v>2117.7910095795251</v>
          </cell>
          <cell r="DB51">
            <v>2117.7910095795251</v>
          </cell>
          <cell r="EK51">
            <v>884.48286010968934</v>
          </cell>
          <cell r="EP51">
            <v>7237.8558888482639</v>
          </cell>
        </row>
        <row r="52">
          <cell r="G52">
            <v>554</v>
          </cell>
          <cell r="K52">
            <v>554</v>
          </cell>
          <cell r="O52">
            <v>554</v>
          </cell>
          <cell r="V52">
            <v>554</v>
          </cell>
          <cell r="W52">
            <v>2216</v>
          </cell>
          <cell r="BN52">
            <v>2117.7910095795251</v>
          </cell>
          <cell r="CH52">
            <v>2117.7910095795251</v>
          </cell>
          <cell r="DB52">
            <v>2117.7910095795251</v>
          </cell>
          <cell r="EK52">
            <v>884.48286010968934</v>
          </cell>
          <cell r="EP52">
            <v>7237.8558888482639</v>
          </cell>
        </row>
        <row r="53">
          <cell r="G53">
            <v>539</v>
          </cell>
          <cell r="K53">
            <v>539</v>
          </cell>
          <cell r="O53">
            <v>539</v>
          </cell>
          <cell r="V53">
            <v>540</v>
          </cell>
          <cell r="W53">
            <v>2157</v>
          </cell>
          <cell r="BN53">
            <v>2060.2423408409509</v>
          </cell>
          <cell r="CH53">
            <v>2060.2423408409509</v>
          </cell>
          <cell r="DB53">
            <v>2060.2423408409509</v>
          </cell>
          <cell r="EK53">
            <v>860.44799978062167</v>
          </cell>
          <cell r="EP53">
            <v>7041.1750223034742</v>
          </cell>
        </row>
        <row r="56">
          <cell r="G56">
            <v>240</v>
          </cell>
          <cell r="K56">
            <v>240</v>
          </cell>
          <cell r="O56">
            <v>240</v>
          </cell>
          <cell r="V56">
            <v>240</v>
          </cell>
          <cell r="W56">
            <v>960</v>
          </cell>
          <cell r="BN56">
            <v>1140.3126960000006</v>
          </cell>
          <cell r="CH56">
            <v>1140.3126960000006</v>
          </cell>
          <cell r="DB56">
            <v>1140.3126960000006</v>
          </cell>
          <cell r="EK56">
            <v>557.03943200000037</v>
          </cell>
          <cell r="EP56">
            <v>3977.9775200000022</v>
          </cell>
        </row>
        <row r="57">
          <cell r="G57">
            <v>240</v>
          </cell>
          <cell r="K57">
            <v>240</v>
          </cell>
          <cell r="O57">
            <v>240</v>
          </cell>
          <cell r="V57">
            <v>240</v>
          </cell>
          <cell r="W57">
            <v>960</v>
          </cell>
          <cell r="BN57">
            <v>1140.3126960000006</v>
          </cell>
          <cell r="CH57">
            <v>1140.3126960000006</v>
          </cell>
          <cell r="DB57">
            <v>1140.3126960000006</v>
          </cell>
          <cell r="EK57">
            <v>557.03943200000037</v>
          </cell>
          <cell r="EP57">
            <v>3977.9775200000022</v>
          </cell>
        </row>
        <row r="58">
          <cell r="G58">
            <v>240</v>
          </cell>
          <cell r="K58">
            <v>240</v>
          </cell>
          <cell r="O58">
            <v>240</v>
          </cell>
          <cell r="V58">
            <v>240</v>
          </cell>
          <cell r="W58">
            <v>960</v>
          </cell>
          <cell r="BN58">
            <v>1140.3126960000006</v>
          </cell>
          <cell r="CH58">
            <v>1140.3126960000006</v>
          </cell>
          <cell r="DB58">
            <v>1140.3126960000006</v>
          </cell>
          <cell r="EK58">
            <v>557.03943200000037</v>
          </cell>
          <cell r="EP58">
            <v>3977.9775200000022</v>
          </cell>
        </row>
        <row r="61">
          <cell r="G61">
            <v>131</v>
          </cell>
          <cell r="K61">
            <v>131</v>
          </cell>
          <cell r="O61">
            <v>131</v>
          </cell>
          <cell r="V61">
            <v>135</v>
          </cell>
          <cell r="W61">
            <v>528</v>
          </cell>
          <cell r="BN61">
            <v>319.31159749253726</v>
          </cell>
          <cell r="CH61">
            <v>319.31159749253726</v>
          </cell>
          <cell r="DB61">
            <v>319.31159749253726</v>
          </cell>
          <cell r="EK61">
            <v>213.94952155223879</v>
          </cell>
          <cell r="EP61">
            <v>1171.8843140298507</v>
          </cell>
        </row>
        <row r="62">
          <cell r="G62">
            <v>131</v>
          </cell>
          <cell r="K62">
            <v>131</v>
          </cell>
          <cell r="O62">
            <v>131</v>
          </cell>
          <cell r="V62">
            <v>133</v>
          </cell>
          <cell r="W62">
            <v>526</v>
          </cell>
          <cell r="BN62">
            <v>319.31159749253726</v>
          </cell>
          <cell r="CH62">
            <v>319.31159749253726</v>
          </cell>
          <cell r="DB62">
            <v>319.31159749253726</v>
          </cell>
          <cell r="EK62">
            <v>213.94952155223879</v>
          </cell>
          <cell r="EP62">
            <v>1171.8843140298507</v>
          </cell>
        </row>
        <row r="63">
          <cell r="G63">
            <v>144</v>
          </cell>
          <cell r="K63">
            <v>144</v>
          </cell>
          <cell r="O63">
            <v>144</v>
          </cell>
          <cell r="V63">
            <v>144</v>
          </cell>
          <cell r="W63">
            <v>576</v>
          </cell>
          <cell r="BN63">
            <v>356.44085301492527</v>
          </cell>
          <cell r="CH63">
            <v>356.44085301492527</v>
          </cell>
          <cell r="DB63">
            <v>356.44085301492527</v>
          </cell>
          <cell r="EK63">
            <v>238.82737289552239</v>
          </cell>
          <cell r="EP63">
            <v>1308.1499319402983</v>
          </cell>
        </row>
        <row r="66">
          <cell r="G66">
            <v>780</v>
          </cell>
          <cell r="K66">
            <v>780</v>
          </cell>
          <cell r="O66">
            <v>780</v>
          </cell>
          <cell r="V66">
            <v>780</v>
          </cell>
          <cell r="W66">
            <v>3120</v>
          </cell>
          <cell r="BN66">
            <v>1119.9855085714287</v>
          </cell>
          <cell r="CH66">
            <v>1119.9855085714287</v>
          </cell>
          <cell r="DB66">
            <v>1119.9855085714287</v>
          </cell>
          <cell r="EK66">
            <v>1119.9855085714287</v>
          </cell>
          <cell r="EP66">
            <v>4479.9420342857147</v>
          </cell>
        </row>
        <row r="67">
          <cell r="G67">
            <v>780</v>
          </cell>
          <cell r="K67">
            <v>780</v>
          </cell>
          <cell r="O67">
            <v>780</v>
          </cell>
          <cell r="V67">
            <v>780</v>
          </cell>
          <cell r="W67">
            <v>3120</v>
          </cell>
          <cell r="BN67">
            <v>1119.9855085714287</v>
          </cell>
          <cell r="CH67">
            <v>1119.9855085714287</v>
          </cell>
          <cell r="DB67">
            <v>1119.9855085714287</v>
          </cell>
          <cell r="EK67">
            <v>1119.9855085714287</v>
          </cell>
          <cell r="EP67">
            <v>4479.9420342857147</v>
          </cell>
        </row>
        <row r="68">
          <cell r="G68">
            <v>750</v>
          </cell>
          <cell r="K68">
            <v>750</v>
          </cell>
          <cell r="O68">
            <v>750</v>
          </cell>
          <cell r="V68">
            <v>750</v>
          </cell>
          <cell r="W68">
            <v>3000</v>
          </cell>
          <cell r="BN68">
            <v>1076.9091428571428</v>
          </cell>
          <cell r="CH68">
            <v>1076.9091428571428</v>
          </cell>
          <cell r="DB68">
            <v>1076.9091428571428</v>
          </cell>
          <cell r="EK68">
            <v>1076.9091428571428</v>
          </cell>
          <cell r="EP68">
            <v>4307.6365714285712</v>
          </cell>
        </row>
        <row r="71">
          <cell r="G71">
            <v>174</v>
          </cell>
          <cell r="K71">
            <v>173</v>
          </cell>
          <cell r="O71">
            <v>174</v>
          </cell>
          <cell r="V71">
            <v>171</v>
          </cell>
          <cell r="W71">
            <v>692</v>
          </cell>
          <cell r="BN71">
            <v>441.5463043902439</v>
          </cell>
          <cell r="CH71">
            <v>441.5463043902439</v>
          </cell>
          <cell r="DB71">
            <v>441.5463043902439</v>
          </cell>
          <cell r="EK71">
            <v>441.5463043902439</v>
          </cell>
          <cell r="EP71">
            <v>1766.1852175609756</v>
          </cell>
        </row>
        <row r="72">
          <cell r="G72">
            <v>171</v>
          </cell>
          <cell r="K72">
            <v>174</v>
          </cell>
          <cell r="O72">
            <v>174</v>
          </cell>
          <cell r="V72">
            <v>170</v>
          </cell>
          <cell r="W72">
            <v>689</v>
          </cell>
          <cell r="BN72">
            <v>441.5463043902439</v>
          </cell>
          <cell r="CH72">
            <v>441.5463043902439</v>
          </cell>
          <cell r="DB72">
            <v>441.5463043902439</v>
          </cell>
          <cell r="EK72">
            <v>441.5463043902439</v>
          </cell>
          <cell r="EP72">
            <v>1766.1852175609756</v>
          </cell>
        </row>
        <row r="73">
          <cell r="G73">
            <v>140</v>
          </cell>
          <cell r="K73">
            <v>143</v>
          </cell>
          <cell r="O73">
            <v>144</v>
          </cell>
          <cell r="V73">
            <v>142</v>
          </cell>
          <cell r="W73">
            <v>569</v>
          </cell>
          <cell r="BN73">
            <v>365.41763121951215</v>
          </cell>
          <cell r="CH73">
            <v>365.41763121951215</v>
          </cell>
          <cell r="DB73">
            <v>365.41763121951215</v>
          </cell>
          <cell r="EK73">
            <v>365.41763121951215</v>
          </cell>
          <cell r="EP73">
            <v>1461.6705248780486</v>
          </cell>
        </row>
        <row r="76">
          <cell r="G76">
            <v>441</v>
          </cell>
          <cell r="K76">
            <v>444</v>
          </cell>
          <cell r="O76">
            <v>440</v>
          </cell>
          <cell r="V76">
            <v>442</v>
          </cell>
          <cell r="W76">
            <v>1767</v>
          </cell>
          <cell r="BN76">
            <v>1360.0396046715327</v>
          </cell>
          <cell r="CH76">
            <v>1360.0396046715327</v>
          </cell>
          <cell r="DB76">
            <v>1360.0396046715327</v>
          </cell>
          <cell r="EK76">
            <v>1360.0396046715327</v>
          </cell>
          <cell r="EP76">
            <v>5440.158418686131</v>
          </cell>
        </row>
        <row r="77">
          <cell r="G77">
            <v>317</v>
          </cell>
          <cell r="K77">
            <v>316</v>
          </cell>
          <cell r="O77">
            <v>315</v>
          </cell>
          <cell r="V77">
            <v>315</v>
          </cell>
          <cell r="W77">
            <v>1263</v>
          </cell>
          <cell r="BN77">
            <v>974.0824195620437</v>
          </cell>
          <cell r="CH77">
            <v>974.0824195620437</v>
          </cell>
          <cell r="DB77">
            <v>974.0824195620437</v>
          </cell>
          <cell r="EK77">
            <v>974.0824195620437</v>
          </cell>
          <cell r="EP77">
            <v>3896.3296782481748</v>
          </cell>
        </row>
        <row r="78">
          <cell r="G78">
            <v>60</v>
          </cell>
          <cell r="K78">
            <v>60</v>
          </cell>
          <cell r="O78">
            <v>60</v>
          </cell>
          <cell r="V78">
            <v>40</v>
          </cell>
          <cell r="W78">
            <v>220</v>
          </cell>
          <cell r="BN78">
            <v>183.78913576642333</v>
          </cell>
          <cell r="CH78">
            <v>183.78913576642333</v>
          </cell>
          <cell r="DB78">
            <v>183.78913576642333</v>
          </cell>
          <cell r="EK78">
            <v>183.78913576642333</v>
          </cell>
          <cell r="EP78">
            <v>735.15654306569331</v>
          </cell>
        </row>
        <row r="81">
          <cell r="G81">
            <v>187</v>
          </cell>
          <cell r="K81">
            <v>187</v>
          </cell>
          <cell r="O81">
            <v>187</v>
          </cell>
          <cell r="V81">
            <v>187</v>
          </cell>
          <cell r="W81">
            <v>748</v>
          </cell>
          <cell r="BN81">
            <v>555.32517613259665</v>
          </cell>
          <cell r="CH81">
            <v>555.32517613259665</v>
          </cell>
          <cell r="DB81">
            <v>555.32517613259665</v>
          </cell>
          <cell r="EK81">
            <v>555.32517613259665</v>
          </cell>
          <cell r="EP81">
            <v>2221.3007045303866</v>
          </cell>
        </row>
        <row r="82">
          <cell r="G82">
            <v>187</v>
          </cell>
          <cell r="K82">
            <v>186</v>
          </cell>
          <cell r="O82">
            <v>187</v>
          </cell>
          <cell r="V82">
            <v>187</v>
          </cell>
          <cell r="W82">
            <v>747</v>
          </cell>
          <cell r="BN82">
            <v>555.32517613259665</v>
          </cell>
          <cell r="CH82">
            <v>555.32517613259665</v>
          </cell>
          <cell r="DB82">
            <v>555.32517613259665</v>
          </cell>
          <cell r="EK82">
            <v>555.32517613259665</v>
          </cell>
          <cell r="EP82">
            <v>2221.3007045303866</v>
          </cell>
        </row>
        <row r="83">
          <cell r="G83">
            <v>172</v>
          </cell>
          <cell r="K83">
            <v>172</v>
          </cell>
          <cell r="O83">
            <v>172</v>
          </cell>
          <cell r="V83">
            <v>172</v>
          </cell>
          <cell r="W83">
            <v>688</v>
          </cell>
          <cell r="BN83">
            <v>510.54088773480657</v>
          </cell>
          <cell r="CH83">
            <v>510.54088773480657</v>
          </cell>
          <cell r="DB83">
            <v>510.54088773480657</v>
          </cell>
          <cell r="EK83">
            <v>510.54088773480657</v>
          </cell>
          <cell r="EP83">
            <v>2042.1635509392263</v>
          </cell>
        </row>
      </sheetData>
      <sheetData sheetId="7">
        <row r="8">
          <cell r="D8">
            <v>200</v>
          </cell>
          <cell r="G8">
            <v>602</v>
          </cell>
          <cell r="K8">
            <v>603</v>
          </cell>
          <cell r="O8">
            <v>603</v>
          </cell>
          <cell r="V8">
            <v>877</v>
          </cell>
          <cell r="W8">
            <v>2685</v>
          </cell>
          <cell r="BL8">
            <v>650.15999999999985</v>
          </cell>
          <cell r="CH8">
            <v>651.24</v>
          </cell>
          <cell r="DD8">
            <v>651.24</v>
          </cell>
          <cell r="EM8">
            <v>947.16000000000008</v>
          </cell>
          <cell r="ER8">
            <v>2899.8</v>
          </cell>
        </row>
      </sheetData>
      <sheetData sheetId="8">
        <row r="8">
          <cell r="D8">
            <v>648</v>
          </cell>
        </row>
        <row r="10">
          <cell r="G10">
            <v>763</v>
          </cell>
          <cell r="K10">
            <v>758</v>
          </cell>
          <cell r="O10">
            <v>743</v>
          </cell>
          <cell r="V10">
            <v>762</v>
          </cell>
          <cell r="W10">
            <v>3026</v>
          </cell>
          <cell r="BP10">
            <v>275.5956000000001</v>
          </cell>
          <cell r="CL10">
            <v>273.78960000000012</v>
          </cell>
          <cell r="DH10">
            <v>268.37160000000006</v>
          </cell>
          <cell r="EQ10">
            <v>275.23440000000011</v>
          </cell>
          <cell r="EV10">
            <v>1092.9912000000004</v>
          </cell>
        </row>
        <row r="11">
          <cell r="G11">
            <v>722</v>
          </cell>
          <cell r="K11">
            <v>723</v>
          </cell>
          <cell r="O11">
            <v>752</v>
          </cell>
          <cell r="V11">
            <v>762</v>
          </cell>
          <cell r="W11">
            <v>2959</v>
          </cell>
          <cell r="BP11">
            <v>172.92766400000008</v>
          </cell>
          <cell r="CL11">
            <v>173.16717600000007</v>
          </cell>
          <cell r="DH11">
            <v>180.11302400000005</v>
          </cell>
          <cell r="EQ11">
            <v>182.5081440000001</v>
          </cell>
          <cell r="EV11">
            <v>708.71600800000033</v>
          </cell>
        </row>
        <row r="12">
          <cell r="G12">
            <v>67</v>
          </cell>
          <cell r="K12">
            <v>0</v>
          </cell>
          <cell r="O12">
            <v>71</v>
          </cell>
          <cell r="V12">
            <v>73</v>
          </cell>
          <cell r="W12">
            <v>211</v>
          </cell>
          <cell r="BP12">
            <v>19.037648000000008</v>
          </cell>
          <cell r="CL12">
            <v>0</v>
          </cell>
          <cell r="DH12">
            <v>20.174224000000009</v>
          </cell>
          <cell r="EQ12">
            <v>20.742512000000008</v>
          </cell>
          <cell r="EV12">
            <v>59.954384000000033</v>
          </cell>
        </row>
        <row r="13">
          <cell r="G13">
            <v>112</v>
          </cell>
          <cell r="K13">
            <v>112</v>
          </cell>
          <cell r="O13">
            <v>119</v>
          </cell>
          <cell r="V13">
            <v>120</v>
          </cell>
          <cell r="W13">
            <v>463</v>
          </cell>
          <cell r="BP13">
            <v>40.27251200000002</v>
          </cell>
          <cell r="CL13">
            <v>40.272512000000013</v>
          </cell>
          <cell r="DH13">
            <v>42.789544000000014</v>
          </cell>
          <cell r="EQ13">
            <v>43.149120000000018</v>
          </cell>
          <cell r="EV13">
            <v>166.48368800000009</v>
          </cell>
        </row>
        <row r="14">
          <cell r="G14">
            <v>54</v>
          </cell>
          <cell r="K14">
            <v>54</v>
          </cell>
          <cell r="O14">
            <v>53</v>
          </cell>
          <cell r="V14">
            <v>55</v>
          </cell>
          <cell r="W14">
            <v>216</v>
          </cell>
          <cell r="BP14">
            <v>13.778856000000006</v>
          </cell>
          <cell r="CL14">
            <v>13.778856000000005</v>
          </cell>
          <cell r="DH14">
            <v>13.523692000000006</v>
          </cell>
          <cell r="EQ14">
            <v>14.034020000000005</v>
          </cell>
          <cell r="EV14">
            <v>55.115424000000012</v>
          </cell>
        </row>
        <row r="15">
          <cell r="G15">
            <v>0</v>
          </cell>
          <cell r="K15">
            <v>0</v>
          </cell>
          <cell r="O15">
            <v>0</v>
          </cell>
          <cell r="V15">
            <v>0</v>
          </cell>
          <cell r="W15">
            <v>0</v>
          </cell>
          <cell r="BP15">
            <v>0</v>
          </cell>
          <cell r="CL15">
            <v>0</v>
          </cell>
          <cell r="DH15">
            <v>0</v>
          </cell>
          <cell r="EQ15">
            <v>0</v>
          </cell>
          <cell r="EV15">
            <v>0</v>
          </cell>
        </row>
        <row r="16">
          <cell r="G16">
            <v>85</v>
          </cell>
          <cell r="K16">
            <v>169</v>
          </cell>
          <cell r="O16">
            <v>143</v>
          </cell>
          <cell r="V16">
            <v>224</v>
          </cell>
          <cell r="W16">
            <v>621</v>
          </cell>
          <cell r="BP16">
            <v>28.419580000000011</v>
          </cell>
          <cell r="CL16">
            <v>56.504812000000015</v>
          </cell>
          <cell r="DH16">
            <v>47.811764000000004</v>
          </cell>
          <cell r="EQ16">
            <v>74.893952000000013</v>
          </cell>
          <cell r="EV16">
            <v>207.63010800000004</v>
          </cell>
        </row>
        <row r="17">
          <cell r="G17">
            <v>61</v>
          </cell>
          <cell r="K17">
            <v>61</v>
          </cell>
          <cell r="O17">
            <v>61</v>
          </cell>
          <cell r="V17">
            <v>30</v>
          </cell>
          <cell r="W17">
            <v>213</v>
          </cell>
          <cell r="BP17">
            <v>10.398304000000005</v>
          </cell>
          <cell r="CL17">
            <v>10.398304000000003</v>
          </cell>
          <cell r="DH17">
            <v>10.398304000000003</v>
          </cell>
          <cell r="EQ17">
            <v>5.113920000000002</v>
          </cell>
          <cell r="EV17">
            <v>36.308832000000017</v>
          </cell>
        </row>
        <row r="18">
          <cell r="G18">
            <v>61</v>
          </cell>
          <cell r="K18">
            <v>61</v>
          </cell>
          <cell r="O18">
            <v>67</v>
          </cell>
          <cell r="V18">
            <v>61</v>
          </cell>
          <cell r="W18">
            <v>250</v>
          </cell>
          <cell r="BP18">
            <v>12.130216000000004</v>
          </cell>
          <cell r="CL18">
            <v>12.130216000000004</v>
          </cell>
          <cell r="DH18">
            <v>13.323352000000005</v>
          </cell>
          <cell r="EQ18">
            <v>12.130216000000004</v>
          </cell>
          <cell r="EV18">
            <v>49.71400000000002</v>
          </cell>
        </row>
        <row r="19">
          <cell r="G19">
            <v>0</v>
          </cell>
          <cell r="K19">
            <v>20</v>
          </cell>
          <cell r="O19">
            <v>20</v>
          </cell>
          <cell r="V19">
            <v>60</v>
          </cell>
          <cell r="W19">
            <v>100</v>
          </cell>
          <cell r="BP19">
            <v>0</v>
          </cell>
          <cell r="CL19">
            <v>9.8548800000000067</v>
          </cell>
          <cell r="DH19">
            <v>9.8548800000000067</v>
          </cell>
          <cell r="EQ19">
            <v>29.564640000000022</v>
          </cell>
          <cell r="EV19">
            <v>49.274400000000036</v>
          </cell>
        </row>
        <row r="20">
          <cell r="G20">
            <v>57</v>
          </cell>
          <cell r="K20">
            <v>58</v>
          </cell>
          <cell r="O20">
            <v>56</v>
          </cell>
          <cell r="V20">
            <v>57</v>
          </cell>
          <cell r="W20">
            <v>228</v>
          </cell>
          <cell r="BP20">
            <v>11.727408000000004</v>
          </cell>
          <cell r="CL20">
            <v>11.933152000000007</v>
          </cell>
          <cell r="DH20">
            <v>11.521664000000005</v>
          </cell>
          <cell r="EQ20">
            <v>11.727408000000006</v>
          </cell>
          <cell r="EV20">
            <v>46.909632000000023</v>
          </cell>
        </row>
        <row r="23">
          <cell r="G23">
            <v>46</v>
          </cell>
          <cell r="K23">
            <v>68</v>
          </cell>
          <cell r="O23">
            <v>99</v>
          </cell>
          <cell r="V23">
            <v>88</v>
          </cell>
          <cell r="W23">
            <v>301</v>
          </cell>
          <cell r="BP23">
            <v>12.545119999999994</v>
          </cell>
          <cell r="CL23">
            <v>18.544959999999993</v>
          </cell>
          <cell r="DH23">
            <v>26.999279999999988</v>
          </cell>
          <cell r="EQ23">
            <v>23.999359999999992</v>
          </cell>
          <cell r="EV23">
            <v>82.088719999999967</v>
          </cell>
        </row>
        <row r="24">
          <cell r="G24">
            <v>592</v>
          </cell>
          <cell r="K24">
            <v>593</v>
          </cell>
          <cell r="O24">
            <v>672</v>
          </cell>
          <cell r="V24">
            <v>1545</v>
          </cell>
          <cell r="W24">
            <v>3402</v>
          </cell>
          <cell r="BP24">
            <v>213.83039999999994</v>
          </cell>
          <cell r="CL24">
            <v>214.19159999999994</v>
          </cell>
          <cell r="DH24">
            <v>242.72639999999993</v>
          </cell>
          <cell r="EQ24">
            <v>558.05399999999986</v>
          </cell>
          <cell r="EV24">
            <v>1228.8023999999998</v>
          </cell>
        </row>
        <row r="25">
          <cell r="G25">
            <v>620</v>
          </cell>
          <cell r="K25">
            <v>630</v>
          </cell>
          <cell r="O25">
            <v>713</v>
          </cell>
          <cell r="V25">
            <v>693</v>
          </cell>
          <cell r="W25">
            <v>2656</v>
          </cell>
          <cell r="BP25">
            <v>148.49743999999995</v>
          </cell>
          <cell r="CL25">
            <v>150.89255999999995</v>
          </cell>
          <cell r="DH25">
            <v>170.77205599999996</v>
          </cell>
          <cell r="EQ25">
            <v>165.98181599999998</v>
          </cell>
          <cell r="EV25">
            <v>636.14387199999987</v>
          </cell>
        </row>
        <row r="26">
          <cell r="G26">
            <v>54</v>
          </cell>
          <cell r="K26">
            <v>57</v>
          </cell>
          <cell r="O26">
            <v>42</v>
          </cell>
          <cell r="V26">
            <v>160</v>
          </cell>
          <cell r="W26">
            <v>313</v>
          </cell>
          <cell r="BP26">
            <v>26.608175999999993</v>
          </cell>
          <cell r="CL26">
            <v>28.086407999999992</v>
          </cell>
          <cell r="DH26">
            <v>20.695247999999999</v>
          </cell>
          <cell r="EQ26">
            <v>78.839039999999983</v>
          </cell>
          <cell r="EV26">
            <v>154.22887199999997</v>
          </cell>
        </row>
        <row r="27">
          <cell r="G27">
            <v>152</v>
          </cell>
          <cell r="K27">
            <v>153</v>
          </cell>
          <cell r="O27">
            <v>146</v>
          </cell>
          <cell r="V27">
            <v>166</v>
          </cell>
          <cell r="W27">
            <v>617</v>
          </cell>
          <cell r="BP27">
            <v>43.189887999999996</v>
          </cell>
          <cell r="CL27">
            <v>43.474031999999994</v>
          </cell>
          <cell r="DH27">
            <v>41.485023999999996</v>
          </cell>
          <cell r="EQ27">
            <v>47.167903999999986</v>
          </cell>
          <cell r="EV27">
            <v>175.31684799999994</v>
          </cell>
        </row>
        <row r="28">
          <cell r="G28">
            <v>160</v>
          </cell>
          <cell r="K28">
            <v>162</v>
          </cell>
          <cell r="O28">
            <v>122</v>
          </cell>
          <cell r="V28">
            <v>202</v>
          </cell>
          <cell r="W28">
            <v>646</v>
          </cell>
          <cell r="BP28">
            <v>57.53215999999999</v>
          </cell>
          <cell r="CL28">
            <v>58.251311999999984</v>
          </cell>
          <cell r="DH28">
            <v>43.86827199999999</v>
          </cell>
          <cell r="EQ28">
            <v>72.634351999999978</v>
          </cell>
          <cell r="EV28">
            <v>232.28609599999999</v>
          </cell>
        </row>
        <row r="29">
          <cell r="G29">
            <v>160</v>
          </cell>
          <cell r="K29">
            <v>165</v>
          </cell>
          <cell r="O29">
            <v>111</v>
          </cell>
          <cell r="V29">
            <v>207</v>
          </cell>
          <cell r="W29">
            <v>643</v>
          </cell>
          <cell r="BP29">
            <v>40.826239999999984</v>
          </cell>
          <cell r="CL29">
            <v>42.10205999999998</v>
          </cell>
          <cell r="DH29">
            <v>28.32320399999999</v>
          </cell>
          <cell r="EQ29">
            <v>52.818947999999992</v>
          </cell>
          <cell r="EV29">
            <v>164.0704519999999</v>
          </cell>
        </row>
        <row r="30">
          <cell r="G30">
            <v>64</v>
          </cell>
          <cell r="K30">
            <v>42</v>
          </cell>
          <cell r="O30">
            <v>57</v>
          </cell>
          <cell r="V30">
            <v>101</v>
          </cell>
          <cell r="W30">
            <v>264</v>
          </cell>
          <cell r="BP30">
            <v>15.328767999999997</v>
          </cell>
          <cell r="CL30">
            <v>10.059503999999997</v>
          </cell>
          <cell r="DH30">
            <v>13.652183999999998</v>
          </cell>
          <cell r="EQ30">
            <v>24.190711999999994</v>
          </cell>
          <cell r="EV30">
            <v>63.231167999999982</v>
          </cell>
        </row>
        <row r="31">
          <cell r="G31">
            <v>0</v>
          </cell>
          <cell r="K31">
            <v>0</v>
          </cell>
          <cell r="O31">
            <v>0</v>
          </cell>
          <cell r="V31">
            <v>0</v>
          </cell>
          <cell r="W31">
            <v>0</v>
          </cell>
          <cell r="BP31">
            <v>0</v>
          </cell>
          <cell r="CL31">
            <v>0</v>
          </cell>
          <cell r="DH31">
            <v>0</v>
          </cell>
          <cell r="EQ31">
            <v>0</v>
          </cell>
          <cell r="EV31">
            <v>0</v>
          </cell>
        </row>
        <row r="32">
          <cell r="G32">
            <v>67</v>
          </cell>
          <cell r="K32">
            <v>69</v>
          </cell>
          <cell r="O32">
            <v>76</v>
          </cell>
          <cell r="V32">
            <v>61</v>
          </cell>
          <cell r="W32">
            <v>273</v>
          </cell>
          <cell r="BP32">
            <v>16.047303999999997</v>
          </cell>
          <cell r="CL32">
            <v>16.526327999999996</v>
          </cell>
          <cell r="DH32">
            <v>18.202911999999994</v>
          </cell>
          <cell r="EQ32">
            <v>14.610231999999996</v>
          </cell>
          <cell r="EV32">
            <v>65.386775999999983</v>
          </cell>
        </row>
        <row r="33">
          <cell r="G33">
            <v>222</v>
          </cell>
          <cell r="K33">
            <v>225</v>
          </cell>
          <cell r="O33">
            <v>213</v>
          </cell>
          <cell r="V33">
            <v>306</v>
          </cell>
          <cell r="W33">
            <v>966</v>
          </cell>
          <cell r="BP33">
            <v>74.225255999999973</v>
          </cell>
          <cell r="CL33">
            <v>75.228299999999962</v>
          </cell>
          <cell r="DH33">
            <v>71.216123999999965</v>
          </cell>
          <cell r="EQ33">
            <v>102.31048799999996</v>
          </cell>
          <cell r="EV33">
            <v>322.98016799999982</v>
          </cell>
        </row>
        <row r="34">
          <cell r="G34">
            <v>72</v>
          </cell>
          <cell r="K34">
            <v>73</v>
          </cell>
          <cell r="O34">
            <v>58</v>
          </cell>
          <cell r="V34">
            <v>88</v>
          </cell>
          <cell r="W34">
            <v>291</v>
          </cell>
          <cell r="BP34">
            <v>14.317631999999996</v>
          </cell>
          <cell r="CL34">
            <v>14.516487999999999</v>
          </cell>
          <cell r="DH34">
            <v>11.533647999999998</v>
          </cell>
          <cell r="EQ34">
            <v>17.499327999999995</v>
          </cell>
          <cell r="EV34">
            <v>57.867095999999989</v>
          </cell>
        </row>
        <row r="35">
          <cell r="G35">
            <v>72</v>
          </cell>
          <cell r="K35">
            <v>74</v>
          </cell>
          <cell r="O35">
            <v>73</v>
          </cell>
          <cell r="V35">
            <v>76</v>
          </cell>
          <cell r="W35">
            <v>295</v>
          </cell>
          <cell r="BP35">
            <v>12.273407999999996</v>
          </cell>
          <cell r="CL35">
            <v>12.614335999999994</v>
          </cell>
          <cell r="DH35">
            <v>12.443871999999995</v>
          </cell>
          <cell r="EQ35">
            <v>12.955263999999996</v>
          </cell>
          <cell r="EV35">
            <v>50.286879999999982</v>
          </cell>
        </row>
        <row r="36">
          <cell r="G36">
            <v>84</v>
          </cell>
          <cell r="K36">
            <v>85</v>
          </cell>
          <cell r="O36">
            <v>76</v>
          </cell>
          <cell r="V36">
            <v>70</v>
          </cell>
          <cell r="W36">
            <v>315</v>
          </cell>
          <cell r="BP36">
            <v>17.282495999999995</v>
          </cell>
          <cell r="CL36">
            <v>17.488239999999994</v>
          </cell>
          <cell r="DH36">
            <v>15.636543999999994</v>
          </cell>
          <cell r="EQ36">
            <v>14.402079999999994</v>
          </cell>
          <cell r="EV36">
            <v>64.80935999999997</v>
          </cell>
        </row>
        <row r="39">
          <cell r="G39">
            <v>570</v>
          </cell>
          <cell r="K39">
            <v>600</v>
          </cell>
          <cell r="O39">
            <v>786</v>
          </cell>
          <cell r="V39">
            <v>855</v>
          </cell>
          <cell r="W39">
            <v>2811</v>
          </cell>
          <cell r="BP39">
            <v>205.88399999999996</v>
          </cell>
          <cell r="CL39">
            <v>216.71999999999997</v>
          </cell>
          <cell r="DH39">
            <v>283.90319999999997</v>
          </cell>
          <cell r="EQ39">
            <v>308.82599999999996</v>
          </cell>
          <cell r="EV39">
            <v>1015.3331999999997</v>
          </cell>
        </row>
        <row r="40">
          <cell r="G40">
            <v>658</v>
          </cell>
          <cell r="K40">
            <v>660</v>
          </cell>
          <cell r="O40">
            <v>899</v>
          </cell>
          <cell r="V40">
            <v>994</v>
          </cell>
          <cell r="W40">
            <v>3211</v>
          </cell>
          <cell r="BP40">
            <v>157.598896</v>
          </cell>
          <cell r="CL40">
            <v>158.07792000000001</v>
          </cell>
          <cell r="DH40">
            <v>215.32128800000001</v>
          </cell>
          <cell r="EQ40">
            <v>238.074928</v>
          </cell>
          <cell r="EV40">
            <v>769.07303200000001</v>
          </cell>
        </row>
        <row r="41">
          <cell r="G41">
            <v>156</v>
          </cell>
          <cell r="K41">
            <v>159</v>
          </cell>
          <cell r="O41">
            <v>207</v>
          </cell>
          <cell r="V41">
            <v>225</v>
          </cell>
          <cell r="W41">
            <v>747</v>
          </cell>
          <cell r="BP41">
            <v>44.326464000000001</v>
          </cell>
          <cell r="CL41">
            <v>45.178895999999995</v>
          </cell>
          <cell r="DH41">
            <v>58.817807999999999</v>
          </cell>
          <cell r="EQ41">
            <v>63.932400000000001</v>
          </cell>
          <cell r="EV41">
            <v>212.25556799999998</v>
          </cell>
        </row>
        <row r="42">
          <cell r="G42">
            <v>67</v>
          </cell>
          <cell r="K42">
            <v>68</v>
          </cell>
          <cell r="O42">
            <v>99</v>
          </cell>
          <cell r="V42">
            <v>111</v>
          </cell>
          <cell r="W42">
            <v>345</v>
          </cell>
          <cell r="BP42">
            <v>24.091592000000002</v>
          </cell>
          <cell r="CL42">
            <v>24.451167999999999</v>
          </cell>
          <cell r="DH42">
            <v>35.598024000000002</v>
          </cell>
          <cell r="EQ42">
            <v>39.912936000000002</v>
          </cell>
          <cell r="EV42">
            <v>124.05372000000001</v>
          </cell>
        </row>
        <row r="43">
          <cell r="G43">
            <v>166</v>
          </cell>
          <cell r="K43">
            <v>166</v>
          </cell>
          <cell r="O43">
            <v>173</v>
          </cell>
          <cell r="V43">
            <v>175</v>
          </cell>
          <cell r="W43">
            <v>680</v>
          </cell>
          <cell r="BP43">
            <v>42.357224000000002</v>
          </cell>
          <cell r="CL43">
            <v>42.357223999999995</v>
          </cell>
          <cell r="DH43">
            <v>44.143371999999999</v>
          </cell>
          <cell r="EQ43">
            <v>44.653700000000001</v>
          </cell>
          <cell r="EV43">
            <v>173.51152000000002</v>
          </cell>
        </row>
        <row r="44">
          <cell r="G44">
            <v>175</v>
          </cell>
          <cell r="K44">
            <v>175</v>
          </cell>
          <cell r="O44">
            <v>203</v>
          </cell>
          <cell r="V44">
            <v>216</v>
          </cell>
          <cell r="W44">
            <v>769</v>
          </cell>
          <cell r="BP44">
            <v>58.510899999999992</v>
          </cell>
          <cell r="CL44">
            <v>58.510899999999999</v>
          </cell>
          <cell r="DH44">
            <v>67.872643999999994</v>
          </cell>
          <cell r="EQ44">
            <v>72.219167999999996</v>
          </cell>
          <cell r="EV44">
            <v>257.11361199999999</v>
          </cell>
        </row>
        <row r="45">
          <cell r="G45">
            <v>67</v>
          </cell>
          <cell r="K45">
            <v>69</v>
          </cell>
          <cell r="O45">
            <v>80</v>
          </cell>
          <cell r="V45">
            <v>84</v>
          </cell>
          <cell r="W45">
            <v>300</v>
          </cell>
          <cell r="BP45">
            <v>13.323352000000002</v>
          </cell>
          <cell r="CL45">
            <v>13.721064000000004</v>
          </cell>
          <cell r="DH45">
            <v>15.908480000000003</v>
          </cell>
          <cell r="EQ45">
            <v>16.703904000000001</v>
          </cell>
          <cell r="EV45">
            <v>59.656800000000011</v>
          </cell>
        </row>
        <row r="46">
          <cell r="G46">
            <v>68</v>
          </cell>
          <cell r="K46">
            <v>69</v>
          </cell>
          <cell r="O46">
            <v>79</v>
          </cell>
          <cell r="V46">
            <v>90</v>
          </cell>
          <cell r="W46">
            <v>306</v>
          </cell>
          <cell r="BP46">
            <v>11.591552</v>
          </cell>
          <cell r="CL46">
            <v>11.762016000000001</v>
          </cell>
          <cell r="DH46">
            <v>13.466655999999999</v>
          </cell>
          <cell r="EQ46">
            <v>15.341759999999999</v>
          </cell>
          <cell r="EV46">
            <v>52.161983999999997</v>
          </cell>
        </row>
        <row r="47">
          <cell r="G47">
            <v>57</v>
          </cell>
          <cell r="K47">
            <v>58</v>
          </cell>
          <cell r="O47">
            <v>67</v>
          </cell>
          <cell r="V47">
            <v>72</v>
          </cell>
          <cell r="W47">
            <v>254</v>
          </cell>
          <cell r="BP47">
            <v>11.727408</v>
          </cell>
          <cell r="CL47">
            <v>11.933152</v>
          </cell>
          <cell r="DH47">
            <v>13.784848</v>
          </cell>
          <cell r="EQ47">
            <v>14.813567999999998</v>
          </cell>
          <cell r="EV47">
            <v>52.258975999999997</v>
          </cell>
        </row>
        <row r="48">
          <cell r="G48">
            <v>37</v>
          </cell>
          <cell r="K48">
            <v>37</v>
          </cell>
          <cell r="O48">
            <v>1</v>
          </cell>
          <cell r="V48">
            <v>24</v>
          </cell>
          <cell r="W48">
            <v>99</v>
          </cell>
          <cell r="BP48">
            <v>10.09064</v>
          </cell>
          <cell r="CL48">
            <v>10.09064</v>
          </cell>
          <cell r="DH48">
            <v>0.27271999999999996</v>
          </cell>
          <cell r="EQ48">
            <v>6.5452800000000009</v>
          </cell>
          <cell r="EV48">
            <v>26.999279999999999</v>
          </cell>
        </row>
        <row r="49">
          <cell r="G49">
            <v>40</v>
          </cell>
          <cell r="K49">
            <v>42</v>
          </cell>
          <cell r="O49">
            <v>65</v>
          </cell>
          <cell r="V49">
            <v>73</v>
          </cell>
          <cell r="W49">
            <v>220</v>
          </cell>
          <cell r="BP49">
            <v>9.5804799999999997</v>
          </cell>
          <cell r="CL49">
            <v>10.059504000000002</v>
          </cell>
          <cell r="DH49">
            <v>15.568280000000001</v>
          </cell>
          <cell r="EQ49">
            <v>17.484376000000001</v>
          </cell>
          <cell r="EV49">
            <v>52.692639999999997</v>
          </cell>
        </row>
        <row r="50">
          <cell r="G50">
            <v>0</v>
          </cell>
          <cell r="K50">
            <v>0</v>
          </cell>
          <cell r="O50">
            <v>0</v>
          </cell>
          <cell r="V50">
            <v>60</v>
          </cell>
          <cell r="W50">
            <v>60</v>
          </cell>
          <cell r="BP50">
            <v>0</v>
          </cell>
          <cell r="CL50">
            <v>0</v>
          </cell>
          <cell r="DH50">
            <v>0</v>
          </cell>
          <cell r="EQ50">
            <v>14.37072</v>
          </cell>
          <cell r="EV50">
            <v>14.37072</v>
          </cell>
        </row>
        <row r="51">
          <cell r="G51">
            <v>0</v>
          </cell>
          <cell r="K51">
            <v>0</v>
          </cell>
          <cell r="O51">
            <v>0</v>
          </cell>
          <cell r="V51">
            <v>66</v>
          </cell>
          <cell r="W51">
            <v>66</v>
          </cell>
          <cell r="BP51">
            <v>0</v>
          </cell>
          <cell r="CL51">
            <v>0</v>
          </cell>
          <cell r="DH51">
            <v>0</v>
          </cell>
          <cell r="EQ51">
            <v>32.521104000000001</v>
          </cell>
          <cell r="EV51">
            <v>32.521104000000001</v>
          </cell>
        </row>
        <row r="52">
          <cell r="G52">
            <v>0</v>
          </cell>
          <cell r="K52">
            <v>0</v>
          </cell>
          <cell r="O52">
            <v>0</v>
          </cell>
          <cell r="V52">
            <v>33</v>
          </cell>
          <cell r="W52">
            <v>33</v>
          </cell>
          <cell r="BP52">
            <v>0</v>
          </cell>
          <cell r="CL52">
            <v>0</v>
          </cell>
          <cell r="DH52">
            <v>0</v>
          </cell>
          <cell r="EQ52">
            <v>7.9038960000000005</v>
          </cell>
          <cell r="EV52">
            <v>7.9038960000000005</v>
          </cell>
        </row>
        <row r="55">
          <cell r="G55">
            <v>549</v>
          </cell>
          <cell r="K55">
            <v>550</v>
          </cell>
          <cell r="O55">
            <v>626</v>
          </cell>
          <cell r="V55">
            <v>799</v>
          </cell>
          <cell r="W55">
            <v>2524</v>
          </cell>
          <cell r="BP55">
            <v>198.29880000000003</v>
          </cell>
          <cell r="CL55">
            <v>198.66000000000003</v>
          </cell>
          <cell r="DH55">
            <v>226.1112</v>
          </cell>
          <cell r="EQ55">
            <v>288.59880000000004</v>
          </cell>
          <cell r="EV55">
            <v>911.66880000000003</v>
          </cell>
        </row>
        <row r="56">
          <cell r="G56">
            <v>707</v>
          </cell>
          <cell r="K56">
            <v>721</v>
          </cell>
          <cell r="O56">
            <v>648</v>
          </cell>
          <cell r="V56">
            <v>730</v>
          </cell>
          <cell r="W56">
            <v>2806</v>
          </cell>
          <cell r="BP56">
            <v>169.33498400000002</v>
          </cell>
          <cell r="CL56">
            <v>172.688152</v>
          </cell>
          <cell r="DH56">
            <v>155.20377599999998</v>
          </cell>
          <cell r="EQ56">
            <v>174.84376</v>
          </cell>
          <cell r="EV56">
            <v>672.07067200000006</v>
          </cell>
        </row>
        <row r="57">
          <cell r="G57">
            <v>81</v>
          </cell>
          <cell r="K57">
            <v>82</v>
          </cell>
          <cell r="O57">
            <v>83</v>
          </cell>
          <cell r="V57">
            <v>109</v>
          </cell>
          <cell r="W57">
            <v>355</v>
          </cell>
          <cell r="BP57">
            <v>23.015664000000001</v>
          </cell>
          <cell r="CL57">
            <v>23.299807999999999</v>
          </cell>
          <cell r="DH57">
            <v>23.583952000000004</v>
          </cell>
          <cell r="EQ57">
            <v>30.971696000000001</v>
          </cell>
          <cell r="EV57">
            <v>100.87112</v>
          </cell>
        </row>
        <row r="58">
          <cell r="G58">
            <v>123</v>
          </cell>
          <cell r="K58">
            <v>126</v>
          </cell>
          <cell r="O58">
            <v>127</v>
          </cell>
          <cell r="V58">
            <v>127</v>
          </cell>
          <cell r="W58">
            <v>503</v>
          </cell>
          <cell r="BP58">
            <v>44.227848000000009</v>
          </cell>
          <cell r="CL58">
            <v>45.306576</v>
          </cell>
          <cell r="DH58">
            <v>45.666152000000004</v>
          </cell>
          <cell r="EQ58">
            <v>45.666152000000004</v>
          </cell>
          <cell r="EV58">
            <v>180.86672799999999</v>
          </cell>
        </row>
        <row r="59">
          <cell r="G59">
            <v>105</v>
          </cell>
          <cell r="K59">
            <v>105</v>
          </cell>
          <cell r="O59">
            <v>107</v>
          </cell>
          <cell r="V59">
            <v>108</v>
          </cell>
          <cell r="W59">
            <v>425</v>
          </cell>
          <cell r="BP59">
            <v>26.792219999999993</v>
          </cell>
          <cell r="CL59">
            <v>26.79222</v>
          </cell>
          <cell r="DH59">
            <v>27.302547999999998</v>
          </cell>
          <cell r="EQ59">
            <v>27.557711999999995</v>
          </cell>
          <cell r="EV59">
            <v>108.4447</v>
          </cell>
        </row>
        <row r="60">
          <cell r="G60">
            <v>181</v>
          </cell>
          <cell r="K60">
            <v>282</v>
          </cell>
          <cell r="O60">
            <v>329</v>
          </cell>
          <cell r="V60">
            <v>415</v>
          </cell>
          <cell r="W60">
            <v>1207</v>
          </cell>
          <cell r="BP60">
            <v>60.516987999999998</v>
          </cell>
          <cell r="CL60">
            <v>94.286135999999985</v>
          </cell>
          <cell r="DH60">
            <v>110.00049199999999</v>
          </cell>
          <cell r="EQ60">
            <v>138.75441999999998</v>
          </cell>
          <cell r="EV60">
            <v>403.55803599999996</v>
          </cell>
        </row>
        <row r="61">
          <cell r="G61">
            <v>45</v>
          </cell>
          <cell r="K61">
            <v>45</v>
          </cell>
          <cell r="O61">
            <v>57</v>
          </cell>
          <cell r="V61">
            <v>60</v>
          </cell>
          <cell r="W61">
            <v>207</v>
          </cell>
          <cell r="BP61">
            <v>8.948520000000002</v>
          </cell>
          <cell r="CL61">
            <v>8.9485200000000003</v>
          </cell>
          <cell r="DH61">
            <v>11.334792</v>
          </cell>
          <cell r="EQ61">
            <v>11.931360000000003</v>
          </cell>
          <cell r="EV61">
            <v>41.163192000000009</v>
          </cell>
        </row>
        <row r="62">
          <cell r="G62">
            <v>76</v>
          </cell>
          <cell r="K62">
            <v>78</v>
          </cell>
          <cell r="O62">
            <v>78</v>
          </cell>
          <cell r="V62">
            <v>67</v>
          </cell>
          <cell r="W62">
            <v>299</v>
          </cell>
          <cell r="BP62">
            <v>12.955264</v>
          </cell>
          <cell r="CL62">
            <v>13.296192000000001</v>
          </cell>
          <cell r="DH62">
            <v>13.296192000000001</v>
          </cell>
          <cell r="EQ62">
            <v>11.421087999999999</v>
          </cell>
          <cell r="EV62">
            <v>50.968736</v>
          </cell>
        </row>
        <row r="63">
          <cell r="G63">
            <v>132</v>
          </cell>
          <cell r="K63">
            <v>132</v>
          </cell>
          <cell r="O63">
            <v>132</v>
          </cell>
          <cell r="V63">
            <v>152</v>
          </cell>
          <cell r="W63">
            <v>548</v>
          </cell>
          <cell r="BP63">
            <v>31.615584000000005</v>
          </cell>
          <cell r="CL63">
            <v>31.615583999999998</v>
          </cell>
          <cell r="DH63">
            <v>31.615583999999998</v>
          </cell>
          <cell r="EQ63">
            <v>36.40582400000001</v>
          </cell>
          <cell r="EV63">
            <v>131.252576</v>
          </cell>
        </row>
        <row r="64">
          <cell r="G64">
            <v>135</v>
          </cell>
          <cell r="K64">
            <v>135</v>
          </cell>
          <cell r="O64">
            <v>152</v>
          </cell>
          <cell r="V64">
            <v>158</v>
          </cell>
          <cell r="W64">
            <v>580</v>
          </cell>
          <cell r="BP64">
            <v>27.775440000000003</v>
          </cell>
          <cell r="CL64">
            <v>27.77544</v>
          </cell>
          <cell r="DH64">
            <v>31.273088000000001</v>
          </cell>
          <cell r="EQ64">
            <v>32.507552000000004</v>
          </cell>
          <cell r="EV64">
            <v>119.33152000000001</v>
          </cell>
        </row>
        <row r="65">
          <cell r="G65">
            <v>81</v>
          </cell>
          <cell r="K65">
            <v>81</v>
          </cell>
          <cell r="O65">
            <v>77</v>
          </cell>
          <cell r="V65">
            <v>93</v>
          </cell>
          <cell r="W65">
            <v>332</v>
          </cell>
          <cell r="BP65">
            <v>19.400472000000001</v>
          </cell>
          <cell r="CL65">
            <v>19.400472000000001</v>
          </cell>
          <cell r="DH65">
            <v>18.442423999999995</v>
          </cell>
          <cell r="EQ65">
            <v>22.274615999999998</v>
          </cell>
          <cell r="EV65">
            <v>79.517983999999998</v>
          </cell>
        </row>
        <row r="66">
          <cell r="G66">
            <v>0</v>
          </cell>
          <cell r="K66">
            <v>0</v>
          </cell>
          <cell r="O66">
            <v>0</v>
          </cell>
          <cell r="V66">
            <v>76</v>
          </cell>
          <cell r="W66">
            <v>76</v>
          </cell>
          <cell r="BP66">
            <v>0</v>
          </cell>
          <cell r="CL66">
            <v>0</v>
          </cell>
          <cell r="DH66">
            <v>0</v>
          </cell>
          <cell r="EQ66">
            <v>18.202912000000001</v>
          </cell>
          <cell r="EV66">
            <v>18.202912000000001</v>
          </cell>
        </row>
        <row r="67">
          <cell r="G67">
            <v>75</v>
          </cell>
          <cell r="K67">
            <v>75</v>
          </cell>
          <cell r="O67">
            <v>68</v>
          </cell>
          <cell r="V67">
            <v>78</v>
          </cell>
          <cell r="W67">
            <v>296</v>
          </cell>
          <cell r="BP67">
            <v>17.9634</v>
          </cell>
          <cell r="CL67">
            <v>17.9634</v>
          </cell>
          <cell r="DH67">
            <v>16.286815999999998</v>
          </cell>
          <cell r="EQ67">
            <v>18.681936</v>
          </cell>
          <cell r="EV67">
            <v>70.895551999999995</v>
          </cell>
        </row>
        <row r="70">
          <cell r="G70">
            <v>930</v>
          </cell>
          <cell r="K70">
            <v>1017</v>
          </cell>
          <cell r="O70">
            <v>887</v>
          </cell>
          <cell r="V70">
            <v>1350</v>
          </cell>
          <cell r="W70">
            <v>4184</v>
          </cell>
          <cell r="BP70">
            <v>222.74615999999997</v>
          </cell>
          <cell r="CL70">
            <v>243.58370399999998</v>
          </cell>
          <cell r="DH70">
            <v>212.44714399999998</v>
          </cell>
          <cell r="EQ70">
            <v>323.34120000000001</v>
          </cell>
          <cell r="EV70">
            <v>1002.118208</v>
          </cell>
        </row>
        <row r="71">
          <cell r="G71">
            <v>716</v>
          </cell>
          <cell r="K71">
            <v>1380</v>
          </cell>
          <cell r="O71">
            <v>1652</v>
          </cell>
          <cell r="V71">
            <v>1965</v>
          </cell>
          <cell r="W71">
            <v>5713</v>
          </cell>
          <cell r="BP71">
            <v>258.61919999999998</v>
          </cell>
          <cell r="CL71">
            <v>498.4559999999999</v>
          </cell>
          <cell r="DH71">
            <v>596.7023999999999</v>
          </cell>
          <cell r="EQ71">
            <v>709.75799999999992</v>
          </cell>
          <cell r="EV71">
            <v>2063.5356000000002</v>
          </cell>
        </row>
        <row r="72">
          <cell r="G72">
            <v>156</v>
          </cell>
          <cell r="K72">
            <v>156</v>
          </cell>
          <cell r="O72">
            <v>176</v>
          </cell>
          <cell r="V72">
            <v>174</v>
          </cell>
          <cell r="W72">
            <v>662</v>
          </cell>
          <cell r="BP72">
            <v>39.805583999999996</v>
          </cell>
          <cell r="CL72">
            <v>39.805583999999996</v>
          </cell>
          <cell r="DH72">
            <v>44.908863999999994</v>
          </cell>
          <cell r="EQ72">
            <v>44.398535999999993</v>
          </cell>
          <cell r="EV72">
            <v>168.91856799999999</v>
          </cell>
        </row>
        <row r="73">
          <cell r="G73">
            <v>119</v>
          </cell>
          <cell r="K73">
            <v>79</v>
          </cell>
          <cell r="O73">
            <v>138</v>
          </cell>
          <cell r="V73">
            <v>241</v>
          </cell>
          <cell r="W73">
            <v>577</v>
          </cell>
          <cell r="BP73">
            <v>39.787411999999989</v>
          </cell>
          <cell r="CL73">
            <v>26.413491999999994</v>
          </cell>
          <cell r="DH73">
            <v>46.14002399999999</v>
          </cell>
          <cell r="EQ73">
            <v>80.577867999999995</v>
          </cell>
          <cell r="EV73">
            <v>192.91879599999993</v>
          </cell>
        </row>
        <row r="74">
          <cell r="G74">
            <v>88</v>
          </cell>
          <cell r="K74">
            <v>124</v>
          </cell>
          <cell r="O74">
            <v>95</v>
          </cell>
          <cell r="V74">
            <v>172</v>
          </cell>
          <cell r="W74">
            <v>479</v>
          </cell>
          <cell r="BP74">
            <v>17.499327999999998</v>
          </cell>
          <cell r="CL74">
            <v>24.658144000000004</v>
          </cell>
          <cell r="DH74">
            <v>18.89132</v>
          </cell>
          <cell r="EQ74">
            <v>34.203232</v>
          </cell>
          <cell r="EV74">
            <v>95.252024000000006</v>
          </cell>
        </row>
        <row r="75">
          <cell r="G75">
            <v>179</v>
          </cell>
          <cell r="K75">
            <v>175</v>
          </cell>
          <cell r="O75">
            <v>160</v>
          </cell>
          <cell r="V75">
            <v>161</v>
          </cell>
          <cell r="W75">
            <v>675</v>
          </cell>
          <cell r="BP75">
            <v>30.513055999999999</v>
          </cell>
          <cell r="CL75">
            <v>29.831199999999999</v>
          </cell>
          <cell r="DH75">
            <v>27.274239999999999</v>
          </cell>
          <cell r="EQ75">
            <v>27.444703999999998</v>
          </cell>
          <cell r="EV75">
            <v>115.06319999999999</v>
          </cell>
        </row>
        <row r="76">
          <cell r="G76">
            <v>24</v>
          </cell>
          <cell r="K76">
            <v>36</v>
          </cell>
          <cell r="O76">
            <v>50</v>
          </cell>
          <cell r="V76">
            <v>74</v>
          </cell>
          <cell r="W76">
            <v>184</v>
          </cell>
          <cell r="BP76">
            <v>4.937856</v>
          </cell>
          <cell r="CL76">
            <v>7.4067839999999983</v>
          </cell>
          <cell r="DH76">
            <v>10.2872</v>
          </cell>
          <cell r="EQ76">
            <v>15.225055999999997</v>
          </cell>
          <cell r="EV76">
            <v>37.856896000000006</v>
          </cell>
        </row>
        <row r="77">
          <cell r="G77">
            <v>47</v>
          </cell>
          <cell r="K77">
            <v>61</v>
          </cell>
          <cell r="O77">
            <v>99</v>
          </cell>
          <cell r="V77">
            <v>87</v>
          </cell>
          <cell r="W77">
            <v>294</v>
          </cell>
          <cell r="BP77">
            <v>16.900072000000002</v>
          </cell>
          <cell r="CL77">
            <v>21.934136000000002</v>
          </cell>
          <cell r="DH77">
            <v>35.598024000000009</v>
          </cell>
          <cell r="EQ77">
            <v>31.283111999999996</v>
          </cell>
          <cell r="EV77">
            <v>105.715344</v>
          </cell>
        </row>
        <row r="78">
          <cell r="G78">
            <v>65</v>
          </cell>
          <cell r="K78">
            <v>74</v>
          </cell>
          <cell r="O78">
            <v>143</v>
          </cell>
          <cell r="V78">
            <v>156</v>
          </cell>
          <cell r="W78">
            <v>438</v>
          </cell>
          <cell r="BP78">
            <v>18.469359999999998</v>
          </cell>
          <cell r="CL78">
            <v>21.026655999999999</v>
          </cell>
          <cell r="DH78">
            <v>40.632592000000002</v>
          </cell>
          <cell r="EQ78">
            <v>44.326463999999994</v>
          </cell>
          <cell r="EV78">
            <v>124.455072</v>
          </cell>
        </row>
        <row r="79">
          <cell r="G79">
            <v>71</v>
          </cell>
          <cell r="K79">
            <v>60</v>
          </cell>
          <cell r="O79">
            <v>33</v>
          </cell>
          <cell r="V79">
            <v>37</v>
          </cell>
          <cell r="W79">
            <v>201</v>
          </cell>
          <cell r="BP79">
            <v>34.984823999999996</v>
          </cell>
          <cell r="CL79">
            <v>29.564640000000001</v>
          </cell>
          <cell r="DH79">
            <v>16.260552000000001</v>
          </cell>
          <cell r="EQ79">
            <v>18.231527999999997</v>
          </cell>
          <cell r="EV79">
            <v>99.041544000000002</v>
          </cell>
        </row>
        <row r="80">
          <cell r="G80">
            <v>22</v>
          </cell>
          <cell r="K80">
            <v>30</v>
          </cell>
          <cell r="O80">
            <v>26</v>
          </cell>
          <cell r="V80">
            <v>57</v>
          </cell>
          <cell r="W80">
            <v>135</v>
          </cell>
          <cell r="BP80">
            <v>5.999839999999999</v>
          </cell>
          <cell r="CL80">
            <v>8.1815999999999978</v>
          </cell>
          <cell r="DH80">
            <v>7.0907199999999984</v>
          </cell>
          <cell r="EQ80">
            <v>15.545039999999998</v>
          </cell>
          <cell r="EV80">
            <v>36.817199999999993</v>
          </cell>
        </row>
        <row r="81">
          <cell r="G81">
            <v>25</v>
          </cell>
          <cell r="K81">
            <v>30</v>
          </cell>
          <cell r="O81">
            <v>30</v>
          </cell>
          <cell r="V81">
            <v>37</v>
          </cell>
          <cell r="W81">
            <v>122</v>
          </cell>
          <cell r="BP81">
            <v>5.9878</v>
          </cell>
          <cell r="CL81">
            <v>7.1853600000000002</v>
          </cell>
          <cell r="DH81">
            <v>7.1853600000000002</v>
          </cell>
          <cell r="EQ81">
            <v>8.8619439999999994</v>
          </cell>
          <cell r="EV81">
            <v>29.220464</v>
          </cell>
        </row>
        <row r="82">
          <cell r="G82">
            <v>148</v>
          </cell>
          <cell r="K82">
            <v>118</v>
          </cell>
          <cell r="O82">
            <v>50</v>
          </cell>
          <cell r="V82">
            <v>102</v>
          </cell>
          <cell r="W82">
            <v>418</v>
          </cell>
          <cell r="BP82">
            <v>35.447775999999998</v>
          </cell>
          <cell r="CL82">
            <v>28.262415999999995</v>
          </cell>
          <cell r="DH82">
            <v>11.9756</v>
          </cell>
          <cell r="EQ82">
            <v>24.430223999999999</v>
          </cell>
          <cell r="EV82">
            <v>100.11601599999999</v>
          </cell>
        </row>
        <row r="83">
          <cell r="G83">
            <v>25</v>
          </cell>
          <cell r="K83">
            <v>36</v>
          </cell>
          <cell r="O83">
            <v>30</v>
          </cell>
          <cell r="V83">
            <v>127</v>
          </cell>
          <cell r="W83">
            <v>218</v>
          </cell>
          <cell r="BP83">
            <v>5.9878</v>
          </cell>
          <cell r="CL83">
            <v>8.6224319999999999</v>
          </cell>
          <cell r="DH83">
            <v>7.1853600000000002</v>
          </cell>
          <cell r="EQ83">
            <v>30.418023999999999</v>
          </cell>
          <cell r="EV83">
            <v>52.213616000000002</v>
          </cell>
        </row>
        <row r="86">
          <cell r="G86">
            <v>420</v>
          </cell>
          <cell r="K86">
            <v>420</v>
          </cell>
          <cell r="O86">
            <v>420</v>
          </cell>
          <cell r="V86">
            <v>687</v>
          </cell>
          <cell r="W86">
            <v>1947</v>
          </cell>
          <cell r="BP86">
            <v>151.70400000000001</v>
          </cell>
          <cell r="CL86">
            <v>151.70400000000001</v>
          </cell>
          <cell r="DH86">
            <v>151.70400000000001</v>
          </cell>
          <cell r="EQ86">
            <v>248.14439999999999</v>
          </cell>
          <cell r="EV86">
            <v>703.25639999999999</v>
          </cell>
        </row>
        <row r="87">
          <cell r="G87">
            <v>420</v>
          </cell>
          <cell r="K87">
            <v>420</v>
          </cell>
          <cell r="O87">
            <v>420</v>
          </cell>
          <cell r="V87">
            <v>420</v>
          </cell>
          <cell r="W87">
            <v>1680</v>
          </cell>
          <cell r="BP87">
            <v>100.59504000000001</v>
          </cell>
          <cell r="CL87">
            <v>100.59504</v>
          </cell>
          <cell r="DH87">
            <v>100.59504</v>
          </cell>
          <cell r="EQ87">
            <v>100.59504</v>
          </cell>
          <cell r="EV87">
            <v>402.38015999999999</v>
          </cell>
        </row>
        <row r="88">
          <cell r="G88">
            <v>60</v>
          </cell>
          <cell r="K88">
            <v>60</v>
          </cell>
          <cell r="O88">
            <v>60</v>
          </cell>
          <cell r="V88">
            <v>60</v>
          </cell>
          <cell r="W88">
            <v>240</v>
          </cell>
          <cell r="BP88">
            <v>17.048639999999999</v>
          </cell>
          <cell r="CL88">
            <v>17.048639999999999</v>
          </cell>
          <cell r="DH88">
            <v>17.048639999999999</v>
          </cell>
          <cell r="EQ88">
            <v>17.048639999999999</v>
          </cell>
          <cell r="EV88">
            <v>68.194559999999996</v>
          </cell>
        </row>
        <row r="89">
          <cell r="G89">
            <v>60</v>
          </cell>
          <cell r="K89">
            <v>60</v>
          </cell>
          <cell r="O89">
            <v>60</v>
          </cell>
          <cell r="V89">
            <v>60</v>
          </cell>
          <cell r="W89">
            <v>240</v>
          </cell>
          <cell r="BP89">
            <v>21.574560000000002</v>
          </cell>
          <cell r="CL89">
            <v>21.574559999999998</v>
          </cell>
          <cell r="DH89">
            <v>21.574559999999998</v>
          </cell>
          <cell r="EQ89">
            <v>21.574559999999998</v>
          </cell>
          <cell r="EV89">
            <v>86.298239999999993</v>
          </cell>
        </row>
        <row r="90">
          <cell r="G90">
            <v>84</v>
          </cell>
          <cell r="K90">
            <v>84</v>
          </cell>
          <cell r="O90">
            <v>96</v>
          </cell>
          <cell r="V90">
            <v>96</v>
          </cell>
          <cell r="W90">
            <v>360</v>
          </cell>
          <cell r="BP90">
            <v>21.433775999999995</v>
          </cell>
          <cell r="CL90">
            <v>21.433776000000002</v>
          </cell>
          <cell r="DH90">
            <v>24.495743999999998</v>
          </cell>
          <cell r="EQ90">
            <v>24.495743999999998</v>
          </cell>
          <cell r="EV90">
            <v>91.859039999999993</v>
          </cell>
        </row>
        <row r="91">
          <cell r="G91">
            <v>52</v>
          </cell>
          <cell r="K91">
            <v>52</v>
          </cell>
          <cell r="O91">
            <v>52</v>
          </cell>
          <cell r="V91">
            <v>52</v>
          </cell>
          <cell r="W91">
            <v>208</v>
          </cell>
          <cell r="BP91">
            <v>17.386095999999998</v>
          </cell>
          <cell r="CL91">
            <v>17.386095999999998</v>
          </cell>
          <cell r="DH91">
            <v>17.386095999999998</v>
          </cell>
          <cell r="EQ91">
            <v>17.386095999999998</v>
          </cell>
          <cell r="EV91">
            <v>69.544383999999994</v>
          </cell>
        </row>
        <row r="92">
          <cell r="G92">
            <v>45</v>
          </cell>
          <cell r="K92">
            <v>45</v>
          </cell>
          <cell r="O92">
            <v>45</v>
          </cell>
          <cell r="V92">
            <v>45</v>
          </cell>
          <cell r="W92">
            <v>180</v>
          </cell>
          <cell r="BP92">
            <v>8.9485200000000003</v>
          </cell>
          <cell r="CL92">
            <v>8.9485200000000003</v>
          </cell>
          <cell r="DH92">
            <v>8.9485200000000003</v>
          </cell>
          <cell r="EQ92">
            <v>8.9485200000000003</v>
          </cell>
          <cell r="EV92">
            <v>35.794080000000001</v>
          </cell>
        </row>
        <row r="93">
          <cell r="G93">
            <v>45</v>
          </cell>
          <cell r="K93">
            <v>45</v>
          </cell>
          <cell r="O93">
            <v>45</v>
          </cell>
          <cell r="V93">
            <v>45</v>
          </cell>
          <cell r="W93">
            <v>180</v>
          </cell>
          <cell r="BP93">
            <v>7.6708799999999986</v>
          </cell>
          <cell r="CL93">
            <v>7.6708799999999995</v>
          </cell>
          <cell r="DH93">
            <v>7.6708799999999995</v>
          </cell>
          <cell r="EQ93">
            <v>7.6708799999999995</v>
          </cell>
          <cell r="EV93">
            <v>30.683519999999998</v>
          </cell>
        </row>
        <row r="94">
          <cell r="G94">
            <v>45</v>
          </cell>
          <cell r="K94">
            <v>45</v>
          </cell>
          <cell r="O94">
            <v>45</v>
          </cell>
          <cell r="V94">
            <v>45</v>
          </cell>
          <cell r="W94">
            <v>180</v>
          </cell>
          <cell r="BP94">
            <v>10.778039999999999</v>
          </cell>
          <cell r="CL94">
            <v>10.778039999999997</v>
          </cell>
          <cell r="DH94">
            <v>10.778039999999997</v>
          </cell>
          <cell r="EQ94">
            <v>10.778039999999997</v>
          </cell>
          <cell r="EV94">
            <v>43.112159999999989</v>
          </cell>
        </row>
        <row r="95">
          <cell r="G95">
            <v>57</v>
          </cell>
          <cell r="K95">
            <v>57</v>
          </cell>
          <cell r="O95">
            <v>63</v>
          </cell>
          <cell r="V95">
            <v>63</v>
          </cell>
          <cell r="W95">
            <v>240</v>
          </cell>
          <cell r="BP95">
            <v>11.727408</v>
          </cell>
          <cell r="CL95">
            <v>11.727408</v>
          </cell>
          <cell r="DH95">
            <v>12.961872</v>
          </cell>
          <cell r="EQ95">
            <v>12.961872</v>
          </cell>
          <cell r="EV95">
            <v>49.378559999999993</v>
          </cell>
        </row>
        <row r="98">
          <cell r="G98">
            <v>480</v>
          </cell>
          <cell r="K98">
            <v>480</v>
          </cell>
          <cell r="O98">
            <v>480</v>
          </cell>
          <cell r="V98">
            <v>480</v>
          </cell>
          <cell r="W98">
            <v>1920</v>
          </cell>
          <cell r="BP98">
            <v>173.376</v>
          </cell>
          <cell r="CL98">
            <v>173.376</v>
          </cell>
          <cell r="DH98">
            <v>173.376</v>
          </cell>
          <cell r="EQ98">
            <v>173.376</v>
          </cell>
          <cell r="EV98">
            <v>693.50400000000002</v>
          </cell>
        </row>
        <row r="99">
          <cell r="G99">
            <v>540</v>
          </cell>
          <cell r="K99">
            <v>540</v>
          </cell>
          <cell r="O99">
            <v>540</v>
          </cell>
          <cell r="V99">
            <v>540</v>
          </cell>
          <cell r="W99">
            <v>2160</v>
          </cell>
          <cell r="BP99">
            <v>129.33647999999999</v>
          </cell>
          <cell r="CL99">
            <v>129.33647999999999</v>
          </cell>
          <cell r="DH99">
            <v>129.33647999999999</v>
          </cell>
          <cell r="EQ99">
            <v>129.33647999999999</v>
          </cell>
          <cell r="EV99">
            <v>517.34591999999998</v>
          </cell>
        </row>
        <row r="100">
          <cell r="G100">
            <v>15</v>
          </cell>
          <cell r="K100">
            <v>15</v>
          </cell>
          <cell r="O100">
            <v>30</v>
          </cell>
          <cell r="V100">
            <v>0</v>
          </cell>
          <cell r="W100">
            <v>60</v>
          </cell>
          <cell r="BP100">
            <v>5.3936400000000004</v>
          </cell>
          <cell r="CL100">
            <v>5.3936400000000004</v>
          </cell>
          <cell r="DH100">
            <v>10.787280000000001</v>
          </cell>
          <cell r="EQ100">
            <v>0</v>
          </cell>
          <cell r="EV100">
            <v>21.574560000000002</v>
          </cell>
        </row>
        <row r="101">
          <cell r="G101">
            <v>30</v>
          </cell>
          <cell r="K101">
            <v>30</v>
          </cell>
          <cell r="O101">
            <v>30</v>
          </cell>
          <cell r="V101">
            <v>30</v>
          </cell>
          <cell r="W101">
            <v>120</v>
          </cell>
          <cell r="BP101">
            <v>7.6549199999999997</v>
          </cell>
          <cell r="CL101">
            <v>7.6549199999999988</v>
          </cell>
          <cell r="DH101">
            <v>7.6549199999999988</v>
          </cell>
          <cell r="EQ101">
            <v>7.6549199999999988</v>
          </cell>
          <cell r="EV101">
            <v>30.619679999999995</v>
          </cell>
        </row>
        <row r="102">
          <cell r="G102">
            <v>15</v>
          </cell>
          <cell r="K102">
            <v>15</v>
          </cell>
          <cell r="O102">
            <v>20</v>
          </cell>
          <cell r="V102">
            <v>22</v>
          </cell>
          <cell r="W102">
            <v>72</v>
          </cell>
          <cell r="BP102">
            <v>5.0152199999999993</v>
          </cell>
          <cell r="CL102">
            <v>5.0152199999999993</v>
          </cell>
          <cell r="DH102">
            <v>6.6869599999999991</v>
          </cell>
          <cell r="EQ102">
            <v>7.355655999999998</v>
          </cell>
          <cell r="EV102">
            <v>24.073055999999998</v>
          </cell>
        </row>
        <row r="103">
          <cell r="G103">
            <v>45</v>
          </cell>
          <cell r="K103">
            <v>45</v>
          </cell>
          <cell r="O103">
            <v>22</v>
          </cell>
          <cell r="V103">
            <v>68</v>
          </cell>
          <cell r="W103">
            <v>180</v>
          </cell>
          <cell r="BP103">
            <v>8.9485200000000003</v>
          </cell>
          <cell r="CL103">
            <v>8.948520000000002</v>
          </cell>
          <cell r="DH103">
            <v>4.3748319999999996</v>
          </cell>
          <cell r="EQ103">
            <v>13.522207999999999</v>
          </cell>
          <cell r="EV103">
            <v>35.794080000000008</v>
          </cell>
        </row>
        <row r="104">
          <cell r="G104">
            <v>90</v>
          </cell>
          <cell r="K104">
            <v>90</v>
          </cell>
          <cell r="O104">
            <v>45</v>
          </cell>
          <cell r="V104">
            <v>135</v>
          </cell>
          <cell r="W104">
            <v>360</v>
          </cell>
          <cell r="BP104">
            <v>15.341760000000001</v>
          </cell>
          <cell r="CL104">
            <v>15.341760000000001</v>
          </cell>
          <cell r="DH104">
            <v>7.6708800000000004</v>
          </cell>
          <cell r="EQ104">
            <v>23.012640000000005</v>
          </cell>
          <cell r="EV104">
            <v>61.367040000000003</v>
          </cell>
        </row>
        <row r="105">
          <cell r="G105">
            <v>19</v>
          </cell>
          <cell r="K105">
            <v>16</v>
          </cell>
          <cell r="O105">
            <v>24</v>
          </cell>
          <cell r="V105">
            <v>11</v>
          </cell>
          <cell r="W105">
            <v>70</v>
          </cell>
          <cell r="BP105">
            <v>3.9091360000000002</v>
          </cell>
          <cell r="CL105">
            <v>3.2919040000000002</v>
          </cell>
          <cell r="DH105">
            <v>4.937856</v>
          </cell>
          <cell r="EQ105">
            <v>2.2631839999999999</v>
          </cell>
          <cell r="EV105">
            <v>14.402080000000002</v>
          </cell>
        </row>
        <row r="106">
          <cell r="G106">
            <v>30</v>
          </cell>
          <cell r="K106">
            <v>30</v>
          </cell>
          <cell r="O106">
            <v>30</v>
          </cell>
          <cell r="V106">
            <v>30</v>
          </cell>
          <cell r="W106">
            <v>120</v>
          </cell>
          <cell r="BP106">
            <v>8.524320000000003</v>
          </cell>
          <cell r="CL106">
            <v>8.5243199999999995</v>
          </cell>
          <cell r="DH106">
            <v>8.5243199999999995</v>
          </cell>
          <cell r="EQ106">
            <v>8.5243199999999995</v>
          </cell>
          <cell r="EV106">
            <v>34.097279999999998</v>
          </cell>
        </row>
        <row r="109">
          <cell r="G109">
            <v>600</v>
          </cell>
          <cell r="K109">
            <v>630</v>
          </cell>
          <cell r="O109">
            <v>650</v>
          </cell>
          <cell r="V109">
            <v>610</v>
          </cell>
          <cell r="W109">
            <v>2490</v>
          </cell>
          <cell r="BP109">
            <v>216.72000000000003</v>
          </cell>
          <cell r="CL109">
            <v>227.55600000000004</v>
          </cell>
          <cell r="DH109">
            <v>234.78000000000003</v>
          </cell>
          <cell r="EQ109">
            <v>220.33200000000005</v>
          </cell>
          <cell r="EV109">
            <v>899.38800000000015</v>
          </cell>
        </row>
        <row r="110">
          <cell r="G110">
            <v>690</v>
          </cell>
          <cell r="K110">
            <v>720</v>
          </cell>
          <cell r="O110">
            <v>820</v>
          </cell>
          <cell r="V110">
            <v>620</v>
          </cell>
          <cell r="W110">
            <v>2850</v>
          </cell>
          <cell r="BP110">
            <v>165.26328000000001</v>
          </cell>
          <cell r="CL110">
            <v>172.44864000000001</v>
          </cell>
          <cell r="DH110">
            <v>196.39984000000004</v>
          </cell>
          <cell r="EQ110">
            <v>148.49744000000001</v>
          </cell>
          <cell r="EV110">
            <v>682.60919999999999</v>
          </cell>
        </row>
        <row r="111">
          <cell r="G111">
            <v>72</v>
          </cell>
          <cell r="K111">
            <v>91</v>
          </cell>
          <cell r="O111">
            <v>101</v>
          </cell>
          <cell r="V111">
            <v>61</v>
          </cell>
          <cell r="W111">
            <v>325</v>
          </cell>
          <cell r="BP111">
            <v>20.458368</v>
          </cell>
          <cell r="CL111">
            <v>25.857104</v>
          </cell>
          <cell r="DH111">
            <v>28.698543999999998</v>
          </cell>
          <cell r="EQ111">
            <v>17.332784</v>
          </cell>
          <cell r="EV111">
            <v>92.346800000000002</v>
          </cell>
        </row>
        <row r="112">
          <cell r="G112">
            <v>105</v>
          </cell>
          <cell r="K112">
            <v>160</v>
          </cell>
          <cell r="O112">
            <v>170</v>
          </cell>
          <cell r="V112">
            <v>120</v>
          </cell>
          <cell r="W112">
            <v>555</v>
          </cell>
          <cell r="BP112">
            <v>37.755480000000006</v>
          </cell>
          <cell r="CL112">
            <v>57.532160000000012</v>
          </cell>
          <cell r="DH112">
            <v>61.127920000000003</v>
          </cell>
          <cell r="EQ112">
            <v>43.149120000000011</v>
          </cell>
          <cell r="EV112">
            <v>199.56468000000004</v>
          </cell>
        </row>
        <row r="113">
          <cell r="G113">
            <v>163</v>
          </cell>
          <cell r="K113">
            <v>135</v>
          </cell>
          <cell r="O113">
            <v>135</v>
          </cell>
          <cell r="V113">
            <v>135</v>
          </cell>
          <cell r="W113">
            <v>568</v>
          </cell>
          <cell r="BP113">
            <v>41.591731999999993</v>
          </cell>
          <cell r="CL113">
            <v>34.447140000000005</v>
          </cell>
          <cell r="DH113">
            <v>34.447140000000005</v>
          </cell>
          <cell r="EQ113">
            <v>34.447140000000005</v>
          </cell>
          <cell r="EV113">
            <v>144.93315200000004</v>
          </cell>
        </row>
        <row r="114">
          <cell r="G114">
            <v>63</v>
          </cell>
          <cell r="K114">
            <v>89</v>
          </cell>
          <cell r="O114">
            <v>90</v>
          </cell>
          <cell r="V114">
            <v>70</v>
          </cell>
          <cell r="W114">
            <v>312</v>
          </cell>
          <cell r="BP114">
            <v>12.527928000000001</v>
          </cell>
          <cell r="CL114">
            <v>17.698184000000001</v>
          </cell>
          <cell r="DH114">
            <v>17.897040000000001</v>
          </cell>
          <cell r="EQ114">
            <v>13.919920000000001</v>
          </cell>
          <cell r="EV114">
            <v>62.043072000000002</v>
          </cell>
        </row>
        <row r="115">
          <cell r="G115">
            <v>110</v>
          </cell>
          <cell r="K115">
            <v>170</v>
          </cell>
          <cell r="O115">
            <v>217</v>
          </cell>
          <cell r="V115">
            <v>203</v>
          </cell>
          <cell r="W115">
            <v>700</v>
          </cell>
          <cell r="BP115">
            <v>36.778279999999995</v>
          </cell>
          <cell r="CL115">
            <v>56.83916</v>
          </cell>
          <cell r="DH115">
            <v>72.553516000000002</v>
          </cell>
          <cell r="EQ115">
            <v>67.872643999999994</v>
          </cell>
          <cell r="EV115">
            <v>234.04360000000003</v>
          </cell>
        </row>
        <row r="116">
          <cell r="G116">
            <v>127</v>
          </cell>
          <cell r="K116">
            <v>80</v>
          </cell>
          <cell r="O116">
            <v>66</v>
          </cell>
          <cell r="V116">
            <v>72</v>
          </cell>
          <cell r="W116">
            <v>345</v>
          </cell>
          <cell r="BP116">
            <v>21.648928000000005</v>
          </cell>
          <cell r="CL116">
            <v>13.637120000000003</v>
          </cell>
          <cell r="DH116">
            <v>11.250623999999998</v>
          </cell>
          <cell r="EQ116">
            <v>12.273408000000002</v>
          </cell>
          <cell r="EV116">
            <v>58.810079999999999</v>
          </cell>
        </row>
        <row r="117">
          <cell r="G117">
            <v>87</v>
          </cell>
          <cell r="K117">
            <v>87</v>
          </cell>
          <cell r="O117">
            <v>87</v>
          </cell>
          <cell r="V117">
            <v>87</v>
          </cell>
          <cell r="W117">
            <v>348</v>
          </cell>
          <cell r="BP117">
            <v>17.899728000000003</v>
          </cell>
          <cell r="CL117">
            <v>17.899728000000003</v>
          </cell>
          <cell r="DH117">
            <v>17.899728000000003</v>
          </cell>
          <cell r="EQ117">
            <v>17.899728000000003</v>
          </cell>
          <cell r="EV117">
            <v>71.598912000000013</v>
          </cell>
        </row>
        <row r="118">
          <cell r="G118">
            <v>45</v>
          </cell>
          <cell r="K118">
            <v>45</v>
          </cell>
          <cell r="O118">
            <v>45</v>
          </cell>
          <cell r="V118">
            <v>45</v>
          </cell>
          <cell r="W118">
            <v>180</v>
          </cell>
          <cell r="BP118">
            <v>10.778040000000001</v>
          </cell>
          <cell r="CL118">
            <v>10.778040000000001</v>
          </cell>
          <cell r="DH118">
            <v>10.778040000000001</v>
          </cell>
          <cell r="EQ118">
            <v>10.778040000000001</v>
          </cell>
          <cell r="EV118">
            <v>43.112160000000003</v>
          </cell>
        </row>
        <row r="119">
          <cell r="G119">
            <v>0</v>
          </cell>
          <cell r="K119">
            <v>0</v>
          </cell>
          <cell r="O119">
            <v>0</v>
          </cell>
          <cell r="V119">
            <v>0</v>
          </cell>
          <cell r="W119">
            <v>0</v>
          </cell>
          <cell r="BP119">
            <v>0</v>
          </cell>
          <cell r="CL119">
            <v>0</v>
          </cell>
          <cell r="DH119">
            <v>0</v>
          </cell>
          <cell r="EQ119">
            <v>0</v>
          </cell>
          <cell r="EV119">
            <v>0</v>
          </cell>
        </row>
        <row r="120">
          <cell r="G120">
            <v>37</v>
          </cell>
          <cell r="K120">
            <v>50</v>
          </cell>
          <cell r="O120">
            <v>60</v>
          </cell>
          <cell r="V120">
            <v>30</v>
          </cell>
          <cell r="W120">
            <v>177</v>
          </cell>
          <cell r="BP120">
            <v>18.231528000000004</v>
          </cell>
          <cell r="CL120">
            <v>24.6372</v>
          </cell>
          <cell r="DH120">
            <v>29.564640000000001</v>
          </cell>
          <cell r="EQ120">
            <v>14.78232</v>
          </cell>
          <cell r="EV120">
            <v>87.215688000000014</v>
          </cell>
        </row>
        <row r="121">
          <cell r="G121">
            <v>27</v>
          </cell>
          <cell r="K121">
            <v>27</v>
          </cell>
          <cell r="O121">
            <v>30</v>
          </cell>
          <cell r="V121">
            <v>30</v>
          </cell>
          <cell r="W121">
            <v>114</v>
          </cell>
          <cell r="BP121">
            <v>6.4668240000000008</v>
          </cell>
          <cell r="CL121">
            <v>6.4668239999999999</v>
          </cell>
          <cell r="DH121">
            <v>7.1853600000000002</v>
          </cell>
          <cell r="EQ121">
            <v>7.1853600000000002</v>
          </cell>
          <cell r="EV121">
            <v>27.304367999999997</v>
          </cell>
        </row>
        <row r="124">
          <cell r="G124">
            <v>507</v>
          </cell>
          <cell r="K124">
            <v>507</v>
          </cell>
          <cell r="O124">
            <v>507</v>
          </cell>
          <cell r="V124">
            <v>945</v>
          </cell>
          <cell r="W124">
            <v>2466</v>
          </cell>
          <cell r="BP124">
            <v>183.1284</v>
          </cell>
          <cell r="CL124">
            <v>183.12839999999997</v>
          </cell>
          <cell r="DH124">
            <v>183.12839999999997</v>
          </cell>
          <cell r="EQ124">
            <v>341.334</v>
          </cell>
          <cell r="EV124">
            <v>890.71919999999989</v>
          </cell>
        </row>
        <row r="125">
          <cell r="G125">
            <v>477</v>
          </cell>
          <cell r="K125">
            <v>477</v>
          </cell>
          <cell r="O125">
            <v>478</v>
          </cell>
          <cell r="V125">
            <v>477</v>
          </cell>
          <cell r="W125">
            <v>1909</v>
          </cell>
          <cell r="BP125">
            <v>114.247224</v>
          </cell>
          <cell r="CL125">
            <v>114.24722400000002</v>
          </cell>
          <cell r="DH125">
            <v>114.48673600000001</v>
          </cell>
          <cell r="EQ125">
            <v>114.24722400000002</v>
          </cell>
          <cell r="EV125">
            <v>457.22840800000006</v>
          </cell>
        </row>
        <row r="126">
          <cell r="G126">
            <v>112</v>
          </cell>
          <cell r="K126">
            <v>114</v>
          </cell>
          <cell r="O126">
            <v>161</v>
          </cell>
          <cell r="V126">
            <v>113</v>
          </cell>
          <cell r="W126">
            <v>500</v>
          </cell>
          <cell r="BP126">
            <v>31.824128000000002</v>
          </cell>
          <cell r="CL126">
            <v>32.392416000000004</v>
          </cell>
          <cell r="DH126">
            <v>45.747184000000004</v>
          </cell>
          <cell r="EQ126">
            <v>32.108271999999999</v>
          </cell>
          <cell r="EV126">
            <v>142.072</v>
          </cell>
        </row>
        <row r="127">
          <cell r="G127">
            <v>52</v>
          </cell>
          <cell r="K127">
            <v>51</v>
          </cell>
          <cell r="O127">
            <v>65</v>
          </cell>
          <cell r="V127">
            <v>52</v>
          </cell>
          <cell r="W127">
            <v>220</v>
          </cell>
          <cell r="BP127">
            <v>18.697952000000001</v>
          </cell>
          <cell r="CL127">
            <v>18.338376000000004</v>
          </cell>
          <cell r="DH127">
            <v>23.372440000000005</v>
          </cell>
          <cell r="EQ127">
            <v>18.697952000000001</v>
          </cell>
          <cell r="EV127">
            <v>79.10672000000001</v>
          </cell>
        </row>
        <row r="128">
          <cell r="G128">
            <v>70</v>
          </cell>
          <cell r="K128">
            <v>70</v>
          </cell>
          <cell r="O128">
            <v>90</v>
          </cell>
          <cell r="V128">
            <v>69</v>
          </cell>
          <cell r="W128">
            <v>299</v>
          </cell>
          <cell r="BP128">
            <v>17.86148</v>
          </cell>
          <cell r="CL128">
            <v>17.86148</v>
          </cell>
          <cell r="DH128">
            <v>22.964759999999998</v>
          </cell>
          <cell r="EQ128">
            <v>17.606316</v>
          </cell>
          <cell r="EV128">
            <v>76.294035999999991</v>
          </cell>
        </row>
        <row r="129">
          <cell r="G129">
            <v>69</v>
          </cell>
          <cell r="K129">
            <v>70</v>
          </cell>
          <cell r="O129">
            <v>73</v>
          </cell>
          <cell r="V129">
            <v>93</v>
          </cell>
          <cell r="W129">
            <v>305</v>
          </cell>
          <cell r="BP129">
            <v>23.070011999999995</v>
          </cell>
          <cell r="CL129">
            <v>23.404359999999993</v>
          </cell>
          <cell r="DH129">
            <v>24.407404</v>
          </cell>
          <cell r="EQ129">
            <v>31.094363999999999</v>
          </cell>
          <cell r="EV129">
            <v>101.97614</v>
          </cell>
        </row>
        <row r="130">
          <cell r="G130">
            <v>21</v>
          </cell>
          <cell r="K130">
            <v>22</v>
          </cell>
          <cell r="O130">
            <v>23</v>
          </cell>
          <cell r="V130">
            <v>50</v>
          </cell>
          <cell r="W130">
            <v>116</v>
          </cell>
          <cell r="BP130">
            <v>4.3206239999999996</v>
          </cell>
          <cell r="CL130">
            <v>4.5263679999999997</v>
          </cell>
          <cell r="DH130">
            <v>4.7321119999999999</v>
          </cell>
          <cell r="EQ130">
            <v>10.2872</v>
          </cell>
          <cell r="EV130">
            <v>23.866304000000003</v>
          </cell>
        </row>
        <row r="133">
          <cell r="G133">
            <v>640</v>
          </cell>
          <cell r="K133">
            <v>680</v>
          </cell>
          <cell r="O133">
            <v>368</v>
          </cell>
          <cell r="V133">
            <v>893</v>
          </cell>
          <cell r="W133">
            <v>2581</v>
          </cell>
          <cell r="BP133">
            <v>153.28767999999999</v>
          </cell>
          <cell r="CL133">
            <v>162.86816000000002</v>
          </cell>
          <cell r="DH133">
            <v>88.140415999999988</v>
          </cell>
          <cell r="EQ133">
            <v>213.88421600000001</v>
          </cell>
          <cell r="EV133">
            <v>618.18047200000001</v>
          </cell>
        </row>
        <row r="134">
          <cell r="G134">
            <v>60</v>
          </cell>
          <cell r="K134">
            <v>45</v>
          </cell>
          <cell r="O134">
            <v>17</v>
          </cell>
          <cell r="V134">
            <v>85</v>
          </cell>
          <cell r="W134">
            <v>207</v>
          </cell>
          <cell r="BP134">
            <v>16.363199999999999</v>
          </cell>
          <cell r="CL134">
            <v>12.272399999999998</v>
          </cell>
          <cell r="DH134">
            <v>4.636239999999999</v>
          </cell>
          <cell r="EQ134">
            <v>23.181199999999997</v>
          </cell>
          <cell r="EV134">
            <v>56.453039999999994</v>
          </cell>
        </row>
        <row r="135">
          <cell r="G135">
            <v>150</v>
          </cell>
          <cell r="K135">
            <v>323</v>
          </cell>
          <cell r="O135">
            <v>161</v>
          </cell>
          <cell r="V135">
            <v>293</v>
          </cell>
          <cell r="W135">
            <v>927</v>
          </cell>
          <cell r="BP135">
            <v>42.621600000000001</v>
          </cell>
          <cell r="CL135">
            <v>91.778511999999992</v>
          </cell>
          <cell r="DH135">
            <v>45.747183999999997</v>
          </cell>
          <cell r="EQ135">
            <v>83.254191999999975</v>
          </cell>
          <cell r="EV135">
            <v>263.40148799999997</v>
          </cell>
        </row>
        <row r="136">
          <cell r="G136">
            <v>44</v>
          </cell>
          <cell r="K136">
            <v>97</v>
          </cell>
          <cell r="O136">
            <v>84</v>
          </cell>
          <cell r="V136">
            <v>78</v>
          </cell>
          <cell r="W136">
            <v>303</v>
          </cell>
          <cell r="BP136">
            <v>15.821344000000002</v>
          </cell>
          <cell r="CL136">
            <v>34.878872000000008</v>
          </cell>
          <cell r="DH136">
            <v>30.204383999999997</v>
          </cell>
          <cell r="EQ136">
            <v>28.046928000000001</v>
          </cell>
          <cell r="EV136">
            <v>108.95152800000002</v>
          </cell>
        </row>
        <row r="137">
          <cell r="G137">
            <v>60</v>
          </cell>
          <cell r="K137">
            <v>75</v>
          </cell>
          <cell r="O137">
            <v>70</v>
          </cell>
          <cell r="V137">
            <v>175</v>
          </cell>
          <cell r="W137">
            <v>380</v>
          </cell>
          <cell r="BP137">
            <v>15.309839999999998</v>
          </cell>
          <cell r="CL137">
            <v>19.1373</v>
          </cell>
          <cell r="DH137">
            <v>17.861479999999997</v>
          </cell>
          <cell r="EQ137">
            <v>44.653700000000001</v>
          </cell>
          <cell r="EV137">
            <v>96.962320000000005</v>
          </cell>
        </row>
        <row r="138">
          <cell r="G138">
            <v>93</v>
          </cell>
          <cell r="K138">
            <v>72</v>
          </cell>
          <cell r="O138">
            <v>66</v>
          </cell>
          <cell r="V138">
            <v>438</v>
          </cell>
          <cell r="W138">
            <v>669</v>
          </cell>
          <cell r="BP138">
            <v>31.094363999999999</v>
          </cell>
          <cell r="CL138">
            <v>24.073055999999998</v>
          </cell>
          <cell r="DH138">
            <v>22.066967999999996</v>
          </cell>
          <cell r="EQ138">
            <v>146.444424</v>
          </cell>
          <cell r="EV138">
            <v>223.67881199999999</v>
          </cell>
        </row>
        <row r="139">
          <cell r="G139">
            <v>90</v>
          </cell>
          <cell r="K139">
            <v>90</v>
          </cell>
          <cell r="O139">
            <v>111</v>
          </cell>
          <cell r="V139">
            <v>89</v>
          </cell>
          <cell r="W139">
            <v>380</v>
          </cell>
          <cell r="BP139">
            <v>15.341759999999999</v>
          </cell>
          <cell r="CL139">
            <v>15.341759999999997</v>
          </cell>
          <cell r="DH139">
            <v>18.921504000000006</v>
          </cell>
          <cell r="EQ139">
            <v>15.171296000000002</v>
          </cell>
          <cell r="EV139">
            <v>64.776319999999998</v>
          </cell>
        </row>
        <row r="140">
          <cell r="G140">
            <v>94</v>
          </cell>
          <cell r="K140">
            <v>95</v>
          </cell>
          <cell r="O140">
            <v>90</v>
          </cell>
          <cell r="V140">
            <v>103</v>
          </cell>
          <cell r="W140">
            <v>382</v>
          </cell>
          <cell r="BP140">
            <v>18.692464000000001</v>
          </cell>
          <cell r="CL140">
            <v>18.89132</v>
          </cell>
          <cell r="DH140">
            <v>17.897040000000001</v>
          </cell>
          <cell r="EQ140">
            <v>20.482168000000001</v>
          </cell>
          <cell r="EV140">
            <v>75.962992000000014</v>
          </cell>
        </row>
        <row r="141">
          <cell r="G141">
            <v>480</v>
          </cell>
          <cell r="K141">
            <v>480</v>
          </cell>
          <cell r="O141">
            <v>181</v>
          </cell>
          <cell r="V141">
            <v>1159</v>
          </cell>
          <cell r="W141">
            <v>2300</v>
          </cell>
          <cell r="BP141">
            <v>173.37599999999998</v>
          </cell>
          <cell r="CL141">
            <v>173.37599999999998</v>
          </cell>
          <cell r="DH141">
            <v>65.377199999999988</v>
          </cell>
          <cell r="EQ141">
            <v>418.63079999999991</v>
          </cell>
          <cell r="EV141">
            <v>830.75999999999988</v>
          </cell>
        </row>
        <row r="142">
          <cell r="G142">
            <v>56</v>
          </cell>
          <cell r="K142">
            <v>36</v>
          </cell>
          <cell r="O142">
            <v>36</v>
          </cell>
          <cell r="V142">
            <v>41</v>
          </cell>
          <cell r="W142">
            <v>169</v>
          </cell>
          <cell r="BP142">
            <v>13.412671999999999</v>
          </cell>
          <cell r="CL142">
            <v>8.6224319999999981</v>
          </cell>
          <cell r="DH142">
            <v>8.6224319999999981</v>
          </cell>
          <cell r="EQ142">
            <v>9.8199920000000009</v>
          </cell>
          <cell r="EV142">
            <v>40.477527999999992</v>
          </cell>
        </row>
        <row r="145">
          <cell r="G145">
            <v>270</v>
          </cell>
          <cell r="K145">
            <v>270</v>
          </cell>
          <cell r="O145">
            <v>270</v>
          </cell>
          <cell r="V145">
            <v>270</v>
          </cell>
          <cell r="W145">
            <v>1080</v>
          </cell>
          <cell r="BP145">
            <v>97.523999999999987</v>
          </cell>
          <cell r="CL145">
            <v>97.524000000000001</v>
          </cell>
          <cell r="DH145">
            <v>97.524000000000001</v>
          </cell>
          <cell r="EQ145">
            <v>97.524000000000001</v>
          </cell>
          <cell r="EV145">
            <v>390.096</v>
          </cell>
        </row>
        <row r="146">
          <cell r="G146">
            <v>300</v>
          </cell>
          <cell r="K146">
            <v>300</v>
          </cell>
          <cell r="O146">
            <v>300</v>
          </cell>
          <cell r="V146">
            <v>300</v>
          </cell>
          <cell r="W146">
            <v>1200</v>
          </cell>
          <cell r="BP146">
            <v>71.8536</v>
          </cell>
          <cell r="CL146">
            <v>71.853600000000014</v>
          </cell>
          <cell r="DH146">
            <v>71.853600000000014</v>
          </cell>
          <cell r="EQ146">
            <v>71.853600000000014</v>
          </cell>
          <cell r="EV146">
            <v>287.41440000000006</v>
          </cell>
        </row>
        <row r="147">
          <cell r="G147">
            <v>15</v>
          </cell>
          <cell r="K147">
            <v>15</v>
          </cell>
          <cell r="O147">
            <v>15</v>
          </cell>
          <cell r="V147">
            <v>15</v>
          </cell>
          <cell r="W147">
            <v>60</v>
          </cell>
          <cell r="BP147">
            <v>3.8274599999999994</v>
          </cell>
          <cell r="CL147">
            <v>3.827459999999999</v>
          </cell>
          <cell r="DH147">
            <v>3.827459999999999</v>
          </cell>
          <cell r="EQ147">
            <v>3.827459999999999</v>
          </cell>
          <cell r="EV147">
            <v>15.309839999999996</v>
          </cell>
        </row>
        <row r="148">
          <cell r="G148">
            <v>23</v>
          </cell>
          <cell r="K148">
            <v>24</v>
          </cell>
          <cell r="O148">
            <v>24</v>
          </cell>
          <cell r="V148">
            <v>24</v>
          </cell>
          <cell r="W148">
            <v>95</v>
          </cell>
          <cell r="BP148">
            <v>7.6900039999999992</v>
          </cell>
          <cell r="CL148">
            <v>8.0243519999999986</v>
          </cell>
          <cell r="DH148">
            <v>8.0243519999999986</v>
          </cell>
          <cell r="EQ148">
            <v>8.0243519999999986</v>
          </cell>
          <cell r="EV148">
            <v>31.763059999999999</v>
          </cell>
        </row>
        <row r="151">
          <cell r="G151">
            <v>453</v>
          </cell>
          <cell r="K151">
            <v>388</v>
          </cell>
          <cell r="O151">
            <v>495</v>
          </cell>
          <cell r="V151">
            <v>1358</v>
          </cell>
          <cell r="W151">
            <v>2694</v>
          </cell>
          <cell r="BP151">
            <v>163.62360000000007</v>
          </cell>
          <cell r="CL151">
            <v>140.14560000000006</v>
          </cell>
          <cell r="DH151">
            <v>178.79400000000007</v>
          </cell>
          <cell r="EQ151">
            <v>490.50960000000021</v>
          </cell>
          <cell r="EV151">
            <v>973.07280000000037</v>
          </cell>
        </row>
        <row r="152">
          <cell r="G152">
            <v>570</v>
          </cell>
          <cell r="K152">
            <v>534</v>
          </cell>
          <cell r="O152">
            <v>326</v>
          </cell>
          <cell r="V152">
            <v>378</v>
          </cell>
          <cell r="W152">
            <v>1808</v>
          </cell>
          <cell r="BP152">
            <v>136.52184000000008</v>
          </cell>
          <cell r="CL152">
            <v>127.89940800000008</v>
          </cell>
          <cell r="DH152">
            <v>78.080912000000055</v>
          </cell>
          <cell r="EQ152">
            <v>90.53553600000005</v>
          </cell>
          <cell r="EV152">
            <v>433.03769600000027</v>
          </cell>
        </row>
        <row r="153">
          <cell r="G153">
            <v>45</v>
          </cell>
          <cell r="K153">
            <v>45</v>
          </cell>
          <cell r="O153">
            <v>45</v>
          </cell>
          <cell r="V153">
            <v>53</v>
          </cell>
          <cell r="W153">
            <v>188</v>
          </cell>
          <cell r="BP153">
            <v>12.786480000000008</v>
          </cell>
          <cell r="CL153">
            <v>12.786480000000005</v>
          </cell>
          <cell r="DH153">
            <v>12.786480000000005</v>
          </cell>
          <cell r="EQ153">
            <v>15.059632000000008</v>
          </cell>
          <cell r="EV153">
            <v>53.419072000000028</v>
          </cell>
        </row>
        <row r="154">
          <cell r="G154">
            <v>30</v>
          </cell>
          <cell r="K154">
            <v>30</v>
          </cell>
          <cell r="O154">
            <v>30</v>
          </cell>
          <cell r="V154">
            <v>24</v>
          </cell>
          <cell r="W154">
            <v>114</v>
          </cell>
          <cell r="BP154">
            <v>7.6549200000000042</v>
          </cell>
          <cell r="CL154">
            <v>7.6549200000000033</v>
          </cell>
          <cell r="DH154">
            <v>7.6549200000000033</v>
          </cell>
          <cell r="EQ154">
            <v>6.1239360000000023</v>
          </cell>
          <cell r="EV154">
            <v>29.088696000000013</v>
          </cell>
        </row>
        <row r="155">
          <cell r="G155">
            <v>15</v>
          </cell>
          <cell r="K155">
            <v>15</v>
          </cell>
          <cell r="O155">
            <v>15</v>
          </cell>
          <cell r="V155">
            <v>36</v>
          </cell>
          <cell r="W155">
            <v>81</v>
          </cell>
          <cell r="BP155">
            <v>5.015220000000002</v>
          </cell>
          <cell r="CL155">
            <v>5.015220000000002</v>
          </cell>
          <cell r="DH155">
            <v>5.015220000000002</v>
          </cell>
          <cell r="EQ155">
            <v>12.036528000000004</v>
          </cell>
          <cell r="EV155">
            <v>27.082188000000009</v>
          </cell>
        </row>
        <row r="156">
          <cell r="G156">
            <v>0</v>
          </cell>
          <cell r="K156">
            <v>0</v>
          </cell>
          <cell r="O156">
            <v>0</v>
          </cell>
          <cell r="V156">
            <v>0</v>
          </cell>
          <cell r="W156">
            <v>0</v>
          </cell>
          <cell r="BP156">
            <v>0</v>
          </cell>
          <cell r="CL156">
            <v>0</v>
          </cell>
          <cell r="DH156">
            <v>0</v>
          </cell>
          <cell r="EQ156">
            <v>0</v>
          </cell>
          <cell r="EV156">
            <v>0</v>
          </cell>
        </row>
        <row r="157">
          <cell r="G157">
            <v>0</v>
          </cell>
          <cell r="K157">
            <v>0</v>
          </cell>
          <cell r="O157">
            <v>0</v>
          </cell>
          <cell r="V157">
            <v>0</v>
          </cell>
          <cell r="W157">
            <v>0</v>
          </cell>
          <cell r="BP157">
            <v>0</v>
          </cell>
          <cell r="CL157">
            <v>0</v>
          </cell>
          <cell r="DH157">
            <v>0</v>
          </cell>
          <cell r="EQ157">
            <v>0</v>
          </cell>
          <cell r="EV157">
            <v>0</v>
          </cell>
        </row>
        <row r="160">
          <cell r="G160">
            <v>290</v>
          </cell>
          <cell r="K160">
            <v>290</v>
          </cell>
          <cell r="O160">
            <v>288</v>
          </cell>
          <cell r="V160">
            <v>1033</v>
          </cell>
          <cell r="W160">
            <v>1901</v>
          </cell>
          <cell r="BP160">
            <v>104.74799999999999</v>
          </cell>
          <cell r="CL160">
            <v>104.74799999999999</v>
          </cell>
          <cell r="DH160">
            <v>104.02559999999998</v>
          </cell>
          <cell r="EQ160">
            <v>373.11959999999993</v>
          </cell>
          <cell r="EV160">
            <v>686.64119999999991</v>
          </cell>
        </row>
        <row r="161">
          <cell r="G161">
            <v>270</v>
          </cell>
          <cell r="K161">
            <v>270</v>
          </cell>
          <cell r="O161">
            <v>270</v>
          </cell>
          <cell r="V161">
            <v>270</v>
          </cell>
          <cell r="W161">
            <v>1080</v>
          </cell>
          <cell r="BP161">
            <v>64.668239999999983</v>
          </cell>
          <cell r="CL161">
            <v>64.668239999999983</v>
          </cell>
          <cell r="DH161">
            <v>64.668239999999983</v>
          </cell>
          <cell r="EQ161">
            <v>64.668239999999983</v>
          </cell>
          <cell r="EV161">
            <v>258.67295999999993</v>
          </cell>
        </row>
        <row r="162">
          <cell r="G162">
            <v>66</v>
          </cell>
          <cell r="K162">
            <v>66</v>
          </cell>
          <cell r="O162">
            <v>66</v>
          </cell>
          <cell r="V162">
            <v>66</v>
          </cell>
          <cell r="W162">
            <v>264</v>
          </cell>
          <cell r="BP162">
            <v>22.066967999999996</v>
          </cell>
          <cell r="CL162">
            <v>22.066967999999996</v>
          </cell>
          <cell r="DH162">
            <v>22.066967999999996</v>
          </cell>
          <cell r="EQ162">
            <v>22.066967999999996</v>
          </cell>
          <cell r="EV162">
            <v>88.267871999999983</v>
          </cell>
        </row>
        <row r="163">
          <cell r="G163">
            <v>72</v>
          </cell>
          <cell r="K163">
            <v>72</v>
          </cell>
          <cell r="O163">
            <v>73</v>
          </cell>
          <cell r="V163">
            <v>72</v>
          </cell>
          <cell r="W163">
            <v>289</v>
          </cell>
          <cell r="BP163">
            <v>18.371807999999994</v>
          </cell>
          <cell r="CL163">
            <v>18.371807999999998</v>
          </cell>
          <cell r="DH163">
            <v>18.626971999999995</v>
          </cell>
          <cell r="EQ163">
            <v>18.371807999999998</v>
          </cell>
          <cell r="EV163">
            <v>73.742395999999999</v>
          </cell>
        </row>
        <row r="164">
          <cell r="G164">
            <v>0</v>
          </cell>
          <cell r="K164">
            <v>0</v>
          </cell>
          <cell r="O164">
            <v>0</v>
          </cell>
          <cell r="V164">
            <v>0</v>
          </cell>
          <cell r="W164">
            <v>0</v>
          </cell>
          <cell r="BP164">
            <v>0</v>
          </cell>
          <cell r="CL164">
            <v>0</v>
          </cell>
          <cell r="DH164">
            <v>0</v>
          </cell>
          <cell r="EQ164">
            <v>0</v>
          </cell>
          <cell r="EV164">
            <v>0</v>
          </cell>
        </row>
        <row r="167">
          <cell r="G167">
            <v>2470</v>
          </cell>
          <cell r="K167">
            <v>2409</v>
          </cell>
          <cell r="O167">
            <v>2388</v>
          </cell>
          <cell r="V167">
            <v>2709</v>
          </cell>
          <cell r="W167">
            <v>9976</v>
          </cell>
          <cell r="BP167">
            <v>892.1640000000001</v>
          </cell>
          <cell r="CL167">
            <v>870.13080000000014</v>
          </cell>
          <cell r="DH167">
            <v>862.54560000000004</v>
          </cell>
          <cell r="EQ167">
            <v>978.49080000000004</v>
          </cell>
          <cell r="EV167">
            <v>3603.3312000000005</v>
          </cell>
        </row>
        <row r="168">
          <cell r="G168">
            <v>1913</v>
          </cell>
          <cell r="K168">
            <v>1945</v>
          </cell>
          <cell r="O168">
            <v>1771</v>
          </cell>
          <cell r="V168">
            <v>1946</v>
          </cell>
          <cell r="W168">
            <v>7575</v>
          </cell>
          <cell r="BP168">
            <v>458.18645600000008</v>
          </cell>
          <cell r="CL168">
            <v>465.85084000000006</v>
          </cell>
          <cell r="DH168">
            <v>424.17575199999999</v>
          </cell>
          <cell r="EQ168">
            <v>466.090352</v>
          </cell>
          <cell r="EV168">
            <v>1814.3034000000002</v>
          </cell>
        </row>
        <row r="169">
          <cell r="G169">
            <v>186</v>
          </cell>
          <cell r="K169">
            <v>167</v>
          </cell>
          <cell r="O169">
            <v>267</v>
          </cell>
          <cell r="V169">
            <v>163</v>
          </cell>
          <cell r="W169">
            <v>783</v>
          </cell>
          <cell r="BP169">
            <v>52.850784000000004</v>
          </cell>
          <cell r="CL169">
            <v>47.452048000000005</v>
          </cell>
          <cell r="DH169">
            <v>75.866448000000005</v>
          </cell>
          <cell r="EQ169">
            <v>46.315472000000007</v>
          </cell>
          <cell r="EV169">
            <v>222.48475200000004</v>
          </cell>
        </row>
        <row r="170">
          <cell r="G170">
            <v>147</v>
          </cell>
          <cell r="K170">
            <v>149</v>
          </cell>
          <cell r="O170">
            <v>138</v>
          </cell>
          <cell r="V170">
            <v>128</v>
          </cell>
          <cell r="W170">
            <v>562</v>
          </cell>
          <cell r="BP170">
            <v>52.857672000000008</v>
          </cell>
          <cell r="CL170">
            <v>53.576824000000009</v>
          </cell>
          <cell r="DH170">
            <v>49.621487999999999</v>
          </cell>
          <cell r="EQ170">
            <v>46.025728000000008</v>
          </cell>
          <cell r="EV170">
            <v>202.08171200000001</v>
          </cell>
        </row>
        <row r="171">
          <cell r="G171">
            <v>454</v>
          </cell>
          <cell r="K171">
            <v>388</v>
          </cell>
          <cell r="O171">
            <v>356</v>
          </cell>
          <cell r="V171">
            <v>398</v>
          </cell>
          <cell r="W171">
            <v>1596</v>
          </cell>
          <cell r="BP171">
            <v>115.84445600000001</v>
          </cell>
          <cell r="CL171">
            <v>99.003631999999996</v>
          </cell>
          <cell r="DH171">
            <v>90.838384000000005</v>
          </cell>
          <cell r="EQ171">
            <v>101.55527199999999</v>
          </cell>
          <cell r="EV171">
            <v>407.24174399999998</v>
          </cell>
        </row>
        <row r="172">
          <cell r="G172">
            <v>577</v>
          </cell>
          <cell r="K172">
            <v>188</v>
          </cell>
          <cell r="O172">
            <v>207</v>
          </cell>
          <cell r="V172">
            <v>309</v>
          </cell>
          <cell r="W172">
            <v>1281</v>
          </cell>
          <cell r="BP172">
            <v>192.91879600000001</v>
          </cell>
          <cell r="CL172">
            <v>62.857423999999995</v>
          </cell>
          <cell r="DH172">
            <v>69.210036000000002</v>
          </cell>
          <cell r="EQ172">
            <v>103.313532</v>
          </cell>
          <cell r="EV172">
            <v>428.29978800000004</v>
          </cell>
        </row>
        <row r="173">
          <cell r="G173">
            <v>240</v>
          </cell>
          <cell r="K173">
            <v>217</v>
          </cell>
          <cell r="O173">
            <v>208</v>
          </cell>
          <cell r="V173">
            <v>238</v>
          </cell>
          <cell r="W173">
            <v>903</v>
          </cell>
          <cell r="BP173">
            <v>47.725440000000013</v>
          </cell>
          <cell r="CL173">
            <v>43.151752000000002</v>
          </cell>
          <cell r="DH173">
            <v>41.362048000000016</v>
          </cell>
          <cell r="EQ173">
            <v>47.327728000000008</v>
          </cell>
          <cell r="EV173">
            <v>179.56696800000006</v>
          </cell>
        </row>
        <row r="174">
          <cell r="G174">
            <v>117</v>
          </cell>
          <cell r="K174">
            <v>124</v>
          </cell>
          <cell r="O174">
            <v>121</v>
          </cell>
          <cell r="V174">
            <v>126</v>
          </cell>
          <cell r="W174">
            <v>488</v>
          </cell>
          <cell r="BP174">
            <v>19.944288000000004</v>
          </cell>
          <cell r="CL174">
            <v>21.137536000000001</v>
          </cell>
          <cell r="DH174">
            <v>20.626143999999996</v>
          </cell>
          <cell r="EQ174">
            <v>21.478464000000002</v>
          </cell>
          <cell r="EV174">
            <v>83.186431999999996</v>
          </cell>
        </row>
        <row r="175">
          <cell r="G175">
            <v>138</v>
          </cell>
          <cell r="K175">
            <v>154</v>
          </cell>
          <cell r="O175">
            <v>129</v>
          </cell>
          <cell r="V175">
            <v>143</v>
          </cell>
          <cell r="W175">
            <v>564</v>
          </cell>
          <cell r="BP175">
            <v>28.392671999999997</v>
          </cell>
          <cell r="CL175">
            <v>31.684576</v>
          </cell>
          <cell r="DH175">
            <v>26.540976000000001</v>
          </cell>
          <cell r="EQ175">
            <v>29.421392000000004</v>
          </cell>
          <cell r="EV175">
            <v>116.03961600000001</v>
          </cell>
        </row>
        <row r="176">
          <cell r="G176">
            <v>106</v>
          </cell>
          <cell r="K176">
            <v>119</v>
          </cell>
          <cell r="O176">
            <v>113</v>
          </cell>
          <cell r="V176">
            <v>86</v>
          </cell>
          <cell r="W176">
            <v>424</v>
          </cell>
          <cell r="BP176">
            <v>25.388272000000001</v>
          </cell>
          <cell r="CL176">
            <v>28.501928000000003</v>
          </cell>
          <cell r="DH176">
            <v>27.064856000000002</v>
          </cell>
          <cell r="EQ176">
            <v>20.598032000000003</v>
          </cell>
          <cell r="EV176">
            <v>101.55308800000002</v>
          </cell>
        </row>
        <row r="177">
          <cell r="G177">
            <v>0</v>
          </cell>
          <cell r="K177">
            <v>0</v>
          </cell>
          <cell r="O177">
            <v>21</v>
          </cell>
          <cell r="V177">
            <v>60</v>
          </cell>
          <cell r="W177">
            <v>81</v>
          </cell>
          <cell r="BP177">
            <v>0</v>
          </cell>
          <cell r="CL177">
            <v>0</v>
          </cell>
          <cell r="DH177">
            <v>5.7271199999999993</v>
          </cell>
          <cell r="EQ177">
            <v>16.363199999999999</v>
          </cell>
          <cell r="EV177">
            <v>22.090319999999998</v>
          </cell>
        </row>
        <row r="180">
          <cell r="G180">
            <v>28</v>
          </cell>
          <cell r="K180">
            <v>72</v>
          </cell>
          <cell r="O180">
            <v>56</v>
          </cell>
          <cell r="V180">
            <v>135</v>
          </cell>
          <cell r="W180">
            <v>291</v>
          </cell>
          <cell r="BP180">
            <v>7.9560319999999995</v>
          </cell>
          <cell r="CL180">
            <v>20.458368</v>
          </cell>
          <cell r="DH180">
            <v>15.912063999999997</v>
          </cell>
          <cell r="EQ180">
            <v>38.359439999999992</v>
          </cell>
          <cell r="EV180">
            <v>82.685903999999994</v>
          </cell>
        </row>
        <row r="181">
          <cell r="G181">
            <v>28</v>
          </cell>
          <cell r="K181">
            <v>67</v>
          </cell>
          <cell r="O181">
            <v>65</v>
          </cell>
          <cell r="V181">
            <v>138</v>
          </cell>
          <cell r="W181">
            <v>298</v>
          </cell>
          <cell r="BP181">
            <v>10.068128</v>
          </cell>
          <cell r="CL181">
            <v>24.091591999999999</v>
          </cell>
          <cell r="DH181">
            <v>23.372440000000001</v>
          </cell>
          <cell r="EQ181">
            <v>49.621488000000006</v>
          </cell>
          <cell r="EV181">
            <v>107.153648</v>
          </cell>
        </row>
        <row r="182">
          <cell r="G182">
            <v>30</v>
          </cell>
          <cell r="K182">
            <v>62</v>
          </cell>
          <cell r="O182">
            <v>82</v>
          </cell>
          <cell r="V182">
            <v>134</v>
          </cell>
          <cell r="W182">
            <v>308</v>
          </cell>
          <cell r="BP182">
            <v>7.6549199999999997</v>
          </cell>
          <cell r="CL182">
            <v>15.820168000000002</v>
          </cell>
          <cell r="DH182">
            <v>20.923448</v>
          </cell>
          <cell r="EQ182">
            <v>34.191975999999997</v>
          </cell>
          <cell r="EV182">
            <v>78.590512000000018</v>
          </cell>
        </row>
        <row r="183">
          <cell r="G183">
            <v>30</v>
          </cell>
          <cell r="K183">
            <v>60</v>
          </cell>
          <cell r="O183">
            <v>72</v>
          </cell>
          <cell r="V183">
            <v>160</v>
          </cell>
          <cell r="W183">
            <v>322</v>
          </cell>
          <cell r="BP183">
            <v>10.030439999999999</v>
          </cell>
          <cell r="CL183">
            <v>20.060880000000001</v>
          </cell>
          <cell r="DH183">
            <v>24.073055999999998</v>
          </cell>
          <cell r="EQ183">
            <v>53.495679999999993</v>
          </cell>
          <cell r="EV183">
            <v>107.66005599999998</v>
          </cell>
        </row>
        <row r="184">
          <cell r="G184">
            <v>29</v>
          </cell>
          <cell r="K184">
            <v>66</v>
          </cell>
          <cell r="O184">
            <v>72</v>
          </cell>
          <cell r="V184">
            <v>128</v>
          </cell>
          <cell r="W184">
            <v>295</v>
          </cell>
          <cell r="BP184">
            <v>5.7668239999999997</v>
          </cell>
          <cell r="CL184">
            <v>13.124496000000002</v>
          </cell>
          <cell r="DH184">
            <v>14.317632</v>
          </cell>
          <cell r="EQ184">
            <v>25.453568000000008</v>
          </cell>
          <cell r="EV184">
            <v>58.662520000000015</v>
          </cell>
        </row>
        <row r="185">
          <cell r="G185">
            <v>28</v>
          </cell>
          <cell r="K185">
            <v>50</v>
          </cell>
          <cell r="O185">
            <v>64</v>
          </cell>
          <cell r="V185">
            <v>100</v>
          </cell>
          <cell r="W185">
            <v>242</v>
          </cell>
          <cell r="BP185">
            <v>4.7729920000000003</v>
          </cell>
          <cell r="CL185">
            <v>8.5231999999999992</v>
          </cell>
          <cell r="DH185">
            <v>10.909696</v>
          </cell>
          <cell r="EQ185">
            <v>17.046399999999998</v>
          </cell>
          <cell r="EV185">
            <v>41.252288000000007</v>
          </cell>
        </row>
        <row r="186">
          <cell r="G186">
            <v>480</v>
          </cell>
          <cell r="K186">
            <v>480</v>
          </cell>
          <cell r="O186">
            <v>480</v>
          </cell>
          <cell r="V186">
            <v>929</v>
          </cell>
          <cell r="W186">
            <v>2369</v>
          </cell>
          <cell r="BP186">
            <v>173.37600000000003</v>
          </cell>
          <cell r="CL186">
            <v>173.37600000000003</v>
          </cell>
          <cell r="DH186">
            <v>173.37600000000003</v>
          </cell>
          <cell r="EQ186">
            <v>335.5548</v>
          </cell>
          <cell r="EV186">
            <v>855.68279999999993</v>
          </cell>
        </row>
        <row r="187">
          <cell r="G187">
            <v>540</v>
          </cell>
          <cell r="K187">
            <v>540</v>
          </cell>
          <cell r="O187">
            <v>540</v>
          </cell>
          <cell r="V187">
            <v>540</v>
          </cell>
          <cell r="W187">
            <v>2160</v>
          </cell>
          <cell r="BP187">
            <v>129.33648000000002</v>
          </cell>
          <cell r="CL187">
            <v>129.33648000000002</v>
          </cell>
          <cell r="DH187">
            <v>129.33648000000002</v>
          </cell>
          <cell r="EQ187">
            <v>129.33648000000002</v>
          </cell>
          <cell r="EV187">
            <v>517.34592000000009</v>
          </cell>
        </row>
        <row r="188">
          <cell r="G188">
            <v>29</v>
          </cell>
          <cell r="K188">
            <v>52</v>
          </cell>
          <cell r="O188">
            <v>52</v>
          </cell>
          <cell r="V188">
            <v>79</v>
          </cell>
          <cell r="W188">
            <v>212</v>
          </cell>
          <cell r="BP188">
            <v>5.966575999999999</v>
          </cell>
          <cell r="CL188">
            <v>10.698688000000001</v>
          </cell>
          <cell r="DH188">
            <v>10.698687999999999</v>
          </cell>
          <cell r="EQ188">
            <v>16.253775999999998</v>
          </cell>
          <cell r="EV188">
            <v>43.617728</v>
          </cell>
        </row>
        <row r="191">
          <cell r="G191">
            <v>640</v>
          </cell>
          <cell r="K191">
            <v>610</v>
          </cell>
          <cell r="O191">
            <v>585</v>
          </cell>
          <cell r="V191">
            <v>949</v>
          </cell>
          <cell r="W191">
            <v>2784</v>
          </cell>
          <cell r="BP191">
            <v>231.16799999999995</v>
          </cell>
          <cell r="CL191">
            <v>220.33199999999999</v>
          </cell>
          <cell r="DH191">
            <v>211.30199999999996</v>
          </cell>
          <cell r="EQ191">
            <v>342.77879999999993</v>
          </cell>
          <cell r="EV191">
            <v>1005.5807999999997</v>
          </cell>
        </row>
        <row r="192">
          <cell r="G192">
            <v>550</v>
          </cell>
          <cell r="K192">
            <v>660</v>
          </cell>
          <cell r="O192">
            <v>660</v>
          </cell>
          <cell r="V192">
            <v>630</v>
          </cell>
          <cell r="W192">
            <v>2500</v>
          </cell>
          <cell r="BP192">
            <v>131.73159999999996</v>
          </cell>
          <cell r="CL192">
            <v>158.07792000000001</v>
          </cell>
          <cell r="DH192">
            <v>158.07792000000001</v>
          </cell>
          <cell r="EQ192">
            <v>150.89256</v>
          </cell>
          <cell r="EV192">
            <v>598.78</v>
          </cell>
        </row>
        <row r="193">
          <cell r="G193">
            <v>61</v>
          </cell>
          <cell r="K193">
            <v>100</v>
          </cell>
          <cell r="O193">
            <v>84</v>
          </cell>
          <cell r="V193">
            <v>45</v>
          </cell>
          <cell r="W193">
            <v>290</v>
          </cell>
          <cell r="BP193">
            <v>21.934136000000002</v>
          </cell>
          <cell r="CL193">
            <v>35.957599999999999</v>
          </cell>
          <cell r="DH193">
            <v>30.204383999999997</v>
          </cell>
          <cell r="EQ193">
            <v>16.18092</v>
          </cell>
          <cell r="EV193">
            <v>104.27704</v>
          </cell>
        </row>
        <row r="194">
          <cell r="G194">
            <v>75</v>
          </cell>
          <cell r="K194">
            <v>75</v>
          </cell>
          <cell r="O194">
            <v>75</v>
          </cell>
          <cell r="V194">
            <v>75</v>
          </cell>
          <cell r="W194">
            <v>300</v>
          </cell>
          <cell r="BP194">
            <v>19.137299999999996</v>
          </cell>
          <cell r="CL194">
            <v>19.1373</v>
          </cell>
          <cell r="DH194">
            <v>19.1373</v>
          </cell>
          <cell r="EQ194">
            <v>19.1373</v>
          </cell>
          <cell r="EV194">
            <v>76.549199999999999</v>
          </cell>
        </row>
        <row r="195">
          <cell r="G195">
            <v>15</v>
          </cell>
          <cell r="K195">
            <v>80</v>
          </cell>
          <cell r="O195">
            <v>43</v>
          </cell>
          <cell r="V195">
            <v>101</v>
          </cell>
          <cell r="W195">
            <v>239</v>
          </cell>
          <cell r="BP195">
            <v>5.0152199999999976</v>
          </cell>
          <cell r="CL195">
            <v>26.747839999999997</v>
          </cell>
          <cell r="DH195">
            <v>14.376963999999996</v>
          </cell>
          <cell r="EQ195">
            <v>33.769147999999987</v>
          </cell>
          <cell r="EV195">
            <v>79.909171999999998</v>
          </cell>
        </row>
        <row r="196">
          <cell r="G196">
            <v>55</v>
          </cell>
          <cell r="K196">
            <v>88</v>
          </cell>
          <cell r="O196">
            <v>84</v>
          </cell>
          <cell r="V196">
            <v>60</v>
          </cell>
          <cell r="W196">
            <v>287</v>
          </cell>
          <cell r="BP196">
            <v>11.315919999999998</v>
          </cell>
          <cell r="CL196">
            <v>18.105471999999999</v>
          </cell>
          <cell r="DH196">
            <v>17.282496000000002</v>
          </cell>
          <cell r="EQ196">
            <v>12.344639999999998</v>
          </cell>
          <cell r="EV196">
            <v>59.048527999999997</v>
          </cell>
        </row>
        <row r="197">
          <cell r="G197">
            <v>45</v>
          </cell>
          <cell r="K197">
            <v>86</v>
          </cell>
          <cell r="O197">
            <v>90</v>
          </cell>
          <cell r="V197">
            <v>45</v>
          </cell>
          <cell r="W197">
            <v>266</v>
          </cell>
          <cell r="BP197">
            <v>12.786479999999999</v>
          </cell>
          <cell r="CL197">
            <v>24.436384</v>
          </cell>
          <cell r="DH197">
            <v>25.572959999999998</v>
          </cell>
          <cell r="EQ197">
            <v>12.786479999999999</v>
          </cell>
          <cell r="EV197">
            <v>75.582303999999993</v>
          </cell>
        </row>
        <row r="200">
          <cell r="G200">
            <v>436</v>
          </cell>
          <cell r="K200">
            <v>436</v>
          </cell>
          <cell r="O200">
            <v>436</v>
          </cell>
          <cell r="V200">
            <v>2999</v>
          </cell>
          <cell r="W200">
            <v>4307</v>
          </cell>
          <cell r="BP200">
            <v>157.48320000000001</v>
          </cell>
          <cell r="CL200">
            <v>157.48320000000001</v>
          </cell>
          <cell r="DH200">
            <v>157.48320000000001</v>
          </cell>
          <cell r="EQ200">
            <v>1083.2388000000001</v>
          </cell>
          <cell r="EV200">
            <v>1555.6884</v>
          </cell>
        </row>
        <row r="201">
          <cell r="G201">
            <v>585</v>
          </cell>
          <cell r="K201">
            <v>585</v>
          </cell>
          <cell r="O201">
            <v>585</v>
          </cell>
          <cell r="V201">
            <v>585</v>
          </cell>
          <cell r="W201">
            <v>2340</v>
          </cell>
          <cell r="BP201">
            <v>140.11452000000003</v>
          </cell>
          <cell r="CL201">
            <v>140.11452</v>
          </cell>
          <cell r="DH201">
            <v>140.11452</v>
          </cell>
          <cell r="EQ201">
            <v>140.11452</v>
          </cell>
          <cell r="EV201">
            <v>560.45808</v>
          </cell>
        </row>
        <row r="202">
          <cell r="G202">
            <v>60</v>
          </cell>
          <cell r="K202">
            <v>60</v>
          </cell>
          <cell r="O202">
            <v>60</v>
          </cell>
          <cell r="V202">
            <v>60</v>
          </cell>
          <cell r="W202">
            <v>240</v>
          </cell>
          <cell r="BP202">
            <v>21.574559999999998</v>
          </cell>
          <cell r="CL202">
            <v>21.574559999999998</v>
          </cell>
          <cell r="DH202">
            <v>21.574559999999998</v>
          </cell>
          <cell r="EQ202">
            <v>21.574559999999998</v>
          </cell>
          <cell r="EV202">
            <v>86.298239999999993</v>
          </cell>
        </row>
        <row r="203">
          <cell r="G203">
            <v>54</v>
          </cell>
          <cell r="K203">
            <v>54</v>
          </cell>
          <cell r="O203">
            <v>54</v>
          </cell>
          <cell r="V203">
            <v>54</v>
          </cell>
          <cell r="W203">
            <v>216</v>
          </cell>
          <cell r="BP203">
            <v>13.778855999999998</v>
          </cell>
          <cell r="CL203">
            <v>13.778855999999999</v>
          </cell>
          <cell r="DH203">
            <v>13.778855999999999</v>
          </cell>
          <cell r="EQ203">
            <v>13.778855999999999</v>
          </cell>
          <cell r="EV203">
            <v>55.115423999999997</v>
          </cell>
        </row>
        <row r="204">
          <cell r="G204">
            <v>0</v>
          </cell>
          <cell r="K204">
            <v>0</v>
          </cell>
          <cell r="O204">
            <v>0</v>
          </cell>
          <cell r="V204">
            <v>0</v>
          </cell>
          <cell r="W204">
            <v>0</v>
          </cell>
          <cell r="BP204">
            <v>0</v>
          </cell>
          <cell r="CL204">
            <v>0</v>
          </cell>
          <cell r="DH204">
            <v>0</v>
          </cell>
          <cell r="EQ204">
            <v>0</v>
          </cell>
          <cell r="EV204">
            <v>0</v>
          </cell>
        </row>
        <row r="205">
          <cell r="G205">
            <v>62</v>
          </cell>
          <cell r="K205">
            <v>63</v>
          </cell>
          <cell r="O205">
            <v>63</v>
          </cell>
          <cell r="V205">
            <v>62</v>
          </cell>
          <cell r="W205">
            <v>250</v>
          </cell>
          <cell r="BP205">
            <v>12.756128</v>
          </cell>
          <cell r="CL205">
            <v>12.961872</v>
          </cell>
          <cell r="DH205">
            <v>12.961872</v>
          </cell>
          <cell r="EQ205">
            <v>12.756128</v>
          </cell>
          <cell r="EV205">
            <v>51.435999999999993</v>
          </cell>
        </row>
        <row r="206">
          <cell r="G206">
            <v>65</v>
          </cell>
          <cell r="K206">
            <v>66</v>
          </cell>
          <cell r="O206">
            <v>66</v>
          </cell>
          <cell r="V206">
            <v>65</v>
          </cell>
          <cell r="W206">
            <v>262</v>
          </cell>
          <cell r="BP206">
            <v>18.469360000000002</v>
          </cell>
          <cell r="CL206">
            <v>18.753504000000003</v>
          </cell>
          <cell r="DH206">
            <v>18.753504000000003</v>
          </cell>
          <cell r="EQ206">
            <v>18.469360000000002</v>
          </cell>
          <cell r="EV206">
            <v>74.445728000000003</v>
          </cell>
        </row>
        <row r="207">
          <cell r="G207">
            <v>111</v>
          </cell>
          <cell r="K207">
            <v>114</v>
          </cell>
          <cell r="O207">
            <v>114</v>
          </cell>
          <cell r="V207">
            <v>111</v>
          </cell>
          <cell r="W207">
            <v>450</v>
          </cell>
          <cell r="BP207">
            <v>37.112628000000001</v>
          </cell>
          <cell r="CL207">
            <v>38.115672000000004</v>
          </cell>
          <cell r="DH207">
            <v>38.115672000000004</v>
          </cell>
          <cell r="EQ207">
            <v>37.112628000000001</v>
          </cell>
          <cell r="EV207">
            <v>150.45660000000001</v>
          </cell>
        </row>
        <row r="210">
          <cell r="G210">
            <v>334</v>
          </cell>
          <cell r="K210">
            <v>302</v>
          </cell>
          <cell r="O210">
            <v>138</v>
          </cell>
          <cell r="V210">
            <v>352</v>
          </cell>
          <cell r="W210">
            <v>1126</v>
          </cell>
          <cell r="BP210">
            <v>91.088480000000004</v>
          </cell>
          <cell r="CL210">
            <v>82.361440000000002</v>
          </cell>
          <cell r="DH210">
            <v>37.635359999999999</v>
          </cell>
          <cell r="EQ210">
            <v>95.997439999999983</v>
          </cell>
          <cell r="EV210">
            <v>307.08271999999999</v>
          </cell>
        </row>
        <row r="211">
          <cell r="G211">
            <v>108</v>
          </cell>
          <cell r="K211">
            <v>167</v>
          </cell>
          <cell r="O211">
            <v>156</v>
          </cell>
          <cell r="V211">
            <v>144</v>
          </cell>
          <cell r="W211">
            <v>575</v>
          </cell>
          <cell r="BP211">
            <v>29.453759999999996</v>
          </cell>
          <cell r="CL211">
            <v>45.544239999999988</v>
          </cell>
          <cell r="DH211">
            <v>42.544319999999992</v>
          </cell>
          <cell r="EQ211">
            <v>39.271679999999989</v>
          </cell>
          <cell r="EV211">
            <v>156.81399999999996</v>
          </cell>
        </row>
        <row r="212">
          <cell r="G212">
            <v>4518</v>
          </cell>
          <cell r="K212">
            <v>5055</v>
          </cell>
          <cell r="O212">
            <v>5055</v>
          </cell>
          <cell r="V212">
            <v>9709</v>
          </cell>
          <cell r="W212">
            <v>24337</v>
          </cell>
          <cell r="BP212">
            <v>1082.1152160000001</v>
          </cell>
          <cell r="CL212">
            <v>1210.7331599999998</v>
          </cell>
          <cell r="DH212">
            <v>1210.7331599999998</v>
          </cell>
          <cell r="EQ212">
            <v>2325.4220080000005</v>
          </cell>
          <cell r="EV212">
            <v>5829.0035439999992</v>
          </cell>
        </row>
        <row r="213">
          <cell r="G213">
            <v>0</v>
          </cell>
          <cell r="K213">
            <v>0</v>
          </cell>
          <cell r="O213">
            <v>0</v>
          </cell>
          <cell r="V213">
            <v>0</v>
          </cell>
          <cell r="W213">
            <v>0</v>
          </cell>
          <cell r="BP213">
            <v>0</v>
          </cell>
          <cell r="CL213">
            <v>0</v>
          </cell>
          <cell r="DH213">
            <v>0</v>
          </cell>
          <cell r="EQ213">
            <v>0</v>
          </cell>
          <cell r="EV213">
            <v>0</v>
          </cell>
        </row>
        <row r="214">
          <cell r="G214">
            <v>506</v>
          </cell>
          <cell r="K214">
            <v>579</v>
          </cell>
          <cell r="O214">
            <v>531</v>
          </cell>
          <cell r="V214">
            <v>420</v>
          </cell>
          <cell r="W214">
            <v>2036</v>
          </cell>
          <cell r="BP214">
            <v>249.328464</v>
          </cell>
          <cell r="CL214">
            <v>285.29877599999998</v>
          </cell>
          <cell r="DH214">
            <v>261.647064</v>
          </cell>
          <cell r="EQ214">
            <v>206.95248000000001</v>
          </cell>
          <cell r="EV214">
            <v>1003.2267840000002</v>
          </cell>
        </row>
        <row r="215">
          <cell r="G215">
            <v>352</v>
          </cell>
          <cell r="K215">
            <v>417</v>
          </cell>
          <cell r="O215">
            <v>429</v>
          </cell>
          <cell r="V215">
            <v>50</v>
          </cell>
          <cell r="W215">
            <v>1248</v>
          </cell>
          <cell r="BP215">
            <v>100.01868799999998</v>
          </cell>
          <cell r="CL215">
            <v>118.48804799999999</v>
          </cell>
          <cell r="DH215">
            <v>121.89777599999999</v>
          </cell>
          <cell r="EQ215">
            <v>14.207199999999998</v>
          </cell>
          <cell r="EV215">
            <v>354.61171200000001</v>
          </cell>
        </row>
        <row r="216">
          <cell r="G216">
            <v>150</v>
          </cell>
          <cell r="K216">
            <v>150</v>
          </cell>
          <cell r="O216">
            <v>107</v>
          </cell>
          <cell r="V216">
            <v>107</v>
          </cell>
          <cell r="W216">
            <v>514</v>
          </cell>
          <cell r="BP216">
            <v>53.936400000000006</v>
          </cell>
          <cell r="CL216">
            <v>53.936400000000006</v>
          </cell>
          <cell r="DH216">
            <v>38.474632</v>
          </cell>
          <cell r="EQ216">
            <v>38.474632</v>
          </cell>
          <cell r="EV216">
            <v>184.82206399999995</v>
          </cell>
        </row>
        <row r="217">
          <cell r="G217">
            <v>648</v>
          </cell>
          <cell r="K217">
            <v>744</v>
          </cell>
          <cell r="O217">
            <v>140</v>
          </cell>
          <cell r="V217">
            <v>620</v>
          </cell>
          <cell r="W217">
            <v>2152</v>
          </cell>
          <cell r="BP217">
            <v>165.34627199999997</v>
          </cell>
          <cell r="CL217">
            <v>189.842016</v>
          </cell>
          <cell r="DH217">
            <v>35.722959999999993</v>
          </cell>
          <cell r="EQ217">
            <v>158.20167999999998</v>
          </cell>
          <cell r="EV217">
            <v>549.11292800000001</v>
          </cell>
        </row>
        <row r="218">
          <cell r="G218">
            <v>144</v>
          </cell>
          <cell r="K218">
            <v>144</v>
          </cell>
          <cell r="O218">
            <v>147</v>
          </cell>
          <cell r="V218">
            <v>511</v>
          </cell>
          <cell r="W218">
            <v>946</v>
          </cell>
          <cell r="BP218">
            <v>29.731968000000002</v>
          </cell>
          <cell r="CL218">
            <v>29.731968000000006</v>
          </cell>
          <cell r="DH218">
            <v>30.351384000000003</v>
          </cell>
          <cell r="EQ218">
            <v>105.507192</v>
          </cell>
          <cell r="EV218">
            <v>195.32251200000002</v>
          </cell>
        </row>
        <row r="219">
          <cell r="G219">
            <v>222</v>
          </cell>
          <cell r="K219">
            <v>222</v>
          </cell>
          <cell r="O219">
            <v>222</v>
          </cell>
          <cell r="V219">
            <v>601</v>
          </cell>
          <cell r="W219">
            <v>1267</v>
          </cell>
          <cell r="BP219">
            <v>53.171663999999993</v>
          </cell>
          <cell r="CL219">
            <v>53.171663999999993</v>
          </cell>
          <cell r="DH219">
            <v>53.171663999999993</v>
          </cell>
          <cell r="EQ219">
            <v>143.94671199999999</v>
          </cell>
          <cell r="EV219">
            <v>303.46170399999994</v>
          </cell>
        </row>
        <row r="220">
          <cell r="G220">
            <v>127</v>
          </cell>
          <cell r="K220">
            <v>135</v>
          </cell>
          <cell r="O220">
            <v>135</v>
          </cell>
          <cell r="V220">
            <v>147</v>
          </cell>
          <cell r="W220">
            <v>544</v>
          </cell>
          <cell r="BP220">
            <v>30.418023999999996</v>
          </cell>
          <cell r="CL220">
            <v>32.334119999999999</v>
          </cell>
          <cell r="DH220">
            <v>32.334119999999999</v>
          </cell>
          <cell r="EQ220">
            <v>35.208264</v>
          </cell>
          <cell r="EV220">
            <v>130.29452799999999</v>
          </cell>
        </row>
        <row r="221">
          <cell r="G221">
            <v>124</v>
          </cell>
          <cell r="K221">
            <v>137</v>
          </cell>
          <cell r="O221">
            <v>91</v>
          </cell>
          <cell r="V221">
            <v>83</v>
          </cell>
          <cell r="W221">
            <v>435</v>
          </cell>
          <cell r="BP221">
            <v>29.699487999999995</v>
          </cell>
          <cell r="CL221">
            <v>32.813143999999994</v>
          </cell>
          <cell r="DH221">
            <v>21.795591999999992</v>
          </cell>
          <cell r="EQ221">
            <v>19.879496</v>
          </cell>
          <cell r="EV221">
            <v>104.18771999999998</v>
          </cell>
        </row>
        <row r="222">
          <cell r="G222">
            <v>282</v>
          </cell>
          <cell r="K222">
            <v>282</v>
          </cell>
          <cell r="O222">
            <v>285</v>
          </cell>
          <cell r="V222">
            <v>100</v>
          </cell>
          <cell r="W222">
            <v>949</v>
          </cell>
          <cell r="BP222">
            <v>67.542383999999998</v>
          </cell>
          <cell r="CL222">
            <v>67.542383999999998</v>
          </cell>
          <cell r="DH222">
            <v>68.260919999999999</v>
          </cell>
          <cell r="EQ222">
            <v>23.9512</v>
          </cell>
          <cell r="EV222">
            <v>227.296888</v>
          </cell>
        </row>
        <row r="223">
          <cell r="G223">
            <v>289</v>
          </cell>
          <cell r="K223">
            <v>213</v>
          </cell>
          <cell r="O223">
            <v>151</v>
          </cell>
          <cell r="V223">
            <v>270</v>
          </cell>
          <cell r="W223">
            <v>923</v>
          </cell>
          <cell r="BP223">
            <v>57.469384000000005</v>
          </cell>
          <cell r="CL223">
            <v>42.356327999999998</v>
          </cell>
          <cell r="DH223">
            <v>30.027256000000005</v>
          </cell>
          <cell r="EQ223">
            <v>53.691119999999998</v>
          </cell>
          <cell r="EV223">
            <v>183.54408800000002</v>
          </cell>
        </row>
        <row r="224">
          <cell r="G224">
            <v>210</v>
          </cell>
          <cell r="K224">
            <v>210</v>
          </cell>
          <cell r="O224">
            <v>210</v>
          </cell>
          <cell r="V224">
            <v>213</v>
          </cell>
          <cell r="W224">
            <v>843</v>
          </cell>
          <cell r="BP224">
            <v>41.75976</v>
          </cell>
          <cell r="CL224">
            <v>41.759760000000007</v>
          </cell>
          <cell r="DH224">
            <v>41.759760000000007</v>
          </cell>
          <cell r="EQ224">
            <v>42.356327999999998</v>
          </cell>
          <cell r="EV224">
            <v>167.63560799999999</v>
          </cell>
        </row>
        <row r="225">
          <cell r="G225">
            <v>993</v>
          </cell>
          <cell r="K225">
            <v>1089</v>
          </cell>
          <cell r="O225">
            <v>827</v>
          </cell>
          <cell r="V225">
            <v>828</v>
          </cell>
          <cell r="W225">
            <v>3737</v>
          </cell>
          <cell r="BP225">
            <v>169.27075199999999</v>
          </cell>
          <cell r="CL225">
            <v>185.63529599999998</v>
          </cell>
          <cell r="DH225">
            <v>140.97372799999999</v>
          </cell>
          <cell r="EQ225">
            <v>141.14419199999998</v>
          </cell>
          <cell r="EV225">
            <v>637.02396799999997</v>
          </cell>
        </row>
        <row r="226">
          <cell r="G226">
            <v>119</v>
          </cell>
          <cell r="K226">
            <v>121</v>
          </cell>
          <cell r="O226">
            <v>120</v>
          </cell>
          <cell r="V226">
            <v>81</v>
          </cell>
          <cell r="W226">
            <v>441</v>
          </cell>
          <cell r="BP226">
            <v>28.501927999999999</v>
          </cell>
          <cell r="CL226">
            <v>28.980952000000006</v>
          </cell>
          <cell r="DH226">
            <v>28.741440000000008</v>
          </cell>
          <cell r="EQ226">
            <v>19.400472000000001</v>
          </cell>
          <cell r="EV226">
            <v>105.62479200000001</v>
          </cell>
        </row>
        <row r="227">
          <cell r="G227">
            <v>0</v>
          </cell>
          <cell r="K227">
            <v>0</v>
          </cell>
          <cell r="O227">
            <v>0</v>
          </cell>
          <cell r="V227">
            <v>0</v>
          </cell>
          <cell r="W227">
            <v>0</v>
          </cell>
          <cell r="BP227">
            <v>0</v>
          </cell>
          <cell r="CL227">
            <v>0</v>
          </cell>
          <cell r="DH227">
            <v>0</v>
          </cell>
          <cell r="EQ227">
            <v>0</v>
          </cell>
          <cell r="EV227">
            <v>0</v>
          </cell>
        </row>
        <row r="228">
          <cell r="G228">
            <v>72</v>
          </cell>
          <cell r="K228">
            <v>77</v>
          </cell>
          <cell r="O228">
            <v>76</v>
          </cell>
          <cell r="V228">
            <v>66</v>
          </cell>
          <cell r="W228">
            <v>291</v>
          </cell>
          <cell r="BP228">
            <v>17.244864</v>
          </cell>
          <cell r="CL228">
            <v>18.442424000000003</v>
          </cell>
          <cell r="DH228">
            <v>18.202911999999998</v>
          </cell>
          <cell r="EQ228">
            <v>15.807791999999997</v>
          </cell>
          <cell r="EV228">
            <v>69.697991999999999</v>
          </cell>
        </row>
        <row r="229">
          <cell r="G229">
            <v>0</v>
          </cell>
          <cell r="K229">
            <v>0</v>
          </cell>
          <cell r="O229">
            <v>0</v>
          </cell>
          <cell r="V229">
            <v>0</v>
          </cell>
          <cell r="W229">
            <v>0</v>
          </cell>
          <cell r="BP229">
            <v>0</v>
          </cell>
          <cell r="CL229">
            <v>0</v>
          </cell>
          <cell r="DH229">
            <v>0</v>
          </cell>
          <cell r="EQ229">
            <v>0</v>
          </cell>
          <cell r="EV229">
            <v>0</v>
          </cell>
        </row>
        <row r="230">
          <cell r="G230">
            <v>0</v>
          </cell>
          <cell r="K230">
            <v>29</v>
          </cell>
          <cell r="O230">
            <v>42</v>
          </cell>
          <cell r="V230">
            <v>97</v>
          </cell>
          <cell r="W230">
            <v>168</v>
          </cell>
          <cell r="BP230">
            <v>0</v>
          </cell>
          <cell r="CL230">
            <v>6.9458479999999998</v>
          </cell>
          <cell r="DH230">
            <v>10.059504</v>
          </cell>
          <cell r="EQ230">
            <v>23.232664</v>
          </cell>
          <cell r="EV230">
            <v>40.238016000000002</v>
          </cell>
        </row>
        <row r="231">
          <cell r="G231">
            <v>351</v>
          </cell>
          <cell r="K231">
            <v>192</v>
          </cell>
          <cell r="O231">
            <v>177</v>
          </cell>
          <cell r="V231">
            <v>58</v>
          </cell>
          <cell r="W231">
            <v>778</v>
          </cell>
          <cell r="BP231">
            <v>72.216144</v>
          </cell>
          <cell r="CL231">
            <v>39.502848</v>
          </cell>
          <cell r="DH231">
            <v>36.416688000000008</v>
          </cell>
          <cell r="EQ231">
            <v>11.933152</v>
          </cell>
          <cell r="EV231">
            <v>160.06883199999999</v>
          </cell>
        </row>
        <row r="232">
          <cell r="G232">
            <v>33</v>
          </cell>
          <cell r="K232">
            <v>33</v>
          </cell>
          <cell r="O232">
            <v>34</v>
          </cell>
          <cell r="V232">
            <v>83</v>
          </cell>
          <cell r="W232">
            <v>183</v>
          </cell>
          <cell r="BP232">
            <v>7.9038959999999978</v>
          </cell>
          <cell r="CL232">
            <v>7.9038959999999987</v>
          </cell>
          <cell r="DH232">
            <v>8.1434079999999991</v>
          </cell>
          <cell r="EQ232">
            <v>19.879496</v>
          </cell>
          <cell r="EV232">
            <v>43.830695999999989</v>
          </cell>
        </row>
        <row r="233">
          <cell r="G233">
            <v>90</v>
          </cell>
          <cell r="K233">
            <v>90</v>
          </cell>
          <cell r="O233">
            <v>90</v>
          </cell>
          <cell r="V233">
            <v>561</v>
          </cell>
          <cell r="W233">
            <v>831</v>
          </cell>
          <cell r="BP233">
            <v>40.839120000000008</v>
          </cell>
          <cell r="CL233">
            <v>40.839120000000015</v>
          </cell>
          <cell r="DH233">
            <v>40.839120000000015</v>
          </cell>
          <cell r="EQ233">
            <v>254.56384800000006</v>
          </cell>
          <cell r="EV233">
            <v>377.08120800000006</v>
          </cell>
        </row>
        <row r="236">
          <cell r="G236">
            <v>3789</v>
          </cell>
          <cell r="K236">
            <v>4728</v>
          </cell>
          <cell r="O236">
            <v>4269</v>
          </cell>
          <cell r="V236">
            <v>10015</v>
          </cell>
          <cell r="W236">
            <v>22801</v>
          </cell>
          <cell r="BP236">
            <v>907.51096800000005</v>
          </cell>
          <cell r="CL236">
            <v>1132.4127359999998</v>
          </cell>
          <cell r="DH236">
            <v>1022.476728</v>
          </cell>
          <cell r="EQ236">
            <v>2398.7126799999996</v>
          </cell>
          <cell r="EV236">
            <v>5461.113112</v>
          </cell>
        </row>
        <row r="237">
          <cell r="G237">
            <v>140</v>
          </cell>
          <cell r="K237">
            <v>150</v>
          </cell>
          <cell r="O237">
            <v>219</v>
          </cell>
          <cell r="V237">
            <v>2</v>
          </cell>
          <cell r="W237">
            <v>511</v>
          </cell>
          <cell r="BP237">
            <v>33.531679999999994</v>
          </cell>
          <cell r="CL237">
            <v>35.9268</v>
          </cell>
          <cell r="DH237">
            <v>52.453128000000007</v>
          </cell>
          <cell r="EQ237">
            <v>0.47902400000000001</v>
          </cell>
          <cell r="EV237">
            <v>122.39063199999998</v>
          </cell>
        </row>
        <row r="238">
          <cell r="G238">
            <v>471</v>
          </cell>
          <cell r="K238">
            <v>631</v>
          </cell>
          <cell r="O238">
            <v>182</v>
          </cell>
          <cell r="V238">
            <v>2092</v>
          </cell>
          <cell r="W238">
            <v>3376</v>
          </cell>
          <cell r="BP238">
            <v>133.83182399999998</v>
          </cell>
          <cell r="CL238">
            <v>179.29486400000002</v>
          </cell>
          <cell r="DH238">
            <v>51.714207999999999</v>
          </cell>
          <cell r="EQ238">
            <v>594.42924800000003</v>
          </cell>
          <cell r="EV238">
            <v>959.27014400000007</v>
          </cell>
        </row>
        <row r="239">
          <cell r="G239">
            <v>204</v>
          </cell>
          <cell r="K239">
            <v>609</v>
          </cell>
          <cell r="O239">
            <v>343</v>
          </cell>
          <cell r="V239">
            <v>1158</v>
          </cell>
          <cell r="W239">
            <v>2314</v>
          </cell>
          <cell r="BP239">
            <v>52.053455999999997</v>
          </cell>
          <cell r="CL239">
            <v>155.39487600000001</v>
          </cell>
          <cell r="DH239">
            <v>87.521252000000004</v>
          </cell>
          <cell r="EQ239">
            <v>295.47991199999996</v>
          </cell>
          <cell r="EV239">
            <v>590.44949600000007</v>
          </cell>
        </row>
        <row r="240">
          <cell r="G240">
            <v>594</v>
          </cell>
          <cell r="K240">
            <v>895</v>
          </cell>
          <cell r="O240">
            <v>1070</v>
          </cell>
          <cell r="V240">
            <v>113</v>
          </cell>
          <cell r="W240">
            <v>2672</v>
          </cell>
          <cell r="BP240">
            <v>292.68993600000005</v>
          </cell>
          <cell r="CL240">
            <v>441.00588000000005</v>
          </cell>
          <cell r="DH240">
            <v>527.23608000000002</v>
          </cell>
          <cell r="EQ240">
            <v>55.680072000000003</v>
          </cell>
          <cell r="EV240">
            <v>1316.6119680000002</v>
          </cell>
        </row>
        <row r="241">
          <cell r="G241">
            <v>387</v>
          </cell>
          <cell r="K241">
            <v>389</v>
          </cell>
          <cell r="O241">
            <v>417</v>
          </cell>
          <cell r="V241">
            <v>213</v>
          </cell>
          <cell r="W241">
            <v>1406</v>
          </cell>
          <cell r="BP241">
            <v>139.155912</v>
          </cell>
          <cell r="CL241">
            <v>139.87506400000001</v>
          </cell>
          <cell r="DH241">
            <v>149.94319200000001</v>
          </cell>
          <cell r="EQ241">
            <v>76.589687999999995</v>
          </cell>
          <cell r="EV241">
            <v>505.56385599999999</v>
          </cell>
        </row>
        <row r="242">
          <cell r="G242">
            <v>378</v>
          </cell>
          <cell r="K242">
            <v>420</v>
          </cell>
          <cell r="O242">
            <v>31</v>
          </cell>
          <cell r="V242">
            <v>271</v>
          </cell>
          <cell r="W242">
            <v>1100</v>
          </cell>
          <cell r="BP242">
            <v>78.046416000000008</v>
          </cell>
          <cell r="CL242">
            <v>86.718239999999994</v>
          </cell>
          <cell r="DH242">
            <v>6.4006319999999999</v>
          </cell>
          <cell r="EQ242">
            <v>55.953912000000003</v>
          </cell>
          <cell r="EV242">
            <v>227.11919999999998</v>
          </cell>
        </row>
        <row r="243">
          <cell r="G243">
            <v>137</v>
          </cell>
          <cell r="K243">
            <v>342</v>
          </cell>
          <cell r="O243">
            <v>272</v>
          </cell>
          <cell r="V243">
            <v>36</v>
          </cell>
          <cell r="W243">
            <v>787</v>
          </cell>
          <cell r="BP243">
            <v>32.813143999999994</v>
          </cell>
          <cell r="CL243">
            <v>81.913104000000004</v>
          </cell>
          <cell r="DH243">
            <v>65.147263999999993</v>
          </cell>
          <cell r="EQ243">
            <v>8.6224319999999999</v>
          </cell>
          <cell r="EV243">
            <v>188.49594400000001</v>
          </cell>
        </row>
        <row r="244">
          <cell r="G244">
            <v>120</v>
          </cell>
          <cell r="K244">
            <v>162</v>
          </cell>
          <cell r="O244">
            <v>258</v>
          </cell>
          <cell r="V244">
            <v>277</v>
          </cell>
          <cell r="W244">
            <v>817</v>
          </cell>
          <cell r="BP244">
            <v>28.741440000000004</v>
          </cell>
          <cell r="CL244">
            <v>38.800943999999994</v>
          </cell>
          <cell r="DH244">
            <v>61.794095999999989</v>
          </cell>
          <cell r="EQ244">
            <v>66.344824000000003</v>
          </cell>
          <cell r="EV244">
            <v>195.68130399999998</v>
          </cell>
        </row>
        <row r="245">
          <cell r="G245">
            <v>1364</v>
          </cell>
          <cell r="K245">
            <v>1954</v>
          </cell>
          <cell r="O245">
            <v>992</v>
          </cell>
          <cell r="V245">
            <v>2340</v>
          </cell>
          <cell r="W245">
            <v>6650</v>
          </cell>
          <cell r="BP245">
            <v>326.694368</v>
          </cell>
          <cell r="CL245">
            <v>468.00644799999998</v>
          </cell>
          <cell r="DH245">
            <v>237.59590399999999</v>
          </cell>
          <cell r="EQ245">
            <v>560.45808</v>
          </cell>
          <cell r="EV245">
            <v>1592.7547999999999</v>
          </cell>
        </row>
        <row r="246">
          <cell r="G246">
            <v>150</v>
          </cell>
          <cell r="K246">
            <v>167</v>
          </cell>
          <cell r="O246">
            <v>168</v>
          </cell>
          <cell r="V246">
            <v>244</v>
          </cell>
          <cell r="W246">
            <v>729</v>
          </cell>
          <cell r="BP246">
            <v>35.9268</v>
          </cell>
          <cell r="CL246">
            <v>39.998503999999997</v>
          </cell>
          <cell r="DH246">
            <v>40.238016000000002</v>
          </cell>
          <cell r="EQ246">
            <v>58.440928</v>
          </cell>
          <cell r="EV246">
            <v>174.60424800000001</v>
          </cell>
        </row>
        <row r="247">
          <cell r="G247">
            <v>509</v>
          </cell>
          <cell r="K247">
            <v>685</v>
          </cell>
          <cell r="O247">
            <v>418</v>
          </cell>
          <cell r="V247">
            <v>954</v>
          </cell>
          <cell r="W247">
            <v>2566</v>
          </cell>
          <cell r="BP247">
            <v>101.21770400000003</v>
          </cell>
          <cell r="CL247">
            <v>136.21636000000004</v>
          </cell>
          <cell r="DH247">
            <v>83.121808000000016</v>
          </cell>
          <cell r="EQ247">
            <v>189.70862400000001</v>
          </cell>
          <cell r="EV247">
            <v>510.26449600000001</v>
          </cell>
        </row>
        <row r="248">
          <cell r="G248">
            <v>1324</v>
          </cell>
          <cell r="K248">
            <v>1480</v>
          </cell>
          <cell r="O248">
            <v>1191</v>
          </cell>
          <cell r="V248">
            <v>1397</v>
          </cell>
          <cell r="W248">
            <v>5392</v>
          </cell>
          <cell r="BP248">
            <v>225.69433600000002</v>
          </cell>
          <cell r="CL248">
            <v>252.28672</v>
          </cell>
          <cell r="DH248">
            <v>203.02262400000001</v>
          </cell>
          <cell r="EQ248">
            <v>238.13820800000002</v>
          </cell>
          <cell r="EV248">
            <v>919.14188800000011</v>
          </cell>
        </row>
        <row r="250">
          <cell r="G250">
            <v>39</v>
          </cell>
          <cell r="K250">
            <v>5</v>
          </cell>
          <cell r="O250">
            <v>0</v>
          </cell>
          <cell r="V250">
            <v>296</v>
          </cell>
          <cell r="W250">
            <v>340</v>
          </cell>
          <cell r="BP250">
            <v>9.3409680000000002</v>
          </cell>
          <cell r="CL250">
            <v>1.1975600000000002</v>
          </cell>
          <cell r="DH250">
            <v>0</v>
          </cell>
          <cell r="EQ250">
            <v>70.895551999999995</v>
          </cell>
          <cell r="EV250">
            <v>81.434079999999994</v>
          </cell>
        </row>
        <row r="251">
          <cell r="G251">
            <v>234</v>
          </cell>
          <cell r="K251">
            <v>475</v>
          </cell>
          <cell r="O251">
            <v>181</v>
          </cell>
          <cell r="V251">
            <v>867</v>
          </cell>
          <cell r="W251">
            <v>1757</v>
          </cell>
          <cell r="BP251">
            <v>56.045807999999994</v>
          </cell>
          <cell r="CL251">
            <v>113.76819999999999</v>
          </cell>
          <cell r="DH251">
            <v>43.351672000000001</v>
          </cell>
          <cell r="EQ251">
            <v>207.656904</v>
          </cell>
          <cell r="EV251">
            <v>420.82258400000001</v>
          </cell>
        </row>
        <row r="252">
          <cell r="G252">
            <v>76</v>
          </cell>
          <cell r="K252">
            <v>70</v>
          </cell>
          <cell r="O252">
            <v>0</v>
          </cell>
          <cell r="V252">
            <v>60</v>
          </cell>
          <cell r="W252">
            <v>206</v>
          </cell>
          <cell r="BP252">
            <v>18.202911999999998</v>
          </cell>
          <cell r="CL252">
            <v>16.765840000000001</v>
          </cell>
          <cell r="DH252">
            <v>0</v>
          </cell>
          <cell r="EQ252">
            <v>14.37072</v>
          </cell>
          <cell r="EV252">
            <v>49.339471999999994</v>
          </cell>
        </row>
        <row r="254">
          <cell r="G254">
            <v>1619</v>
          </cell>
          <cell r="K254">
            <v>2177</v>
          </cell>
          <cell r="O254">
            <v>2080</v>
          </cell>
          <cell r="V254">
            <v>7604</v>
          </cell>
          <cell r="W254">
            <v>13480</v>
          </cell>
          <cell r="BP254">
            <v>441.53367999999995</v>
          </cell>
          <cell r="CL254">
            <v>593.71143999999993</v>
          </cell>
          <cell r="DH254">
            <v>567.25759999999991</v>
          </cell>
          <cell r="EQ254">
            <v>2073.7628800000002</v>
          </cell>
          <cell r="EV254">
            <v>3676.2655999999997</v>
          </cell>
        </row>
        <row r="255">
          <cell r="G255">
            <v>591</v>
          </cell>
          <cell r="K255">
            <v>573</v>
          </cell>
          <cell r="O255">
            <v>1323</v>
          </cell>
          <cell r="V255">
            <v>786</v>
          </cell>
          <cell r="W255">
            <v>3273</v>
          </cell>
          <cell r="BP255">
            <v>197.59966799999998</v>
          </cell>
          <cell r="CL255">
            <v>191.58140399999996</v>
          </cell>
          <cell r="DH255">
            <v>442.34240399999993</v>
          </cell>
          <cell r="EQ255">
            <v>262.79752799999994</v>
          </cell>
          <cell r="EV255">
            <v>1094.3210039999999</v>
          </cell>
        </row>
        <row r="256">
          <cell r="G256">
            <v>239</v>
          </cell>
          <cell r="K256">
            <v>310</v>
          </cell>
          <cell r="O256">
            <v>301</v>
          </cell>
          <cell r="V256">
            <v>206</v>
          </cell>
          <cell r="W256">
            <v>1056</v>
          </cell>
          <cell r="BP256">
            <v>65.18007999999999</v>
          </cell>
          <cell r="CL256">
            <v>84.543199999999985</v>
          </cell>
          <cell r="DH256">
            <v>82.088719999999995</v>
          </cell>
          <cell r="EQ256">
            <v>56.180319999999995</v>
          </cell>
          <cell r="EV256">
            <v>287.99231999999995</v>
          </cell>
        </row>
        <row r="257">
          <cell r="G257">
            <v>68</v>
          </cell>
          <cell r="K257">
            <v>108</v>
          </cell>
          <cell r="O257">
            <v>74</v>
          </cell>
          <cell r="V257">
            <v>71</v>
          </cell>
          <cell r="W257">
            <v>321</v>
          </cell>
          <cell r="BP257">
            <v>30.856224000000005</v>
          </cell>
          <cell r="CL257">
            <v>49.006944000000004</v>
          </cell>
          <cell r="DH257">
            <v>33.578832000000006</v>
          </cell>
          <cell r="EQ257">
            <v>32.217528000000001</v>
          </cell>
          <cell r="EV257">
            <v>145.65952800000002</v>
          </cell>
        </row>
        <row r="259">
          <cell r="G259">
            <v>51</v>
          </cell>
          <cell r="K259">
            <v>90</v>
          </cell>
          <cell r="O259">
            <v>41</v>
          </cell>
          <cell r="V259">
            <v>79</v>
          </cell>
          <cell r="W259">
            <v>261</v>
          </cell>
          <cell r="BP259">
            <v>13.013363999999996</v>
          </cell>
          <cell r="CL259">
            <v>22.964760000000002</v>
          </cell>
          <cell r="DH259">
            <v>10.461723999999997</v>
          </cell>
          <cell r="EQ259">
            <v>20.157955999999999</v>
          </cell>
          <cell r="EV259">
            <v>66.597803999999996</v>
          </cell>
        </row>
        <row r="260">
          <cell r="G260">
            <v>81</v>
          </cell>
          <cell r="K260">
            <v>104</v>
          </cell>
          <cell r="O260">
            <v>132</v>
          </cell>
          <cell r="V260">
            <v>605</v>
          </cell>
          <cell r="W260">
            <v>922</v>
          </cell>
          <cell r="BP260">
            <v>19.400472000000001</v>
          </cell>
          <cell r="CL260">
            <v>24.909247999999998</v>
          </cell>
          <cell r="DH260">
            <v>31.615584000000002</v>
          </cell>
          <cell r="EQ260">
            <v>144.90476000000001</v>
          </cell>
          <cell r="EV260">
            <v>220.83006399999999</v>
          </cell>
        </row>
        <row r="261">
          <cell r="G261">
            <v>73</v>
          </cell>
          <cell r="K261">
            <v>89</v>
          </cell>
          <cell r="O261">
            <v>96</v>
          </cell>
          <cell r="V261">
            <v>131</v>
          </cell>
          <cell r="W261">
            <v>389</v>
          </cell>
          <cell r="BP261">
            <v>20.742511999999998</v>
          </cell>
          <cell r="CL261">
            <v>25.288816000000001</v>
          </cell>
          <cell r="DH261">
            <v>27.277824000000003</v>
          </cell>
          <cell r="EQ261">
            <v>37.222863999999994</v>
          </cell>
          <cell r="EV261">
            <v>110.53201599999998</v>
          </cell>
        </row>
        <row r="262">
          <cell r="G262">
            <v>37</v>
          </cell>
          <cell r="K262">
            <v>43</v>
          </cell>
          <cell r="O262">
            <v>48</v>
          </cell>
          <cell r="V262">
            <v>54</v>
          </cell>
          <cell r="W262">
            <v>182</v>
          </cell>
          <cell r="BP262">
            <v>18.231528000000001</v>
          </cell>
          <cell r="CL262">
            <v>21.187992000000001</v>
          </cell>
          <cell r="DH262">
            <v>23.651712</v>
          </cell>
          <cell r="EQ262">
            <v>26.608176000000004</v>
          </cell>
          <cell r="EV262">
            <v>89.679408000000024</v>
          </cell>
        </row>
        <row r="263">
          <cell r="G263">
            <v>15</v>
          </cell>
          <cell r="K263">
            <v>47</v>
          </cell>
          <cell r="O263">
            <v>81</v>
          </cell>
          <cell r="V263">
            <v>142</v>
          </cell>
          <cell r="W263">
            <v>285</v>
          </cell>
          <cell r="BP263">
            <v>4.0907999999999989</v>
          </cell>
          <cell r="CL263">
            <v>12.81784</v>
          </cell>
          <cell r="DH263">
            <v>22.090319999999998</v>
          </cell>
          <cell r="EQ263">
            <v>38.72623999999999</v>
          </cell>
          <cell r="EV263">
            <v>77.725200000000001</v>
          </cell>
        </row>
        <row r="264">
          <cell r="G264">
            <v>20</v>
          </cell>
          <cell r="K264">
            <v>30</v>
          </cell>
          <cell r="O264">
            <v>28</v>
          </cell>
          <cell r="V264">
            <v>57</v>
          </cell>
          <cell r="W264">
            <v>135</v>
          </cell>
          <cell r="BP264">
            <v>3.9771199999999998</v>
          </cell>
          <cell r="CL264">
            <v>5.9656800000000008</v>
          </cell>
          <cell r="DH264">
            <v>5.5679679999999996</v>
          </cell>
          <cell r="EQ264">
            <v>11.334792000000002</v>
          </cell>
          <cell r="EV264">
            <v>26.845560000000003</v>
          </cell>
        </row>
        <row r="265">
          <cell r="G265">
            <v>18</v>
          </cell>
          <cell r="K265">
            <v>42</v>
          </cell>
          <cell r="O265">
            <v>41</v>
          </cell>
          <cell r="V265">
            <v>52</v>
          </cell>
          <cell r="W265">
            <v>153</v>
          </cell>
          <cell r="BP265">
            <v>6.0182640000000003</v>
          </cell>
          <cell r="CL265">
            <v>14.042616000000002</v>
          </cell>
          <cell r="DH265">
            <v>13.708267999999999</v>
          </cell>
          <cell r="EQ265">
            <v>17.386095999999998</v>
          </cell>
          <cell r="EV265">
            <v>51.155243999999996</v>
          </cell>
        </row>
        <row r="266">
          <cell r="G266">
            <v>53</v>
          </cell>
          <cell r="K266">
            <v>64</v>
          </cell>
          <cell r="O266">
            <v>93</v>
          </cell>
          <cell r="V266">
            <v>85</v>
          </cell>
          <cell r="W266">
            <v>295</v>
          </cell>
          <cell r="BP266">
            <v>9.034592</v>
          </cell>
          <cell r="CL266">
            <v>10.909695999999999</v>
          </cell>
          <cell r="DH266">
            <v>15.853151999999998</v>
          </cell>
          <cell r="EQ266">
            <v>14.48944</v>
          </cell>
          <cell r="EV266">
            <v>50.286880000000004</v>
          </cell>
        </row>
        <row r="268">
          <cell r="G268">
            <v>3793</v>
          </cell>
          <cell r="K268">
            <v>2785</v>
          </cell>
          <cell r="O268">
            <v>5647</v>
          </cell>
          <cell r="V268">
            <v>13008</v>
          </cell>
          <cell r="W268">
            <v>25233</v>
          </cell>
          <cell r="BP268">
            <v>1268.1819639999999</v>
          </cell>
          <cell r="CL268">
            <v>931.15917999999976</v>
          </cell>
          <cell r="DH268">
            <v>1888.0631559999997</v>
          </cell>
          <cell r="EQ268">
            <v>4349.1987839999993</v>
          </cell>
          <cell r="EV268">
            <v>8436.6030839999985</v>
          </cell>
        </row>
        <row r="269">
          <cell r="G269">
            <v>94</v>
          </cell>
          <cell r="K269">
            <v>236</v>
          </cell>
          <cell r="O269">
            <v>232</v>
          </cell>
          <cell r="V269">
            <v>494</v>
          </cell>
          <cell r="W269">
            <v>1056</v>
          </cell>
          <cell r="BP269">
            <v>22.514127999999999</v>
          </cell>
          <cell r="CL269">
            <v>56.524831999999989</v>
          </cell>
          <cell r="DH269">
            <v>55.566784000000006</v>
          </cell>
          <cell r="EQ269">
            <v>118.318928</v>
          </cell>
          <cell r="EV269">
            <v>252.92467199999999</v>
          </cell>
        </row>
        <row r="272">
          <cell r="G272">
            <v>169</v>
          </cell>
          <cell r="K272">
            <v>300</v>
          </cell>
          <cell r="O272">
            <v>215</v>
          </cell>
          <cell r="V272">
            <v>313</v>
          </cell>
          <cell r="W272">
            <v>997</v>
          </cell>
          <cell r="BP272">
            <v>46.089679999999994</v>
          </cell>
          <cell r="CL272">
            <v>81.815999999999988</v>
          </cell>
          <cell r="DH272">
            <v>58.634799999999991</v>
          </cell>
          <cell r="EQ272">
            <v>85.361359999999976</v>
          </cell>
          <cell r="EV272">
            <v>271.90183999999999</v>
          </cell>
        </row>
        <row r="273">
          <cell r="G273">
            <v>4604</v>
          </cell>
          <cell r="K273">
            <v>4728</v>
          </cell>
          <cell r="O273">
            <v>3000</v>
          </cell>
          <cell r="V273">
            <v>4382</v>
          </cell>
          <cell r="W273">
            <v>16714</v>
          </cell>
          <cell r="BP273">
            <v>1662.9648000000002</v>
          </cell>
          <cell r="CL273">
            <v>1707.7536</v>
          </cell>
          <cell r="DH273">
            <v>1083.6000000000001</v>
          </cell>
          <cell r="EQ273">
            <v>1582.7784000000001</v>
          </cell>
          <cell r="EV273">
            <v>6037.0967999999993</v>
          </cell>
        </row>
        <row r="274">
          <cell r="G274">
            <v>20</v>
          </cell>
          <cell r="K274">
            <v>120</v>
          </cell>
          <cell r="O274">
            <v>123</v>
          </cell>
          <cell r="V274">
            <v>254</v>
          </cell>
          <cell r="W274">
            <v>517</v>
          </cell>
          <cell r="BP274">
            <v>9.8548800000000014</v>
          </cell>
          <cell r="CL274">
            <v>59.129280000000016</v>
          </cell>
          <cell r="DH274">
            <v>60.607512000000007</v>
          </cell>
          <cell r="EQ274">
            <v>125.15697600000001</v>
          </cell>
          <cell r="EV274">
            <v>254.748648</v>
          </cell>
        </row>
        <row r="275">
          <cell r="G275">
            <v>194</v>
          </cell>
          <cell r="K275">
            <v>120</v>
          </cell>
          <cell r="O275">
            <v>111</v>
          </cell>
          <cell r="V275">
            <v>47</v>
          </cell>
          <cell r="W275">
            <v>472</v>
          </cell>
          <cell r="BP275">
            <v>88.030992000000012</v>
          </cell>
          <cell r="CL275">
            <v>54.452160000000006</v>
          </cell>
          <cell r="DH275">
            <v>50.368248000000008</v>
          </cell>
          <cell r="EQ275">
            <v>21.327096000000004</v>
          </cell>
          <cell r="EV275">
            <v>214.17849600000005</v>
          </cell>
        </row>
        <row r="276">
          <cell r="G276">
            <v>205</v>
          </cell>
          <cell r="K276">
            <v>210</v>
          </cell>
          <cell r="O276">
            <v>213</v>
          </cell>
          <cell r="V276">
            <v>550</v>
          </cell>
          <cell r="W276">
            <v>1178</v>
          </cell>
          <cell r="BP276">
            <v>58.249520000000004</v>
          </cell>
          <cell r="CL276">
            <v>59.67024</v>
          </cell>
          <cell r="DH276">
            <v>60.522672000000007</v>
          </cell>
          <cell r="EQ276">
            <v>156.2792</v>
          </cell>
          <cell r="EV276">
            <v>334.721632</v>
          </cell>
        </row>
        <row r="277">
          <cell r="G277">
            <v>159</v>
          </cell>
          <cell r="K277">
            <v>150</v>
          </cell>
          <cell r="O277">
            <v>150</v>
          </cell>
          <cell r="V277">
            <v>477</v>
          </cell>
          <cell r="W277">
            <v>936</v>
          </cell>
          <cell r="BP277">
            <v>40.571075999999998</v>
          </cell>
          <cell r="CL277">
            <v>38.274599999999992</v>
          </cell>
          <cell r="DH277">
            <v>38.274599999999992</v>
          </cell>
          <cell r="EQ277">
            <v>121.71322799999996</v>
          </cell>
          <cell r="EV277">
            <v>238.83350399999998</v>
          </cell>
        </row>
        <row r="278">
          <cell r="G278">
            <v>31</v>
          </cell>
          <cell r="K278">
            <v>60</v>
          </cell>
          <cell r="O278">
            <v>65</v>
          </cell>
          <cell r="V278">
            <v>108</v>
          </cell>
          <cell r="W278">
            <v>264</v>
          </cell>
          <cell r="BP278">
            <v>6.4006320000000008</v>
          </cell>
          <cell r="CL278">
            <v>12.388320000000004</v>
          </cell>
          <cell r="DH278">
            <v>13.420680000000001</v>
          </cell>
          <cell r="EQ278">
            <v>22.298976</v>
          </cell>
          <cell r="EV278">
            <v>54.508608000000002</v>
          </cell>
        </row>
        <row r="279">
          <cell r="G279">
            <v>229</v>
          </cell>
          <cell r="K279">
            <v>167</v>
          </cell>
          <cell r="O279">
            <v>180</v>
          </cell>
          <cell r="V279">
            <v>244</v>
          </cell>
          <cell r="W279">
            <v>820</v>
          </cell>
          <cell r="BP279">
            <v>54.848248000000012</v>
          </cell>
          <cell r="CL279">
            <v>39.998504000000004</v>
          </cell>
          <cell r="DH279">
            <v>43.112159999999996</v>
          </cell>
          <cell r="EQ279">
            <v>58.440928</v>
          </cell>
          <cell r="EV279">
            <v>196.39983999999998</v>
          </cell>
        </row>
        <row r="280">
          <cell r="G280">
            <v>0</v>
          </cell>
          <cell r="K280">
            <v>60</v>
          </cell>
          <cell r="O280">
            <v>39</v>
          </cell>
          <cell r="V280">
            <v>146</v>
          </cell>
          <cell r="W280">
            <v>245</v>
          </cell>
          <cell r="BP280">
            <v>0</v>
          </cell>
          <cell r="CL280">
            <v>14.370719999999999</v>
          </cell>
          <cell r="DH280">
            <v>9.3409680000000002</v>
          </cell>
          <cell r="EQ280">
            <v>34.968752000000002</v>
          </cell>
          <cell r="EV280">
            <v>58.680440000000004</v>
          </cell>
        </row>
        <row r="281">
          <cell r="G281">
            <v>8</v>
          </cell>
          <cell r="K281">
            <v>0</v>
          </cell>
          <cell r="O281">
            <v>16</v>
          </cell>
          <cell r="V281">
            <v>0</v>
          </cell>
          <cell r="W281">
            <v>24</v>
          </cell>
          <cell r="BP281">
            <v>1.916096</v>
          </cell>
          <cell r="CL281">
            <v>0</v>
          </cell>
          <cell r="DH281">
            <v>3.832192</v>
          </cell>
          <cell r="EQ281">
            <v>0</v>
          </cell>
          <cell r="EV281">
            <v>5.7482880000000014</v>
          </cell>
        </row>
        <row r="282">
          <cell r="G282">
            <v>25</v>
          </cell>
          <cell r="K282">
            <v>60</v>
          </cell>
          <cell r="O282">
            <v>62</v>
          </cell>
          <cell r="V282">
            <v>411</v>
          </cell>
          <cell r="W282">
            <v>558</v>
          </cell>
          <cell r="BP282">
            <v>8.3586999999999989</v>
          </cell>
          <cell r="CL282">
            <v>20.060879999999994</v>
          </cell>
          <cell r="DH282">
            <v>20.729575999999998</v>
          </cell>
          <cell r="EQ282">
            <v>137.41702799999999</v>
          </cell>
          <cell r="EV282">
            <v>186.56618399999994</v>
          </cell>
        </row>
        <row r="283">
          <cell r="G283">
            <v>94</v>
          </cell>
          <cell r="K283">
            <v>270</v>
          </cell>
          <cell r="O283">
            <v>270</v>
          </cell>
          <cell r="V283">
            <v>765</v>
          </cell>
          <cell r="W283">
            <v>1399</v>
          </cell>
          <cell r="BP283">
            <v>18.692464000000005</v>
          </cell>
          <cell r="CL283">
            <v>53.691120000000012</v>
          </cell>
          <cell r="DH283">
            <v>53.691120000000012</v>
          </cell>
          <cell r="EQ283">
            <v>152.12484000000003</v>
          </cell>
          <cell r="EV283">
            <v>278.19954400000006</v>
          </cell>
        </row>
        <row r="284">
          <cell r="G284">
            <v>243</v>
          </cell>
          <cell r="K284">
            <v>390</v>
          </cell>
          <cell r="O284">
            <v>411</v>
          </cell>
          <cell r="V284">
            <v>661</v>
          </cell>
          <cell r="W284">
            <v>1705</v>
          </cell>
          <cell r="BP284">
            <v>41.422752000000003</v>
          </cell>
          <cell r="CL284">
            <v>66.48096000000001</v>
          </cell>
          <cell r="DH284">
            <v>70.060704000000001</v>
          </cell>
          <cell r="EQ284">
            <v>112.67670400000002</v>
          </cell>
          <cell r="EV284">
            <v>290.64112</v>
          </cell>
        </row>
        <row r="285">
          <cell r="G285">
            <v>23</v>
          </cell>
          <cell r="K285">
            <v>21</v>
          </cell>
          <cell r="O285">
            <v>19</v>
          </cell>
          <cell r="V285">
            <v>198</v>
          </cell>
          <cell r="W285">
            <v>261</v>
          </cell>
          <cell r="BP285">
            <v>4.5736880000000006</v>
          </cell>
          <cell r="CL285">
            <v>4.1759760000000004</v>
          </cell>
          <cell r="DH285">
            <v>3.7782640000000001</v>
          </cell>
          <cell r="EQ285">
            <v>39.373488000000009</v>
          </cell>
          <cell r="EV285">
            <v>51.901416000000005</v>
          </cell>
        </row>
        <row r="286">
          <cell r="G286">
            <v>38</v>
          </cell>
          <cell r="K286">
            <v>90</v>
          </cell>
          <cell r="O286">
            <v>106</v>
          </cell>
          <cell r="V286">
            <v>171</v>
          </cell>
          <cell r="W286">
            <v>405</v>
          </cell>
          <cell r="BP286">
            <v>9.1014559999999989</v>
          </cell>
          <cell r="CL286">
            <v>21.556079999999998</v>
          </cell>
          <cell r="DH286">
            <v>25.388272000000001</v>
          </cell>
          <cell r="EQ286">
            <v>40.956552000000002</v>
          </cell>
          <cell r="EV286">
            <v>97.00236000000001</v>
          </cell>
        </row>
        <row r="287">
          <cell r="G287">
            <v>50</v>
          </cell>
          <cell r="K287">
            <v>74</v>
          </cell>
          <cell r="O287">
            <v>90</v>
          </cell>
          <cell r="V287">
            <v>208</v>
          </cell>
          <cell r="W287">
            <v>422</v>
          </cell>
          <cell r="BP287">
            <v>17.9788</v>
          </cell>
          <cell r="CL287">
            <v>26.608623999999999</v>
          </cell>
          <cell r="DH287">
            <v>32.361840000000001</v>
          </cell>
          <cell r="EQ287">
            <v>74.791808000000017</v>
          </cell>
          <cell r="EV287">
            <v>151.74107200000003</v>
          </cell>
        </row>
        <row r="288">
          <cell r="G288">
            <v>14</v>
          </cell>
          <cell r="K288">
            <v>9</v>
          </cell>
          <cell r="O288">
            <v>6</v>
          </cell>
          <cell r="V288">
            <v>0</v>
          </cell>
          <cell r="W288">
            <v>29</v>
          </cell>
          <cell r="BP288">
            <v>3.8180799999999993</v>
          </cell>
          <cell r="CL288">
            <v>2.4544799999999993</v>
          </cell>
          <cell r="DH288">
            <v>1.6363199999999996</v>
          </cell>
          <cell r="EQ288">
            <v>0</v>
          </cell>
          <cell r="EV288">
            <v>7.9088799999999981</v>
          </cell>
        </row>
        <row r="289">
          <cell r="G289">
            <v>61</v>
          </cell>
          <cell r="K289">
            <v>69</v>
          </cell>
          <cell r="O289">
            <v>76</v>
          </cell>
          <cell r="V289">
            <v>495</v>
          </cell>
          <cell r="W289">
            <v>701</v>
          </cell>
          <cell r="BP289">
            <v>14.610232</v>
          </cell>
          <cell r="CL289">
            <v>16.526327999999999</v>
          </cell>
          <cell r="DH289">
            <v>18.202912000000005</v>
          </cell>
          <cell r="EQ289">
            <v>118.55844000000002</v>
          </cell>
          <cell r="EV289">
            <v>167.89791200000002</v>
          </cell>
        </row>
        <row r="291">
          <cell r="G291">
            <v>30</v>
          </cell>
          <cell r="K291">
            <v>30</v>
          </cell>
          <cell r="O291">
            <v>30</v>
          </cell>
          <cell r="V291">
            <v>100</v>
          </cell>
          <cell r="W291">
            <v>190</v>
          </cell>
          <cell r="BP291">
            <v>7.1853599999999984</v>
          </cell>
          <cell r="CL291">
            <v>7.1853600000000002</v>
          </cell>
          <cell r="DH291">
            <v>7.1853600000000002</v>
          </cell>
          <cell r="EQ291">
            <v>23.951199999999996</v>
          </cell>
          <cell r="EV291">
            <v>45.507280000000002</v>
          </cell>
        </row>
        <row r="292">
          <cell r="G292">
            <v>20</v>
          </cell>
          <cell r="K292">
            <v>30</v>
          </cell>
          <cell r="O292">
            <v>30</v>
          </cell>
          <cell r="V292">
            <v>40</v>
          </cell>
          <cell r="W292">
            <v>120</v>
          </cell>
          <cell r="BP292">
            <v>4.7902399999999989</v>
          </cell>
          <cell r="CL292">
            <v>7.1853600000000002</v>
          </cell>
          <cell r="DH292">
            <v>7.1853600000000002</v>
          </cell>
          <cell r="EQ292">
            <v>9.5804799999999979</v>
          </cell>
          <cell r="EV292">
            <v>28.741440000000001</v>
          </cell>
        </row>
        <row r="293">
          <cell r="V293">
            <v>2</v>
          </cell>
          <cell r="W293">
            <v>2</v>
          </cell>
          <cell r="EQ293">
            <v>0.66869599999999985</v>
          </cell>
          <cell r="EV293">
            <v>0.66869599999999985</v>
          </cell>
        </row>
        <row r="294">
          <cell r="V294">
            <v>16</v>
          </cell>
          <cell r="W294">
            <v>16</v>
          </cell>
          <cell r="EQ294">
            <v>7.8839040000000011</v>
          </cell>
          <cell r="EV294">
            <v>7.8839040000000011</v>
          </cell>
        </row>
        <row r="295">
          <cell r="G295">
            <v>0</v>
          </cell>
          <cell r="K295">
            <v>0</v>
          </cell>
          <cell r="O295">
            <v>30</v>
          </cell>
          <cell r="V295">
            <v>30</v>
          </cell>
          <cell r="W295">
            <v>60</v>
          </cell>
          <cell r="BP295">
            <v>0</v>
          </cell>
          <cell r="CL295">
            <v>0</v>
          </cell>
          <cell r="DH295">
            <v>8.5243200000000012</v>
          </cell>
          <cell r="EQ295">
            <v>8.5243200000000012</v>
          </cell>
          <cell r="EV295">
            <v>17.048640000000002</v>
          </cell>
        </row>
        <row r="297">
          <cell r="G297">
            <v>1405</v>
          </cell>
          <cell r="K297">
            <v>1400</v>
          </cell>
          <cell r="O297">
            <v>1366</v>
          </cell>
          <cell r="V297">
            <v>1756</v>
          </cell>
          <cell r="W297">
            <v>5927</v>
          </cell>
          <cell r="BP297">
            <v>289.07032000000004</v>
          </cell>
          <cell r="CL297">
            <v>288.04159999999996</v>
          </cell>
          <cell r="DH297">
            <v>281.04630399999996</v>
          </cell>
          <cell r="EQ297">
            <v>361.28646399999997</v>
          </cell>
          <cell r="EV297">
            <v>1219.444688</v>
          </cell>
        </row>
        <row r="299">
          <cell r="G299">
            <v>0</v>
          </cell>
          <cell r="K299">
            <v>0</v>
          </cell>
          <cell r="O299">
            <v>0</v>
          </cell>
          <cell r="V299">
            <v>12</v>
          </cell>
          <cell r="W299">
            <v>12</v>
          </cell>
          <cell r="BP299">
            <v>0</v>
          </cell>
          <cell r="CL299">
            <v>0</v>
          </cell>
          <cell r="DH299">
            <v>0</v>
          </cell>
          <cell r="EQ299">
            <v>3.2726399999999995</v>
          </cell>
          <cell r="EV299">
            <v>3.2726399999999995</v>
          </cell>
        </row>
        <row r="300">
          <cell r="G300">
            <v>78</v>
          </cell>
          <cell r="K300">
            <v>84</v>
          </cell>
          <cell r="O300">
            <v>90</v>
          </cell>
          <cell r="V300">
            <v>82</v>
          </cell>
          <cell r="W300">
            <v>334</v>
          </cell>
          <cell r="BP300">
            <v>18.681936</v>
          </cell>
          <cell r="CL300">
            <v>20.119008000000001</v>
          </cell>
          <cell r="DH300">
            <v>21.556080000000001</v>
          </cell>
          <cell r="EQ300">
            <v>19.639984000000002</v>
          </cell>
          <cell r="EV300">
            <v>79.997007999999994</v>
          </cell>
        </row>
        <row r="301">
          <cell r="G301">
            <v>0</v>
          </cell>
          <cell r="K301">
            <v>0</v>
          </cell>
          <cell r="O301">
            <v>20</v>
          </cell>
          <cell r="V301">
            <v>26</v>
          </cell>
          <cell r="W301">
            <v>46</v>
          </cell>
          <cell r="BP301">
            <v>0</v>
          </cell>
          <cell r="CL301">
            <v>0</v>
          </cell>
          <cell r="DH301">
            <v>9.8548800000000014</v>
          </cell>
          <cell r="EQ301">
            <v>12.811344000000002</v>
          </cell>
          <cell r="EV301">
            <v>22.666224</v>
          </cell>
        </row>
        <row r="302">
          <cell r="G302">
            <v>0</v>
          </cell>
          <cell r="K302">
            <v>15</v>
          </cell>
          <cell r="O302">
            <v>27</v>
          </cell>
          <cell r="V302">
            <v>27</v>
          </cell>
          <cell r="W302">
            <v>69</v>
          </cell>
          <cell r="BP302">
            <v>0</v>
          </cell>
          <cell r="CL302">
            <v>4.2621600000000006</v>
          </cell>
          <cell r="DH302">
            <v>7.671888</v>
          </cell>
          <cell r="EQ302">
            <v>7.671888</v>
          </cell>
          <cell r="EV302">
            <v>19.605936000000003</v>
          </cell>
        </row>
        <row r="303">
          <cell r="G303">
            <v>0</v>
          </cell>
          <cell r="K303">
            <v>0</v>
          </cell>
          <cell r="O303">
            <v>26</v>
          </cell>
          <cell r="V303">
            <v>30</v>
          </cell>
          <cell r="W303">
            <v>56</v>
          </cell>
          <cell r="BP303">
            <v>0</v>
          </cell>
          <cell r="CL303">
            <v>0</v>
          </cell>
          <cell r="DH303">
            <v>6.6342639999999999</v>
          </cell>
          <cell r="EQ303">
            <v>7.6549200000000006</v>
          </cell>
          <cell r="EV303">
            <v>14.289184000000001</v>
          </cell>
        </row>
        <row r="304">
          <cell r="G304">
            <v>0</v>
          </cell>
          <cell r="K304">
            <v>0</v>
          </cell>
          <cell r="O304">
            <v>0</v>
          </cell>
          <cell r="V304">
            <v>10</v>
          </cell>
          <cell r="W304">
            <v>10</v>
          </cell>
          <cell r="BP304">
            <v>0</v>
          </cell>
          <cell r="CL304">
            <v>0</v>
          </cell>
          <cell r="DH304">
            <v>0</v>
          </cell>
          <cell r="EQ304">
            <v>2.0647200000000003</v>
          </cell>
          <cell r="EV304">
            <v>2.0647200000000003</v>
          </cell>
        </row>
        <row r="305">
          <cell r="G305">
            <v>0</v>
          </cell>
          <cell r="K305">
            <v>0</v>
          </cell>
          <cell r="O305">
            <v>0</v>
          </cell>
          <cell r="V305">
            <v>8</v>
          </cell>
          <cell r="W305">
            <v>8</v>
          </cell>
          <cell r="BP305">
            <v>0</v>
          </cell>
          <cell r="CL305">
            <v>0</v>
          </cell>
          <cell r="DH305">
            <v>0</v>
          </cell>
          <cell r="EQ305">
            <v>1.9160959999999998</v>
          </cell>
          <cell r="EV305">
            <v>1.9160959999999998</v>
          </cell>
        </row>
        <row r="306">
          <cell r="G306">
            <v>0</v>
          </cell>
          <cell r="K306">
            <v>0</v>
          </cell>
          <cell r="O306">
            <v>0</v>
          </cell>
          <cell r="V306">
            <v>8</v>
          </cell>
          <cell r="W306">
            <v>8</v>
          </cell>
          <cell r="BP306">
            <v>0</v>
          </cell>
          <cell r="CL306">
            <v>0</v>
          </cell>
          <cell r="DH306">
            <v>0</v>
          </cell>
          <cell r="EQ306">
            <v>2.6747839999999994</v>
          </cell>
          <cell r="EV306">
            <v>2.6747839999999994</v>
          </cell>
        </row>
        <row r="307">
          <cell r="G307">
            <v>0</v>
          </cell>
          <cell r="K307">
            <v>0</v>
          </cell>
          <cell r="O307">
            <v>0</v>
          </cell>
          <cell r="V307">
            <v>26</v>
          </cell>
          <cell r="W307">
            <v>26</v>
          </cell>
          <cell r="BP307">
            <v>0</v>
          </cell>
          <cell r="CL307">
            <v>0</v>
          </cell>
          <cell r="DH307">
            <v>0</v>
          </cell>
          <cell r="EQ307">
            <v>5.1702560000000011</v>
          </cell>
          <cell r="EV307">
            <v>5.1702560000000011</v>
          </cell>
        </row>
        <row r="308">
          <cell r="G308">
            <v>2</v>
          </cell>
          <cell r="K308">
            <v>6</v>
          </cell>
          <cell r="O308">
            <v>6</v>
          </cell>
          <cell r="V308">
            <v>24</v>
          </cell>
          <cell r="W308">
            <v>38</v>
          </cell>
          <cell r="BP308">
            <v>0.34092800000000006</v>
          </cell>
          <cell r="CL308">
            <v>1.0227840000000001</v>
          </cell>
          <cell r="DH308">
            <v>1.0227840000000001</v>
          </cell>
          <cell r="EQ308">
            <v>4.0911360000000005</v>
          </cell>
          <cell r="EV308">
            <v>6.4776320000000007</v>
          </cell>
        </row>
        <row r="309">
          <cell r="G309">
            <v>0</v>
          </cell>
          <cell r="K309">
            <v>0</v>
          </cell>
          <cell r="O309">
            <v>0</v>
          </cell>
          <cell r="V309">
            <v>2</v>
          </cell>
          <cell r="W309">
            <v>2</v>
          </cell>
          <cell r="BP309">
            <v>0</v>
          </cell>
          <cell r="CL309">
            <v>0</v>
          </cell>
          <cell r="DH309">
            <v>0</v>
          </cell>
          <cell r="EQ309">
            <v>0.41148800000000002</v>
          </cell>
          <cell r="EV309">
            <v>0.41148800000000002</v>
          </cell>
        </row>
        <row r="311">
          <cell r="G311">
            <v>750</v>
          </cell>
          <cell r="K311">
            <v>750</v>
          </cell>
          <cell r="O311">
            <v>750</v>
          </cell>
          <cell r="V311">
            <v>745</v>
          </cell>
          <cell r="W311">
            <v>2995</v>
          </cell>
          <cell r="BP311">
            <v>270.62909999999994</v>
          </cell>
          <cell r="CL311">
            <v>270.62909999999999</v>
          </cell>
          <cell r="DH311">
            <v>270.62909999999999</v>
          </cell>
          <cell r="EQ311">
            <v>268.824906</v>
          </cell>
          <cell r="EV311">
            <v>1080.7122059999999</v>
          </cell>
        </row>
        <row r="312">
          <cell r="G312">
            <v>1850</v>
          </cell>
          <cell r="K312">
            <v>1750</v>
          </cell>
          <cell r="O312">
            <v>699</v>
          </cell>
          <cell r="V312">
            <v>1380</v>
          </cell>
          <cell r="W312">
            <v>5679</v>
          </cell>
          <cell r="BP312">
            <v>525.14073359999998</v>
          </cell>
          <cell r="CL312">
            <v>496.75474800000006</v>
          </cell>
          <cell r="DH312">
            <v>198.41803934399999</v>
          </cell>
          <cell r="EQ312">
            <v>391.72660128000001</v>
          </cell>
          <cell r="EV312">
            <v>1612.040122224</v>
          </cell>
        </row>
        <row r="313">
          <cell r="G313">
            <v>600</v>
          </cell>
          <cell r="K313">
            <v>650</v>
          </cell>
          <cell r="O313">
            <v>270</v>
          </cell>
          <cell r="V313">
            <v>750</v>
          </cell>
          <cell r="W313">
            <v>2270</v>
          </cell>
          <cell r="BP313">
            <v>119.19428640000004</v>
          </cell>
          <cell r="CL313">
            <v>129.12714360000001</v>
          </cell>
          <cell r="DH313">
            <v>53.637428880000016</v>
          </cell>
          <cell r="EQ313">
            <v>148.99285800000001</v>
          </cell>
          <cell r="EV313">
            <v>450.95171688000011</v>
          </cell>
        </row>
        <row r="314">
          <cell r="G314">
            <v>0</v>
          </cell>
          <cell r="K314">
            <v>168</v>
          </cell>
          <cell r="O314">
            <v>200</v>
          </cell>
          <cell r="V314">
            <v>450</v>
          </cell>
          <cell r="W314">
            <v>818</v>
          </cell>
          <cell r="BP314">
            <v>0</v>
          </cell>
          <cell r="CL314">
            <v>40.197777984000005</v>
          </cell>
          <cell r="DH314">
            <v>47.854497600000002</v>
          </cell>
          <cell r="EQ314">
            <v>107.67261959999999</v>
          </cell>
          <cell r="EV314">
            <v>195.72489518399999</v>
          </cell>
        </row>
        <row r="315">
          <cell r="G315">
            <v>0</v>
          </cell>
          <cell r="K315">
            <v>0</v>
          </cell>
          <cell r="O315">
            <v>0</v>
          </cell>
          <cell r="V315">
            <v>96</v>
          </cell>
          <cell r="W315">
            <v>96</v>
          </cell>
          <cell r="BP315">
            <v>0</v>
          </cell>
          <cell r="CL315">
            <v>0</v>
          </cell>
          <cell r="DH315">
            <v>0</v>
          </cell>
          <cell r="EQ315">
            <v>19.071085824000001</v>
          </cell>
          <cell r="EV315">
            <v>19.071085824000001</v>
          </cell>
        </row>
        <row r="317">
          <cell r="G317">
            <v>395</v>
          </cell>
          <cell r="K317">
            <v>562</v>
          </cell>
          <cell r="O317">
            <v>569</v>
          </cell>
          <cell r="V317">
            <v>544</v>
          </cell>
          <cell r="W317">
            <v>2070</v>
          </cell>
          <cell r="BP317">
            <v>107.72439969246901</v>
          </cell>
          <cell r="CL317">
            <v>153.26863956244961</v>
          </cell>
          <cell r="DH317">
            <v>155.17767955699969</v>
          </cell>
          <cell r="EQ317">
            <v>148.35967957646366</v>
          </cell>
          <cell r="EV317">
            <v>564.53039838838197</v>
          </cell>
        </row>
        <row r="318">
          <cell r="G318">
            <v>482</v>
          </cell>
          <cell r="K318">
            <v>567</v>
          </cell>
          <cell r="O318">
            <v>571</v>
          </cell>
          <cell r="V318">
            <v>608</v>
          </cell>
          <cell r="W318">
            <v>2228</v>
          </cell>
          <cell r="BP318">
            <v>136.95740760901481</v>
          </cell>
          <cell r="CL318">
            <v>161.10964754006517</v>
          </cell>
          <cell r="DH318">
            <v>162.24622353682045</v>
          </cell>
          <cell r="EQ318">
            <v>172.75955150680704</v>
          </cell>
          <cell r="EV318">
            <v>633.07283019270744</v>
          </cell>
        </row>
        <row r="319">
          <cell r="G319">
            <v>495</v>
          </cell>
          <cell r="K319">
            <v>582</v>
          </cell>
          <cell r="O319">
            <v>590</v>
          </cell>
          <cell r="V319">
            <v>566</v>
          </cell>
          <cell r="W319">
            <v>2233</v>
          </cell>
          <cell r="BP319">
            <v>165.50225952752513</v>
          </cell>
          <cell r="CL319">
            <v>194.59053544448409</v>
          </cell>
          <cell r="DH319">
            <v>197.26531943684813</v>
          </cell>
          <cell r="EQ319">
            <v>189.24096745975601</v>
          </cell>
          <cell r="EV319">
            <v>746.59908186861321</v>
          </cell>
        </row>
        <row r="320">
          <cell r="G320">
            <v>0</v>
          </cell>
          <cell r="K320">
            <v>0</v>
          </cell>
          <cell r="O320">
            <v>0</v>
          </cell>
          <cell r="V320">
            <v>0</v>
          </cell>
          <cell r="W320">
            <v>0</v>
          </cell>
          <cell r="BP320">
            <v>0</v>
          </cell>
          <cell r="CL320">
            <v>0</v>
          </cell>
          <cell r="DH320">
            <v>0</v>
          </cell>
          <cell r="EQ320">
            <v>0</v>
          </cell>
          <cell r="EV320">
            <v>0</v>
          </cell>
        </row>
        <row r="321">
          <cell r="G321">
            <v>0</v>
          </cell>
          <cell r="K321">
            <v>0</v>
          </cell>
          <cell r="O321">
            <v>0</v>
          </cell>
          <cell r="V321">
            <v>0</v>
          </cell>
          <cell r="W321">
            <v>0</v>
          </cell>
          <cell r="BP321">
            <v>0</v>
          </cell>
          <cell r="CL321">
            <v>0</v>
          </cell>
          <cell r="DH321">
            <v>0</v>
          </cell>
          <cell r="EQ321">
            <v>0</v>
          </cell>
          <cell r="EV321">
            <v>0</v>
          </cell>
        </row>
        <row r="322">
          <cell r="G322">
            <v>0</v>
          </cell>
          <cell r="K322">
            <v>0</v>
          </cell>
          <cell r="O322">
            <v>90</v>
          </cell>
          <cell r="V322">
            <v>270</v>
          </cell>
          <cell r="W322">
            <v>360</v>
          </cell>
          <cell r="BP322">
            <v>0</v>
          </cell>
          <cell r="CL322">
            <v>0</v>
          </cell>
          <cell r="DH322">
            <v>44.346959873398561</v>
          </cell>
          <cell r="EQ322">
            <v>133.04087962019571</v>
          </cell>
          <cell r="EV322">
            <v>177.38783949359424</v>
          </cell>
        </row>
        <row r="324">
          <cell r="G324">
            <v>244</v>
          </cell>
          <cell r="K324">
            <v>252</v>
          </cell>
          <cell r="O324">
            <v>252</v>
          </cell>
          <cell r="V324">
            <v>252</v>
          </cell>
          <cell r="W324">
            <v>1000</v>
          </cell>
          <cell r="BP324">
            <v>58.44092783316318</v>
          </cell>
          <cell r="CL324">
            <v>60.357023827693126</v>
          </cell>
          <cell r="DH324">
            <v>60.357023827693126</v>
          </cell>
          <cell r="EQ324">
            <v>60.357023827693126</v>
          </cell>
          <cell r="EV324">
            <v>239.51199931624257</v>
          </cell>
        </row>
        <row r="326">
          <cell r="G326">
            <v>161</v>
          </cell>
          <cell r="K326">
            <v>150</v>
          </cell>
          <cell r="O326">
            <v>155</v>
          </cell>
          <cell r="V326">
            <v>202</v>
          </cell>
          <cell r="W326">
            <v>668</v>
          </cell>
          <cell r="BP326">
            <v>58.153199999999998</v>
          </cell>
          <cell r="CL326">
            <v>54.179999999999993</v>
          </cell>
          <cell r="DH326">
            <v>55.985999999999997</v>
          </cell>
          <cell r="EQ326">
            <v>72.962400000000002</v>
          </cell>
          <cell r="EV326">
            <v>241.28159999999997</v>
          </cell>
        </row>
        <row r="327">
          <cell r="G327">
            <v>39</v>
          </cell>
          <cell r="K327">
            <v>39</v>
          </cell>
          <cell r="O327">
            <v>39</v>
          </cell>
          <cell r="V327">
            <v>42</v>
          </cell>
          <cell r="W327">
            <v>159</v>
          </cell>
          <cell r="BP327">
            <v>10.63608</v>
          </cell>
          <cell r="CL327">
            <v>10.636079999999998</v>
          </cell>
          <cell r="DH327">
            <v>10.636079999999998</v>
          </cell>
          <cell r="EQ327">
            <v>11.454239999999999</v>
          </cell>
          <cell r="EV327">
            <v>43.362479999999998</v>
          </cell>
        </row>
        <row r="328">
          <cell r="G328">
            <v>74</v>
          </cell>
          <cell r="K328">
            <v>60</v>
          </cell>
          <cell r="O328">
            <v>60</v>
          </cell>
          <cell r="V328">
            <v>66</v>
          </cell>
          <cell r="W328">
            <v>260</v>
          </cell>
          <cell r="BP328">
            <v>21.026655999999999</v>
          </cell>
          <cell r="CL328">
            <v>17.048639999999999</v>
          </cell>
          <cell r="DH328">
            <v>17.048639999999999</v>
          </cell>
          <cell r="EQ328">
            <v>18.753504</v>
          </cell>
          <cell r="EV328">
            <v>73.877439999999993</v>
          </cell>
        </row>
        <row r="329">
          <cell r="G329">
            <v>29</v>
          </cell>
          <cell r="K329">
            <v>30</v>
          </cell>
          <cell r="O329">
            <v>14</v>
          </cell>
          <cell r="V329">
            <v>20</v>
          </cell>
          <cell r="W329">
            <v>93</v>
          </cell>
          <cell r="BP329">
            <v>9.6960919999999984</v>
          </cell>
          <cell r="CL329">
            <v>10.030439999999999</v>
          </cell>
          <cell r="DH329">
            <v>4.6808719999999999</v>
          </cell>
          <cell r="EQ329">
            <v>6.6869599999999991</v>
          </cell>
          <cell r="EV329">
            <v>31.094363999999992</v>
          </cell>
        </row>
        <row r="330">
          <cell r="G330">
            <v>44</v>
          </cell>
          <cell r="K330">
            <v>36</v>
          </cell>
          <cell r="O330">
            <v>38</v>
          </cell>
          <cell r="V330">
            <v>42</v>
          </cell>
          <cell r="W330">
            <v>160</v>
          </cell>
          <cell r="BP330">
            <v>9.0527359999999994</v>
          </cell>
          <cell r="CL330">
            <v>7.406784</v>
          </cell>
          <cell r="DH330">
            <v>7.8182719999999994</v>
          </cell>
          <cell r="EQ330">
            <v>8.6412479999999992</v>
          </cell>
          <cell r="EV330">
            <v>32.919039999999995</v>
          </cell>
        </row>
        <row r="331">
          <cell r="G331">
            <v>27</v>
          </cell>
          <cell r="K331">
            <v>39</v>
          </cell>
          <cell r="O331">
            <v>29</v>
          </cell>
          <cell r="V331">
            <v>31</v>
          </cell>
          <cell r="W331">
            <v>126</v>
          </cell>
          <cell r="BP331">
            <v>4.6025279999999995</v>
          </cell>
          <cell r="CL331">
            <v>6.6480960000000007</v>
          </cell>
          <cell r="DH331">
            <v>4.9434559999999994</v>
          </cell>
          <cell r="EQ331">
            <v>5.2843840000000002</v>
          </cell>
          <cell r="EV331">
            <v>21.478464000000002</v>
          </cell>
        </row>
        <row r="332">
          <cell r="G332">
            <v>28</v>
          </cell>
          <cell r="K332">
            <v>30</v>
          </cell>
          <cell r="O332">
            <v>13</v>
          </cell>
          <cell r="V332">
            <v>26</v>
          </cell>
          <cell r="W332">
            <v>97</v>
          </cell>
          <cell r="BP332">
            <v>5.5679680000000005</v>
          </cell>
          <cell r="CL332">
            <v>5.9656800000000008</v>
          </cell>
          <cell r="DH332">
            <v>2.5851280000000001</v>
          </cell>
          <cell r="EQ332">
            <v>5.1702560000000002</v>
          </cell>
          <cell r="EV332">
            <v>19.289031999999999</v>
          </cell>
        </row>
        <row r="333">
          <cell r="G333">
            <v>35</v>
          </cell>
          <cell r="K333">
            <v>36</v>
          </cell>
          <cell r="O333">
            <v>36</v>
          </cell>
          <cell r="V333">
            <v>45</v>
          </cell>
          <cell r="W333">
            <v>152</v>
          </cell>
          <cell r="BP333">
            <v>17.246040000000001</v>
          </cell>
          <cell r="CL333">
            <v>17.738783999999999</v>
          </cell>
          <cell r="DH333">
            <v>17.738783999999999</v>
          </cell>
          <cell r="EQ333">
            <v>22.173480000000001</v>
          </cell>
          <cell r="EV333">
            <v>74.897087999999997</v>
          </cell>
        </row>
        <row r="334">
          <cell r="G334">
            <v>26</v>
          </cell>
          <cell r="K334">
            <v>30</v>
          </cell>
          <cell r="O334">
            <v>31</v>
          </cell>
          <cell r="V334">
            <v>28</v>
          </cell>
          <cell r="W334">
            <v>115</v>
          </cell>
          <cell r="BP334">
            <v>6.2273119999999995</v>
          </cell>
          <cell r="CL334">
            <v>7.1853600000000011</v>
          </cell>
          <cell r="DH334">
            <v>7.4248720000000006</v>
          </cell>
          <cell r="EQ334">
            <v>6.7063359999999994</v>
          </cell>
          <cell r="EV334">
            <v>27.543880000000005</v>
          </cell>
        </row>
        <row r="335">
          <cell r="G335">
            <v>30</v>
          </cell>
          <cell r="K335">
            <v>30</v>
          </cell>
          <cell r="O335">
            <v>33</v>
          </cell>
          <cell r="V335">
            <v>20</v>
          </cell>
          <cell r="W335">
            <v>113</v>
          </cell>
          <cell r="BP335">
            <v>7.1853600000000002</v>
          </cell>
          <cell r="CL335">
            <v>7.1853600000000011</v>
          </cell>
          <cell r="DH335">
            <v>7.9038960000000005</v>
          </cell>
          <cell r="EQ335">
            <v>4.7902399999999998</v>
          </cell>
          <cell r="EV335">
            <v>27.064856000000002</v>
          </cell>
        </row>
        <row r="337">
          <cell r="G337">
            <v>0</v>
          </cell>
          <cell r="K337">
            <v>0</v>
          </cell>
          <cell r="O337">
            <v>2</v>
          </cell>
          <cell r="V337">
            <v>5</v>
          </cell>
          <cell r="W337">
            <v>7</v>
          </cell>
          <cell r="BP337">
            <v>0</v>
          </cell>
          <cell r="CL337">
            <v>0</v>
          </cell>
          <cell r="DH337">
            <v>0.47902400000000001</v>
          </cell>
          <cell r="EQ337">
            <v>1.19756</v>
          </cell>
          <cell r="EV337">
            <v>1.6765839999999999</v>
          </cell>
        </row>
        <row r="338">
          <cell r="G338">
            <v>0</v>
          </cell>
          <cell r="K338">
            <v>0</v>
          </cell>
          <cell r="O338">
            <v>3</v>
          </cell>
          <cell r="V338">
            <v>6</v>
          </cell>
          <cell r="W338">
            <v>9</v>
          </cell>
          <cell r="BP338">
            <v>0</v>
          </cell>
          <cell r="CL338">
            <v>0</v>
          </cell>
          <cell r="DH338">
            <v>0.81815999999999989</v>
          </cell>
          <cell r="EQ338">
            <v>1.6363199999999998</v>
          </cell>
          <cell r="EV338">
            <v>2.4544799999999993</v>
          </cell>
        </row>
        <row r="339">
          <cell r="G339">
            <v>0</v>
          </cell>
          <cell r="K339">
            <v>0</v>
          </cell>
          <cell r="O339">
            <v>0</v>
          </cell>
          <cell r="V339">
            <v>9</v>
          </cell>
          <cell r="W339">
            <v>9</v>
          </cell>
          <cell r="BP339">
            <v>0</v>
          </cell>
          <cell r="CL339">
            <v>0</v>
          </cell>
          <cell r="DH339">
            <v>0</v>
          </cell>
          <cell r="EQ339">
            <v>4.4346960000000006</v>
          </cell>
          <cell r="EV339">
            <v>4.4346960000000006</v>
          </cell>
        </row>
        <row r="340">
          <cell r="G340">
            <v>0</v>
          </cell>
          <cell r="K340">
            <v>8</v>
          </cell>
          <cell r="O340">
            <v>9</v>
          </cell>
          <cell r="V340">
            <v>9</v>
          </cell>
          <cell r="W340">
            <v>26</v>
          </cell>
          <cell r="BP340">
            <v>0</v>
          </cell>
          <cell r="CL340">
            <v>2.2731520000000001</v>
          </cell>
          <cell r="DH340">
            <v>2.557296</v>
          </cell>
          <cell r="EQ340">
            <v>2.557296</v>
          </cell>
          <cell r="EV340">
            <v>7.3877439999999996</v>
          </cell>
        </row>
        <row r="341">
          <cell r="G341">
            <v>0</v>
          </cell>
          <cell r="K341">
            <v>31</v>
          </cell>
          <cell r="O341">
            <v>60</v>
          </cell>
          <cell r="V341">
            <v>70</v>
          </cell>
          <cell r="W341">
            <v>161</v>
          </cell>
          <cell r="BP341">
            <v>0</v>
          </cell>
          <cell r="CL341">
            <v>5.2843840000000002</v>
          </cell>
          <cell r="DH341">
            <v>10.22784</v>
          </cell>
          <cell r="EQ341">
            <v>11.932479999999998</v>
          </cell>
          <cell r="EV341">
            <v>27.444704000000002</v>
          </cell>
        </row>
        <row r="342">
          <cell r="G342">
            <v>0</v>
          </cell>
          <cell r="K342">
            <v>2</v>
          </cell>
          <cell r="O342">
            <v>15</v>
          </cell>
          <cell r="V342">
            <v>15</v>
          </cell>
          <cell r="W342">
            <v>32</v>
          </cell>
          <cell r="BP342">
            <v>0</v>
          </cell>
          <cell r="CL342">
            <v>0.72239999999999993</v>
          </cell>
          <cell r="DH342">
            <v>5.4179999999999993</v>
          </cell>
          <cell r="EQ342">
            <v>5.4179999999999993</v>
          </cell>
          <cell r="EV342">
            <v>11.558399999999999</v>
          </cell>
        </row>
        <row r="343">
          <cell r="G343">
            <v>9</v>
          </cell>
          <cell r="K343">
            <v>30</v>
          </cell>
          <cell r="O343">
            <v>30</v>
          </cell>
          <cell r="V343">
            <v>30</v>
          </cell>
          <cell r="W343">
            <v>99</v>
          </cell>
          <cell r="BP343">
            <v>2.155608</v>
          </cell>
          <cell r="CL343">
            <v>7.1853599999999993</v>
          </cell>
          <cell r="DH343">
            <v>7.1853599999999993</v>
          </cell>
          <cell r="EQ343">
            <v>7.1853599999999993</v>
          </cell>
          <cell r="EV343">
            <v>23.711687999999999</v>
          </cell>
        </row>
        <row r="344">
          <cell r="G344">
            <v>0</v>
          </cell>
          <cell r="K344">
            <v>75</v>
          </cell>
          <cell r="O344">
            <v>75</v>
          </cell>
          <cell r="V344">
            <v>211</v>
          </cell>
          <cell r="W344">
            <v>361</v>
          </cell>
          <cell r="BP344">
            <v>0</v>
          </cell>
          <cell r="CL344">
            <v>17.9634</v>
          </cell>
          <cell r="DH344">
            <v>17.9634</v>
          </cell>
          <cell r="EQ344">
            <v>50.537031999999996</v>
          </cell>
          <cell r="EV344">
            <v>86.463831999999996</v>
          </cell>
        </row>
        <row r="345">
          <cell r="G345">
            <v>0</v>
          </cell>
          <cell r="K345">
            <v>44</v>
          </cell>
          <cell r="O345">
            <v>90</v>
          </cell>
          <cell r="V345">
            <v>90</v>
          </cell>
          <cell r="W345">
            <v>224</v>
          </cell>
          <cell r="BP345">
            <v>0</v>
          </cell>
          <cell r="CL345">
            <v>14.711312</v>
          </cell>
          <cell r="DH345">
            <v>30.09132</v>
          </cell>
          <cell r="EQ345">
            <v>30.09132</v>
          </cell>
          <cell r="EV345">
            <v>74.893951999999999</v>
          </cell>
        </row>
        <row r="346">
          <cell r="G346">
            <v>0</v>
          </cell>
          <cell r="K346">
            <v>0</v>
          </cell>
          <cell r="O346">
            <v>0</v>
          </cell>
          <cell r="V346">
            <v>0</v>
          </cell>
          <cell r="W346">
            <v>0</v>
          </cell>
          <cell r="BP346">
            <v>0</v>
          </cell>
          <cell r="CL346">
            <v>0</v>
          </cell>
          <cell r="DH346">
            <v>0</v>
          </cell>
          <cell r="EQ346">
            <v>0</v>
          </cell>
          <cell r="EV346">
            <v>0</v>
          </cell>
        </row>
        <row r="348">
          <cell r="G348">
            <v>64</v>
          </cell>
          <cell r="K348">
            <v>45</v>
          </cell>
          <cell r="O348">
            <v>63</v>
          </cell>
          <cell r="V348">
            <v>67</v>
          </cell>
          <cell r="W348">
            <v>239</v>
          </cell>
          <cell r="BP348">
            <v>21.398271999999999</v>
          </cell>
          <cell r="CL348">
            <v>15.045659999999994</v>
          </cell>
          <cell r="DH348">
            <v>21.063924</v>
          </cell>
          <cell r="EQ348">
            <v>22.401315999999994</v>
          </cell>
          <cell r="EV348">
            <v>79.909171999999998</v>
          </cell>
        </row>
        <row r="349">
          <cell r="G349">
            <v>23</v>
          </cell>
          <cell r="K349">
            <v>26</v>
          </cell>
          <cell r="O349">
            <v>17</v>
          </cell>
          <cell r="V349">
            <v>36</v>
          </cell>
          <cell r="W349">
            <v>102</v>
          </cell>
          <cell r="BP349">
            <v>5.5087760000000001</v>
          </cell>
          <cell r="CL349">
            <v>6.2273119999999995</v>
          </cell>
          <cell r="DH349">
            <v>4.0717040000000004</v>
          </cell>
          <cell r="EQ349">
            <v>8.6224319999999999</v>
          </cell>
          <cell r="EV349">
            <v>24.430224000000003</v>
          </cell>
        </row>
        <row r="350">
          <cell r="G350">
            <v>24</v>
          </cell>
          <cell r="K350">
            <v>8</v>
          </cell>
          <cell r="O350">
            <v>0</v>
          </cell>
          <cell r="V350">
            <v>63</v>
          </cell>
          <cell r="W350">
            <v>95</v>
          </cell>
          <cell r="BP350">
            <v>5.7482880000000005</v>
          </cell>
          <cell r="CL350">
            <v>1.916096</v>
          </cell>
          <cell r="DH350">
            <v>0</v>
          </cell>
          <cell r="EQ350">
            <v>15.089256000000001</v>
          </cell>
          <cell r="EV350">
            <v>22.753640000000001</v>
          </cell>
        </row>
        <row r="351">
          <cell r="G351">
            <v>23</v>
          </cell>
          <cell r="K351">
            <v>19</v>
          </cell>
          <cell r="O351">
            <v>27</v>
          </cell>
          <cell r="V351">
            <v>41</v>
          </cell>
          <cell r="W351">
            <v>110</v>
          </cell>
          <cell r="BP351">
            <v>11.333112</v>
          </cell>
          <cell r="CL351">
            <v>9.3621360000000013</v>
          </cell>
          <cell r="DH351">
            <v>13.304088000000002</v>
          </cell>
          <cell r="EQ351">
            <v>20.202504000000001</v>
          </cell>
          <cell r="EV351">
            <v>54.201840000000004</v>
          </cell>
        </row>
        <row r="352">
          <cell r="G352">
            <v>22</v>
          </cell>
          <cell r="K352">
            <v>25</v>
          </cell>
          <cell r="O352">
            <v>47</v>
          </cell>
          <cell r="V352">
            <v>0</v>
          </cell>
          <cell r="W352">
            <v>94</v>
          </cell>
          <cell r="BP352">
            <v>6.2511679999999998</v>
          </cell>
          <cell r="CL352">
            <v>7.1036000000000001</v>
          </cell>
          <cell r="DH352">
            <v>13.354768</v>
          </cell>
          <cell r="EQ352">
            <v>0</v>
          </cell>
          <cell r="EV352">
            <v>26.709535999999996</v>
          </cell>
        </row>
        <row r="353">
          <cell r="G353">
            <v>24</v>
          </cell>
          <cell r="K353">
            <v>7</v>
          </cell>
          <cell r="O353">
            <v>0</v>
          </cell>
          <cell r="V353">
            <v>62</v>
          </cell>
          <cell r="W353">
            <v>93</v>
          </cell>
          <cell r="BP353">
            <v>10.890432000000001</v>
          </cell>
          <cell r="CL353">
            <v>3.1763759999999999</v>
          </cell>
          <cell r="DH353">
            <v>0</v>
          </cell>
          <cell r="EQ353">
            <v>28.133616000000004</v>
          </cell>
          <cell r="EV353">
            <v>42.200424000000005</v>
          </cell>
        </row>
        <row r="355">
          <cell r="G355">
            <v>9</v>
          </cell>
          <cell r="K355">
            <v>50</v>
          </cell>
          <cell r="O355">
            <v>23</v>
          </cell>
          <cell r="V355">
            <v>66</v>
          </cell>
          <cell r="W355">
            <v>148</v>
          </cell>
          <cell r="BP355">
            <v>2.155608</v>
          </cell>
          <cell r="CL355">
            <v>11.975599999999998</v>
          </cell>
          <cell r="DH355">
            <v>5.5087760000000001</v>
          </cell>
          <cell r="EQ355">
            <v>15.807792000000001</v>
          </cell>
          <cell r="EV355">
            <v>35.447776000000005</v>
          </cell>
        </row>
        <row r="356">
          <cell r="G356">
            <v>15</v>
          </cell>
          <cell r="K356">
            <v>14</v>
          </cell>
          <cell r="O356">
            <v>1</v>
          </cell>
          <cell r="V356">
            <v>65</v>
          </cell>
          <cell r="W356">
            <v>95</v>
          </cell>
          <cell r="BP356">
            <v>4.2621599999999997</v>
          </cell>
          <cell r="CL356">
            <v>3.9780160000000002</v>
          </cell>
          <cell r="DH356">
            <v>0.28414399999999995</v>
          </cell>
          <cell r="EQ356">
            <v>18.469360000000002</v>
          </cell>
          <cell r="EV356">
            <v>26.993680000000001</v>
          </cell>
        </row>
        <row r="357">
          <cell r="G357">
            <v>0</v>
          </cell>
          <cell r="K357">
            <v>0</v>
          </cell>
          <cell r="O357">
            <v>0</v>
          </cell>
          <cell r="V357">
            <v>0</v>
          </cell>
          <cell r="W357">
            <v>0</v>
          </cell>
          <cell r="BP357">
            <v>0</v>
          </cell>
          <cell r="CL357">
            <v>0</v>
          </cell>
          <cell r="DH357">
            <v>0</v>
          </cell>
          <cell r="EQ357">
            <v>0</v>
          </cell>
          <cell r="EV357">
            <v>0</v>
          </cell>
        </row>
        <row r="358">
          <cell r="G358">
            <v>0</v>
          </cell>
          <cell r="K358">
            <v>0</v>
          </cell>
          <cell r="O358">
            <v>0</v>
          </cell>
          <cell r="V358">
            <v>0</v>
          </cell>
          <cell r="W358">
            <v>0</v>
          </cell>
          <cell r="BP358">
            <v>0</v>
          </cell>
          <cell r="CL358">
            <v>0</v>
          </cell>
          <cell r="DH358">
            <v>0</v>
          </cell>
          <cell r="EQ358">
            <v>0</v>
          </cell>
          <cell r="EV358">
            <v>0</v>
          </cell>
        </row>
        <row r="359">
          <cell r="G359">
            <v>5</v>
          </cell>
          <cell r="K359">
            <v>10</v>
          </cell>
          <cell r="O359">
            <v>13</v>
          </cell>
          <cell r="V359">
            <v>17</v>
          </cell>
          <cell r="W359">
            <v>45</v>
          </cell>
          <cell r="BP359">
            <v>1.0323599999999999</v>
          </cell>
          <cell r="CL359">
            <v>2.0647199999999999</v>
          </cell>
          <cell r="DH359">
            <v>2.6841360000000001</v>
          </cell>
          <cell r="EQ359">
            <v>3.510024</v>
          </cell>
          <cell r="EV359">
            <v>9.2912400000000002</v>
          </cell>
        </row>
        <row r="360">
          <cell r="G360">
            <v>0</v>
          </cell>
          <cell r="K360">
            <v>0</v>
          </cell>
          <cell r="O360">
            <v>0</v>
          </cell>
          <cell r="V360">
            <v>0</v>
          </cell>
          <cell r="W360">
            <v>0</v>
          </cell>
          <cell r="BP360">
            <v>0</v>
          </cell>
          <cell r="CL360">
            <v>0</v>
          </cell>
          <cell r="DH360">
            <v>0</v>
          </cell>
          <cell r="EQ360">
            <v>0</v>
          </cell>
          <cell r="EV360">
            <v>0</v>
          </cell>
        </row>
        <row r="361">
          <cell r="G361">
            <v>1</v>
          </cell>
          <cell r="K361">
            <v>0</v>
          </cell>
          <cell r="O361">
            <v>0</v>
          </cell>
          <cell r="V361">
            <v>16</v>
          </cell>
          <cell r="W361">
            <v>17</v>
          </cell>
          <cell r="BP361">
            <v>0.19885600000000003</v>
          </cell>
          <cell r="CL361">
            <v>0</v>
          </cell>
          <cell r="DH361">
            <v>0</v>
          </cell>
          <cell r="EQ361">
            <v>3.1816960000000005</v>
          </cell>
          <cell r="EV361">
            <v>3.3805520000000007</v>
          </cell>
        </row>
        <row r="362">
          <cell r="G362">
            <v>0</v>
          </cell>
          <cell r="K362">
            <v>0</v>
          </cell>
          <cell r="O362">
            <v>0</v>
          </cell>
          <cell r="V362">
            <v>0</v>
          </cell>
          <cell r="W362">
            <v>0</v>
          </cell>
          <cell r="BP362">
            <v>0</v>
          </cell>
          <cell r="CL362">
            <v>0</v>
          </cell>
          <cell r="DH362">
            <v>0</v>
          </cell>
          <cell r="EQ362">
            <v>0</v>
          </cell>
          <cell r="EV362">
            <v>0</v>
          </cell>
        </row>
        <row r="363">
          <cell r="G363">
            <v>0</v>
          </cell>
          <cell r="K363">
            <v>2</v>
          </cell>
          <cell r="O363">
            <v>0</v>
          </cell>
          <cell r="V363">
            <v>18</v>
          </cell>
          <cell r="W363">
            <v>20</v>
          </cell>
          <cell r="BP363">
            <v>0</v>
          </cell>
          <cell r="CL363">
            <v>0.98548800000000014</v>
          </cell>
          <cell r="DH363">
            <v>0</v>
          </cell>
          <cell r="EQ363">
            <v>8.8693920000000013</v>
          </cell>
          <cell r="EV363">
            <v>9.8548800000000014</v>
          </cell>
        </row>
        <row r="365">
          <cell r="G365">
            <v>0</v>
          </cell>
          <cell r="K365">
            <v>47</v>
          </cell>
          <cell r="O365">
            <v>90</v>
          </cell>
          <cell r="V365">
            <v>150</v>
          </cell>
          <cell r="W365">
            <v>287</v>
          </cell>
          <cell r="BP365">
            <v>0</v>
          </cell>
          <cell r="CL365">
            <v>11.992708</v>
          </cell>
          <cell r="DH365">
            <v>22.964760000000002</v>
          </cell>
          <cell r="EQ365">
            <v>38.2746</v>
          </cell>
          <cell r="EV365">
            <v>73.232067999999998</v>
          </cell>
        </row>
        <row r="366">
          <cell r="G366">
            <v>16</v>
          </cell>
          <cell r="K366">
            <v>0</v>
          </cell>
          <cell r="O366">
            <v>0</v>
          </cell>
          <cell r="V366">
            <v>0</v>
          </cell>
          <cell r="W366">
            <v>16</v>
          </cell>
          <cell r="BP366">
            <v>12.633539788799999</v>
          </cell>
          <cell r="CL366">
            <v>0</v>
          </cell>
          <cell r="DH366">
            <v>0</v>
          </cell>
          <cell r="EQ366">
            <v>0</v>
          </cell>
          <cell r="EV366">
            <v>12.633539788799999</v>
          </cell>
        </row>
        <row r="367">
          <cell r="G367">
            <v>8</v>
          </cell>
          <cell r="K367">
            <v>0</v>
          </cell>
          <cell r="O367">
            <v>0</v>
          </cell>
          <cell r="V367">
            <v>0</v>
          </cell>
          <cell r="W367">
            <v>8</v>
          </cell>
          <cell r="BP367">
            <v>5.1524444159999998</v>
          </cell>
          <cell r="CL367">
            <v>0</v>
          </cell>
          <cell r="DH367">
            <v>0</v>
          </cell>
          <cell r="EQ367">
            <v>0</v>
          </cell>
          <cell r="EV367">
            <v>5.1524444159999998</v>
          </cell>
        </row>
        <row r="368">
          <cell r="G368">
            <v>28</v>
          </cell>
          <cell r="K368">
            <v>0</v>
          </cell>
          <cell r="O368">
            <v>0</v>
          </cell>
          <cell r="V368">
            <v>0</v>
          </cell>
          <cell r="W368">
            <v>28</v>
          </cell>
          <cell r="BP368">
            <v>6.7063360000000003</v>
          </cell>
          <cell r="CL368">
            <v>0</v>
          </cell>
          <cell r="DH368">
            <v>0</v>
          </cell>
          <cell r="EQ368">
            <v>0</v>
          </cell>
          <cell r="EV368">
            <v>6.7063360000000003</v>
          </cell>
        </row>
      </sheetData>
      <sheetData sheetId="9">
        <row r="9">
          <cell r="D9">
            <v>430</v>
          </cell>
        </row>
        <row r="11">
          <cell r="G11">
            <v>418</v>
          </cell>
          <cell r="K11">
            <v>418</v>
          </cell>
          <cell r="O11">
            <v>484</v>
          </cell>
          <cell r="V11">
            <v>417</v>
          </cell>
          <cell r="W11">
            <v>1737</v>
          </cell>
          <cell r="BI11">
            <v>42.90686400000002</v>
          </cell>
          <cell r="CC11">
            <v>42.90686400000002</v>
          </cell>
          <cell r="CW11">
            <v>49.681632000000029</v>
          </cell>
          <cell r="EF11">
            <v>42.804216000000025</v>
          </cell>
          <cell r="EK11">
            <v>178.29957600000012</v>
          </cell>
        </row>
        <row r="12">
          <cell r="G12">
            <v>466</v>
          </cell>
          <cell r="K12">
            <v>468</v>
          </cell>
          <cell r="O12">
            <v>466</v>
          </cell>
          <cell r="V12">
            <v>468</v>
          </cell>
          <cell r="W12">
            <v>1868</v>
          </cell>
          <cell r="BI12">
            <v>72.136800000000036</v>
          </cell>
          <cell r="CC12">
            <v>72.44640000000004</v>
          </cell>
          <cell r="CW12">
            <v>72.136800000000036</v>
          </cell>
          <cell r="EF12">
            <v>72.44640000000004</v>
          </cell>
          <cell r="EK12">
            <v>289.16640000000018</v>
          </cell>
        </row>
        <row r="13">
          <cell r="G13">
            <v>39</v>
          </cell>
          <cell r="K13">
            <v>28</v>
          </cell>
          <cell r="O13">
            <v>14</v>
          </cell>
          <cell r="V13">
            <v>39</v>
          </cell>
          <cell r="W13">
            <v>120</v>
          </cell>
          <cell r="BI13">
            <v>4.7492640000000019</v>
          </cell>
          <cell r="CC13">
            <v>3.4097280000000016</v>
          </cell>
          <cell r="CW13">
            <v>1.7048640000000008</v>
          </cell>
          <cell r="EF13">
            <v>4.7492640000000019</v>
          </cell>
          <cell r="EK13">
            <v>14.613120000000004</v>
          </cell>
        </row>
        <row r="14">
          <cell r="G14">
            <v>49</v>
          </cell>
          <cell r="K14">
            <v>50</v>
          </cell>
          <cell r="O14">
            <v>55</v>
          </cell>
          <cell r="V14">
            <v>44</v>
          </cell>
          <cell r="W14">
            <v>198</v>
          </cell>
          <cell r="BI14">
            <v>7.5510960000000038</v>
          </cell>
          <cell r="CC14">
            <v>7.7052000000000049</v>
          </cell>
          <cell r="CW14">
            <v>8.4757200000000061</v>
          </cell>
          <cell r="EF14">
            <v>6.7805760000000026</v>
          </cell>
          <cell r="EK14">
            <v>30.512592000000019</v>
          </cell>
        </row>
        <row r="15">
          <cell r="G15">
            <v>98</v>
          </cell>
          <cell r="K15">
            <v>99</v>
          </cell>
          <cell r="O15">
            <v>136</v>
          </cell>
          <cell r="V15">
            <v>62</v>
          </cell>
          <cell r="W15">
            <v>395</v>
          </cell>
          <cell r="BI15">
            <v>10.716888000000003</v>
          </cell>
          <cell r="CC15">
            <v>10.826244000000003</v>
          </cell>
          <cell r="CW15">
            <v>14.872416000000005</v>
          </cell>
          <cell r="EF15">
            <v>6.7800720000000023</v>
          </cell>
          <cell r="EK15">
            <v>43.195620000000012</v>
          </cell>
        </row>
        <row r="16">
          <cell r="G16">
            <v>0</v>
          </cell>
          <cell r="K16">
            <v>0</v>
          </cell>
          <cell r="O16">
            <v>0</v>
          </cell>
          <cell r="V16">
            <v>0</v>
          </cell>
          <cell r="W16">
            <v>0</v>
          </cell>
          <cell r="BI16">
            <v>0</v>
          </cell>
          <cell r="CC16">
            <v>0</v>
          </cell>
          <cell r="CW16">
            <v>0</v>
          </cell>
          <cell r="EF16">
            <v>0</v>
          </cell>
          <cell r="EK16">
            <v>0</v>
          </cell>
        </row>
        <row r="17">
          <cell r="G17">
            <v>121</v>
          </cell>
          <cell r="K17">
            <v>124</v>
          </cell>
          <cell r="O17">
            <v>223</v>
          </cell>
          <cell r="V17">
            <v>245</v>
          </cell>
          <cell r="W17">
            <v>713</v>
          </cell>
          <cell r="BI17">
            <v>17.338332000000005</v>
          </cell>
          <cell r="CC17">
            <v>17.768208000000005</v>
          </cell>
          <cell r="CW17">
            <v>31.954116000000013</v>
          </cell>
          <cell r="EF17">
            <v>35.10654000000001</v>
          </cell>
          <cell r="EK17">
            <v>102.16719600000005</v>
          </cell>
        </row>
        <row r="18">
          <cell r="G18">
            <v>39</v>
          </cell>
          <cell r="K18">
            <v>40</v>
          </cell>
          <cell r="O18">
            <v>45</v>
          </cell>
          <cell r="V18">
            <v>37</v>
          </cell>
          <cell r="W18">
            <v>161</v>
          </cell>
          <cell r="BI18">
            <v>2.8491840000000006</v>
          </cell>
          <cell r="CC18">
            <v>2.9222400000000013</v>
          </cell>
          <cell r="CW18">
            <v>3.2875200000000016</v>
          </cell>
          <cell r="EF18">
            <v>2.703072000000001</v>
          </cell>
          <cell r="EK18">
            <v>11.762016000000004</v>
          </cell>
        </row>
        <row r="19">
          <cell r="G19">
            <v>76</v>
          </cell>
          <cell r="K19">
            <v>76</v>
          </cell>
          <cell r="O19">
            <v>76</v>
          </cell>
          <cell r="V19">
            <v>75</v>
          </cell>
          <cell r="W19">
            <v>303</v>
          </cell>
          <cell r="BI19">
            <v>6.4770240000000037</v>
          </cell>
          <cell r="CC19">
            <v>6.4770240000000037</v>
          </cell>
          <cell r="CW19">
            <v>6.4770240000000037</v>
          </cell>
          <cell r="EF19">
            <v>6.3918000000000035</v>
          </cell>
          <cell r="EK19">
            <v>25.822872000000007</v>
          </cell>
        </row>
        <row r="20">
          <cell r="G20">
            <v>0</v>
          </cell>
          <cell r="K20">
            <v>8</v>
          </cell>
          <cell r="O20">
            <v>9</v>
          </cell>
          <cell r="V20">
            <v>30</v>
          </cell>
          <cell r="W20">
            <v>47</v>
          </cell>
          <cell r="BI20">
            <v>0</v>
          </cell>
          <cell r="CC20">
            <v>1.6894080000000009</v>
          </cell>
          <cell r="CW20">
            <v>1.9005840000000009</v>
          </cell>
          <cell r="EF20">
            <v>6.3352800000000036</v>
          </cell>
          <cell r="EK20">
            <v>9.925272000000005</v>
          </cell>
        </row>
        <row r="21">
          <cell r="G21">
            <v>88</v>
          </cell>
          <cell r="K21">
            <v>90</v>
          </cell>
          <cell r="O21">
            <v>94</v>
          </cell>
          <cell r="V21">
            <v>85</v>
          </cell>
          <cell r="W21">
            <v>357</v>
          </cell>
          <cell r="BI21">
            <v>7.7594880000000028</v>
          </cell>
          <cell r="CC21">
            <v>7.9358400000000024</v>
          </cell>
          <cell r="CW21">
            <v>8.2885440000000035</v>
          </cell>
          <cell r="EF21">
            <v>7.4949600000000025</v>
          </cell>
          <cell r="EK21">
            <v>31.478832000000008</v>
          </cell>
        </row>
        <row r="24">
          <cell r="G24">
            <v>325</v>
          </cell>
          <cell r="K24">
            <v>327</v>
          </cell>
          <cell r="O24">
            <v>494</v>
          </cell>
          <cell r="V24">
            <v>155</v>
          </cell>
          <cell r="W24">
            <v>1301</v>
          </cell>
          <cell r="BI24">
            <v>33.360599999999991</v>
          </cell>
          <cell r="CC24">
            <v>33.565895999999988</v>
          </cell>
          <cell r="CW24">
            <v>50.708111999999993</v>
          </cell>
          <cell r="EF24">
            <v>15.910439999999996</v>
          </cell>
          <cell r="EK24">
            <v>133.54504799999995</v>
          </cell>
        </row>
        <row r="25">
          <cell r="G25">
            <v>392</v>
          </cell>
          <cell r="K25">
            <v>393</v>
          </cell>
          <cell r="O25">
            <v>563</v>
          </cell>
          <cell r="V25">
            <v>223</v>
          </cell>
          <cell r="W25">
            <v>1571</v>
          </cell>
          <cell r="BI25">
            <v>60.681599999999989</v>
          </cell>
          <cell r="CC25">
            <v>60.836399999999983</v>
          </cell>
          <cell r="CW25">
            <v>87.152399999999986</v>
          </cell>
          <cell r="EF25">
            <v>34.520399999999988</v>
          </cell>
          <cell r="EK25">
            <v>243.19079999999994</v>
          </cell>
        </row>
        <row r="26">
          <cell r="G26">
            <v>91</v>
          </cell>
          <cell r="K26">
            <v>82</v>
          </cell>
          <cell r="O26">
            <v>30</v>
          </cell>
          <cell r="V26">
            <v>110</v>
          </cell>
          <cell r="W26">
            <v>313</v>
          </cell>
          <cell r="BI26">
            <v>19.217015999999997</v>
          </cell>
          <cell r="CC26">
            <v>17.316431999999995</v>
          </cell>
          <cell r="CW26">
            <v>6.3352799999999991</v>
          </cell>
          <cell r="EF26">
            <v>23.229359999999996</v>
          </cell>
          <cell r="EK26">
            <v>66.098087999999976</v>
          </cell>
        </row>
        <row r="27">
          <cell r="G27">
            <v>112</v>
          </cell>
          <cell r="K27">
            <v>114</v>
          </cell>
          <cell r="O27">
            <v>210</v>
          </cell>
          <cell r="V27">
            <v>111</v>
          </cell>
          <cell r="W27">
            <v>547</v>
          </cell>
          <cell r="BI27">
            <v>13.638911999999994</v>
          </cell>
          <cell r="CC27">
            <v>13.882463999999997</v>
          </cell>
          <cell r="CW27">
            <v>25.572959999999995</v>
          </cell>
          <cell r="EF27">
            <v>13.517135999999995</v>
          </cell>
          <cell r="EK27">
            <v>66.611471999999978</v>
          </cell>
        </row>
        <row r="28">
          <cell r="G28">
            <v>112</v>
          </cell>
          <cell r="K28">
            <v>114</v>
          </cell>
          <cell r="O28">
            <v>74</v>
          </cell>
          <cell r="V28">
            <v>111</v>
          </cell>
          <cell r="W28">
            <v>411</v>
          </cell>
          <cell r="BI28">
            <v>17.259647999999999</v>
          </cell>
          <cell r="CC28">
            <v>17.567855999999992</v>
          </cell>
          <cell r="CW28">
            <v>11.403695999999998</v>
          </cell>
          <cell r="EF28">
            <v>17.105543999999998</v>
          </cell>
          <cell r="EK28">
            <v>63.336743999999982</v>
          </cell>
        </row>
        <row r="29">
          <cell r="G29">
            <v>133</v>
          </cell>
          <cell r="K29">
            <v>135</v>
          </cell>
          <cell r="O29">
            <v>144</v>
          </cell>
          <cell r="V29">
            <v>125</v>
          </cell>
          <cell r="W29">
            <v>537</v>
          </cell>
          <cell r="BI29">
            <v>14.544347999999994</v>
          </cell>
          <cell r="CC29">
            <v>14.763059999999994</v>
          </cell>
          <cell r="CW29">
            <v>15.747263999999994</v>
          </cell>
          <cell r="EF29">
            <v>13.669499999999992</v>
          </cell>
          <cell r="EK29">
            <v>58.724171999999967</v>
          </cell>
        </row>
        <row r="30">
          <cell r="G30">
            <v>177</v>
          </cell>
          <cell r="K30">
            <v>178</v>
          </cell>
          <cell r="O30">
            <v>180</v>
          </cell>
          <cell r="V30">
            <v>177</v>
          </cell>
          <cell r="W30">
            <v>712</v>
          </cell>
          <cell r="BI30">
            <v>25.362683999999994</v>
          </cell>
          <cell r="CC30">
            <v>25.50597599999999</v>
          </cell>
          <cell r="CW30">
            <v>25.792559999999995</v>
          </cell>
          <cell r="EF30">
            <v>25.362683999999994</v>
          </cell>
          <cell r="EK30">
            <v>102.02390399999999</v>
          </cell>
        </row>
        <row r="31">
          <cell r="G31">
            <v>40</v>
          </cell>
          <cell r="K31">
            <v>42</v>
          </cell>
          <cell r="O31">
            <v>47</v>
          </cell>
          <cell r="V31">
            <v>32</v>
          </cell>
          <cell r="W31">
            <v>161</v>
          </cell>
          <cell r="BI31">
            <v>3.4089599999999991</v>
          </cell>
          <cell r="CC31">
            <v>3.5794079999999995</v>
          </cell>
          <cell r="CW31">
            <v>4.0055279999999991</v>
          </cell>
          <cell r="EF31">
            <v>2.7271679999999998</v>
          </cell>
          <cell r="EK31">
            <v>13.721064</v>
          </cell>
        </row>
        <row r="32">
          <cell r="G32">
            <v>107</v>
          </cell>
          <cell r="K32">
            <v>108</v>
          </cell>
          <cell r="O32">
            <v>92</v>
          </cell>
          <cell r="V32">
            <v>85</v>
          </cell>
          <cell r="W32">
            <v>392</v>
          </cell>
          <cell r="BI32">
            <v>7.8169919999999973</v>
          </cell>
          <cell r="CC32">
            <v>7.8900479999999966</v>
          </cell>
          <cell r="CW32">
            <v>6.7211519999999974</v>
          </cell>
          <cell r="EF32">
            <v>6.2097599999999984</v>
          </cell>
          <cell r="EK32">
            <v>28.637951999999991</v>
          </cell>
        </row>
        <row r="33">
          <cell r="G33">
            <v>59</v>
          </cell>
          <cell r="K33">
            <v>60</v>
          </cell>
          <cell r="O33">
            <v>61</v>
          </cell>
          <cell r="V33">
            <v>59</v>
          </cell>
          <cell r="W33">
            <v>239</v>
          </cell>
          <cell r="BI33">
            <v>5.2023839999999995</v>
          </cell>
          <cell r="CC33">
            <v>5.2905599999999984</v>
          </cell>
          <cell r="CW33">
            <v>5.3787359999999991</v>
          </cell>
          <cell r="EF33">
            <v>5.2023839999999995</v>
          </cell>
          <cell r="EK33">
            <v>21.074063999999996</v>
          </cell>
        </row>
        <row r="34">
          <cell r="G34">
            <v>0</v>
          </cell>
          <cell r="K34">
            <v>0</v>
          </cell>
          <cell r="O34">
            <v>35</v>
          </cell>
          <cell r="V34">
            <v>0</v>
          </cell>
          <cell r="W34">
            <v>35</v>
          </cell>
          <cell r="BI34">
            <v>0</v>
          </cell>
          <cell r="CC34">
            <v>0</v>
          </cell>
          <cell r="CW34">
            <v>3.5926799999999988</v>
          </cell>
          <cell r="EF34">
            <v>0</v>
          </cell>
          <cell r="EK34">
            <v>3.5926799999999988</v>
          </cell>
        </row>
        <row r="35">
          <cell r="G35">
            <v>0</v>
          </cell>
          <cell r="K35">
            <v>0</v>
          </cell>
          <cell r="O35">
            <v>0</v>
          </cell>
          <cell r="V35">
            <v>0</v>
          </cell>
          <cell r="W35">
            <v>0</v>
          </cell>
          <cell r="BI35">
            <v>0</v>
          </cell>
          <cell r="CC35">
            <v>0</v>
          </cell>
          <cell r="CW35">
            <v>0</v>
          </cell>
          <cell r="EF35">
            <v>0</v>
          </cell>
          <cell r="EK35">
            <v>0</v>
          </cell>
        </row>
        <row r="38">
          <cell r="G38">
            <v>118</v>
          </cell>
          <cell r="K38">
            <v>120</v>
          </cell>
          <cell r="O38">
            <v>119</v>
          </cell>
          <cell r="V38">
            <v>117</v>
          </cell>
          <cell r="W38">
            <v>474</v>
          </cell>
          <cell r="BI38">
            <v>12.112464000000003</v>
          </cell>
          <cell r="CC38">
            <v>12.317760000000002</v>
          </cell>
          <cell r="CW38">
            <v>12.215112000000001</v>
          </cell>
          <cell r="EF38">
            <v>12.009816000000002</v>
          </cell>
          <cell r="EK38">
            <v>48.655152000000001</v>
          </cell>
        </row>
        <row r="39">
          <cell r="G39">
            <v>114</v>
          </cell>
          <cell r="K39">
            <v>117</v>
          </cell>
          <cell r="O39">
            <v>117</v>
          </cell>
          <cell r="V39">
            <v>114</v>
          </cell>
          <cell r="W39">
            <v>462</v>
          </cell>
          <cell r="BI39">
            <v>17.647200000000005</v>
          </cell>
          <cell r="CC39">
            <v>18.111600000000003</v>
          </cell>
          <cell r="CW39">
            <v>18.111600000000003</v>
          </cell>
          <cell r="EF39">
            <v>17.647200000000005</v>
          </cell>
          <cell r="EK39">
            <v>71.51760000000003</v>
          </cell>
        </row>
        <row r="40">
          <cell r="G40">
            <v>150</v>
          </cell>
          <cell r="K40">
            <v>150</v>
          </cell>
          <cell r="O40">
            <v>150</v>
          </cell>
          <cell r="V40">
            <v>150</v>
          </cell>
          <cell r="W40">
            <v>600</v>
          </cell>
          <cell r="BI40">
            <v>18.266400000000001</v>
          </cell>
          <cell r="CC40">
            <v>18.266400000000001</v>
          </cell>
          <cell r="CW40">
            <v>18.266400000000001</v>
          </cell>
          <cell r="EF40">
            <v>18.266400000000001</v>
          </cell>
          <cell r="EK40">
            <v>73.065600000000003</v>
          </cell>
        </row>
        <row r="41">
          <cell r="G41">
            <v>174</v>
          </cell>
          <cell r="K41">
            <v>174</v>
          </cell>
          <cell r="O41">
            <v>174</v>
          </cell>
          <cell r="V41">
            <v>174</v>
          </cell>
          <cell r="W41">
            <v>696</v>
          </cell>
          <cell r="BI41">
            <v>26.814096000000003</v>
          </cell>
          <cell r="CC41">
            <v>26.814096000000003</v>
          </cell>
          <cell r="CW41">
            <v>26.814096000000003</v>
          </cell>
          <cell r="EF41">
            <v>26.814096000000003</v>
          </cell>
          <cell r="EK41">
            <v>107.25638400000001</v>
          </cell>
        </row>
        <row r="42">
          <cell r="G42">
            <v>135</v>
          </cell>
          <cell r="K42">
            <v>135</v>
          </cell>
          <cell r="O42">
            <v>135</v>
          </cell>
          <cell r="V42">
            <v>135</v>
          </cell>
          <cell r="W42">
            <v>540</v>
          </cell>
          <cell r="BI42">
            <v>14.763059999999999</v>
          </cell>
          <cell r="CC42">
            <v>14.763059999999999</v>
          </cell>
          <cell r="CW42">
            <v>14.763059999999999</v>
          </cell>
          <cell r="EF42">
            <v>14.763059999999999</v>
          </cell>
          <cell r="EK42">
            <v>59.052239999999998</v>
          </cell>
        </row>
        <row r="43">
          <cell r="G43">
            <v>171</v>
          </cell>
          <cell r="K43">
            <v>173</v>
          </cell>
          <cell r="O43">
            <v>173</v>
          </cell>
          <cell r="V43">
            <v>171</v>
          </cell>
          <cell r="W43">
            <v>688</v>
          </cell>
          <cell r="BI43">
            <v>24.502932000000005</v>
          </cell>
          <cell r="CC43">
            <v>24.789515999999999</v>
          </cell>
          <cell r="CW43">
            <v>24.789515999999999</v>
          </cell>
          <cell r="EF43">
            <v>24.502932000000005</v>
          </cell>
          <cell r="EK43">
            <v>98.584896000000015</v>
          </cell>
        </row>
        <row r="44">
          <cell r="G44">
            <v>171</v>
          </cell>
          <cell r="K44">
            <v>174</v>
          </cell>
          <cell r="O44">
            <v>174</v>
          </cell>
          <cell r="V44">
            <v>171</v>
          </cell>
          <cell r="W44">
            <v>690</v>
          </cell>
          <cell r="BI44">
            <v>14.573304000000004</v>
          </cell>
          <cell r="CC44">
            <v>14.828976000000001</v>
          </cell>
          <cell r="CW44">
            <v>14.828976000000001</v>
          </cell>
          <cell r="EF44">
            <v>14.573304000000004</v>
          </cell>
          <cell r="EK44">
            <v>58.804560000000009</v>
          </cell>
        </row>
        <row r="45">
          <cell r="G45">
            <v>171</v>
          </cell>
          <cell r="K45">
            <v>174</v>
          </cell>
          <cell r="O45">
            <v>174</v>
          </cell>
          <cell r="V45">
            <v>171</v>
          </cell>
          <cell r="W45">
            <v>690</v>
          </cell>
          <cell r="BI45">
            <v>12.492576</v>
          </cell>
          <cell r="CC45">
            <v>12.711744000000001</v>
          </cell>
          <cell r="CW45">
            <v>12.711744000000001</v>
          </cell>
          <cell r="EF45">
            <v>12.492576</v>
          </cell>
          <cell r="EK45">
            <v>50.408639999999998</v>
          </cell>
        </row>
        <row r="46">
          <cell r="G46">
            <v>174</v>
          </cell>
          <cell r="K46">
            <v>174</v>
          </cell>
          <cell r="O46">
            <v>174</v>
          </cell>
          <cell r="V46">
            <v>174</v>
          </cell>
          <cell r="W46">
            <v>696</v>
          </cell>
          <cell r="BI46">
            <v>15.342623999999997</v>
          </cell>
          <cell r="CC46">
            <v>15.342623999999997</v>
          </cell>
          <cell r="CW46">
            <v>15.342623999999997</v>
          </cell>
          <cell r="EF46">
            <v>15.342623999999997</v>
          </cell>
          <cell r="EK46">
            <v>61.370495999999989</v>
          </cell>
        </row>
        <row r="47">
          <cell r="G47">
            <v>28</v>
          </cell>
          <cell r="K47">
            <v>28</v>
          </cell>
          <cell r="O47">
            <v>28</v>
          </cell>
          <cell r="V47">
            <v>27</v>
          </cell>
          <cell r="W47">
            <v>111</v>
          </cell>
          <cell r="BI47">
            <v>2.8741440000000003</v>
          </cell>
          <cell r="CC47">
            <v>2.8741440000000003</v>
          </cell>
          <cell r="CW47">
            <v>2.8741440000000003</v>
          </cell>
          <cell r="EF47">
            <v>2.7714960000000004</v>
          </cell>
          <cell r="EK47">
            <v>11.393928000000001</v>
          </cell>
        </row>
        <row r="48">
          <cell r="G48">
            <v>46</v>
          </cell>
          <cell r="K48">
            <v>46</v>
          </cell>
          <cell r="O48">
            <v>46</v>
          </cell>
          <cell r="V48">
            <v>45</v>
          </cell>
          <cell r="W48">
            <v>183</v>
          </cell>
          <cell r="BI48">
            <v>5.3764800000000008</v>
          </cell>
          <cell r="CC48">
            <v>5.3764800000000008</v>
          </cell>
          <cell r="CW48">
            <v>5.3764800000000008</v>
          </cell>
          <cell r="EF48">
            <v>5.2595999999999998</v>
          </cell>
          <cell r="EK48">
            <v>21.389040000000001</v>
          </cell>
        </row>
        <row r="49">
          <cell r="G49">
            <v>0</v>
          </cell>
          <cell r="K49">
            <v>66</v>
          </cell>
          <cell r="O49">
            <v>99</v>
          </cell>
          <cell r="V49">
            <v>99</v>
          </cell>
          <cell r="W49">
            <v>264</v>
          </cell>
          <cell r="BI49">
            <v>0</v>
          </cell>
          <cell r="CC49">
            <v>6.7747679999999999</v>
          </cell>
          <cell r="CW49">
            <v>10.162152000000001</v>
          </cell>
          <cell r="EF49">
            <v>10.162152000000001</v>
          </cell>
          <cell r="EK49">
            <v>27.099072</v>
          </cell>
        </row>
        <row r="50">
          <cell r="G50">
            <v>0</v>
          </cell>
          <cell r="K50">
            <v>45</v>
          </cell>
          <cell r="O50">
            <v>65</v>
          </cell>
          <cell r="V50">
            <v>70</v>
          </cell>
          <cell r="W50">
            <v>180</v>
          </cell>
          <cell r="BI50">
            <v>0</v>
          </cell>
          <cell r="CC50">
            <v>4.6191600000000008</v>
          </cell>
          <cell r="CW50">
            <v>6.6721200000000014</v>
          </cell>
          <cell r="EF50">
            <v>7.185360000000002</v>
          </cell>
          <cell r="EK50">
            <v>18.476640000000003</v>
          </cell>
        </row>
        <row r="51">
          <cell r="G51">
            <v>0</v>
          </cell>
          <cell r="K51">
            <v>27</v>
          </cell>
          <cell r="O51">
            <v>40</v>
          </cell>
          <cell r="V51">
            <v>41</v>
          </cell>
          <cell r="W51">
            <v>108</v>
          </cell>
          <cell r="BI51">
            <v>0</v>
          </cell>
          <cell r="CC51">
            <v>2.771496</v>
          </cell>
          <cell r="CW51">
            <v>4.1059200000000002</v>
          </cell>
          <cell r="EF51">
            <v>4.2085680000000005</v>
          </cell>
          <cell r="EK51">
            <v>11.085984</v>
          </cell>
        </row>
        <row r="54">
          <cell r="G54">
            <v>222</v>
          </cell>
          <cell r="K54">
            <v>223</v>
          </cell>
          <cell r="O54">
            <v>225</v>
          </cell>
          <cell r="V54">
            <v>108</v>
          </cell>
          <cell r="W54">
            <v>778</v>
          </cell>
          <cell r="BI54">
            <v>22.787855999999998</v>
          </cell>
          <cell r="CC54">
            <v>22.890504</v>
          </cell>
          <cell r="CW54">
            <v>23.095800000000004</v>
          </cell>
          <cell r="EF54">
            <v>11.085984</v>
          </cell>
          <cell r="EK54">
            <v>79.860143999999991</v>
          </cell>
        </row>
        <row r="55">
          <cell r="G55">
            <v>148</v>
          </cell>
          <cell r="K55">
            <v>148</v>
          </cell>
          <cell r="O55">
            <v>148</v>
          </cell>
          <cell r="V55">
            <v>110</v>
          </cell>
          <cell r="W55">
            <v>554</v>
          </cell>
          <cell r="BI55">
            <v>22.910400000000003</v>
          </cell>
          <cell r="CC55">
            <v>22.910400000000003</v>
          </cell>
          <cell r="CW55">
            <v>22.910400000000003</v>
          </cell>
          <cell r="EF55">
            <v>17.027999999999999</v>
          </cell>
          <cell r="EK55">
            <v>85.759199999999993</v>
          </cell>
        </row>
        <row r="56">
          <cell r="G56">
            <v>32</v>
          </cell>
          <cell r="K56">
            <v>32</v>
          </cell>
          <cell r="O56">
            <v>44</v>
          </cell>
          <cell r="V56">
            <v>45</v>
          </cell>
          <cell r="W56">
            <v>153</v>
          </cell>
          <cell r="BI56">
            <v>3.8968319999999994</v>
          </cell>
          <cell r="CC56">
            <v>3.8968319999999994</v>
          </cell>
          <cell r="CW56">
            <v>5.3581439999999994</v>
          </cell>
          <cell r="EF56">
            <v>5.4799200000000008</v>
          </cell>
          <cell r="EK56">
            <v>18.631727999999995</v>
          </cell>
        </row>
        <row r="57">
          <cell r="G57">
            <v>30</v>
          </cell>
          <cell r="K57">
            <v>29</v>
          </cell>
          <cell r="O57">
            <v>79</v>
          </cell>
          <cell r="V57">
            <v>80</v>
          </cell>
          <cell r="W57">
            <v>218</v>
          </cell>
          <cell r="BI57">
            <v>4.6231200000000001</v>
          </cell>
          <cell r="CC57">
            <v>4.4690160000000008</v>
          </cell>
          <cell r="CW57">
            <v>12.174216000000001</v>
          </cell>
          <cell r="EF57">
            <v>12.328320000000001</v>
          </cell>
          <cell r="EK57">
            <v>33.594672000000003</v>
          </cell>
        </row>
        <row r="58">
          <cell r="G58">
            <v>90</v>
          </cell>
          <cell r="K58">
            <v>90</v>
          </cell>
          <cell r="O58">
            <v>93</v>
          </cell>
          <cell r="V58">
            <v>109</v>
          </cell>
          <cell r="W58">
            <v>382</v>
          </cell>
          <cell r="BI58">
            <v>9.8420400000000008</v>
          </cell>
          <cell r="CC58">
            <v>9.8420400000000008</v>
          </cell>
          <cell r="CW58">
            <v>10.170107999999999</v>
          </cell>
          <cell r="EF58">
            <v>11.919803999999999</v>
          </cell>
          <cell r="EK58">
            <v>41.773992</v>
          </cell>
        </row>
        <row r="59">
          <cell r="G59">
            <v>29</v>
          </cell>
          <cell r="K59">
            <v>57</v>
          </cell>
          <cell r="O59">
            <v>102</v>
          </cell>
          <cell r="V59">
            <v>89</v>
          </cell>
          <cell r="W59">
            <v>277</v>
          </cell>
          <cell r="BI59">
            <v>2.1186240000000001</v>
          </cell>
          <cell r="CC59">
            <v>4.1641920000000008</v>
          </cell>
          <cell r="CW59">
            <v>7.4517120000000006</v>
          </cell>
          <cell r="EF59">
            <v>6.5019840000000002</v>
          </cell>
          <cell r="EK59">
            <v>20.236512000000001</v>
          </cell>
        </row>
        <row r="60">
          <cell r="G60">
            <v>42</v>
          </cell>
          <cell r="K60">
            <v>48</v>
          </cell>
          <cell r="O60">
            <v>46</v>
          </cell>
          <cell r="V60">
            <v>56</v>
          </cell>
          <cell r="W60">
            <v>192</v>
          </cell>
          <cell r="BI60">
            <v>6.0182640000000003</v>
          </cell>
          <cell r="CC60">
            <v>6.8780160000000006</v>
          </cell>
          <cell r="CW60">
            <v>6.5914320000000011</v>
          </cell>
          <cell r="EF60">
            <v>8.0243520000000004</v>
          </cell>
          <cell r="EK60">
            <v>27.512064000000002</v>
          </cell>
        </row>
        <row r="61">
          <cell r="G61">
            <v>35</v>
          </cell>
          <cell r="K61">
            <v>36</v>
          </cell>
          <cell r="O61">
            <v>33</v>
          </cell>
          <cell r="V61">
            <v>76</v>
          </cell>
          <cell r="W61">
            <v>180</v>
          </cell>
          <cell r="BI61">
            <v>2.9828400000000004</v>
          </cell>
          <cell r="CC61">
            <v>3.068064000000001</v>
          </cell>
          <cell r="CW61">
            <v>2.8123920000000004</v>
          </cell>
          <cell r="EF61">
            <v>6.4770240000000019</v>
          </cell>
          <cell r="EK61">
            <v>15.340320000000002</v>
          </cell>
        </row>
        <row r="62">
          <cell r="G62">
            <v>60</v>
          </cell>
          <cell r="K62">
            <v>58</v>
          </cell>
          <cell r="O62">
            <v>46</v>
          </cell>
          <cell r="V62">
            <v>90</v>
          </cell>
          <cell r="W62">
            <v>254</v>
          </cell>
          <cell r="BI62">
            <v>5.2905599999999993</v>
          </cell>
          <cell r="CC62">
            <v>5.1142079999999988</v>
          </cell>
          <cell r="CW62">
            <v>4.0560959999999993</v>
          </cell>
          <cell r="EF62">
            <v>7.9358400000000007</v>
          </cell>
          <cell r="EK62">
            <v>22.396703999999996</v>
          </cell>
        </row>
        <row r="63">
          <cell r="G63">
            <v>15</v>
          </cell>
          <cell r="K63">
            <v>21</v>
          </cell>
          <cell r="O63">
            <v>67</v>
          </cell>
          <cell r="V63">
            <v>48</v>
          </cell>
          <cell r="W63">
            <v>151</v>
          </cell>
          <cell r="BI63">
            <v>1.53972</v>
          </cell>
          <cell r="CC63">
            <v>2.155608</v>
          </cell>
          <cell r="CW63">
            <v>6.8774160000000002</v>
          </cell>
          <cell r="EF63">
            <v>4.9271040000000008</v>
          </cell>
          <cell r="EK63">
            <v>15.499848000000002</v>
          </cell>
        </row>
        <row r="64">
          <cell r="G64">
            <v>72</v>
          </cell>
          <cell r="K64">
            <v>74</v>
          </cell>
          <cell r="O64">
            <v>73</v>
          </cell>
          <cell r="V64">
            <v>109</v>
          </cell>
          <cell r="W64">
            <v>328</v>
          </cell>
          <cell r="BI64">
            <v>8.4153599999999997</v>
          </cell>
          <cell r="CC64">
            <v>8.6491199999999999</v>
          </cell>
          <cell r="CW64">
            <v>8.5322399999999998</v>
          </cell>
          <cell r="EF64">
            <v>12.739920000000001</v>
          </cell>
          <cell r="EK64">
            <v>38.336639999999996</v>
          </cell>
        </row>
        <row r="65">
          <cell r="G65">
            <v>0</v>
          </cell>
          <cell r="K65">
            <v>0</v>
          </cell>
          <cell r="O65">
            <v>0</v>
          </cell>
          <cell r="V65">
            <v>0</v>
          </cell>
          <cell r="W65">
            <v>0</v>
          </cell>
          <cell r="BI65">
            <v>0</v>
          </cell>
          <cell r="CC65">
            <v>0</v>
          </cell>
          <cell r="CW65">
            <v>0</v>
          </cell>
          <cell r="EF65">
            <v>0</v>
          </cell>
          <cell r="EK65">
            <v>0</v>
          </cell>
        </row>
        <row r="66">
          <cell r="G66">
            <v>15</v>
          </cell>
          <cell r="K66">
            <v>29</v>
          </cell>
          <cell r="O66">
            <v>30</v>
          </cell>
          <cell r="V66">
            <v>20</v>
          </cell>
          <cell r="W66">
            <v>94</v>
          </cell>
          <cell r="BI66">
            <v>1.53972</v>
          </cell>
          <cell r="CC66">
            <v>2.9767920000000005</v>
          </cell>
          <cell r="CW66">
            <v>3.07944</v>
          </cell>
          <cell r="EF66">
            <v>2.0529600000000001</v>
          </cell>
          <cell r="EK66">
            <v>9.6489119999999993</v>
          </cell>
        </row>
        <row r="69">
          <cell r="G69">
            <v>441</v>
          </cell>
          <cell r="K69">
            <v>694</v>
          </cell>
          <cell r="O69">
            <v>1119</v>
          </cell>
          <cell r="V69">
            <v>1268</v>
          </cell>
          <cell r="W69">
            <v>3522</v>
          </cell>
          <cell r="BI69">
            <v>45.267768000000011</v>
          </cell>
          <cell r="CC69">
            <v>71.237712000000016</v>
          </cell>
          <cell r="CW69">
            <v>114.86311200000002</v>
          </cell>
          <cell r="EF69">
            <v>130.15766400000004</v>
          </cell>
          <cell r="EK69">
            <v>361.52625600000005</v>
          </cell>
        </row>
        <row r="70">
          <cell r="G70">
            <v>726</v>
          </cell>
          <cell r="K70">
            <v>1086</v>
          </cell>
          <cell r="O70">
            <v>703</v>
          </cell>
          <cell r="V70">
            <v>798</v>
          </cell>
          <cell r="W70">
            <v>3313</v>
          </cell>
          <cell r="BI70">
            <v>112.38480000000001</v>
          </cell>
          <cell r="CC70">
            <v>168.11279999999999</v>
          </cell>
          <cell r="CW70">
            <v>108.82440000000001</v>
          </cell>
          <cell r="EF70">
            <v>123.5304</v>
          </cell>
          <cell r="EK70">
            <v>512.85239999999999</v>
          </cell>
        </row>
        <row r="71">
          <cell r="G71">
            <v>218</v>
          </cell>
          <cell r="K71">
            <v>202</v>
          </cell>
          <cell r="O71">
            <v>202</v>
          </cell>
          <cell r="V71">
            <v>182</v>
          </cell>
          <cell r="W71">
            <v>804</v>
          </cell>
          <cell r="BI71">
            <v>23.839607999999998</v>
          </cell>
          <cell r="CC71">
            <v>22.089911999999998</v>
          </cell>
          <cell r="CW71">
            <v>22.089911999999998</v>
          </cell>
          <cell r="EF71">
            <v>19.902791999999998</v>
          </cell>
          <cell r="EK71">
            <v>87.922223999999986</v>
          </cell>
        </row>
        <row r="72">
          <cell r="G72">
            <v>240</v>
          </cell>
          <cell r="K72">
            <v>286</v>
          </cell>
          <cell r="O72">
            <v>328</v>
          </cell>
          <cell r="V72">
            <v>186</v>
          </cell>
          <cell r="W72">
            <v>1040</v>
          </cell>
          <cell r="BI72">
            <v>20.453759999999999</v>
          </cell>
          <cell r="CC72">
            <v>24.374064000000001</v>
          </cell>
          <cell r="CW72">
            <v>27.953472000000001</v>
          </cell>
          <cell r="EF72">
            <v>15.851664000000003</v>
          </cell>
          <cell r="EK72">
            <v>88.632959999999997</v>
          </cell>
        </row>
        <row r="73">
          <cell r="G73">
            <v>292</v>
          </cell>
          <cell r="K73">
            <v>194</v>
          </cell>
          <cell r="O73">
            <v>372</v>
          </cell>
          <cell r="V73">
            <v>242</v>
          </cell>
          <cell r="W73">
            <v>1100</v>
          </cell>
          <cell r="BI73">
            <v>21.332352</v>
          </cell>
          <cell r="CC73">
            <v>14.172863999999999</v>
          </cell>
          <cell r="CW73">
            <v>27.176832000000001</v>
          </cell>
          <cell r="EF73">
            <v>17.679552000000001</v>
          </cell>
          <cell r="EK73">
            <v>80.361599999999996</v>
          </cell>
        </row>
        <row r="74">
          <cell r="G74">
            <v>70</v>
          </cell>
          <cell r="K74">
            <v>73</v>
          </cell>
          <cell r="O74">
            <v>74</v>
          </cell>
          <cell r="V74">
            <v>80</v>
          </cell>
          <cell r="W74">
            <v>297</v>
          </cell>
          <cell r="BI74">
            <v>14.78232</v>
          </cell>
          <cell r="CC74">
            <v>15.415847999999997</v>
          </cell>
          <cell r="CW74">
            <v>15.627024000000002</v>
          </cell>
          <cell r="EF74">
            <v>16.894079999999999</v>
          </cell>
          <cell r="EK74">
            <v>62.719272000000004</v>
          </cell>
        </row>
        <row r="75">
          <cell r="G75">
            <v>6</v>
          </cell>
          <cell r="K75">
            <v>4</v>
          </cell>
          <cell r="O75">
            <v>23</v>
          </cell>
          <cell r="V75">
            <v>12</v>
          </cell>
          <cell r="W75">
            <v>45</v>
          </cell>
          <cell r="BI75">
            <v>0.70128000000000001</v>
          </cell>
          <cell r="CC75">
            <v>0.46751999999999994</v>
          </cell>
          <cell r="CW75">
            <v>2.68824</v>
          </cell>
          <cell r="EF75">
            <v>1.40256</v>
          </cell>
          <cell r="EK75">
            <v>5.2596000000000007</v>
          </cell>
        </row>
        <row r="76">
          <cell r="G76">
            <v>21</v>
          </cell>
          <cell r="K76">
            <v>27</v>
          </cell>
          <cell r="O76">
            <v>21</v>
          </cell>
          <cell r="V76">
            <v>18</v>
          </cell>
          <cell r="W76">
            <v>87</v>
          </cell>
          <cell r="BI76">
            <v>3.2361840000000002</v>
          </cell>
          <cell r="CC76">
            <v>4.1608080000000003</v>
          </cell>
          <cell r="CW76">
            <v>3.2361840000000002</v>
          </cell>
          <cell r="EF76">
            <v>2.7738719999999999</v>
          </cell>
          <cell r="EK76">
            <v>13.407048</v>
          </cell>
        </row>
        <row r="77">
          <cell r="G77">
            <v>52</v>
          </cell>
          <cell r="K77">
            <v>50</v>
          </cell>
          <cell r="O77">
            <v>48</v>
          </cell>
          <cell r="V77">
            <v>33</v>
          </cell>
          <cell r="W77">
            <v>183</v>
          </cell>
          <cell r="BI77">
            <v>5.3376960000000011</v>
          </cell>
          <cell r="CC77">
            <v>5.1324000000000014</v>
          </cell>
          <cell r="CW77">
            <v>4.9271039999999999</v>
          </cell>
          <cell r="EF77">
            <v>3.3873840000000008</v>
          </cell>
          <cell r="EK77">
            <v>18.784584000000006</v>
          </cell>
        </row>
        <row r="78">
          <cell r="G78">
            <v>120</v>
          </cell>
          <cell r="K78">
            <v>120</v>
          </cell>
          <cell r="O78">
            <v>121</v>
          </cell>
          <cell r="V78">
            <v>150</v>
          </cell>
          <cell r="W78">
            <v>511</v>
          </cell>
          <cell r="BI78">
            <v>17.195039999999999</v>
          </cell>
          <cell r="CC78">
            <v>17.195039999999999</v>
          </cell>
          <cell r="CW78">
            <v>17.338332000000001</v>
          </cell>
          <cell r="EF78">
            <v>21.493799999999997</v>
          </cell>
          <cell r="EK78">
            <v>73.222211999999999</v>
          </cell>
        </row>
        <row r="79">
          <cell r="G79">
            <v>231</v>
          </cell>
          <cell r="K79">
            <v>215</v>
          </cell>
          <cell r="O79">
            <v>270</v>
          </cell>
          <cell r="V79">
            <v>214</v>
          </cell>
          <cell r="W79">
            <v>930</v>
          </cell>
          <cell r="BI79">
            <v>28.130255999999999</v>
          </cell>
          <cell r="CC79">
            <v>26.181839999999998</v>
          </cell>
          <cell r="CW79">
            <v>32.879519999999999</v>
          </cell>
          <cell r="EF79">
            <v>26.060063999999997</v>
          </cell>
          <cell r="EK79">
            <v>113.25167999999999</v>
          </cell>
        </row>
        <row r="80">
          <cell r="G80">
            <v>97</v>
          </cell>
          <cell r="K80">
            <v>78</v>
          </cell>
          <cell r="O80">
            <v>100</v>
          </cell>
          <cell r="V80">
            <v>65</v>
          </cell>
          <cell r="W80">
            <v>340</v>
          </cell>
          <cell r="BI80">
            <v>8.5530720000000002</v>
          </cell>
          <cell r="CC80">
            <v>6.8777280000000003</v>
          </cell>
          <cell r="CW80">
            <v>8.8176000000000005</v>
          </cell>
          <cell r="EF80">
            <v>5.731440000000001</v>
          </cell>
          <cell r="EK80">
            <v>29.979840000000003</v>
          </cell>
        </row>
        <row r="81">
          <cell r="G81">
            <v>300</v>
          </cell>
          <cell r="K81">
            <v>190</v>
          </cell>
          <cell r="O81">
            <v>150</v>
          </cell>
          <cell r="V81">
            <v>150</v>
          </cell>
          <cell r="W81">
            <v>790</v>
          </cell>
          <cell r="BI81">
            <v>30.794400000000003</v>
          </cell>
          <cell r="CC81">
            <v>19.503120000000003</v>
          </cell>
          <cell r="CW81">
            <v>15.397200000000003</v>
          </cell>
          <cell r="EF81">
            <v>15.397200000000003</v>
          </cell>
          <cell r="EK81">
            <v>81.091920000000016</v>
          </cell>
        </row>
        <row r="82">
          <cell r="G82">
            <v>0</v>
          </cell>
          <cell r="K82">
            <v>0</v>
          </cell>
          <cell r="O82">
            <v>0</v>
          </cell>
          <cell r="V82">
            <v>0</v>
          </cell>
          <cell r="W82">
            <v>0</v>
          </cell>
          <cell r="BI82">
            <v>0</v>
          </cell>
          <cell r="CC82">
            <v>0</v>
          </cell>
          <cell r="CW82">
            <v>0</v>
          </cell>
          <cell r="EF82">
            <v>0</v>
          </cell>
          <cell r="EK82">
            <v>0</v>
          </cell>
        </row>
        <row r="85">
          <cell r="G85">
            <v>260</v>
          </cell>
          <cell r="K85">
            <v>260</v>
          </cell>
          <cell r="O85">
            <v>315</v>
          </cell>
          <cell r="V85">
            <v>317</v>
          </cell>
          <cell r="W85">
            <v>1152</v>
          </cell>
          <cell r="BI85">
            <v>40.248000000000005</v>
          </cell>
          <cell r="CC85">
            <v>40.248000000000005</v>
          </cell>
          <cell r="CW85">
            <v>48.762</v>
          </cell>
          <cell r="EF85">
            <v>49.071600000000004</v>
          </cell>
          <cell r="EK85">
            <v>178.3296</v>
          </cell>
        </row>
        <row r="86">
          <cell r="G86">
            <v>260</v>
          </cell>
          <cell r="K86">
            <v>261</v>
          </cell>
          <cell r="O86">
            <v>316</v>
          </cell>
          <cell r="V86">
            <v>315</v>
          </cell>
          <cell r="W86">
            <v>1152</v>
          </cell>
          <cell r="BI86">
            <v>26.688480000000002</v>
          </cell>
          <cell r="CC86">
            <v>26.791128000000004</v>
          </cell>
          <cell r="CW86">
            <v>32.436768000000001</v>
          </cell>
          <cell r="EF86">
            <v>32.334120000000006</v>
          </cell>
          <cell r="EK86">
            <v>118.25049600000003</v>
          </cell>
        </row>
        <row r="87">
          <cell r="G87">
            <v>45</v>
          </cell>
          <cell r="K87">
            <v>45</v>
          </cell>
          <cell r="O87">
            <v>45</v>
          </cell>
          <cell r="V87">
            <v>45</v>
          </cell>
          <cell r="W87">
            <v>180</v>
          </cell>
          <cell r="BI87">
            <v>5.479919999999999</v>
          </cell>
          <cell r="CC87">
            <v>5.479919999999999</v>
          </cell>
          <cell r="CW87">
            <v>5.479919999999999</v>
          </cell>
          <cell r="EF87">
            <v>5.479919999999999</v>
          </cell>
          <cell r="EK87">
            <v>21.919679999999996</v>
          </cell>
        </row>
        <row r="88">
          <cell r="G88">
            <v>55</v>
          </cell>
          <cell r="K88">
            <v>57</v>
          </cell>
          <cell r="O88">
            <v>57</v>
          </cell>
          <cell r="V88">
            <v>56</v>
          </cell>
          <cell r="W88">
            <v>225</v>
          </cell>
          <cell r="BI88">
            <v>8.4757200000000008</v>
          </cell>
          <cell r="CC88">
            <v>8.7839280000000013</v>
          </cell>
          <cell r="CW88">
            <v>8.7839280000000013</v>
          </cell>
          <cell r="EF88">
            <v>8.6298240000000028</v>
          </cell>
          <cell r="EK88">
            <v>34.673400000000001</v>
          </cell>
        </row>
        <row r="89">
          <cell r="G89">
            <v>82</v>
          </cell>
          <cell r="K89">
            <v>83</v>
          </cell>
          <cell r="O89">
            <v>105</v>
          </cell>
          <cell r="V89">
            <v>105</v>
          </cell>
          <cell r="W89">
            <v>375</v>
          </cell>
          <cell r="BI89">
            <v>8.9671919999999989</v>
          </cell>
          <cell r="CC89">
            <v>9.076547999999999</v>
          </cell>
          <cell r="CW89">
            <v>11.482379999999999</v>
          </cell>
          <cell r="EF89">
            <v>11.482379999999999</v>
          </cell>
          <cell r="EK89">
            <v>41.008499999999991</v>
          </cell>
        </row>
        <row r="90">
          <cell r="G90">
            <v>45</v>
          </cell>
          <cell r="K90">
            <v>45</v>
          </cell>
          <cell r="O90">
            <v>45</v>
          </cell>
          <cell r="V90">
            <v>45</v>
          </cell>
          <cell r="W90">
            <v>180</v>
          </cell>
          <cell r="BI90">
            <v>4.6191600000000008</v>
          </cell>
          <cell r="CC90">
            <v>4.6191600000000008</v>
          </cell>
          <cell r="CW90">
            <v>4.6191600000000008</v>
          </cell>
          <cell r="EF90">
            <v>4.6191600000000008</v>
          </cell>
          <cell r="EK90">
            <v>18.476640000000003</v>
          </cell>
        </row>
        <row r="91">
          <cell r="G91">
            <v>66</v>
          </cell>
          <cell r="K91">
            <v>66</v>
          </cell>
          <cell r="O91">
            <v>66</v>
          </cell>
          <cell r="V91">
            <v>66</v>
          </cell>
          <cell r="W91">
            <v>264</v>
          </cell>
          <cell r="BI91">
            <v>9.4572719999999997</v>
          </cell>
          <cell r="CC91">
            <v>9.4572719999999997</v>
          </cell>
          <cell r="CW91">
            <v>9.4572719999999997</v>
          </cell>
          <cell r="EF91">
            <v>9.4572719999999997</v>
          </cell>
          <cell r="EK91">
            <v>37.829087999999999</v>
          </cell>
        </row>
        <row r="92">
          <cell r="G92">
            <v>55</v>
          </cell>
          <cell r="K92">
            <v>57</v>
          </cell>
          <cell r="O92">
            <v>57</v>
          </cell>
          <cell r="V92">
            <v>56</v>
          </cell>
          <cell r="W92">
            <v>225</v>
          </cell>
          <cell r="BI92">
            <v>4.6873200000000015</v>
          </cell>
          <cell r="CC92">
            <v>4.857768000000001</v>
          </cell>
          <cell r="CW92">
            <v>4.857768000000001</v>
          </cell>
          <cell r="EF92">
            <v>4.7725440000000008</v>
          </cell>
          <cell r="EK92">
            <v>19.175400000000003</v>
          </cell>
        </row>
        <row r="93">
          <cell r="G93">
            <v>55</v>
          </cell>
          <cell r="K93">
            <v>57</v>
          </cell>
          <cell r="O93">
            <v>57</v>
          </cell>
          <cell r="V93">
            <v>56</v>
          </cell>
          <cell r="W93">
            <v>225</v>
          </cell>
          <cell r="BI93">
            <v>4.0180800000000003</v>
          </cell>
          <cell r="CC93">
            <v>4.1641919999999999</v>
          </cell>
          <cell r="CW93">
            <v>4.1641919999999999</v>
          </cell>
          <cell r="EF93">
            <v>4.0911359999999997</v>
          </cell>
          <cell r="EK93">
            <v>16.4376</v>
          </cell>
        </row>
        <row r="94">
          <cell r="G94">
            <v>60</v>
          </cell>
          <cell r="K94">
            <v>60</v>
          </cell>
          <cell r="O94">
            <v>60</v>
          </cell>
          <cell r="V94">
            <v>60</v>
          </cell>
          <cell r="W94">
            <v>240</v>
          </cell>
          <cell r="BI94">
            <v>5.2905599999999993</v>
          </cell>
          <cell r="CC94">
            <v>5.2905599999999993</v>
          </cell>
          <cell r="CW94">
            <v>5.2905599999999993</v>
          </cell>
          <cell r="EF94">
            <v>5.2905599999999993</v>
          </cell>
          <cell r="EK94">
            <v>21.162239999999997</v>
          </cell>
        </row>
        <row r="97">
          <cell r="G97">
            <v>63</v>
          </cell>
          <cell r="K97">
            <v>63</v>
          </cell>
          <cell r="O97">
            <v>63</v>
          </cell>
          <cell r="V97">
            <v>63</v>
          </cell>
          <cell r="W97">
            <v>252</v>
          </cell>
          <cell r="BI97">
            <v>6.4668240000000008</v>
          </cell>
          <cell r="CC97">
            <v>6.4668240000000008</v>
          </cell>
          <cell r="CW97">
            <v>6.4668240000000008</v>
          </cell>
          <cell r="EF97">
            <v>6.4668240000000008</v>
          </cell>
          <cell r="EK97">
            <v>25.867296000000003</v>
          </cell>
        </row>
        <row r="98">
          <cell r="G98">
            <v>150</v>
          </cell>
          <cell r="K98">
            <v>150</v>
          </cell>
          <cell r="O98">
            <v>90</v>
          </cell>
          <cell r="V98">
            <v>80</v>
          </cell>
          <cell r="W98">
            <v>470</v>
          </cell>
          <cell r="BI98">
            <v>23.22</v>
          </cell>
          <cell r="CC98">
            <v>23.22</v>
          </cell>
          <cell r="CW98">
            <v>13.932000000000002</v>
          </cell>
          <cell r="EF98">
            <v>12.384</v>
          </cell>
          <cell r="EK98">
            <v>72.755999999999986</v>
          </cell>
        </row>
        <row r="99">
          <cell r="G99">
            <v>0</v>
          </cell>
          <cell r="K99">
            <v>0</v>
          </cell>
          <cell r="O99">
            <v>20</v>
          </cell>
          <cell r="V99">
            <v>30</v>
          </cell>
          <cell r="W99">
            <v>50</v>
          </cell>
          <cell r="BI99">
            <v>0</v>
          </cell>
          <cell r="CC99">
            <v>0</v>
          </cell>
          <cell r="CW99">
            <v>3.0820800000000004</v>
          </cell>
          <cell r="EF99">
            <v>4.6231200000000001</v>
          </cell>
          <cell r="EO99">
            <v>7.7052000000000005</v>
          </cell>
        </row>
        <row r="100">
          <cell r="G100">
            <v>30</v>
          </cell>
          <cell r="K100">
            <v>30</v>
          </cell>
          <cell r="O100">
            <v>27</v>
          </cell>
          <cell r="V100">
            <v>26</v>
          </cell>
          <cell r="W100">
            <v>113</v>
          </cell>
          <cell r="BI100">
            <v>4.2987600000000006</v>
          </cell>
          <cell r="CC100">
            <v>4.2987600000000006</v>
          </cell>
          <cell r="CW100">
            <v>3.8688840000000004</v>
          </cell>
          <cell r="EF100">
            <v>3.7255920000000007</v>
          </cell>
          <cell r="EK100">
            <v>16.191996000000003</v>
          </cell>
        </row>
        <row r="103">
          <cell r="G103">
            <v>1331</v>
          </cell>
          <cell r="K103">
            <v>710</v>
          </cell>
          <cell r="O103">
            <v>1047</v>
          </cell>
          <cell r="V103">
            <v>690</v>
          </cell>
          <cell r="W103">
            <v>3778</v>
          </cell>
          <cell r="BI103">
            <v>136.62448800000001</v>
          </cell>
          <cell r="CC103">
            <v>72.880080000000007</v>
          </cell>
          <cell r="CW103">
            <v>107.47245600000001</v>
          </cell>
          <cell r="EF103">
            <v>70.827120000000008</v>
          </cell>
          <cell r="EK103">
            <v>387.80414400000006</v>
          </cell>
        </row>
        <row r="104">
          <cell r="G104">
            <v>930</v>
          </cell>
          <cell r="K104">
            <v>880</v>
          </cell>
          <cell r="O104">
            <v>1330</v>
          </cell>
          <cell r="V104">
            <v>717</v>
          </cell>
          <cell r="W104">
            <v>3857</v>
          </cell>
          <cell r="BI104">
            <v>143.964</v>
          </cell>
          <cell r="CC104">
            <v>136.22400000000002</v>
          </cell>
          <cell r="CW104">
            <v>205.88400000000001</v>
          </cell>
          <cell r="EF104">
            <v>110.99160000000002</v>
          </cell>
          <cell r="EK104">
            <v>597.06360000000006</v>
          </cell>
        </row>
        <row r="105">
          <cell r="G105">
            <v>119</v>
          </cell>
          <cell r="K105">
            <v>60</v>
          </cell>
          <cell r="O105">
            <v>80</v>
          </cell>
          <cell r="V105">
            <v>45</v>
          </cell>
          <cell r="W105">
            <v>304</v>
          </cell>
          <cell r="BI105">
            <v>14.491344</v>
          </cell>
          <cell r="CC105">
            <v>7.3065599999999993</v>
          </cell>
          <cell r="CW105">
            <v>9.7420799999999996</v>
          </cell>
          <cell r="EF105">
            <v>5.479919999999999</v>
          </cell>
          <cell r="EK105">
            <v>37.019903999999997</v>
          </cell>
        </row>
        <row r="106">
          <cell r="G106">
            <v>101</v>
          </cell>
          <cell r="K106">
            <v>60</v>
          </cell>
          <cell r="O106">
            <v>89</v>
          </cell>
          <cell r="V106">
            <v>60</v>
          </cell>
          <cell r="W106">
            <v>310</v>
          </cell>
          <cell r="BI106">
            <v>15.564504000000001</v>
          </cell>
          <cell r="CC106">
            <v>9.246240000000002</v>
          </cell>
          <cell r="CW106">
            <v>13.715256000000002</v>
          </cell>
          <cell r="EF106">
            <v>9.246240000000002</v>
          </cell>
          <cell r="EK106">
            <v>47.772240000000004</v>
          </cell>
        </row>
        <row r="107">
          <cell r="G107">
            <v>70</v>
          </cell>
          <cell r="K107">
            <v>45</v>
          </cell>
          <cell r="O107">
            <v>197</v>
          </cell>
          <cell r="V107">
            <v>45</v>
          </cell>
          <cell r="W107">
            <v>357</v>
          </cell>
          <cell r="BI107">
            <v>7.6549200000000006</v>
          </cell>
          <cell r="CC107">
            <v>4.9210200000000004</v>
          </cell>
          <cell r="CW107">
            <v>21.543132</v>
          </cell>
          <cell r="EF107">
            <v>4.9210200000000004</v>
          </cell>
          <cell r="EK107">
            <v>39.040092000000001</v>
          </cell>
        </row>
        <row r="108">
          <cell r="G108">
            <v>66</v>
          </cell>
          <cell r="K108">
            <v>0</v>
          </cell>
          <cell r="O108">
            <v>48</v>
          </cell>
          <cell r="V108">
            <v>45</v>
          </cell>
          <cell r="W108">
            <v>159</v>
          </cell>
          <cell r="BI108">
            <v>5.6247840000000009</v>
          </cell>
          <cell r="CC108">
            <v>0</v>
          </cell>
          <cell r="CW108">
            <v>4.0907520000000002</v>
          </cell>
          <cell r="EF108">
            <v>3.83508</v>
          </cell>
          <cell r="EK108">
            <v>13.550615999999998</v>
          </cell>
        </row>
        <row r="109">
          <cell r="G109">
            <v>105</v>
          </cell>
          <cell r="K109">
            <v>105</v>
          </cell>
          <cell r="O109">
            <v>105</v>
          </cell>
          <cell r="V109">
            <v>105</v>
          </cell>
          <cell r="W109">
            <v>420</v>
          </cell>
          <cell r="BI109">
            <v>15.045660000000002</v>
          </cell>
          <cell r="CC109">
            <v>15.045660000000002</v>
          </cell>
          <cell r="CW109">
            <v>15.045660000000002</v>
          </cell>
          <cell r="EF109">
            <v>15.045660000000002</v>
          </cell>
          <cell r="EK109">
            <v>60.182640000000006</v>
          </cell>
        </row>
        <row r="110">
          <cell r="G110">
            <v>150</v>
          </cell>
          <cell r="K110">
            <v>50</v>
          </cell>
          <cell r="O110">
            <v>84</v>
          </cell>
          <cell r="V110">
            <v>42</v>
          </cell>
          <cell r="W110">
            <v>326</v>
          </cell>
          <cell r="BI110">
            <v>10.958399999999999</v>
          </cell>
          <cell r="CC110">
            <v>3.6527999999999996</v>
          </cell>
          <cell r="CW110">
            <v>6.1367039999999999</v>
          </cell>
          <cell r="EF110">
            <v>3.068352</v>
          </cell>
          <cell r="EK110">
            <v>23.816255999999999</v>
          </cell>
        </row>
        <row r="111">
          <cell r="G111">
            <v>280</v>
          </cell>
          <cell r="K111">
            <v>300</v>
          </cell>
          <cell r="O111">
            <v>412</v>
          </cell>
          <cell r="V111">
            <v>128</v>
          </cell>
          <cell r="W111">
            <v>1120</v>
          </cell>
          <cell r="BI111">
            <v>24.689280000000004</v>
          </cell>
          <cell r="CC111">
            <v>26.452800000000003</v>
          </cell>
          <cell r="CW111">
            <v>36.328512000000003</v>
          </cell>
          <cell r="EF111">
            <v>11.286528000000001</v>
          </cell>
          <cell r="EK111">
            <v>98.757120000000015</v>
          </cell>
        </row>
        <row r="112">
          <cell r="G112">
            <v>73</v>
          </cell>
          <cell r="K112">
            <v>70</v>
          </cell>
          <cell r="O112">
            <v>115</v>
          </cell>
          <cell r="V112">
            <v>30</v>
          </cell>
          <cell r="W112">
            <v>288</v>
          </cell>
          <cell r="BI112">
            <v>15.415848</v>
          </cell>
          <cell r="CC112">
            <v>14.78232</v>
          </cell>
          <cell r="CW112">
            <v>24.285240000000005</v>
          </cell>
          <cell r="EF112">
            <v>6.33528</v>
          </cell>
          <cell r="EK112">
            <v>60.818688000000009</v>
          </cell>
        </row>
        <row r="113">
          <cell r="G113">
            <v>30</v>
          </cell>
          <cell r="K113">
            <v>30</v>
          </cell>
          <cell r="O113">
            <v>30</v>
          </cell>
          <cell r="V113">
            <v>30</v>
          </cell>
          <cell r="W113">
            <v>120</v>
          </cell>
          <cell r="BI113">
            <v>3.07944</v>
          </cell>
          <cell r="CC113">
            <v>3.07944</v>
          </cell>
          <cell r="CW113">
            <v>3.07944</v>
          </cell>
          <cell r="EF113">
            <v>3.07944</v>
          </cell>
          <cell r="EK113">
            <v>12.31776</v>
          </cell>
        </row>
        <row r="114">
          <cell r="G114">
            <v>20</v>
          </cell>
          <cell r="K114">
            <v>28</v>
          </cell>
          <cell r="O114">
            <v>32</v>
          </cell>
          <cell r="V114">
            <v>30</v>
          </cell>
          <cell r="W114">
            <v>110</v>
          </cell>
          <cell r="BI114">
            <v>2.0529600000000001</v>
          </cell>
          <cell r="CC114">
            <v>2.8741440000000003</v>
          </cell>
          <cell r="CW114">
            <v>3.2847360000000005</v>
          </cell>
          <cell r="EF114">
            <v>3.07944</v>
          </cell>
          <cell r="EK114">
            <v>11.291279999999999</v>
          </cell>
        </row>
        <row r="115">
          <cell r="G115">
            <v>37</v>
          </cell>
          <cell r="K115">
            <v>22</v>
          </cell>
          <cell r="O115">
            <v>37</v>
          </cell>
          <cell r="V115">
            <v>30</v>
          </cell>
          <cell r="W115">
            <v>126</v>
          </cell>
          <cell r="BI115">
            <v>4.32456</v>
          </cell>
          <cell r="CC115">
            <v>2.5713600000000003</v>
          </cell>
          <cell r="CW115">
            <v>4.32456</v>
          </cell>
          <cell r="EF115">
            <v>3.5064000000000002</v>
          </cell>
          <cell r="EK115">
            <v>14.726880000000001</v>
          </cell>
        </row>
        <row r="118">
          <cell r="G118">
            <v>102</v>
          </cell>
          <cell r="K118">
            <v>102</v>
          </cell>
          <cell r="O118">
            <v>102</v>
          </cell>
          <cell r="V118">
            <v>102</v>
          </cell>
          <cell r="W118">
            <v>408</v>
          </cell>
          <cell r="BI118">
            <v>10.470096000000002</v>
          </cell>
          <cell r="CC118">
            <v>10.470096000000002</v>
          </cell>
          <cell r="CW118">
            <v>10.470096000000002</v>
          </cell>
          <cell r="EF118">
            <v>10.470096000000002</v>
          </cell>
          <cell r="EK118">
            <v>41.880384000000006</v>
          </cell>
        </row>
        <row r="119">
          <cell r="G119">
            <v>144</v>
          </cell>
          <cell r="K119">
            <v>144</v>
          </cell>
          <cell r="O119">
            <v>144</v>
          </cell>
          <cell r="V119">
            <v>144</v>
          </cell>
          <cell r="W119">
            <v>576</v>
          </cell>
          <cell r="BI119">
            <v>22.2912</v>
          </cell>
          <cell r="CC119">
            <v>22.2912</v>
          </cell>
          <cell r="CW119">
            <v>22.2912</v>
          </cell>
          <cell r="EF119">
            <v>22.2912</v>
          </cell>
          <cell r="EK119">
            <v>89.1648</v>
          </cell>
        </row>
        <row r="120">
          <cell r="G120">
            <v>75</v>
          </cell>
          <cell r="K120">
            <v>75</v>
          </cell>
          <cell r="O120">
            <v>75</v>
          </cell>
          <cell r="V120">
            <v>75</v>
          </cell>
          <cell r="W120">
            <v>300</v>
          </cell>
          <cell r="BI120">
            <v>9.1331999999999987</v>
          </cell>
          <cell r="CC120">
            <v>9.1331999999999987</v>
          </cell>
          <cell r="CW120">
            <v>9.1331999999999987</v>
          </cell>
          <cell r="EF120">
            <v>9.1331999999999987</v>
          </cell>
          <cell r="EK120">
            <v>36.532799999999995</v>
          </cell>
        </row>
        <row r="121">
          <cell r="G121">
            <v>72</v>
          </cell>
          <cell r="K121">
            <v>72</v>
          </cell>
          <cell r="O121">
            <v>72</v>
          </cell>
          <cell r="V121">
            <v>72</v>
          </cell>
          <cell r="W121">
            <v>288</v>
          </cell>
          <cell r="BI121">
            <v>11.095488</v>
          </cell>
          <cell r="CC121">
            <v>11.095488</v>
          </cell>
          <cell r="CW121">
            <v>11.095488</v>
          </cell>
          <cell r="EF121">
            <v>11.095488</v>
          </cell>
          <cell r="EK121">
            <v>44.381951999999998</v>
          </cell>
        </row>
        <row r="122">
          <cell r="G122">
            <v>72</v>
          </cell>
          <cell r="K122">
            <v>72</v>
          </cell>
          <cell r="O122">
            <v>72</v>
          </cell>
          <cell r="V122">
            <v>72</v>
          </cell>
          <cell r="W122">
            <v>288</v>
          </cell>
          <cell r="BI122">
            <v>7.8736319999999989</v>
          </cell>
          <cell r="CC122">
            <v>7.8736319999999989</v>
          </cell>
          <cell r="CW122">
            <v>7.8736319999999989</v>
          </cell>
          <cell r="EF122">
            <v>7.8736319999999989</v>
          </cell>
          <cell r="EK122">
            <v>31.494527999999995</v>
          </cell>
        </row>
        <row r="123">
          <cell r="G123">
            <v>63</v>
          </cell>
          <cell r="K123">
            <v>63</v>
          </cell>
          <cell r="O123">
            <v>63</v>
          </cell>
          <cell r="V123">
            <v>109</v>
          </cell>
          <cell r="W123">
            <v>298</v>
          </cell>
          <cell r="BI123">
            <v>9.0273959999999995</v>
          </cell>
          <cell r="CC123">
            <v>9.0273959999999995</v>
          </cell>
          <cell r="CW123">
            <v>9.0273959999999995</v>
          </cell>
          <cell r="EF123">
            <v>15.618827999999997</v>
          </cell>
          <cell r="EK123">
            <v>42.701015999999996</v>
          </cell>
        </row>
        <row r="124">
          <cell r="G124">
            <v>51</v>
          </cell>
          <cell r="K124">
            <v>51</v>
          </cell>
          <cell r="O124">
            <v>51</v>
          </cell>
          <cell r="V124">
            <v>51</v>
          </cell>
          <cell r="W124">
            <v>204</v>
          </cell>
          <cell r="BI124">
            <v>4.3464240000000007</v>
          </cell>
          <cell r="CC124">
            <v>4.3464240000000007</v>
          </cell>
          <cell r="CW124">
            <v>4.3464240000000007</v>
          </cell>
          <cell r="EF124">
            <v>4.3464240000000007</v>
          </cell>
          <cell r="EK124">
            <v>17.385696000000003</v>
          </cell>
        </row>
        <row r="125">
          <cell r="G125">
            <v>51</v>
          </cell>
          <cell r="K125">
            <v>52</v>
          </cell>
          <cell r="O125">
            <v>52</v>
          </cell>
          <cell r="V125">
            <v>51</v>
          </cell>
          <cell r="W125">
            <v>206</v>
          </cell>
          <cell r="BI125">
            <v>3.7258560000000003</v>
          </cell>
          <cell r="CC125">
            <v>3.7989120000000001</v>
          </cell>
          <cell r="CW125">
            <v>3.7989120000000001</v>
          </cell>
          <cell r="EF125">
            <v>3.7258560000000003</v>
          </cell>
          <cell r="EK125">
            <v>15.049536000000002</v>
          </cell>
        </row>
        <row r="126">
          <cell r="G126">
            <v>52</v>
          </cell>
          <cell r="K126">
            <v>54</v>
          </cell>
          <cell r="O126">
            <v>54</v>
          </cell>
          <cell r="V126">
            <v>51</v>
          </cell>
          <cell r="W126">
            <v>211</v>
          </cell>
          <cell r="BI126">
            <v>4.5851520000000008</v>
          </cell>
          <cell r="CC126">
            <v>4.7615040000000004</v>
          </cell>
          <cell r="CW126">
            <v>4.7615040000000004</v>
          </cell>
          <cell r="EF126">
            <v>4.496976000000001</v>
          </cell>
          <cell r="EK126">
            <v>18.605136000000002</v>
          </cell>
        </row>
        <row r="129">
          <cell r="G129">
            <v>168</v>
          </cell>
          <cell r="K129">
            <v>180</v>
          </cell>
          <cell r="O129">
            <v>180</v>
          </cell>
          <cell r="V129">
            <v>180</v>
          </cell>
          <cell r="W129">
            <v>708</v>
          </cell>
          <cell r="BI129">
            <v>17.244863999999996</v>
          </cell>
          <cell r="CC129">
            <v>18.47664</v>
          </cell>
          <cell r="CW129">
            <v>18.47664</v>
          </cell>
          <cell r="EF129">
            <v>18.47664</v>
          </cell>
          <cell r="EK129">
            <v>72.674784000000002</v>
          </cell>
        </row>
        <row r="130">
          <cell r="G130">
            <v>60</v>
          </cell>
          <cell r="K130">
            <v>60</v>
          </cell>
          <cell r="O130">
            <v>6</v>
          </cell>
          <cell r="V130">
            <v>114</v>
          </cell>
          <cell r="W130">
            <v>240</v>
          </cell>
          <cell r="BI130">
            <v>7.0127999999999986</v>
          </cell>
          <cell r="CC130">
            <v>7.0127999999999995</v>
          </cell>
          <cell r="CW130">
            <v>0.7012799999999999</v>
          </cell>
          <cell r="EF130">
            <v>13.324319999999998</v>
          </cell>
          <cell r="EK130">
            <v>28.051199999999994</v>
          </cell>
        </row>
        <row r="131">
          <cell r="G131">
            <v>72</v>
          </cell>
          <cell r="K131">
            <v>72</v>
          </cell>
          <cell r="O131">
            <v>72</v>
          </cell>
          <cell r="V131">
            <v>64</v>
          </cell>
          <cell r="W131">
            <v>280</v>
          </cell>
          <cell r="BI131">
            <v>11.145599999999998</v>
          </cell>
          <cell r="CC131">
            <v>11.1456</v>
          </cell>
          <cell r="CW131">
            <v>11.1456</v>
          </cell>
          <cell r="EF131">
            <v>9.9072000000000031</v>
          </cell>
          <cell r="EK131">
            <v>43.343999999999994</v>
          </cell>
        </row>
        <row r="132">
          <cell r="G132">
            <v>100</v>
          </cell>
          <cell r="K132">
            <v>148</v>
          </cell>
          <cell r="O132">
            <v>133</v>
          </cell>
          <cell r="V132">
            <v>110</v>
          </cell>
          <cell r="W132">
            <v>491</v>
          </cell>
          <cell r="BI132">
            <v>12.177599999999998</v>
          </cell>
          <cell r="CC132">
            <v>18.022848</v>
          </cell>
          <cell r="CW132">
            <v>16.196207999999995</v>
          </cell>
          <cell r="EF132">
            <v>13.39536</v>
          </cell>
          <cell r="EK132">
            <v>59.792015999999997</v>
          </cell>
        </row>
        <row r="133">
          <cell r="G133">
            <v>78</v>
          </cell>
          <cell r="K133">
            <v>110</v>
          </cell>
          <cell r="O133">
            <v>82</v>
          </cell>
          <cell r="V133">
            <v>110</v>
          </cell>
          <cell r="W133">
            <v>380</v>
          </cell>
          <cell r="BI133">
            <v>12.020112000000001</v>
          </cell>
          <cell r="CC133">
            <v>16.951440000000002</v>
          </cell>
          <cell r="CW133">
            <v>12.636528000000002</v>
          </cell>
          <cell r="EF133">
            <v>16.951440000000002</v>
          </cell>
          <cell r="EK133">
            <v>58.559520000000006</v>
          </cell>
        </row>
        <row r="134">
          <cell r="G134">
            <v>96</v>
          </cell>
          <cell r="K134">
            <v>44</v>
          </cell>
          <cell r="O134">
            <v>75</v>
          </cell>
          <cell r="V134">
            <v>110</v>
          </cell>
          <cell r="W134">
            <v>325</v>
          </cell>
          <cell r="BI134">
            <v>10.498175999999999</v>
          </cell>
          <cell r="CC134">
            <v>4.8116640000000004</v>
          </cell>
          <cell r="CW134">
            <v>8.2016999999999989</v>
          </cell>
          <cell r="EF134">
            <v>12.029159999999999</v>
          </cell>
          <cell r="EK134">
            <v>35.540700000000001</v>
          </cell>
        </row>
        <row r="135">
          <cell r="G135">
            <v>54</v>
          </cell>
          <cell r="K135">
            <v>63</v>
          </cell>
          <cell r="O135">
            <v>63</v>
          </cell>
          <cell r="V135">
            <v>78</v>
          </cell>
          <cell r="W135">
            <v>258</v>
          </cell>
          <cell r="BI135">
            <v>7.737768</v>
          </cell>
          <cell r="CC135">
            <v>9.0273959999999995</v>
          </cell>
          <cell r="CW135">
            <v>9.0273959999999995</v>
          </cell>
          <cell r="EF135">
            <v>11.176776000000002</v>
          </cell>
          <cell r="EK135">
            <v>36.969335999999998</v>
          </cell>
        </row>
        <row r="136">
          <cell r="G136">
            <v>70</v>
          </cell>
          <cell r="K136">
            <v>65</v>
          </cell>
          <cell r="O136">
            <v>53</v>
          </cell>
          <cell r="V136">
            <v>64</v>
          </cell>
          <cell r="W136">
            <v>252</v>
          </cell>
          <cell r="BI136">
            <v>5.1139200000000002</v>
          </cell>
          <cell r="CC136">
            <v>4.74864</v>
          </cell>
          <cell r="CW136">
            <v>3.8719679999999999</v>
          </cell>
          <cell r="EF136">
            <v>4.6755839999999997</v>
          </cell>
          <cell r="EK136">
            <v>18.410111999999998</v>
          </cell>
        </row>
        <row r="137">
          <cell r="G137">
            <v>78</v>
          </cell>
          <cell r="K137">
            <v>75</v>
          </cell>
          <cell r="O137">
            <v>32</v>
          </cell>
          <cell r="V137">
            <v>65</v>
          </cell>
          <cell r="W137">
            <v>250</v>
          </cell>
          <cell r="BI137">
            <v>6.6474720000000005</v>
          </cell>
          <cell r="CC137">
            <v>6.3918000000000008</v>
          </cell>
          <cell r="CW137">
            <v>2.7271680000000003</v>
          </cell>
          <cell r="EF137">
            <v>5.5395600000000016</v>
          </cell>
          <cell r="EK137">
            <v>21.306000000000001</v>
          </cell>
        </row>
        <row r="138">
          <cell r="G138">
            <v>95</v>
          </cell>
          <cell r="K138">
            <v>96</v>
          </cell>
          <cell r="O138">
            <v>90</v>
          </cell>
          <cell r="V138">
            <v>105</v>
          </cell>
          <cell r="W138">
            <v>386</v>
          </cell>
          <cell r="BI138">
            <v>8.3767199999999988</v>
          </cell>
          <cell r="CC138">
            <v>8.4648959999999995</v>
          </cell>
          <cell r="CW138">
            <v>7.9358400000000007</v>
          </cell>
          <cell r="EF138">
            <v>9.2584799999999987</v>
          </cell>
          <cell r="EK138">
            <v>34.035936</v>
          </cell>
        </row>
        <row r="139">
          <cell r="G139">
            <v>65</v>
          </cell>
          <cell r="K139">
            <v>75</v>
          </cell>
          <cell r="O139">
            <v>75</v>
          </cell>
          <cell r="V139">
            <v>0</v>
          </cell>
          <cell r="W139">
            <v>215</v>
          </cell>
          <cell r="BI139">
            <v>6.6721199999999996</v>
          </cell>
          <cell r="CC139">
            <v>7.6986000000000008</v>
          </cell>
          <cell r="CW139">
            <v>7.6986000000000017</v>
          </cell>
          <cell r="EF139">
            <v>0</v>
          </cell>
          <cell r="EK139">
            <v>22.069319999999998</v>
          </cell>
        </row>
        <row r="142">
          <cell r="G142">
            <v>36</v>
          </cell>
          <cell r="K142">
            <v>55</v>
          </cell>
          <cell r="O142">
            <v>32</v>
          </cell>
          <cell r="V142">
            <v>21</v>
          </cell>
          <cell r="W142">
            <v>144</v>
          </cell>
          <cell r="BI142">
            <v>3.6953280000000026</v>
          </cell>
          <cell r="CC142">
            <v>5.6456400000000038</v>
          </cell>
          <cell r="CW142">
            <v>3.2847360000000023</v>
          </cell>
          <cell r="EF142">
            <v>2.1556080000000013</v>
          </cell>
          <cell r="EK142">
            <v>14.78131200000001</v>
          </cell>
        </row>
        <row r="143">
          <cell r="G143">
            <v>36</v>
          </cell>
          <cell r="K143">
            <v>43</v>
          </cell>
          <cell r="O143">
            <v>36</v>
          </cell>
          <cell r="V143">
            <v>29</v>
          </cell>
          <cell r="W143">
            <v>144</v>
          </cell>
          <cell r="BI143">
            <v>5.5728000000000026</v>
          </cell>
          <cell r="CC143">
            <v>6.6564000000000041</v>
          </cell>
          <cell r="CW143">
            <v>5.5728000000000026</v>
          </cell>
          <cell r="EF143">
            <v>4.489200000000003</v>
          </cell>
          <cell r="EK143">
            <v>22.291200000000011</v>
          </cell>
        </row>
        <row r="144">
          <cell r="G144">
            <v>9</v>
          </cell>
          <cell r="K144">
            <v>10</v>
          </cell>
          <cell r="O144">
            <v>8</v>
          </cell>
          <cell r="V144">
            <v>9</v>
          </cell>
          <cell r="W144">
            <v>36</v>
          </cell>
          <cell r="BI144">
            <v>1.2896280000000009</v>
          </cell>
          <cell r="CC144">
            <v>1.4329200000000006</v>
          </cell>
          <cell r="CW144">
            <v>1.1463360000000007</v>
          </cell>
          <cell r="EF144">
            <v>1.2896280000000009</v>
          </cell>
          <cell r="EK144">
            <v>5.1585120000000035</v>
          </cell>
        </row>
        <row r="147">
          <cell r="G147">
            <v>1330</v>
          </cell>
          <cell r="K147">
            <v>1405</v>
          </cell>
          <cell r="O147">
            <v>1392</v>
          </cell>
          <cell r="V147">
            <v>1123</v>
          </cell>
          <cell r="W147">
            <v>5250</v>
          </cell>
          <cell r="BI147">
            <v>136.49453563200001</v>
          </cell>
          <cell r="CC147">
            <v>144.191595912</v>
          </cell>
          <cell r="CW147">
            <v>142.85743879680001</v>
          </cell>
          <cell r="EF147">
            <v>115.25064925920006</v>
          </cell>
          <cell r="EK147">
            <v>538.79421960000013</v>
          </cell>
        </row>
        <row r="148">
          <cell r="G148">
            <v>1703</v>
          </cell>
          <cell r="K148">
            <v>1707</v>
          </cell>
          <cell r="O148">
            <v>1718</v>
          </cell>
          <cell r="V148">
            <v>1544</v>
          </cell>
          <cell r="W148">
            <v>6672</v>
          </cell>
          <cell r="BI148">
            <v>263.57167512000001</v>
          </cell>
          <cell r="CC148">
            <v>264.19075128000003</v>
          </cell>
          <cell r="CW148">
            <v>265.89321072000001</v>
          </cell>
          <cell r="EF148">
            <v>238.96339776000002</v>
          </cell>
          <cell r="EK148">
            <v>1032.6190348800003</v>
          </cell>
        </row>
        <row r="149">
          <cell r="G149">
            <v>381</v>
          </cell>
          <cell r="K149">
            <v>326</v>
          </cell>
          <cell r="O149">
            <v>393</v>
          </cell>
          <cell r="V149">
            <v>375</v>
          </cell>
          <cell r="W149">
            <v>1475</v>
          </cell>
          <cell r="BI149">
            <v>46.387376668799995</v>
          </cell>
          <cell r="CC149">
            <v>39.691036204800007</v>
          </cell>
          <cell r="CW149">
            <v>47.848396406399992</v>
          </cell>
          <cell r="EF149">
            <v>45.656866800000003</v>
          </cell>
          <cell r="EK149">
            <v>179.58367608</v>
          </cell>
        </row>
        <row r="150">
          <cell r="G150">
            <v>188</v>
          </cell>
          <cell r="K150">
            <v>197</v>
          </cell>
          <cell r="O150">
            <v>141</v>
          </cell>
          <cell r="V150">
            <v>186</v>
          </cell>
          <cell r="W150">
            <v>712</v>
          </cell>
          <cell r="BI150">
            <v>28.965757689600004</v>
          </cell>
          <cell r="CC150">
            <v>30.352416302400002</v>
          </cell>
          <cell r="CW150">
            <v>21.724318267200001</v>
          </cell>
          <cell r="EF150">
            <v>28.657611331200005</v>
          </cell>
          <cell r="EK150">
            <v>109.70010359040002</v>
          </cell>
        </row>
        <row r="151">
          <cell r="G151">
            <v>190</v>
          </cell>
          <cell r="K151">
            <v>204</v>
          </cell>
          <cell r="O151">
            <v>196</v>
          </cell>
          <cell r="V151">
            <v>160</v>
          </cell>
          <cell r="W151">
            <v>750</v>
          </cell>
          <cell r="BI151">
            <v>20.773484472</v>
          </cell>
          <cell r="CC151">
            <v>22.304162275200003</v>
          </cell>
          <cell r="CW151">
            <v>21.429489244800003</v>
          </cell>
          <cell r="EF151">
            <v>17.493460607999999</v>
          </cell>
          <cell r="EK151">
            <v>82.000596600000023</v>
          </cell>
        </row>
        <row r="152">
          <cell r="G152">
            <v>196</v>
          </cell>
          <cell r="K152">
            <v>212</v>
          </cell>
          <cell r="O152">
            <v>187</v>
          </cell>
          <cell r="V152">
            <v>155</v>
          </cell>
          <cell r="W152">
            <v>750</v>
          </cell>
          <cell r="BI152">
            <v>16.700563219199999</v>
          </cell>
          <cell r="CC152">
            <v>18.063874502400001</v>
          </cell>
          <cell r="CW152">
            <v>15.9337006224</v>
          </cell>
          <cell r="EF152">
            <v>13.207078056</v>
          </cell>
          <cell r="EK152">
            <v>63.905216400000008</v>
          </cell>
        </row>
        <row r="153">
          <cell r="G153">
            <v>187</v>
          </cell>
          <cell r="K153">
            <v>234</v>
          </cell>
          <cell r="O153">
            <v>191</v>
          </cell>
          <cell r="V153">
            <v>138</v>
          </cell>
          <cell r="W153">
            <v>750</v>
          </cell>
          <cell r="BI153">
            <v>16.485614217600002</v>
          </cell>
          <cell r="CC153">
            <v>20.629057363200001</v>
          </cell>
          <cell r="CW153">
            <v>16.838247676799998</v>
          </cell>
          <cell r="EF153">
            <v>12.165854342400001</v>
          </cell>
          <cell r="EK153">
            <v>66.118773599999997</v>
          </cell>
        </row>
        <row r="154">
          <cell r="G154">
            <v>185</v>
          </cell>
          <cell r="K154">
            <v>190</v>
          </cell>
          <cell r="O154">
            <v>195</v>
          </cell>
          <cell r="V154">
            <v>180</v>
          </cell>
          <cell r="W154">
            <v>750</v>
          </cell>
          <cell r="BI154">
            <v>13.512656928</v>
          </cell>
          <cell r="CC154">
            <v>13.877863872000001</v>
          </cell>
          <cell r="CW154">
            <v>14.243070815999999</v>
          </cell>
          <cell r="EF154">
            <v>13.147449984</v>
          </cell>
          <cell r="EK154">
            <v>54.781041599999995</v>
          </cell>
        </row>
        <row r="155">
          <cell r="G155">
            <v>1012</v>
          </cell>
          <cell r="K155">
            <v>819</v>
          </cell>
          <cell r="O155">
            <v>883</v>
          </cell>
          <cell r="V155">
            <v>286</v>
          </cell>
          <cell r="W155">
            <v>3000</v>
          </cell>
          <cell r="BI155">
            <v>144.98250169920001</v>
          </cell>
          <cell r="CC155">
            <v>117.33267677039998</v>
          </cell>
          <cell r="CW155">
            <v>126.50153063279998</v>
          </cell>
          <cell r="EF155">
            <v>40.9733156976</v>
          </cell>
          <cell r="EK155">
            <v>429.79002480000003</v>
          </cell>
        </row>
        <row r="156">
          <cell r="G156">
            <v>0</v>
          </cell>
          <cell r="K156">
            <v>0</v>
          </cell>
          <cell r="O156">
            <v>0</v>
          </cell>
          <cell r="V156">
            <v>63</v>
          </cell>
          <cell r="W156">
            <v>63</v>
          </cell>
          <cell r="BI156">
            <v>0</v>
          </cell>
          <cell r="CC156">
            <v>0</v>
          </cell>
          <cell r="CW156">
            <v>0</v>
          </cell>
          <cell r="EF156">
            <v>7.361967312</v>
          </cell>
          <cell r="EK156">
            <v>7.361967312</v>
          </cell>
        </row>
        <row r="159">
          <cell r="G159">
            <v>45</v>
          </cell>
          <cell r="K159">
            <v>70</v>
          </cell>
          <cell r="O159">
            <v>95</v>
          </cell>
          <cell r="V159">
            <v>45</v>
          </cell>
          <cell r="W159">
            <v>255</v>
          </cell>
          <cell r="BI159">
            <v>4.6191600000000008</v>
          </cell>
          <cell r="CC159">
            <v>7.1853600000000011</v>
          </cell>
          <cell r="CW159">
            <v>9.7515600000000031</v>
          </cell>
          <cell r="EF159">
            <v>4.6191600000000008</v>
          </cell>
          <cell r="EK159">
            <v>26.175240000000006</v>
          </cell>
        </row>
        <row r="160">
          <cell r="G160">
            <v>36</v>
          </cell>
          <cell r="K160">
            <v>44</v>
          </cell>
          <cell r="O160">
            <v>64</v>
          </cell>
          <cell r="V160">
            <v>25</v>
          </cell>
          <cell r="W160">
            <v>169</v>
          </cell>
          <cell r="BI160">
            <v>4.3839360000000003</v>
          </cell>
          <cell r="CC160">
            <v>5.3581439999999994</v>
          </cell>
          <cell r="CW160">
            <v>7.7936639999999997</v>
          </cell>
          <cell r="EF160">
            <v>3.0444</v>
          </cell>
          <cell r="EK160">
            <v>20.580144000000001</v>
          </cell>
        </row>
        <row r="161">
          <cell r="G161">
            <v>50</v>
          </cell>
          <cell r="K161">
            <v>51</v>
          </cell>
          <cell r="O161">
            <v>69</v>
          </cell>
          <cell r="V161">
            <v>36</v>
          </cell>
          <cell r="W161">
            <v>206</v>
          </cell>
          <cell r="BI161">
            <v>7.7051999999999996</v>
          </cell>
          <cell r="CC161">
            <v>7.8593040000000016</v>
          </cell>
          <cell r="CW161">
            <v>10.633176000000002</v>
          </cell>
          <cell r="EF161">
            <v>5.5477440000000007</v>
          </cell>
          <cell r="EK161">
            <v>31.745424000000007</v>
          </cell>
        </row>
        <row r="162">
          <cell r="G162">
            <v>45</v>
          </cell>
          <cell r="K162">
            <v>60</v>
          </cell>
          <cell r="O162">
            <v>90</v>
          </cell>
          <cell r="V162">
            <v>45</v>
          </cell>
          <cell r="W162">
            <v>240</v>
          </cell>
          <cell r="BI162">
            <v>4.9210200000000013</v>
          </cell>
          <cell r="CC162">
            <v>6.5613600000000005</v>
          </cell>
          <cell r="CW162">
            <v>9.8420400000000026</v>
          </cell>
          <cell r="EF162">
            <v>4.9210200000000013</v>
          </cell>
          <cell r="EK162">
            <v>26.245440000000002</v>
          </cell>
        </row>
        <row r="163">
          <cell r="G163">
            <v>60</v>
          </cell>
          <cell r="K163">
            <v>49</v>
          </cell>
          <cell r="O163">
            <v>122</v>
          </cell>
          <cell r="V163">
            <v>60</v>
          </cell>
          <cell r="W163">
            <v>291</v>
          </cell>
          <cell r="BI163">
            <v>8.5975200000000012</v>
          </cell>
          <cell r="CC163">
            <v>7.0213080000000003</v>
          </cell>
          <cell r="CW163">
            <v>17.481624</v>
          </cell>
          <cell r="EF163">
            <v>8.5975200000000012</v>
          </cell>
          <cell r="EK163">
            <v>41.697972</v>
          </cell>
        </row>
        <row r="164">
          <cell r="G164">
            <v>60</v>
          </cell>
          <cell r="K164">
            <v>50</v>
          </cell>
          <cell r="O164">
            <v>32</v>
          </cell>
          <cell r="V164">
            <v>60</v>
          </cell>
          <cell r="W164">
            <v>202</v>
          </cell>
          <cell r="BI164">
            <v>5.1134400000000007</v>
          </cell>
          <cell r="CC164">
            <v>4.2612000000000005</v>
          </cell>
          <cell r="CW164">
            <v>2.7271680000000003</v>
          </cell>
          <cell r="EF164">
            <v>5.1134400000000007</v>
          </cell>
          <cell r="EK164">
            <v>17.215248000000003</v>
          </cell>
        </row>
        <row r="165">
          <cell r="G165">
            <v>60</v>
          </cell>
          <cell r="K165">
            <v>50</v>
          </cell>
          <cell r="O165">
            <v>32</v>
          </cell>
          <cell r="V165">
            <v>60</v>
          </cell>
          <cell r="W165">
            <v>202</v>
          </cell>
          <cell r="BI165">
            <v>4.3833600000000006</v>
          </cell>
          <cell r="CC165">
            <v>3.6528</v>
          </cell>
          <cell r="CW165">
            <v>2.3377919999999994</v>
          </cell>
          <cell r="EF165">
            <v>4.3833600000000006</v>
          </cell>
          <cell r="EK165">
            <v>14.757311999999999</v>
          </cell>
        </row>
        <row r="166">
          <cell r="G166">
            <v>60</v>
          </cell>
          <cell r="K166">
            <v>60</v>
          </cell>
          <cell r="O166">
            <v>52</v>
          </cell>
          <cell r="V166">
            <v>60</v>
          </cell>
          <cell r="W166">
            <v>232</v>
          </cell>
          <cell r="BI166">
            <v>5.290560000000001</v>
          </cell>
          <cell r="CC166">
            <v>5.290560000000001</v>
          </cell>
          <cell r="CW166">
            <v>4.5851520000000008</v>
          </cell>
          <cell r="EF166">
            <v>5.290560000000001</v>
          </cell>
          <cell r="EK166">
            <v>20.456832000000002</v>
          </cell>
        </row>
        <row r="167">
          <cell r="G167">
            <v>39</v>
          </cell>
          <cell r="K167">
            <v>33</v>
          </cell>
          <cell r="O167">
            <v>102</v>
          </cell>
          <cell r="V167">
            <v>30</v>
          </cell>
          <cell r="W167">
            <v>204</v>
          </cell>
          <cell r="BI167">
            <v>6.0372000000000012</v>
          </cell>
          <cell r="CC167">
            <v>5.1084000000000005</v>
          </cell>
          <cell r="CW167">
            <v>15.789600000000004</v>
          </cell>
          <cell r="EF167">
            <v>4.6439999999999992</v>
          </cell>
          <cell r="EK167">
            <v>31.579200000000007</v>
          </cell>
        </row>
        <row r="170">
          <cell r="G170">
            <v>158</v>
          </cell>
          <cell r="K170">
            <v>145</v>
          </cell>
          <cell r="O170">
            <v>209</v>
          </cell>
          <cell r="V170">
            <v>123</v>
          </cell>
          <cell r="W170">
            <v>635</v>
          </cell>
          <cell r="BI170">
            <v>16.218384</v>
          </cell>
          <cell r="CC170">
            <v>14.883960000000002</v>
          </cell>
          <cell r="CW170">
            <v>21.453431999999999</v>
          </cell>
          <cell r="EF170">
            <v>12.625704000000002</v>
          </cell>
          <cell r="EK170">
            <v>65.181479999999993</v>
          </cell>
        </row>
        <row r="171">
          <cell r="G171">
            <v>84</v>
          </cell>
          <cell r="K171">
            <v>106</v>
          </cell>
          <cell r="O171">
            <v>134</v>
          </cell>
          <cell r="V171">
            <v>69</v>
          </cell>
          <cell r="W171">
            <v>393</v>
          </cell>
          <cell r="BI171">
            <v>13.0032</v>
          </cell>
          <cell r="CC171">
            <v>16.408799999999999</v>
          </cell>
          <cell r="CW171">
            <v>20.743199999999998</v>
          </cell>
          <cell r="EF171">
            <v>10.681200000000002</v>
          </cell>
          <cell r="EK171">
            <v>60.836400000000012</v>
          </cell>
        </row>
        <row r="172">
          <cell r="G172">
            <v>36</v>
          </cell>
          <cell r="K172">
            <v>40</v>
          </cell>
          <cell r="O172">
            <v>59</v>
          </cell>
          <cell r="V172">
            <v>36</v>
          </cell>
          <cell r="W172">
            <v>171</v>
          </cell>
          <cell r="BI172">
            <v>5.158512</v>
          </cell>
          <cell r="CC172">
            <v>5.7316799999999999</v>
          </cell>
          <cell r="CW172">
            <v>8.4542279999999987</v>
          </cell>
          <cell r="EF172">
            <v>5.158512</v>
          </cell>
          <cell r="EK172">
            <v>24.502932000000001</v>
          </cell>
        </row>
        <row r="173">
          <cell r="G173">
            <v>0</v>
          </cell>
          <cell r="K173">
            <v>0</v>
          </cell>
          <cell r="O173">
            <v>60</v>
          </cell>
          <cell r="V173">
            <v>33</v>
          </cell>
          <cell r="W173">
            <v>93</v>
          </cell>
          <cell r="BI173">
            <v>0</v>
          </cell>
          <cell r="CC173">
            <v>0</v>
          </cell>
          <cell r="CW173">
            <v>6.5613599999999996</v>
          </cell>
          <cell r="EF173">
            <v>3.6087479999999998</v>
          </cell>
          <cell r="EK173">
            <v>10.170107999999999</v>
          </cell>
        </row>
        <row r="174">
          <cell r="G174">
            <v>32</v>
          </cell>
          <cell r="K174">
            <v>30</v>
          </cell>
          <cell r="O174">
            <v>60</v>
          </cell>
          <cell r="V174">
            <v>29</v>
          </cell>
          <cell r="W174">
            <v>151</v>
          </cell>
          <cell r="BI174">
            <v>2.8216320000000001</v>
          </cell>
          <cell r="CC174">
            <v>2.6452800000000001</v>
          </cell>
          <cell r="CW174">
            <v>5.2905600000000002</v>
          </cell>
          <cell r="EF174">
            <v>2.5571040000000007</v>
          </cell>
          <cell r="EK174">
            <v>13.314575999999999</v>
          </cell>
        </row>
        <row r="175">
          <cell r="G175">
            <v>36</v>
          </cell>
          <cell r="K175">
            <v>36</v>
          </cell>
          <cell r="O175">
            <v>72</v>
          </cell>
          <cell r="V175">
            <v>30</v>
          </cell>
          <cell r="W175">
            <v>174</v>
          </cell>
          <cell r="BI175">
            <v>5.5477439999999998</v>
          </cell>
          <cell r="CC175">
            <v>5.5477439999999998</v>
          </cell>
          <cell r="CW175">
            <v>11.095488</v>
          </cell>
          <cell r="EF175">
            <v>4.6231200000000001</v>
          </cell>
          <cell r="EK175">
            <v>26.814096000000003</v>
          </cell>
        </row>
        <row r="176">
          <cell r="G176">
            <v>32</v>
          </cell>
          <cell r="K176">
            <v>38</v>
          </cell>
          <cell r="O176">
            <v>74</v>
          </cell>
          <cell r="V176">
            <v>36</v>
          </cell>
          <cell r="W176">
            <v>180</v>
          </cell>
          <cell r="BI176">
            <v>3.8968319999999999</v>
          </cell>
          <cell r="CC176">
            <v>4.6274879999999996</v>
          </cell>
          <cell r="CW176">
            <v>9.0114239999999981</v>
          </cell>
          <cell r="EF176">
            <v>4.3839359999999994</v>
          </cell>
          <cell r="EK176">
            <v>21.919679999999996</v>
          </cell>
        </row>
        <row r="179">
          <cell r="G179">
            <v>0</v>
          </cell>
          <cell r="K179">
            <v>0</v>
          </cell>
          <cell r="O179">
            <v>0</v>
          </cell>
          <cell r="V179">
            <v>0</v>
          </cell>
          <cell r="W179">
            <v>0</v>
          </cell>
          <cell r="BI179">
            <v>0</v>
          </cell>
          <cell r="CC179">
            <v>0</v>
          </cell>
          <cell r="CW179">
            <v>0</v>
          </cell>
          <cell r="EF179">
            <v>0</v>
          </cell>
          <cell r="EK179">
            <v>0</v>
          </cell>
        </row>
        <row r="180">
          <cell r="G180">
            <v>136</v>
          </cell>
          <cell r="K180">
            <v>138</v>
          </cell>
          <cell r="O180">
            <v>138</v>
          </cell>
          <cell r="V180">
            <v>138</v>
          </cell>
          <cell r="W180">
            <v>550</v>
          </cell>
          <cell r="BI180">
            <v>21.052800000000005</v>
          </cell>
          <cell r="CC180">
            <v>21.362400000000001</v>
          </cell>
          <cell r="CW180">
            <v>21.362400000000001</v>
          </cell>
          <cell r="EF180">
            <v>21.362400000000001</v>
          </cell>
          <cell r="EK180">
            <v>85.14</v>
          </cell>
        </row>
        <row r="181">
          <cell r="G181">
            <v>156</v>
          </cell>
          <cell r="K181">
            <v>157</v>
          </cell>
          <cell r="O181">
            <v>156</v>
          </cell>
          <cell r="V181">
            <v>156</v>
          </cell>
          <cell r="W181">
            <v>625</v>
          </cell>
          <cell r="BI181">
            <v>24.040224000000002</v>
          </cell>
          <cell r="CC181">
            <v>24.194328000000002</v>
          </cell>
          <cell r="CW181">
            <v>24.040224000000002</v>
          </cell>
          <cell r="EF181">
            <v>24.040224000000002</v>
          </cell>
          <cell r="EK181">
            <v>96.315000000000012</v>
          </cell>
        </row>
        <row r="182">
          <cell r="G182">
            <v>82</v>
          </cell>
          <cell r="K182">
            <v>81</v>
          </cell>
          <cell r="O182">
            <v>82</v>
          </cell>
          <cell r="V182">
            <v>81</v>
          </cell>
          <cell r="W182">
            <v>326</v>
          </cell>
          <cell r="BI182">
            <v>8.9671919999999989</v>
          </cell>
          <cell r="CC182">
            <v>8.8578359999999989</v>
          </cell>
          <cell r="CW182">
            <v>8.9671919999999989</v>
          </cell>
          <cell r="EF182">
            <v>8.8578359999999989</v>
          </cell>
          <cell r="EK182">
            <v>35.650055999999992</v>
          </cell>
        </row>
        <row r="183">
          <cell r="G183">
            <v>0</v>
          </cell>
          <cell r="K183">
            <v>0</v>
          </cell>
          <cell r="O183">
            <v>0</v>
          </cell>
          <cell r="V183">
            <v>0</v>
          </cell>
          <cell r="W183">
            <v>0</v>
          </cell>
          <cell r="BI183">
            <v>0</v>
          </cell>
          <cell r="CC183">
            <v>0</v>
          </cell>
          <cell r="CW183">
            <v>0</v>
          </cell>
          <cell r="EF183">
            <v>0</v>
          </cell>
          <cell r="EK183">
            <v>0</v>
          </cell>
        </row>
        <row r="184">
          <cell r="G184">
            <v>5</v>
          </cell>
          <cell r="K184">
            <v>3</v>
          </cell>
          <cell r="O184">
            <v>4</v>
          </cell>
          <cell r="V184">
            <v>3</v>
          </cell>
          <cell r="W184">
            <v>15</v>
          </cell>
          <cell r="BI184">
            <v>0.44088000000000005</v>
          </cell>
          <cell r="CC184">
            <v>0.26452800000000004</v>
          </cell>
          <cell r="CW184">
            <v>0.35270400000000002</v>
          </cell>
          <cell r="EF184">
            <v>0.26452800000000004</v>
          </cell>
          <cell r="EK184">
            <v>1.3226400000000003</v>
          </cell>
        </row>
        <row r="185">
          <cell r="G185">
            <v>18</v>
          </cell>
          <cell r="K185">
            <v>18</v>
          </cell>
          <cell r="O185">
            <v>18</v>
          </cell>
          <cell r="V185">
            <v>18</v>
          </cell>
          <cell r="W185">
            <v>72</v>
          </cell>
          <cell r="BI185">
            <v>2.1919680000000001</v>
          </cell>
          <cell r="CC185">
            <v>2.1919680000000001</v>
          </cell>
          <cell r="CW185">
            <v>2.1919680000000001</v>
          </cell>
          <cell r="EF185">
            <v>2.1919680000000001</v>
          </cell>
          <cell r="EK185">
            <v>8.7678720000000006</v>
          </cell>
        </row>
        <row r="186">
          <cell r="G186">
            <v>15</v>
          </cell>
          <cell r="K186">
            <v>15</v>
          </cell>
          <cell r="O186">
            <v>15</v>
          </cell>
          <cell r="V186">
            <v>15</v>
          </cell>
          <cell r="W186">
            <v>60</v>
          </cell>
          <cell r="BI186">
            <v>2.1493799999999998</v>
          </cell>
          <cell r="CC186">
            <v>2.1493799999999998</v>
          </cell>
          <cell r="CW186">
            <v>2.1493799999999998</v>
          </cell>
          <cell r="EF186">
            <v>2.1493799999999998</v>
          </cell>
          <cell r="EK186">
            <v>8.5975199999999994</v>
          </cell>
        </row>
        <row r="189">
          <cell r="G189">
            <v>9</v>
          </cell>
          <cell r="K189">
            <v>10</v>
          </cell>
          <cell r="O189">
            <v>9</v>
          </cell>
          <cell r="V189">
            <v>9</v>
          </cell>
          <cell r="W189">
            <v>37</v>
          </cell>
          <cell r="BI189">
            <v>1.3932</v>
          </cell>
          <cell r="CC189">
            <v>1.5479999999999998</v>
          </cell>
          <cell r="CW189">
            <v>1.3932</v>
          </cell>
          <cell r="EF189">
            <v>1.3932</v>
          </cell>
          <cell r="EK189">
            <v>5.7275999999999998</v>
          </cell>
        </row>
        <row r="190">
          <cell r="G190">
            <v>10</v>
          </cell>
          <cell r="K190">
            <v>12</v>
          </cell>
          <cell r="O190">
            <v>11</v>
          </cell>
          <cell r="V190">
            <v>9</v>
          </cell>
          <cell r="W190">
            <v>42</v>
          </cell>
          <cell r="BI190">
            <v>1.0264800000000001</v>
          </cell>
          <cell r="CC190">
            <v>1.231776</v>
          </cell>
          <cell r="CW190">
            <v>1.1291280000000001</v>
          </cell>
          <cell r="EF190">
            <v>0.9238320000000001</v>
          </cell>
          <cell r="EK190">
            <v>4.3112159999999999</v>
          </cell>
        </row>
        <row r="191">
          <cell r="G191">
            <v>27</v>
          </cell>
          <cell r="K191">
            <v>27</v>
          </cell>
          <cell r="O191">
            <v>28</v>
          </cell>
          <cell r="V191">
            <v>27</v>
          </cell>
          <cell r="W191">
            <v>109</v>
          </cell>
          <cell r="BI191">
            <v>2.9526119999999998</v>
          </cell>
          <cell r="CC191">
            <v>2.9526119999999998</v>
          </cell>
          <cell r="CW191">
            <v>3.0619679999999998</v>
          </cell>
          <cell r="EF191">
            <v>2.9526119999999998</v>
          </cell>
          <cell r="EK191">
            <v>11.919803999999999</v>
          </cell>
        </row>
        <row r="192">
          <cell r="G192">
            <v>6</v>
          </cell>
          <cell r="K192">
            <v>9</v>
          </cell>
          <cell r="O192">
            <v>9</v>
          </cell>
          <cell r="V192">
            <v>7</v>
          </cell>
          <cell r="W192">
            <v>31</v>
          </cell>
          <cell r="BI192">
            <v>0.85975199999999996</v>
          </cell>
          <cell r="CC192">
            <v>1.289628</v>
          </cell>
          <cell r="CW192">
            <v>1.289628</v>
          </cell>
          <cell r="EF192">
            <v>1.0030439999999998</v>
          </cell>
          <cell r="EK192">
            <v>4.4420520000000003</v>
          </cell>
        </row>
        <row r="195">
          <cell r="G195">
            <v>129</v>
          </cell>
          <cell r="K195">
            <v>129</v>
          </cell>
          <cell r="O195">
            <v>129</v>
          </cell>
          <cell r="V195">
            <v>129</v>
          </cell>
          <cell r="W195">
            <v>516</v>
          </cell>
          <cell r="BI195">
            <v>13.241592000000002</v>
          </cell>
          <cell r="CC195">
            <v>13.241592000000002</v>
          </cell>
          <cell r="CW195">
            <v>13.241592000000002</v>
          </cell>
          <cell r="EF195">
            <v>13.241592000000002</v>
          </cell>
          <cell r="EK195">
            <v>52.96636800000001</v>
          </cell>
        </row>
        <row r="196">
          <cell r="G196">
            <v>43</v>
          </cell>
          <cell r="K196">
            <v>43</v>
          </cell>
          <cell r="O196">
            <v>42</v>
          </cell>
          <cell r="V196">
            <v>42</v>
          </cell>
          <cell r="W196">
            <v>170</v>
          </cell>
          <cell r="BI196">
            <v>6.6563999999999997</v>
          </cell>
          <cell r="CC196">
            <v>6.6563999999999997</v>
          </cell>
          <cell r="CW196">
            <v>6.5015999999999998</v>
          </cell>
          <cell r="EF196">
            <v>6.5015999999999998</v>
          </cell>
          <cell r="EK196">
            <v>26.316000000000003</v>
          </cell>
        </row>
        <row r="197">
          <cell r="G197">
            <v>72</v>
          </cell>
          <cell r="K197">
            <v>72</v>
          </cell>
          <cell r="O197">
            <v>72</v>
          </cell>
          <cell r="V197">
            <v>72</v>
          </cell>
          <cell r="W197">
            <v>288</v>
          </cell>
          <cell r="BI197">
            <v>11.095488000000001</v>
          </cell>
          <cell r="CC197">
            <v>11.095488000000001</v>
          </cell>
          <cell r="CW197">
            <v>11.095488000000001</v>
          </cell>
          <cell r="EF197">
            <v>11.095488000000001</v>
          </cell>
          <cell r="EK197">
            <v>44.381952000000005</v>
          </cell>
        </row>
        <row r="198">
          <cell r="G198">
            <v>42</v>
          </cell>
          <cell r="K198">
            <v>42</v>
          </cell>
          <cell r="O198">
            <v>43</v>
          </cell>
          <cell r="V198">
            <v>42</v>
          </cell>
          <cell r="W198">
            <v>169</v>
          </cell>
          <cell r="BI198">
            <v>4.5929519999999995</v>
          </cell>
          <cell r="CC198">
            <v>4.5929519999999995</v>
          </cell>
          <cell r="CW198">
            <v>4.7023079999999995</v>
          </cell>
          <cell r="EF198">
            <v>4.5929519999999995</v>
          </cell>
          <cell r="EK198">
            <v>18.481163999999996</v>
          </cell>
        </row>
        <row r="199">
          <cell r="G199">
            <v>106</v>
          </cell>
          <cell r="K199">
            <v>108</v>
          </cell>
          <cell r="O199">
            <v>108</v>
          </cell>
          <cell r="V199">
            <v>108</v>
          </cell>
          <cell r="W199">
            <v>430</v>
          </cell>
          <cell r="BI199">
            <v>12.908255999999998</v>
          </cell>
          <cell r="CC199">
            <v>13.151807999999997</v>
          </cell>
          <cell r="CW199">
            <v>13.151807999999997</v>
          </cell>
          <cell r="EF199">
            <v>13.151807999999997</v>
          </cell>
          <cell r="EK199">
            <v>52.363679999999988</v>
          </cell>
        </row>
        <row r="200">
          <cell r="G200">
            <v>40</v>
          </cell>
          <cell r="K200">
            <v>42</v>
          </cell>
          <cell r="O200">
            <v>40</v>
          </cell>
          <cell r="V200">
            <v>39</v>
          </cell>
          <cell r="W200">
            <v>161</v>
          </cell>
          <cell r="BI200">
            <v>5.7316800000000008</v>
          </cell>
          <cell r="CC200">
            <v>6.0182640000000003</v>
          </cell>
          <cell r="CW200">
            <v>5.7316800000000008</v>
          </cell>
          <cell r="EF200">
            <v>5.5883880000000001</v>
          </cell>
          <cell r="EK200">
            <v>23.070012000000002</v>
          </cell>
        </row>
        <row r="201">
          <cell r="G201">
            <v>35</v>
          </cell>
          <cell r="K201">
            <v>36</v>
          </cell>
          <cell r="O201">
            <v>36</v>
          </cell>
          <cell r="V201">
            <v>36</v>
          </cell>
          <cell r="W201">
            <v>143</v>
          </cell>
          <cell r="BI201">
            <v>3.5926800000000001</v>
          </cell>
          <cell r="CC201">
            <v>3.6953280000000008</v>
          </cell>
          <cell r="CW201">
            <v>3.6953280000000008</v>
          </cell>
          <cell r="EF201">
            <v>3.6953280000000008</v>
          </cell>
          <cell r="EK201">
            <v>14.678664000000003</v>
          </cell>
        </row>
        <row r="204">
          <cell r="G204">
            <v>9</v>
          </cell>
          <cell r="K204">
            <v>12</v>
          </cell>
          <cell r="O204">
            <v>9</v>
          </cell>
          <cell r="V204">
            <v>18</v>
          </cell>
          <cell r="W204">
            <v>48</v>
          </cell>
          <cell r="BI204">
            <v>1.05192</v>
          </cell>
          <cell r="CC204">
            <v>1.40256</v>
          </cell>
          <cell r="CW204">
            <v>1.05192</v>
          </cell>
          <cell r="EF204">
            <v>2.1038399999999999</v>
          </cell>
          <cell r="EK204">
            <v>5.6102399999999992</v>
          </cell>
        </row>
        <row r="205">
          <cell r="G205">
            <v>1839</v>
          </cell>
          <cell r="K205">
            <v>2642</v>
          </cell>
          <cell r="O205">
            <v>2817</v>
          </cell>
          <cell r="V205">
            <v>2283</v>
          </cell>
          <cell r="W205">
            <v>9581</v>
          </cell>
          <cell r="BI205">
            <v>188.76967200000001</v>
          </cell>
          <cell r="CC205">
            <v>271.19601600000004</v>
          </cell>
          <cell r="CW205">
            <v>289.15941599999996</v>
          </cell>
          <cell r="EF205">
            <v>234.34538400000002</v>
          </cell>
          <cell r="EK205">
            <v>983.47048800000016</v>
          </cell>
        </row>
        <row r="206">
          <cell r="G206">
            <v>0</v>
          </cell>
          <cell r="K206">
            <v>0</v>
          </cell>
          <cell r="O206">
            <v>0</v>
          </cell>
          <cell r="V206">
            <v>0</v>
          </cell>
          <cell r="W206">
            <v>0</v>
          </cell>
          <cell r="BI206">
            <v>0</v>
          </cell>
          <cell r="CC206">
            <v>0</v>
          </cell>
          <cell r="CW206">
            <v>0</v>
          </cell>
          <cell r="EF206">
            <v>0</v>
          </cell>
          <cell r="EK206">
            <v>0</v>
          </cell>
        </row>
        <row r="207">
          <cell r="G207">
            <v>39</v>
          </cell>
          <cell r="K207">
            <v>52</v>
          </cell>
          <cell r="O207">
            <v>40</v>
          </cell>
          <cell r="V207">
            <v>189</v>
          </cell>
          <cell r="W207">
            <v>320</v>
          </cell>
          <cell r="BI207">
            <v>4.7492640000000002</v>
          </cell>
          <cell r="CC207">
            <v>6.3323520000000002</v>
          </cell>
          <cell r="CW207">
            <v>4.8710399999999998</v>
          </cell>
          <cell r="EF207">
            <v>23.015663999999994</v>
          </cell>
          <cell r="EK207">
            <v>38.968319999999999</v>
          </cell>
        </row>
        <row r="208">
          <cell r="G208">
            <v>41</v>
          </cell>
          <cell r="K208">
            <v>34</v>
          </cell>
          <cell r="O208">
            <v>9</v>
          </cell>
          <cell r="V208">
            <v>17</v>
          </cell>
          <cell r="W208">
            <v>101</v>
          </cell>
          <cell r="BI208">
            <v>6.318264000000001</v>
          </cell>
          <cell r="CC208">
            <v>5.2395360000000011</v>
          </cell>
          <cell r="CW208">
            <v>1.3869360000000002</v>
          </cell>
          <cell r="EF208">
            <v>2.6197680000000005</v>
          </cell>
          <cell r="EK208">
            <v>15.564504000000001</v>
          </cell>
        </row>
        <row r="209">
          <cell r="G209">
            <v>36</v>
          </cell>
          <cell r="K209">
            <v>69</v>
          </cell>
          <cell r="O209">
            <v>39</v>
          </cell>
          <cell r="V209">
            <v>576</v>
          </cell>
          <cell r="W209">
            <v>720</v>
          </cell>
          <cell r="BI209">
            <v>3.9368160000000003</v>
          </cell>
          <cell r="CC209">
            <v>7.5455639999999997</v>
          </cell>
          <cell r="CW209">
            <v>4.2648839999999995</v>
          </cell>
          <cell r="EF209">
            <v>62.989055999999998</v>
          </cell>
          <cell r="EK209">
            <v>78.736320000000006</v>
          </cell>
        </row>
        <row r="210">
          <cell r="G210">
            <v>64</v>
          </cell>
          <cell r="K210">
            <v>113</v>
          </cell>
          <cell r="O210">
            <v>0</v>
          </cell>
          <cell r="V210">
            <v>183</v>
          </cell>
          <cell r="W210">
            <v>360</v>
          </cell>
          <cell r="BI210">
            <v>5.6632319999999998</v>
          </cell>
          <cell r="CC210">
            <v>9.9991439999999976</v>
          </cell>
          <cell r="CW210">
            <v>0</v>
          </cell>
          <cell r="EF210">
            <v>16.193304000000001</v>
          </cell>
          <cell r="EK210">
            <v>31.85568</v>
          </cell>
        </row>
        <row r="211">
          <cell r="G211">
            <v>0</v>
          </cell>
          <cell r="K211">
            <v>0</v>
          </cell>
          <cell r="O211">
            <v>0</v>
          </cell>
          <cell r="V211">
            <v>0</v>
          </cell>
          <cell r="W211">
            <v>0</v>
          </cell>
          <cell r="BI211">
            <v>0</v>
          </cell>
          <cell r="CC211">
            <v>0</v>
          </cell>
          <cell r="CW211">
            <v>0</v>
          </cell>
          <cell r="EF211">
            <v>0</v>
          </cell>
          <cell r="EK211">
            <v>0</v>
          </cell>
        </row>
        <row r="212">
          <cell r="G212">
            <v>0</v>
          </cell>
          <cell r="K212">
            <v>0</v>
          </cell>
          <cell r="O212">
            <v>0</v>
          </cell>
          <cell r="V212">
            <v>0</v>
          </cell>
          <cell r="W212">
            <v>0</v>
          </cell>
          <cell r="BI212">
            <v>0</v>
          </cell>
          <cell r="CC212">
            <v>0</v>
          </cell>
          <cell r="CW212">
            <v>0</v>
          </cell>
          <cell r="EF212">
            <v>0</v>
          </cell>
          <cell r="EK212">
            <v>0</v>
          </cell>
        </row>
        <row r="213">
          <cell r="G213">
            <v>0</v>
          </cell>
          <cell r="K213">
            <v>0</v>
          </cell>
          <cell r="O213">
            <v>0</v>
          </cell>
          <cell r="V213">
            <v>0</v>
          </cell>
          <cell r="W213">
            <v>0</v>
          </cell>
          <cell r="BI213">
            <v>0</v>
          </cell>
          <cell r="CC213">
            <v>0</v>
          </cell>
          <cell r="CW213">
            <v>0</v>
          </cell>
          <cell r="EF213">
            <v>0</v>
          </cell>
          <cell r="EK213">
            <v>0</v>
          </cell>
        </row>
        <row r="214">
          <cell r="G214">
            <v>286</v>
          </cell>
          <cell r="K214">
            <v>320</v>
          </cell>
          <cell r="O214">
            <v>48</v>
          </cell>
          <cell r="V214">
            <v>546</v>
          </cell>
          <cell r="W214">
            <v>1200</v>
          </cell>
          <cell r="BI214">
            <v>24.374064000000001</v>
          </cell>
          <cell r="CC214">
            <v>27.27168</v>
          </cell>
          <cell r="CW214">
            <v>4.0907520000000002</v>
          </cell>
          <cell r="EF214">
            <v>46.532304000000003</v>
          </cell>
          <cell r="EK214">
            <v>102.2688</v>
          </cell>
        </row>
        <row r="215">
          <cell r="G215">
            <v>213</v>
          </cell>
          <cell r="K215">
            <v>261</v>
          </cell>
          <cell r="O215">
            <v>147</v>
          </cell>
          <cell r="V215">
            <v>179</v>
          </cell>
          <cell r="W215">
            <v>800</v>
          </cell>
          <cell r="BI215">
            <v>15.560928000000001</v>
          </cell>
          <cell r="CC215">
            <v>19.067616000000001</v>
          </cell>
          <cell r="CW215">
            <v>10.739231999999999</v>
          </cell>
          <cell r="EF215">
            <v>13.077023999999998</v>
          </cell>
          <cell r="EK215">
            <v>58.444799999999994</v>
          </cell>
        </row>
        <row r="216">
          <cell r="G216">
            <v>0</v>
          </cell>
          <cell r="K216">
            <v>0</v>
          </cell>
          <cell r="O216">
            <v>0</v>
          </cell>
          <cell r="V216">
            <v>0</v>
          </cell>
          <cell r="W216">
            <v>0</v>
          </cell>
          <cell r="BI216">
            <v>0</v>
          </cell>
          <cell r="CC216">
            <v>0</v>
          </cell>
          <cell r="CW216">
            <v>0</v>
          </cell>
          <cell r="EF216">
            <v>0</v>
          </cell>
          <cell r="EK216">
            <v>0</v>
          </cell>
        </row>
        <row r="217">
          <cell r="G217">
            <v>0</v>
          </cell>
          <cell r="K217">
            <v>0</v>
          </cell>
          <cell r="O217">
            <v>0</v>
          </cell>
          <cell r="V217">
            <v>0</v>
          </cell>
          <cell r="W217">
            <v>0</v>
          </cell>
          <cell r="BI217">
            <v>0</v>
          </cell>
          <cell r="CC217">
            <v>0</v>
          </cell>
          <cell r="CW217">
            <v>0</v>
          </cell>
          <cell r="EF217">
            <v>0</v>
          </cell>
          <cell r="EK217">
            <v>0</v>
          </cell>
        </row>
        <row r="218">
          <cell r="G218">
            <v>0</v>
          </cell>
          <cell r="K218">
            <v>0</v>
          </cell>
          <cell r="O218">
            <v>0</v>
          </cell>
          <cell r="V218">
            <v>0</v>
          </cell>
          <cell r="W218">
            <v>0</v>
          </cell>
          <cell r="BI218">
            <v>0</v>
          </cell>
          <cell r="CC218">
            <v>0</v>
          </cell>
          <cell r="CW218">
            <v>0</v>
          </cell>
          <cell r="EF218">
            <v>0</v>
          </cell>
          <cell r="EK218">
            <v>0</v>
          </cell>
        </row>
        <row r="219">
          <cell r="G219">
            <v>0</v>
          </cell>
          <cell r="K219">
            <v>0</v>
          </cell>
          <cell r="O219">
            <v>0</v>
          </cell>
          <cell r="V219">
            <v>0</v>
          </cell>
          <cell r="W219">
            <v>0</v>
          </cell>
          <cell r="BI219">
            <v>0</v>
          </cell>
          <cell r="CC219">
            <v>0</v>
          </cell>
          <cell r="CW219">
            <v>0</v>
          </cell>
          <cell r="EF219">
            <v>0</v>
          </cell>
          <cell r="EK219">
            <v>0</v>
          </cell>
        </row>
        <row r="220">
          <cell r="G220">
            <v>399</v>
          </cell>
          <cell r="K220">
            <v>521</v>
          </cell>
          <cell r="O220">
            <v>371</v>
          </cell>
          <cell r="V220">
            <v>251</v>
          </cell>
          <cell r="W220">
            <v>1542</v>
          </cell>
          <cell r="BI220">
            <v>57.173507999999998</v>
          </cell>
          <cell r="CC220">
            <v>74.655131999999995</v>
          </cell>
          <cell r="CW220">
            <v>53.161331999999994</v>
          </cell>
          <cell r="EF220">
            <v>35.966292000000003</v>
          </cell>
          <cell r="EK220">
            <v>220.95626399999998</v>
          </cell>
        </row>
        <row r="221">
          <cell r="G221">
            <v>0</v>
          </cell>
          <cell r="K221">
            <v>1</v>
          </cell>
          <cell r="O221">
            <v>0</v>
          </cell>
          <cell r="V221">
            <v>23</v>
          </cell>
          <cell r="W221">
            <v>24</v>
          </cell>
          <cell r="BI221">
            <v>0</v>
          </cell>
          <cell r="CC221">
            <v>0.102648</v>
          </cell>
          <cell r="CW221">
            <v>0</v>
          </cell>
          <cell r="EF221">
            <v>2.3609040000000001</v>
          </cell>
          <cell r="EK221">
            <v>2.4635520000000004</v>
          </cell>
        </row>
        <row r="222">
          <cell r="G222">
            <v>6</v>
          </cell>
          <cell r="K222">
            <v>12</v>
          </cell>
          <cell r="O222">
            <v>4</v>
          </cell>
          <cell r="V222">
            <v>11</v>
          </cell>
          <cell r="W222">
            <v>33</v>
          </cell>
          <cell r="BI222">
            <v>0.6158880000000001</v>
          </cell>
          <cell r="CC222">
            <v>1.2317760000000002</v>
          </cell>
          <cell r="CW222">
            <v>0.41059200000000001</v>
          </cell>
          <cell r="EF222">
            <v>1.1291280000000001</v>
          </cell>
          <cell r="EK222">
            <v>3.387384</v>
          </cell>
        </row>
        <row r="224">
          <cell r="G224">
            <v>20</v>
          </cell>
          <cell r="K224">
            <v>12</v>
          </cell>
          <cell r="O224">
            <v>30</v>
          </cell>
          <cell r="V224">
            <v>34</v>
          </cell>
          <cell r="W224">
            <v>96</v>
          </cell>
          <cell r="BI224">
            <v>2.0529599999999997</v>
          </cell>
          <cell r="CC224">
            <v>1.231776</v>
          </cell>
          <cell r="CW224">
            <v>3.0794400000000004</v>
          </cell>
          <cell r="EF224">
            <v>3.4900319999999994</v>
          </cell>
          <cell r="EK224">
            <v>9.8542079999999999</v>
          </cell>
        </row>
        <row r="225">
          <cell r="G225">
            <v>22</v>
          </cell>
          <cell r="K225">
            <v>12</v>
          </cell>
          <cell r="O225">
            <v>15</v>
          </cell>
          <cell r="V225">
            <v>21</v>
          </cell>
          <cell r="W225">
            <v>70</v>
          </cell>
          <cell r="BI225">
            <v>2.6790719999999997</v>
          </cell>
          <cell r="CC225">
            <v>1.4613119999999997</v>
          </cell>
          <cell r="CW225">
            <v>1.8266399999999998</v>
          </cell>
          <cell r="EF225">
            <v>2.5572959999999996</v>
          </cell>
          <cell r="EK225">
            <v>8.5243199999999995</v>
          </cell>
        </row>
        <row r="226">
          <cell r="V226">
            <v>5</v>
          </cell>
          <cell r="W226">
            <v>5</v>
          </cell>
          <cell r="EF226">
            <v>1.0935599999999999</v>
          </cell>
          <cell r="EK226">
            <v>1.0935599999999999</v>
          </cell>
        </row>
        <row r="227">
          <cell r="G227">
            <v>2</v>
          </cell>
          <cell r="K227">
            <v>3</v>
          </cell>
          <cell r="O227">
            <v>9</v>
          </cell>
          <cell r="V227">
            <v>10</v>
          </cell>
          <cell r="W227">
            <v>24</v>
          </cell>
          <cell r="BI227">
            <v>0.17044800000000004</v>
          </cell>
          <cell r="CC227">
            <v>0.25567200000000001</v>
          </cell>
          <cell r="CW227">
            <v>0.76701600000000025</v>
          </cell>
          <cell r="EF227">
            <v>0.85224000000000022</v>
          </cell>
          <cell r="EK227">
            <v>2.0453760000000001</v>
          </cell>
        </row>
        <row r="230">
          <cell r="G230">
            <v>82</v>
          </cell>
          <cell r="K230">
            <v>90</v>
          </cell>
          <cell r="O230">
            <v>116</v>
          </cell>
          <cell r="V230">
            <v>320</v>
          </cell>
          <cell r="W230">
            <v>608</v>
          </cell>
          <cell r="BI230">
            <v>9.5841599999999989</v>
          </cell>
          <cell r="CC230">
            <v>10.519199999999998</v>
          </cell>
          <cell r="CW230">
            <v>13.55808</v>
          </cell>
          <cell r="EF230">
            <v>37.401599999999995</v>
          </cell>
          <cell r="EK230">
            <v>71.063040000000001</v>
          </cell>
        </row>
        <row r="231">
          <cell r="G231">
            <v>3981</v>
          </cell>
          <cell r="K231">
            <v>3981</v>
          </cell>
          <cell r="O231">
            <v>3981</v>
          </cell>
          <cell r="V231">
            <v>4453</v>
          </cell>
          <cell r="W231">
            <v>16396</v>
          </cell>
          <cell r="BI231">
            <v>616.25880000000006</v>
          </cell>
          <cell r="CC231">
            <v>616.25880000000006</v>
          </cell>
          <cell r="CW231">
            <v>616.25880000000006</v>
          </cell>
          <cell r="EF231">
            <v>689.3244000000002</v>
          </cell>
          <cell r="EK231">
            <v>2538.1008000000006</v>
          </cell>
        </row>
        <row r="232">
          <cell r="G232">
            <v>77</v>
          </cell>
          <cell r="K232">
            <v>60</v>
          </cell>
          <cell r="O232">
            <v>41</v>
          </cell>
          <cell r="V232">
            <v>502</v>
          </cell>
          <cell r="W232">
            <v>680</v>
          </cell>
          <cell r="BI232">
            <v>16.260552000000001</v>
          </cell>
          <cell r="CC232">
            <v>12.670560000000004</v>
          </cell>
          <cell r="CW232">
            <v>8.6582160000000012</v>
          </cell>
          <cell r="EF232">
            <v>106.01035200000001</v>
          </cell>
          <cell r="EK232">
            <v>143.59968000000001</v>
          </cell>
        </row>
        <row r="233">
          <cell r="G233">
            <v>0</v>
          </cell>
          <cell r="K233">
            <v>0</v>
          </cell>
          <cell r="O233">
            <v>2</v>
          </cell>
          <cell r="V233">
            <v>0</v>
          </cell>
          <cell r="W233">
            <v>2</v>
          </cell>
          <cell r="BI233">
            <v>0</v>
          </cell>
          <cell r="CC233">
            <v>0</v>
          </cell>
          <cell r="CW233">
            <v>0.38894399999999996</v>
          </cell>
          <cell r="EF233">
            <v>0</v>
          </cell>
          <cell r="EK233">
            <v>0.38894399999999996</v>
          </cell>
        </row>
        <row r="234">
          <cell r="G234">
            <v>255</v>
          </cell>
          <cell r="K234">
            <v>330</v>
          </cell>
          <cell r="O234">
            <v>327</v>
          </cell>
          <cell r="V234">
            <v>75</v>
          </cell>
          <cell r="W234">
            <v>987</v>
          </cell>
          <cell r="BI234">
            <v>31.052880000000002</v>
          </cell>
          <cell r="CC234">
            <v>40.186079999999997</v>
          </cell>
          <cell r="CW234">
            <v>39.820751999999999</v>
          </cell>
          <cell r="EF234">
            <v>9.1331999999999987</v>
          </cell>
          <cell r="EK234">
            <v>120.19291200000001</v>
          </cell>
        </row>
        <row r="235">
          <cell r="G235">
            <v>319</v>
          </cell>
          <cell r="K235">
            <v>390</v>
          </cell>
          <cell r="O235">
            <v>456</v>
          </cell>
          <cell r="V235">
            <v>0</v>
          </cell>
          <cell r="W235">
            <v>1165</v>
          </cell>
          <cell r="BI235">
            <v>34.884563999999997</v>
          </cell>
          <cell r="CC235">
            <v>42.648839999999993</v>
          </cell>
          <cell r="CW235">
            <v>49.866335999999997</v>
          </cell>
          <cell r="EF235">
            <v>0</v>
          </cell>
          <cell r="EK235">
            <v>127.39974000000001</v>
          </cell>
        </row>
        <row r="236">
          <cell r="G236">
            <v>112</v>
          </cell>
          <cell r="K236">
            <v>120</v>
          </cell>
          <cell r="O236">
            <v>130</v>
          </cell>
          <cell r="V236">
            <v>343</v>
          </cell>
          <cell r="W236">
            <v>705</v>
          </cell>
          <cell r="BI236">
            <v>9.9106560000000012</v>
          </cell>
          <cell r="CC236">
            <v>10.618560000000002</v>
          </cell>
          <cell r="CW236">
            <v>11.503440000000001</v>
          </cell>
          <cell r="EF236">
            <v>30.351384000000003</v>
          </cell>
          <cell r="EK236">
            <v>62.384040000000013</v>
          </cell>
        </row>
        <row r="237">
          <cell r="G237">
            <v>296</v>
          </cell>
          <cell r="K237">
            <v>450</v>
          </cell>
          <cell r="O237">
            <v>458</v>
          </cell>
          <cell r="V237">
            <v>0</v>
          </cell>
          <cell r="W237">
            <v>1204</v>
          </cell>
          <cell r="BI237">
            <v>30.383808000000005</v>
          </cell>
          <cell r="CC237">
            <v>46.191600000000008</v>
          </cell>
          <cell r="CW237">
            <v>47.012784000000011</v>
          </cell>
          <cell r="EF237">
            <v>0</v>
          </cell>
          <cell r="EK237">
            <v>123.58819200000003</v>
          </cell>
        </row>
        <row r="238">
          <cell r="G238">
            <v>0</v>
          </cell>
          <cell r="K238">
            <v>0</v>
          </cell>
          <cell r="O238">
            <v>0</v>
          </cell>
          <cell r="V238">
            <v>0</v>
          </cell>
          <cell r="W238">
            <v>0</v>
          </cell>
          <cell r="BI238">
            <v>0</v>
          </cell>
          <cell r="CC238">
            <v>0</v>
          </cell>
          <cell r="CW238">
            <v>0</v>
          </cell>
          <cell r="EF238">
            <v>0</v>
          </cell>
          <cell r="EK238">
            <v>0</v>
          </cell>
        </row>
        <row r="239">
          <cell r="G239">
            <v>0</v>
          </cell>
          <cell r="K239">
            <v>0</v>
          </cell>
          <cell r="O239">
            <v>4</v>
          </cell>
          <cell r="V239">
            <v>0</v>
          </cell>
          <cell r="W239">
            <v>4</v>
          </cell>
          <cell r="BI239">
            <v>0</v>
          </cell>
          <cell r="CC239">
            <v>0</v>
          </cell>
          <cell r="CW239">
            <v>0.41059200000000001</v>
          </cell>
          <cell r="EF239">
            <v>0</v>
          </cell>
          <cell r="EK239">
            <v>0.41059200000000001</v>
          </cell>
        </row>
        <row r="240">
          <cell r="G240">
            <v>0</v>
          </cell>
          <cell r="K240">
            <v>0</v>
          </cell>
          <cell r="O240">
            <v>1</v>
          </cell>
          <cell r="V240">
            <v>845</v>
          </cell>
          <cell r="W240">
            <v>846</v>
          </cell>
          <cell r="BI240">
            <v>0</v>
          </cell>
          <cell r="CC240">
            <v>0</v>
          </cell>
          <cell r="CW240">
            <v>0.143292</v>
          </cell>
          <cell r="EF240">
            <v>121.08174</v>
          </cell>
          <cell r="EK240">
            <v>121.22503200000001</v>
          </cell>
        </row>
        <row r="241">
          <cell r="G241">
            <v>240</v>
          </cell>
          <cell r="K241">
            <v>247</v>
          </cell>
          <cell r="O241">
            <v>270</v>
          </cell>
          <cell r="V241">
            <v>2</v>
          </cell>
          <cell r="W241">
            <v>759</v>
          </cell>
          <cell r="BI241">
            <v>20.453759999999999</v>
          </cell>
          <cell r="CC241">
            <v>21.050328</v>
          </cell>
          <cell r="CW241">
            <v>23.010480000000001</v>
          </cell>
          <cell r="EF241">
            <v>0.17044800000000002</v>
          </cell>
          <cell r="EK241">
            <v>64.685016000000005</v>
          </cell>
        </row>
        <row r="242">
          <cell r="G242">
            <v>291</v>
          </cell>
          <cell r="K242">
            <v>420</v>
          </cell>
          <cell r="O242">
            <v>302</v>
          </cell>
          <cell r="V242">
            <v>0</v>
          </cell>
          <cell r="W242">
            <v>1013</v>
          </cell>
          <cell r="BI242">
            <v>21.259295999999999</v>
          </cell>
          <cell r="CC242">
            <v>30.683519999999998</v>
          </cell>
          <cell r="CW242">
            <v>22.062912000000001</v>
          </cell>
          <cell r="EF242">
            <v>0</v>
          </cell>
          <cell r="EK242">
            <v>74.005727999999991</v>
          </cell>
        </row>
        <row r="243">
          <cell r="G243">
            <v>0</v>
          </cell>
          <cell r="K243">
            <v>0</v>
          </cell>
          <cell r="O243">
            <v>5</v>
          </cell>
          <cell r="V243">
            <v>0</v>
          </cell>
          <cell r="W243">
            <v>5</v>
          </cell>
          <cell r="BI243">
            <v>0</v>
          </cell>
          <cell r="CC243">
            <v>0</v>
          </cell>
          <cell r="CW243">
            <v>0.42612</v>
          </cell>
          <cell r="EF243">
            <v>0</v>
          </cell>
          <cell r="EK243">
            <v>0.42612</v>
          </cell>
        </row>
        <row r="244">
          <cell r="G244">
            <v>0</v>
          </cell>
          <cell r="K244">
            <v>0</v>
          </cell>
          <cell r="O244">
            <v>0</v>
          </cell>
          <cell r="V244">
            <v>0</v>
          </cell>
          <cell r="W244">
            <v>0</v>
          </cell>
          <cell r="BI244">
            <v>0</v>
          </cell>
          <cell r="CC244">
            <v>0</v>
          </cell>
          <cell r="CW244">
            <v>0</v>
          </cell>
          <cell r="EF244">
            <v>0</v>
          </cell>
          <cell r="EK244">
            <v>0</v>
          </cell>
        </row>
        <row r="245">
          <cell r="G245">
            <v>0</v>
          </cell>
          <cell r="K245">
            <v>20</v>
          </cell>
          <cell r="O245">
            <v>32</v>
          </cell>
          <cell r="V245">
            <v>188</v>
          </cell>
          <cell r="W245">
            <v>240</v>
          </cell>
          <cell r="BI245">
            <v>0</v>
          </cell>
          <cell r="CC245">
            <v>3.0820800000000004</v>
          </cell>
          <cell r="CW245">
            <v>4.9313280000000006</v>
          </cell>
          <cell r="EF245">
            <v>28.971552000000003</v>
          </cell>
          <cell r="EK245">
            <v>36.984960000000001</v>
          </cell>
        </row>
        <row r="246">
          <cell r="G246">
            <v>0</v>
          </cell>
          <cell r="K246">
            <v>0</v>
          </cell>
          <cell r="O246">
            <v>5</v>
          </cell>
          <cell r="V246">
            <v>0</v>
          </cell>
          <cell r="W246">
            <v>5</v>
          </cell>
          <cell r="BI246">
            <v>0</v>
          </cell>
          <cell r="CC246">
            <v>0</v>
          </cell>
          <cell r="CW246">
            <v>0.51324000000000014</v>
          </cell>
          <cell r="EF246">
            <v>0</v>
          </cell>
          <cell r="EK246">
            <v>0.51324000000000014</v>
          </cell>
        </row>
        <row r="248">
          <cell r="G248">
            <v>189</v>
          </cell>
          <cell r="K248">
            <v>177</v>
          </cell>
          <cell r="O248">
            <v>216</v>
          </cell>
          <cell r="V248">
            <v>174</v>
          </cell>
          <cell r="W248">
            <v>756</v>
          </cell>
          <cell r="BI248">
            <v>16.665264000000001</v>
          </cell>
          <cell r="CC248">
            <v>15.607151999999999</v>
          </cell>
          <cell r="CW248">
            <v>19.046015999999998</v>
          </cell>
          <cell r="EF248">
            <v>15.342624000000001</v>
          </cell>
          <cell r="EK248">
            <v>66.661056000000002</v>
          </cell>
        </row>
        <row r="250">
          <cell r="G250">
            <v>642</v>
          </cell>
          <cell r="K250">
            <v>298</v>
          </cell>
          <cell r="O250">
            <v>601</v>
          </cell>
          <cell r="V250">
            <v>1559</v>
          </cell>
          <cell r="W250">
            <v>3100</v>
          </cell>
          <cell r="BI250">
            <v>91.993464000000003</v>
          </cell>
          <cell r="CC250">
            <v>42.70101600000001</v>
          </cell>
          <cell r="CW250">
            <v>86.118492000000003</v>
          </cell>
          <cell r="EF250">
            <v>223.39222799999999</v>
          </cell>
          <cell r="EK250">
            <v>444.20519999999999</v>
          </cell>
        </row>
        <row r="251">
          <cell r="G251">
            <v>80</v>
          </cell>
          <cell r="K251">
            <v>109</v>
          </cell>
          <cell r="O251">
            <v>13</v>
          </cell>
          <cell r="V251">
            <v>748</v>
          </cell>
          <cell r="W251">
            <v>950</v>
          </cell>
          <cell r="BI251">
            <v>8.2118400000000005</v>
          </cell>
          <cell r="CC251">
            <v>11.188632</v>
          </cell>
          <cell r="CW251">
            <v>1.3344240000000001</v>
          </cell>
          <cell r="EF251">
            <v>76.780704000000014</v>
          </cell>
          <cell r="EK251">
            <v>97.515599999999992</v>
          </cell>
        </row>
        <row r="254">
          <cell r="G254">
            <v>905</v>
          </cell>
          <cell r="K254">
            <v>984</v>
          </cell>
          <cell r="O254">
            <v>982</v>
          </cell>
          <cell r="V254">
            <v>981</v>
          </cell>
          <cell r="W254">
            <v>3852</v>
          </cell>
          <cell r="BI254">
            <v>92.896439999999998</v>
          </cell>
          <cell r="CC254">
            <v>101.00563200000001</v>
          </cell>
          <cell r="CW254">
            <v>100.80033600000002</v>
          </cell>
          <cell r="EF254">
            <v>100.69768800000001</v>
          </cell>
          <cell r="EK254">
            <v>395.40009599999996</v>
          </cell>
        </row>
        <row r="255">
          <cell r="G255">
            <v>0</v>
          </cell>
          <cell r="K255">
            <v>0</v>
          </cell>
          <cell r="O255">
            <v>0</v>
          </cell>
          <cell r="V255">
            <v>0</v>
          </cell>
          <cell r="W255">
            <v>0</v>
          </cell>
          <cell r="BI255">
            <v>0</v>
          </cell>
          <cell r="CC255">
            <v>0</v>
          </cell>
          <cell r="CW255">
            <v>0</v>
          </cell>
          <cell r="EF255">
            <v>0</v>
          </cell>
          <cell r="EK255">
            <v>0</v>
          </cell>
        </row>
        <row r="256">
          <cell r="G256">
            <v>182</v>
          </cell>
          <cell r="K256">
            <v>240</v>
          </cell>
          <cell r="O256">
            <v>239</v>
          </cell>
          <cell r="V256">
            <v>239</v>
          </cell>
          <cell r="W256">
            <v>900</v>
          </cell>
          <cell r="BI256">
            <v>22.163232000000004</v>
          </cell>
          <cell r="CC256">
            <v>29.226239999999997</v>
          </cell>
          <cell r="CW256">
            <v>29.104464000000004</v>
          </cell>
          <cell r="EF256">
            <v>29.104464000000004</v>
          </cell>
          <cell r="EK256">
            <v>109.5984</v>
          </cell>
        </row>
        <row r="258">
          <cell r="G258">
            <v>21</v>
          </cell>
          <cell r="K258">
            <v>33</v>
          </cell>
          <cell r="O258">
            <v>33</v>
          </cell>
          <cell r="V258">
            <v>33</v>
          </cell>
          <cell r="W258">
            <v>120</v>
          </cell>
          <cell r="BI258">
            <v>2.155608</v>
          </cell>
          <cell r="CC258">
            <v>3.387384</v>
          </cell>
          <cell r="CW258">
            <v>3.387384</v>
          </cell>
          <cell r="EF258">
            <v>3.387384</v>
          </cell>
          <cell r="EK258">
            <v>12.31776</v>
          </cell>
        </row>
        <row r="260">
          <cell r="G260">
            <v>22</v>
          </cell>
          <cell r="K260">
            <v>24</v>
          </cell>
          <cell r="O260">
            <v>24</v>
          </cell>
          <cell r="V260">
            <v>21</v>
          </cell>
          <cell r="W260">
            <v>91</v>
          </cell>
          <cell r="BI260">
            <v>2.2582560000000003</v>
          </cell>
          <cell r="CC260">
            <v>2.463552</v>
          </cell>
          <cell r="CW260">
            <v>2.463552</v>
          </cell>
          <cell r="EF260">
            <v>2.155608</v>
          </cell>
          <cell r="EK260">
            <v>9.3409680000000002</v>
          </cell>
        </row>
        <row r="261">
          <cell r="G261">
            <v>4</v>
          </cell>
          <cell r="K261">
            <v>6</v>
          </cell>
          <cell r="O261">
            <v>6</v>
          </cell>
          <cell r="V261">
            <v>6</v>
          </cell>
          <cell r="W261">
            <v>22</v>
          </cell>
          <cell r="BI261">
            <v>0.84470400000000012</v>
          </cell>
          <cell r="CC261">
            <v>1.2670560000000002</v>
          </cell>
          <cell r="CW261">
            <v>1.2670560000000002</v>
          </cell>
          <cell r="EF261">
            <v>1.2670560000000002</v>
          </cell>
          <cell r="EK261">
            <v>4.6458720000000007</v>
          </cell>
        </row>
        <row r="262">
          <cell r="G262">
            <v>61</v>
          </cell>
          <cell r="K262">
            <v>63</v>
          </cell>
          <cell r="O262">
            <v>63</v>
          </cell>
          <cell r="V262">
            <v>63</v>
          </cell>
          <cell r="W262">
            <v>250</v>
          </cell>
          <cell r="BI262">
            <v>7.4283359999999998</v>
          </cell>
          <cell r="CC262">
            <v>7.671888</v>
          </cell>
          <cell r="CW262">
            <v>7.671888</v>
          </cell>
          <cell r="EF262">
            <v>7.671888</v>
          </cell>
          <cell r="EK262">
            <v>30.443999999999999</v>
          </cell>
        </row>
        <row r="263">
          <cell r="G263">
            <v>70</v>
          </cell>
          <cell r="K263">
            <v>72</v>
          </cell>
          <cell r="O263">
            <v>72</v>
          </cell>
          <cell r="V263">
            <v>72</v>
          </cell>
          <cell r="W263">
            <v>286</v>
          </cell>
          <cell r="BI263">
            <v>7.6549200000000006</v>
          </cell>
          <cell r="CC263">
            <v>7.8736320000000006</v>
          </cell>
          <cell r="CW263">
            <v>7.8736320000000006</v>
          </cell>
          <cell r="EF263">
            <v>7.8736320000000006</v>
          </cell>
          <cell r="EK263">
            <v>31.275816000000006</v>
          </cell>
        </row>
        <row r="264">
          <cell r="G264">
            <v>15</v>
          </cell>
          <cell r="K264">
            <v>15</v>
          </cell>
          <cell r="O264">
            <v>15</v>
          </cell>
          <cell r="V264">
            <v>15</v>
          </cell>
          <cell r="W264">
            <v>60</v>
          </cell>
          <cell r="BI264">
            <v>1.3273199999999998</v>
          </cell>
          <cell r="CC264">
            <v>1.3273199999999998</v>
          </cell>
          <cell r="CW264">
            <v>1.3273199999999998</v>
          </cell>
          <cell r="EF264">
            <v>1.3273199999999998</v>
          </cell>
          <cell r="EK264">
            <v>5.3092799999999993</v>
          </cell>
        </row>
        <row r="265">
          <cell r="G265">
            <v>78</v>
          </cell>
          <cell r="K265">
            <v>81</v>
          </cell>
          <cell r="O265">
            <v>81</v>
          </cell>
          <cell r="V265">
            <v>79</v>
          </cell>
          <cell r="W265">
            <v>319</v>
          </cell>
          <cell r="BI265">
            <v>11.176776000000002</v>
          </cell>
          <cell r="CC265">
            <v>11.606652</v>
          </cell>
          <cell r="CW265">
            <v>11.606652</v>
          </cell>
          <cell r="EF265">
            <v>11.320068000000001</v>
          </cell>
          <cell r="EK265">
            <v>45.710148000000004</v>
          </cell>
        </row>
        <row r="266">
          <cell r="G266">
            <v>31</v>
          </cell>
          <cell r="K266">
            <v>33</v>
          </cell>
          <cell r="O266">
            <v>33</v>
          </cell>
          <cell r="V266">
            <v>31</v>
          </cell>
          <cell r="W266">
            <v>128</v>
          </cell>
          <cell r="BI266">
            <v>2.6419440000000005</v>
          </cell>
          <cell r="CC266">
            <v>2.8123920000000004</v>
          </cell>
          <cell r="CW266">
            <v>2.8123920000000004</v>
          </cell>
          <cell r="EF266">
            <v>2.6419440000000005</v>
          </cell>
          <cell r="EK266">
            <v>10.908672000000001</v>
          </cell>
        </row>
        <row r="267">
          <cell r="G267">
            <v>36</v>
          </cell>
          <cell r="K267">
            <v>37</v>
          </cell>
          <cell r="O267">
            <v>36</v>
          </cell>
          <cell r="V267">
            <v>36</v>
          </cell>
          <cell r="W267">
            <v>145</v>
          </cell>
          <cell r="BI267">
            <v>2.6300160000000004</v>
          </cell>
          <cell r="CC267">
            <v>2.7030720000000006</v>
          </cell>
          <cell r="CW267">
            <v>2.6300160000000004</v>
          </cell>
          <cell r="EF267">
            <v>2.6300160000000004</v>
          </cell>
          <cell r="EK267">
            <v>10.593120000000003</v>
          </cell>
        </row>
        <row r="268">
          <cell r="G268">
            <v>42</v>
          </cell>
          <cell r="K268">
            <v>42</v>
          </cell>
          <cell r="O268">
            <v>42</v>
          </cell>
          <cell r="V268">
            <v>42</v>
          </cell>
          <cell r="W268">
            <v>168</v>
          </cell>
          <cell r="BI268">
            <v>3.7033920000000005</v>
          </cell>
          <cell r="CC268">
            <v>3.7033920000000005</v>
          </cell>
          <cell r="CW268">
            <v>3.7033920000000005</v>
          </cell>
          <cell r="EF268">
            <v>3.7033920000000005</v>
          </cell>
          <cell r="EK268">
            <v>14.813568000000002</v>
          </cell>
        </row>
        <row r="270">
          <cell r="G270">
            <v>126</v>
          </cell>
          <cell r="K270">
            <v>111</v>
          </cell>
          <cell r="O270">
            <v>91</v>
          </cell>
          <cell r="V270">
            <v>181</v>
          </cell>
          <cell r="W270">
            <v>509</v>
          </cell>
          <cell r="BI270">
            <v>15.343775999999998</v>
          </cell>
          <cell r="CC270">
            <v>13.517135999999997</v>
          </cell>
          <cell r="CW270">
            <v>11.081615999999999</v>
          </cell>
          <cell r="EF270">
            <v>22.041455999999997</v>
          </cell>
          <cell r="EK270">
            <v>61.983983999999992</v>
          </cell>
        </row>
        <row r="272">
          <cell r="V272">
            <v>3</v>
          </cell>
          <cell r="W272">
            <v>3</v>
          </cell>
          <cell r="EF272">
            <v>0.63352800000000009</v>
          </cell>
          <cell r="EK272">
            <v>0.63352800000000009</v>
          </cell>
        </row>
      </sheetData>
      <sheetData sheetId="10">
        <row r="10">
          <cell r="D10">
            <v>13</v>
          </cell>
        </row>
        <row r="11">
          <cell r="G11">
            <v>33</v>
          </cell>
          <cell r="K11">
            <v>34</v>
          </cell>
          <cell r="O11">
            <v>33</v>
          </cell>
          <cell r="V11">
            <v>36</v>
          </cell>
          <cell r="W11">
            <v>136</v>
          </cell>
          <cell r="BZ11">
            <v>24.413114880000009</v>
          </cell>
          <cell r="CT11">
            <v>25.152906240000007</v>
          </cell>
          <cell r="DN11">
            <v>24.413114880000009</v>
          </cell>
          <cell r="EW11">
            <v>26.632488960000007</v>
          </cell>
          <cell r="FB11">
            <v>100.61162496000003</v>
          </cell>
        </row>
        <row r="12">
          <cell r="G12">
            <v>7</v>
          </cell>
          <cell r="K12">
            <v>8</v>
          </cell>
          <cell r="O12">
            <v>8</v>
          </cell>
          <cell r="V12">
            <v>4</v>
          </cell>
          <cell r="W12">
            <v>27</v>
          </cell>
          <cell r="BZ12">
            <v>4.9319424000000014</v>
          </cell>
          <cell r="CT12">
            <v>5.6365056000000013</v>
          </cell>
          <cell r="DN12">
            <v>5.6365056000000013</v>
          </cell>
          <cell r="EW12">
            <v>2.8182528000000002</v>
          </cell>
          <cell r="FB12">
            <v>19.023206400000003</v>
          </cell>
        </row>
        <row r="14">
          <cell r="G14">
            <v>270</v>
          </cell>
          <cell r="K14">
            <v>49</v>
          </cell>
          <cell r="O14">
            <v>0</v>
          </cell>
          <cell r="V14">
            <v>0</v>
          </cell>
          <cell r="W14">
            <v>319</v>
          </cell>
          <cell r="BZ14">
            <v>199.74366719999992</v>
          </cell>
          <cell r="CT14">
            <v>36.249776639999986</v>
          </cell>
          <cell r="DN14">
            <v>0</v>
          </cell>
          <cell r="EW14">
            <v>0</v>
          </cell>
          <cell r="FB14">
            <v>235.99344383999994</v>
          </cell>
        </row>
        <row r="15">
          <cell r="G15">
            <v>147</v>
          </cell>
          <cell r="K15">
            <v>120</v>
          </cell>
          <cell r="O15">
            <v>180</v>
          </cell>
          <cell r="V15">
            <v>147</v>
          </cell>
          <cell r="W15">
            <v>594</v>
          </cell>
          <cell r="BZ15">
            <v>103.57079039999996</v>
          </cell>
          <cell r="CT15">
            <v>84.547583999999972</v>
          </cell>
          <cell r="DN15">
            <v>126.82137599999994</v>
          </cell>
          <cell r="EW15">
            <v>103.57079039999996</v>
          </cell>
          <cell r="FB15">
            <v>418.51054079999983</v>
          </cell>
        </row>
        <row r="17">
          <cell r="G17">
            <v>276</v>
          </cell>
          <cell r="K17">
            <v>277</v>
          </cell>
          <cell r="O17">
            <v>277</v>
          </cell>
          <cell r="V17">
            <v>294</v>
          </cell>
          <cell r="W17">
            <v>1124</v>
          </cell>
          <cell r="BZ17">
            <v>204.18241535999999</v>
          </cell>
          <cell r="CT17">
            <v>204.92220671999999</v>
          </cell>
          <cell r="DN17">
            <v>204.92220671999999</v>
          </cell>
          <cell r="EW17">
            <v>217.49865983999999</v>
          </cell>
          <cell r="FB17">
            <v>831.52548863999971</v>
          </cell>
        </row>
        <row r="18">
          <cell r="G18">
            <v>74</v>
          </cell>
          <cell r="K18">
            <v>75</v>
          </cell>
          <cell r="O18">
            <v>75</v>
          </cell>
          <cell r="V18">
            <v>75</v>
          </cell>
          <cell r="W18">
            <v>299</v>
          </cell>
          <cell r="BZ18">
            <v>52.137676799999994</v>
          </cell>
          <cell r="CT18">
            <v>52.84223999999999</v>
          </cell>
          <cell r="DN18">
            <v>52.84223999999999</v>
          </cell>
          <cell r="EW18">
            <v>52.84223999999999</v>
          </cell>
          <cell r="FB18">
            <v>210.66439679999996</v>
          </cell>
        </row>
        <row r="20">
          <cell r="G20">
            <v>110</v>
          </cell>
          <cell r="K20">
            <v>114</v>
          </cell>
          <cell r="O20">
            <v>114</v>
          </cell>
          <cell r="V20">
            <v>259</v>
          </cell>
          <cell r="W20">
            <v>597</v>
          </cell>
          <cell r="BZ20">
            <v>81.377049599999978</v>
          </cell>
          <cell r="CT20">
            <v>84.336215039999999</v>
          </cell>
          <cell r="DN20">
            <v>84.336215039999999</v>
          </cell>
          <cell r="EW20">
            <v>191.60596223999997</v>
          </cell>
          <cell r="FB20">
            <v>441.65544191999999</v>
          </cell>
        </row>
        <row r="22">
          <cell r="G22">
            <v>105</v>
          </cell>
          <cell r="K22">
            <v>105</v>
          </cell>
          <cell r="O22">
            <v>105</v>
          </cell>
          <cell r="V22">
            <v>175</v>
          </cell>
          <cell r="W22">
            <v>490</v>
          </cell>
          <cell r="BZ22">
            <v>77.678092799999988</v>
          </cell>
          <cell r="CT22">
            <v>77.678092799999988</v>
          </cell>
          <cell r="DN22">
            <v>77.678092799999988</v>
          </cell>
          <cell r="EW22">
            <v>129.46348799999998</v>
          </cell>
          <cell r="FB22">
            <v>362.49776639999999</v>
          </cell>
        </row>
        <row r="23">
          <cell r="G23">
            <v>60</v>
          </cell>
          <cell r="K23">
            <v>60</v>
          </cell>
          <cell r="O23">
            <v>60</v>
          </cell>
          <cell r="V23">
            <v>260</v>
          </cell>
          <cell r="W23">
            <v>440</v>
          </cell>
          <cell r="BZ23">
            <v>42.273791999999993</v>
          </cell>
          <cell r="CT23">
            <v>42.273791999999993</v>
          </cell>
          <cell r="DN23">
            <v>42.273791999999993</v>
          </cell>
          <cell r="EW23">
            <v>183.18643199999994</v>
          </cell>
          <cell r="FB23">
            <v>310.00780799999995</v>
          </cell>
        </row>
        <row r="24">
          <cell r="G24">
            <v>93</v>
          </cell>
          <cell r="K24">
            <v>93</v>
          </cell>
          <cell r="O24">
            <v>93</v>
          </cell>
          <cell r="V24">
            <v>260</v>
          </cell>
          <cell r="W24">
            <v>539</v>
          </cell>
          <cell r="BZ24">
            <v>68.80059648000001</v>
          </cell>
          <cell r="CT24">
            <v>68.80059648000001</v>
          </cell>
          <cell r="DN24">
            <v>68.80059648000001</v>
          </cell>
          <cell r="EW24">
            <v>192.34575359999999</v>
          </cell>
          <cell r="FB24">
            <v>398.74754303999998</v>
          </cell>
        </row>
        <row r="25">
          <cell r="G25">
            <v>90</v>
          </cell>
          <cell r="K25">
            <v>90</v>
          </cell>
          <cell r="O25">
            <v>90</v>
          </cell>
          <cell r="V25">
            <v>209</v>
          </cell>
          <cell r="W25">
            <v>479</v>
          </cell>
          <cell r="BZ25">
            <v>63.410687999999986</v>
          </cell>
          <cell r="CT25">
            <v>63.410687999999986</v>
          </cell>
          <cell r="DN25">
            <v>63.410687999999986</v>
          </cell>
          <cell r="EW25">
            <v>147.25370879999997</v>
          </cell>
          <cell r="FB25">
            <v>337.48577279999995</v>
          </cell>
        </row>
        <row r="27">
          <cell r="G27">
            <v>150</v>
          </cell>
          <cell r="K27">
            <v>150</v>
          </cell>
          <cell r="O27">
            <v>133</v>
          </cell>
          <cell r="V27">
            <v>100</v>
          </cell>
          <cell r="W27">
            <v>533</v>
          </cell>
          <cell r="BZ27">
            <v>110.968704</v>
          </cell>
          <cell r="CT27">
            <v>110.968704</v>
          </cell>
          <cell r="DN27">
            <v>98.392250880000006</v>
          </cell>
          <cell r="EW27">
            <v>73.979135999999997</v>
          </cell>
          <cell r="FB27">
            <v>394.30879487999994</v>
          </cell>
        </row>
        <row r="28">
          <cell r="G28">
            <v>90</v>
          </cell>
          <cell r="K28">
            <v>98</v>
          </cell>
          <cell r="O28">
            <v>120</v>
          </cell>
          <cell r="V28">
            <v>327</v>
          </cell>
          <cell r="W28">
            <v>635</v>
          </cell>
          <cell r="BZ28">
            <v>63.410687999999993</v>
          </cell>
          <cell r="CT28">
            <v>69.0471936</v>
          </cell>
          <cell r="DN28">
            <v>84.547584000000001</v>
          </cell>
          <cell r="EW28">
            <v>230.39216640000001</v>
          </cell>
          <cell r="FB28">
            <v>447.39763199999999</v>
          </cell>
        </row>
        <row r="30">
          <cell r="G30">
            <v>132</v>
          </cell>
          <cell r="K30">
            <v>96</v>
          </cell>
          <cell r="O30">
            <v>88</v>
          </cell>
          <cell r="V30">
            <v>92</v>
          </cell>
          <cell r="W30">
            <v>408</v>
          </cell>
          <cell r="BZ30">
            <v>97.652459520000008</v>
          </cell>
          <cell r="CT30">
            <v>71.019970560000004</v>
          </cell>
          <cell r="DN30">
            <v>65.101639679999991</v>
          </cell>
          <cell r="EW30">
            <v>68.060805119999998</v>
          </cell>
          <cell r="FB30">
            <v>301.83487487999997</v>
          </cell>
        </row>
        <row r="31">
          <cell r="G31">
            <v>173</v>
          </cell>
          <cell r="K31">
            <v>133</v>
          </cell>
          <cell r="O31">
            <v>123</v>
          </cell>
          <cell r="V31">
            <v>106</v>
          </cell>
          <cell r="W31">
            <v>535</v>
          </cell>
          <cell r="BZ31">
            <v>121.88943359999999</v>
          </cell>
          <cell r="CT31">
            <v>93.706905599999999</v>
          </cell>
          <cell r="DN31">
            <v>86.661273599999987</v>
          </cell>
          <cell r="EW31">
            <v>74.683699199999992</v>
          </cell>
          <cell r="FB31">
            <v>376.94131199999998</v>
          </cell>
        </row>
        <row r="32">
          <cell r="G32">
            <v>0</v>
          </cell>
          <cell r="K32">
            <v>0</v>
          </cell>
          <cell r="O32">
            <v>0</v>
          </cell>
          <cell r="V32">
            <v>0</v>
          </cell>
          <cell r="W32">
            <v>0</v>
          </cell>
          <cell r="BZ32">
            <v>0</v>
          </cell>
          <cell r="CT32">
            <v>0</v>
          </cell>
          <cell r="DN32">
            <v>0</v>
          </cell>
          <cell r="EW32">
            <v>0</v>
          </cell>
          <cell r="FB32">
            <v>0</v>
          </cell>
        </row>
        <row r="33">
          <cell r="G33">
            <v>0</v>
          </cell>
          <cell r="O33">
            <v>0</v>
          </cell>
          <cell r="V33">
            <v>0</v>
          </cell>
          <cell r="W33">
            <v>0</v>
          </cell>
          <cell r="BZ33">
            <v>0</v>
          </cell>
          <cell r="CT33">
            <v>0</v>
          </cell>
          <cell r="DN33">
            <v>0</v>
          </cell>
          <cell r="EW33">
            <v>0</v>
          </cell>
          <cell r="FB33">
            <v>0</v>
          </cell>
        </row>
        <row r="35">
          <cell r="G35">
            <v>160</v>
          </cell>
          <cell r="K35">
            <v>142</v>
          </cell>
          <cell r="O35">
            <v>20</v>
          </cell>
          <cell r="V35">
            <v>18</v>
          </cell>
          <cell r="W35">
            <v>340</v>
          </cell>
          <cell r="BZ35">
            <v>118.36661759999998</v>
          </cell>
          <cell r="CT35">
            <v>105.05037311999999</v>
          </cell>
          <cell r="DN35">
            <v>14.7958272</v>
          </cell>
          <cell r="EW35">
            <v>13.316244479999998</v>
          </cell>
          <cell r="FB35">
            <v>251.52906239999999</v>
          </cell>
        </row>
        <row r="36">
          <cell r="G36">
            <v>5</v>
          </cell>
          <cell r="K36">
            <v>22</v>
          </cell>
          <cell r="O36">
            <v>13</v>
          </cell>
          <cell r="V36">
            <v>2</v>
          </cell>
          <cell r="W36">
            <v>42</v>
          </cell>
          <cell r="BZ36">
            <v>3.5228159999999997</v>
          </cell>
          <cell r="CT36">
            <v>15.500390399999999</v>
          </cell>
          <cell r="DN36">
            <v>9.1593215999999984</v>
          </cell>
          <cell r="EW36">
            <v>1.4091263999999999</v>
          </cell>
          <cell r="FB36">
            <v>29.591654399999996</v>
          </cell>
        </row>
        <row r="38">
          <cell r="G38">
            <v>48</v>
          </cell>
          <cell r="K38">
            <v>48</v>
          </cell>
          <cell r="O38">
            <v>48</v>
          </cell>
          <cell r="V38">
            <v>101</v>
          </cell>
          <cell r="W38">
            <v>245</v>
          </cell>
          <cell r="BZ38">
            <v>35.509985279999995</v>
          </cell>
          <cell r="CT38">
            <v>35.509985279999995</v>
          </cell>
          <cell r="DN38">
            <v>35.509985279999995</v>
          </cell>
          <cell r="EW38">
            <v>74.718927359999995</v>
          </cell>
          <cell r="FB38">
            <v>181.24888319999997</v>
          </cell>
        </row>
        <row r="39">
          <cell r="G39">
            <v>30</v>
          </cell>
          <cell r="K39">
            <v>32</v>
          </cell>
          <cell r="O39">
            <v>11</v>
          </cell>
          <cell r="V39">
            <v>30</v>
          </cell>
          <cell r="W39">
            <v>103</v>
          </cell>
          <cell r="BZ39">
            <v>21.136896</v>
          </cell>
          <cell r="CT39">
            <v>22.546022399999998</v>
          </cell>
          <cell r="DN39">
            <v>7.7501951999999985</v>
          </cell>
          <cell r="EW39">
            <v>21.136896</v>
          </cell>
          <cell r="FB39">
            <v>72.570009599999992</v>
          </cell>
        </row>
        <row r="41">
          <cell r="G41">
            <v>52</v>
          </cell>
          <cell r="K41">
            <v>49</v>
          </cell>
          <cell r="O41">
            <v>49</v>
          </cell>
          <cell r="V41">
            <v>210</v>
          </cell>
          <cell r="W41">
            <v>360</v>
          </cell>
          <cell r="BZ41">
            <v>38.469150719999995</v>
          </cell>
          <cell r="CT41">
            <v>36.249776639999993</v>
          </cell>
          <cell r="DN41">
            <v>36.249776639999993</v>
          </cell>
          <cell r="EW41">
            <v>155.35618559999998</v>
          </cell>
          <cell r="FB41">
            <v>266.32488960000001</v>
          </cell>
        </row>
        <row r="42">
          <cell r="G42">
            <v>30</v>
          </cell>
          <cell r="K42">
            <v>40</v>
          </cell>
          <cell r="O42">
            <v>27</v>
          </cell>
          <cell r="V42">
            <v>33</v>
          </cell>
          <cell r="W42">
            <v>130</v>
          </cell>
          <cell r="BZ42">
            <v>21.136895999999997</v>
          </cell>
          <cell r="CT42">
            <v>28.182527999999998</v>
          </cell>
          <cell r="DN42">
            <v>19.023206399999996</v>
          </cell>
          <cell r="EW42">
            <v>23.250585599999994</v>
          </cell>
          <cell r="FB42">
            <v>91.593215999999984</v>
          </cell>
        </row>
        <row r="44">
          <cell r="G44">
            <v>15</v>
          </cell>
          <cell r="K44">
            <v>15</v>
          </cell>
          <cell r="O44">
            <v>15</v>
          </cell>
          <cell r="V44">
            <v>78</v>
          </cell>
          <cell r="W44">
            <v>123</v>
          </cell>
          <cell r="BZ44">
            <v>11.096870399999998</v>
          </cell>
          <cell r="CT44">
            <v>11.096870399999998</v>
          </cell>
          <cell r="DN44">
            <v>11.096870399999998</v>
          </cell>
          <cell r="EW44">
            <v>57.703726079999988</v>
          </cell>
          <cell r="FB44">
            <v>90.994337279999996</v>
          </cell>
        </row>
        <row r="45">
          <cell r="G45">
            <v>39</v>
          </cell>
          <cell r="K45">
            <v>39</v>
          </cell>
          <cell r="O45">
            <v>39</v>
          </cell>
          <cell r="V45">
            <v>56</v>
          </cell>
          <cell r="W45">
            <v>173</v>
          </cell>
          <cell r="BZ45">
            <v>27.477964799999995</v>
          </cell>
          <cell r="CT45">
            <v>27.477964799999995</v>
          </cell>
          <cell r="DN45">
            <v>27.477964799999995</v>
          </cell>
          <cell r="EW45">
            <v>39.45553919999999</v>
          </cell>
          <cell r="FB45">
            <v>121.88943359999998</v>
          </cell>
        </row>
        <row r="47">
          <cell r="G47">
            <v>300</v>
          </cell>
          <cell r="K47">
            <v>308</v>
          </cell>
          <cell r="O47">
            <v>104</v>
          </cell>
          <cell r="V47">
            <v>200</v>
          </cell>
          <cell r="W47">
            <v>912</v>
          </cell>
          <cell r="BZ47">
            <v>221.93740800000009</v>
          </cell>
          <cell r="CT47">
            <v>227.85573888000008</v>
          </cell>
          <cell r="DN47">
            <v>76.938301440000032</v>
          </cell>
          <cell r="EW47">
            <v>147.95827200000005</v>
          </cell>
          <cell r="FB47">
            <v>674.68972032000033</v>
          </cell>
        </row>
        <row r="48">
          <cell r="G48">
            <v>0</v>
          </cell>
          <cell r="K48">
            <v>0</v>
          </cell>
          <cell r="O48">
            <v>0</v>
          </cell>
          <cell r="V48">
            <v>0</v>
          </cell>
          <cell r="W48">
            <v>0</v>
          </cell>
          <cell r="BZ48">
            <v>0</v>
          </cell>
          <cell r="CT48">
            <v>0</v>
          </cell>
          <cell r="DN48">
            <v>0</v>
          </cell>
          <cell r="EW48">
            <v>0</v>
          </cell>
          <cell r="FB48">
            <v>0</v>
          </cell>
        </row>
        <row r="50">
          <cell r="G50">
            <v>150</v>
          </cell>
          <cell r="K50">
            <v>170</v>
          </cell>
          <cell r="O50">
            <v>180</v>
          </cell>
          <cell r="V50">
            <v>284</v>
          </cell>
          <cell r="W50">
            <v>784</v>
          </cell>
          <cell r="BZ50">
            <v>110.96870400000002</v>
          </cell>
          <cell r="CT50">
            <v>125.76453119999999</v>
          </cell>
          <cell r="DN50">
            <v>133.1624448</v>
          </cell>
          <cell r="EW50">
            <v>210.10074624000003</v>
          </cell>
          <cell r="FB50">
            <v>579.99642624000001</v>
          </cell>
        </row>
        <row r="51">
          <cell r="G51">
            <v>150</v>
          </cell>
          <cell r="K51">
            <v>150</v>
          </cell>
          <cell r="O51">
            <v>150</v>
          </cell>
          <cell r="V51">
            <v>150</v>
          </cell>
          <cell r="W51">
            <v>600</v>
          </cell>
          <cell r="BZ51">
            <v>105.68448000000001</v>
          </cell>
          <cell r="CT51">
            <v>105.68448000000001</v>
          </cell>
          <cell r="DN51">
            <v>105.68448000000001</v>
          </cell>
          <cell r="EW51">
            <v>105.68448000000001</v>
          </cell>
          <cell r="FB51">
            <v>422.73792000000003</v>
          </cell>
        </row>
        <row r="53">
          <cell r="G53">
            <v>57</v>
          </cell>
          <cell r="K53">
            <v>57</v>
          </cell>
          <cell r="O53">
            <v>57</v>
          </cell>
          <cell r="V53">
            <v>106</v>
          </cell>
          <cell r="W53">
            <v>277</v>
          </cell>
          <cell r="BZ53">
            <v>42.16810752</v>
          </cell>
          <cell r="CT53">
            <v>42.16810752</v>
          </cell>
          <cell r="DN53">
            <v>42.16810752</v>
          </cell>
          <cell r="EW53">
            <v>78.417884160000014</v>
          </cell>
          <cell r="FB53">
            <v>204.92220672000002</v>
          </cell>
        </row>
        <row r="55">
          <cell r="G55">
            <v>6</v>
          </cell>
          <cell r="K55">
            <v>6</v>
          </cell>
          <cell r="O55">
            <v>6</v>
          </cell>
          <cell r="V55">
            <v>31</v>
          </cell>
          <cell r="W55">
            <v>49</v>
          </cell>
          <cell r="BZ55">
            <v>4.4387481599999994</v>
          </cell>
          <cell r="CT55">
            <v>4.4387481599999994</v>
          </cell>
          <cell r="DN55">
            <v>4.4387481599999994</v>
          </cell>
          <cell r="EW55">
            <v>22.933532160000002</v>
          </cell>
          <cell r="FB55">
            <v>36.249776639999993</v>
          </cell>
        </row>
        <row r="56">
          <cell r="G56">
            <v>9</v>
          </cell>
          <cell r="K56">
            <v>9</v>
          </cell>
          <cell r="O56">
            <v>9</v>
          </cell>
          <cell r="V56">
            <v>22</v>
          </cell>
          <cell r="W56">
            <v>49</v>
          </cell>
          <cell r="BZ56">
            <v>6.3410688000000004</v>
          </cell>
          <cell r="CT56">
            <v>6.3410688000000004</v>
          </cell>
          <cell r="DN56">
            <v>6.3410688000000004</v>
          </cell>
          <cell r="EW56">
            <v>15.500390399999999</v>
          </cell>
          <cell r="FB56">
            <v>34.5235968</v>
          </cell>
        </row>
        <row r="58">
          <cell r="G58">
            <v>12</v>
          </cell>
          <cell r="K58">
            <v>12</v>
          </cell>
          <cell r="O58">
            <v>12</v>
          </cell>
          <cell r="V58">
            <v>125</v>
          </cell>
          <cell r="W58">
            <v>161</v>
          </cell>
          <cell r="BZ58">
            <v>8.8774963199999988</v>
          </cell>
          <cell r="CT58">
            <v>8.8774963199999988</v>
          </cell>
          <cell r="DN58">
            <v>8.8774963199999988</v>
          </cell>
          <cell r="EW58">
            <v>92.473919999999993</v>
          </cell>
          <cell r="FB58">
            <v>119.10640895999998</v>
          </cell>
        </row>
        <row r="59">
          <cell r="G59">
            <v>12</v>
          </cell>
          <cell r="K59">
            <v>12</v>
          </cell>
          <cell r="O59">
            <v>12</v>
          </cell>
          <cell r="V59">
            <v>134</v>
          </cell>
          <cell r="W59">
            <v>170</v>
          </cell>
          <cell r="BZ59">
            <v>8.4547583999999993</v>
          </cell>
          <cell r="CT59">
            <v>8.4547583999999993</v>
          </cell>
          <cell r="DN59">
            <v>8.4547583999999993</v>
          </cell>
          <cell r="EW59">
            <v>94.411468799999994</v>
          </cell>
          <cell r="FB59">
            <v>119.77574399999999</v>
          </cell>
        </row>
        <row r="61">
          <cell r="G61">
            <v>9</v>
          </cell>
          <cell r="K61">
            <v>9</v>
          </cell>
          <cell r="O61">
            <v>9</v>
          </cell>
          <cell r="V61">
            <v>98</v>
          </cell>
          <cell r="W61">
            <v>125</v>
          </cell>
          <cell r="BZ61">
            <v>6.6581222400000009</v>
          </cell>
          <cell r="CT61">
            <v>6.6581222400000009</v>
          </cell>
          <cell r="DN61">
            <v>6.6581222400000009</v>
          </cell>
          <cell r="EW61">
            <v>72.499553279999986</v>
          </cell>
          <cell r="FB61">
            <v>92.473920000000007</v>
          </cell>
        </row>
        <row r="63">
          <cell r="G63">
            <v>126</v>
          </cell>
          <cell r="K63">
            <v>101</v>
          </cell>
          <cell r="O63">
            <v>10</v>
          </cell>
          <cell r="V63">
            <v>795</v>
          </cell>
          <cell r="W63">
            <v>1032</v>
          </cell>
          <cell r="BZ63">
            <v>93.213711360000005</v>
          </cell>
          <cell r="CT63">
            <v>74.718927359999995</v>
          </cell>
          <cell r="DN63">
            <v>7.397913599999999</v>
          </cell>
          <cell r="EW63">
            <v>588.13413119999996</v>
          </cell>
          <cell r="FB63">
            <v>763.46468351999988</v>
          </cell>
        </row>
        <row r="64">
          <cell r="G64">
            <v>141</v>
          </cell>
          <cell r="K64">
            <v>0</v>
          </cell>
          <cell r="O64">
            <v>10</v>
          </cell>
          <cell r="V64">
            <v>542</v>
          </cell>
          <cell r="W64">
            <v>693</v>
          </cell>
          <cell r="BZ64">
            <v>99.343411200000006</v>
          </cell>
          <cell r="CT64">
            <v>0</v>
          </cell>
          <cell r="DN64">
            <v>7.0456319999999986</v>
          </cell>
          <cell r="EW64">
            <v>381.87325439999995</v>
          </cell>
          <cell r="FB64">
            <v>488.26229759999995</v>
          </cell>
        </row>
        <row r="66">
          <cell r="G66">
            <v>250</v>
          </cell>
          <cell r="K66">
            <v>260</v>
          </cell>
          <cell r="O66">
            <v>170</v>
          </cell>
          <cell r="V66">
            <v>307</v>
          </cell>
          <cell r="W66">
            <v>987</v>
          </cell>
          <cell r="BZ66">
            <v>184.94891554665998</v>
          </cell>
          <cell r="CT66">
            <v>192.34687216852637</v>
          </cell>
          <cell r="DN66">
            <v>125.76526257172878</v>
          </cell>
          <cell r="EW66">
            <v>227.11726829129847</v>
          </cell>
          <cell r="FB66">
            <v>730.17831857821363</v>
          </cell>
        </row>
        <row r="67">
          <cell r="G67">
            <v>243</v>
          </cell>
          <cell r="K67">
            <v>243</v>
          </cell>
          <cell r="O67">
            <v>243</v>
          </cell>
          <cell r="V67">
            <v>435</v>
          </cell>
          <cell r="W67">
            <v>1164</v>
          </cell>
          <cell r="BZ67">
            <v>171.20985324890808</v>
          </cell>
          <cell r="CT67">
            <v>171.20985324890808</v>
          </cell>
          <cell r="DN67">
            <v>171.20985324890808</v>
          </cell>
          <cell r="EW67">
            <v>306.48677433446511</v>
          </cell>
          <cell r="FB67">
            <v>820.11633408118951</v>
          </cell>
        </row>
        <row r="69">
          <cell r="G69">
            <v>30</v>
          </cell>
          <cell r="K69">
            <v>0</v>
          </cell>
          <cell r="O69">
            <v>22</v>
          </cell>
          <cell r="V69">
            <v>60</v>
          </cell>
          <cell r="W69">
            <v>112</v>
          </cell>
          <cell r="BZ69">
            <v>22.193740799999997</v>
          </cell>
          <cell r="CT69">
            <v>0</v>
          </cell>
          <cell r="DN69">
            <v>16.275409920000001</v>
          </cell>
          <cell r="EW69">
            <v>44.387481599999994</v>
          </cell>
          <cell r="FB69">
            <v>82.856632319999989</v>
          </cell>
        </row>
        <row r="71">
          <cell r="G71">
            <v>8091</v>
          </cell>
          <cell r="K71">
            <v>10028</v>
          </cell>
          <cell r="O71">
            <v>10136</v>
          </cell>
          <cell r="V71">
            <v>15630</v>
          </cell>
          <cell r="W71">
            <v>43885</v>
          </cell>
          <cell r="BZ71">
            <v>5985.5891698033211</v>
          </cell>
          <cell r="CT71">
            <v>7418.5500178949078</v>
          </cell>
          <cell r="DN71">
            <v>7498.4466475252093</v>
          </cell>
          <cell r="EW71">
            <v>11562.817788162887</v>
          </cell>
          <cell r="FB71">
            <v>32465.403623386323</v>
          </cell>
        </row>
        <row r="72">
          <cell r="G72">
            <v>4880</v>
          </cell>
          <cell r="K72">
            <v>5986</v>
          </cell>
          <cell r="O72">
            <v>5753</v>
          </cell>
          <cell r="V72">
            <v>7648</v>
          </cell>
          <cell r="W72">
            <v>24267</v>
          </cell>
          <cell r="BZ72">
            <v>3438.2323862069211</v>
          </cell>
          <cell r="CT72">
            <v>4217.4711196382441</v>
          </cell>
          <cell r="DN72">
            <v>4053.3096143132002</v>
          </cell>
          <cell r="EW72">
            <v>5388.4428872357648</v>
          </cell>
          <cell r="FB72">
            <v>17097.456007394128</v>
          </cell>
        </row>
        <row r="74">
          <cell r="G74">
            <v>30</v>
          </cell>
          <cell r="K74">
            <v>30</v>
          </cell>
          <cell r="O74">
            <v>30</v>
          </cell>
          <cell r="V74">
            <v>65</v>
          </cell>
          <cell r="W74">
            <v>155</v>
          </cell>
          <cell r="BZ74">
            <v>22.1937408</v>
          </cell>
          <cell r="CT74">
            <v>22.1937408</v>
          </cell>
          <cell r="DN74">
            <v>22.1937408</v>
          </cell>
          <cell r="EW74">
            <v>48.086438399999992</v>
          </cell>
          <cell r="FB74">
            <v>114.66766079999999</v>
          </cell>
        </row>
        <row r="75">
          <cell r="G75">
            <v>0</v>
          </cell>
          <cell r="K75">
            <v>42</v>
          </cell>
          <cell r="O75">
            <v>31</v>
          </cell>
          <cell r="V75">
            <v>32</v>
          </cell>
          <cell r="W75">
            <v>105</v>
          </cell>
          <cell r="BZ75">
            <v>0</v>
          </cell>
          <cell r="CT75">
            <v>31.071237119999999</v>
          </cell>
          <cell r="DN75">
            <v>22.933532160000002</v>
          </cell>
          <cell r="EW75">
            <v>23.673323520000004</v>
          </cell>
          <cell r="FB75">
            <v>77.678092800000016</v>
          </cell>
        </row>
      </sheetData>
      <sheetData sheetId="11">
        <row r="14">
          <cell r="D14">
            <v>0</v>
          </cell>
        </row>
        <row r="15">
          <cell r="G15">
            <v>0</v>
          </cell>
          <cell r="K15">
            <v>0</v>
          </cell>
          <cell r="O15">
            <v>0</v>
          </cell>
          <cell r="V15">
            <v>0</v>
          </cell>
        </row>
        <row r="16">
          <cell r="G16">
            <v>0</v>
          </cell>
          <cell r="K16">
            <v>0</v>
          </cell>
          <cell r="O16">
            <v>0</v>
          </cell>
          <cell r="V16">
            <v>0</v>
          </cell>
        </row>
      </sheetData>
      <sheetData sheetId="12">
        <row r="8">
          <cell r="D8">
            <v>288</v>
          </cell>
        </row>
        <row r="9">
          <cell r="G9">
            <v>533</v>
          </cell>
          <cell r="K9">
            <v>685</v>
          </cell>
          <cell r="O9">
            <v>718</v>
          </cell>
          <cell r="V9">
            <v>989</v>
          </cell>
          <cell r="W9">
            <v>2925</v>
          </cell>
          <cell r="BI9">
            <v>363.55929469811315</v>
          </cell>
          <cell r="CC9">
            <v>467.23849318613037</v>
          </cell>
          <cell r="CW9">
            <v>489.74779285787099</v>
          </cell>
          <cell r="EF9">
            <v>674.59689016216475</v>
          </cell>
          <cell r="EK9">
            <v>1995.142470904279</v>
          </cell>
        </row>
        <row r="10">
          <cell r="G10">
            <v>517</v>
          </cell>
          <cell r="K10">
            <v>683</v>
          </cell>
          <cell r="O10">
            <v>709</v>
          </cell>
          <cell r="V10">
            <v>961</v>
          </cell>
          <cell r="W10">
            <v>2870</v>
          </cell>
          <cell r="BI10">
            <v>367.41771164389809</v>
          </cell>
          <cell r="CC10">
            <v>485.38935600151342</v>
          </cell>
          <cell r="CW10">
            <v>503.86684246716408</v>
          </cell>
          <cell r="EF10">
            <v>682.95632667270047</v>
          </cell>
          <cell r="EK10">
            <v>2039.6302367852759</v>
          </cell>
        </row>
        <row r="11">
          <cell r="G11">
            <v>479</v>
          </cell>
          <cell r="K11">
            <v>675</v>
          </cell>
          <cell r="O11">
            <v>715</v>
          </cell>
          <cell r="V11">
            <v>932</v>
          </cell>
          <cell r="W11">
            <v>2801</v>
          </cell>
          <cell r="BI11">
            <v>238.23483654628865</v>
          </cell>
          <cell r="CC11">
            <v>335.71714962159672</v>
          </cell>
          <cell r="CW11">
            <v>355.61149922880247</v>
          </cell>
          <cell r="EF11">
            <v>463.53834584789354</v>
          </cell>
          <cell r="EK11">
            <v>1393.1018312445813</v>
          </cell>
        </row>
        <row r="12">
          <cell r="G12">
            <v>310</v>
          </cell>
          <cell r="K12">
            <v>416</v>
          </cell>
          <cell r="O12">
            <v>590</v>
          </cell>
          <cell r="V12">
            <v>1046</v>
          </cell>
          <cell r="W12">
            <v>2362</v>
          </cell>
          <cell r="BI12">
            <v>132.16772784668836</v>
          </cell>
          <cell r="CC12">
            <v>177.36056382007212</v>
          </cell>
          <cell r="CW12">
            <v>251.54503041789076</v>
          </cell>
          <cell r="EF12">
            <v>445.95949460527754</v>
          </cell>
          <cell r="EK12">
            <v>1007.0328166899287</v>
          </cell>
        </row>
        <row r="13">
          <cell r="G13">
            <v>455</v>
          </cell>
          <cell r="K13">
            <v>614</v>
          </cell>
          <cell r="O13">
            <v>606</v>
          </cell>
          <cell r="V13">
            <v>821</v>
          </cell>
          <cell r="W13">
            <v>2496</v>
          </cell>
          <cell r="BI13">
            <v>560.74291677119436</v>
          </cell>
          <cell r="CC13">
            <v>756.69483713739214</v>
          </cell>
          <cell r="CW13">
            <v>746.8356210183382</v>
          </cell>
          <cell r="EF13">
            <v>1011.8020542179136</v>
          </cell>
          <cell r="EK13">
            <v>3076.0754291448384</v>
          </cell>
        </row>
        <row r="14">
          <cell r="G14">
            <v>481</v>
          </cell>
          <cell r="K14">
            <v>646</v>
          </cell>
          <cell r="O14">
            <v>300</v>
          </cell>
          <cell r="V14">
            <v>66</v>
          </cell>
          <cell r="W14">
            <v>1493</v>
          </cell>
          <cell r="BI14">
            <v>288.13990497661996</v>
          </cell>
          <cell r="CC14">
            <v>386.98207612244585</v>
          </cell>
          <cell r="CW14">
            <v>179.71303844695632</v>
          </cell>
          <cell r="EF14">
            <v>39.536868458330389</v>
          </cell>
          <cell r="EK14">
            <v>894.3718880043524</v>
          </cell>
        </row>
        <row r="22">
          <cell r="G22">
            <v>300</v>
          </cell>
          <cell r="K22">
            <v>450</v>
          </cell>
          <cell r="O22">
            <v>161</v>
          </cell>
          <cell r="V22">
            <v>433</v>
          </cell>
          <cell r="W22">
            <v>1344</v>
          </cell>
          <cell r="BI22">
            <v>204.62999760000002</v>
          </cell>
          <cell r="CC22">
            <v>306.94499640000004</v>
          </cell>
          <cell r="CW22">
            <v>109.81809871200001</v>
          </cell>
          <cell r="EF22">
            <v>295.34929653600005</v>
          </cell>
          <cell r="EK22">
            <v>916.74238924800011</v>
          </cell>
        </row>
        <row r="23">
          <cell r="G23">
            <v>300</v>
          </cell>
          <cell r="K23">
            <v>450</v>
          </cell>
          <cell r="O23">
            <v>162</v>
          </cell>
          <cell r="V23">
            <v>449</v>
          </cell>
          <cell r="W23">
            <v>1361</v>
          </cell>
          <cell r="BI23">
            <v>369.72060551999999</v>
          </cell>
          <cell r="CC23">
            <v>554.58090828000002</v>
          </cell>
          <cell r="CW23">
            <v>199.64912698080002</v>
          </cell>
          <cell r="EF23">
            <v>553.34850626160005</v>
          </cell>
          <cell r="EK23">
            <v>1677.2991470423999</v>
          </cell>
        </row>
        <row r="24">
          <cell r="G24">
            <v>300</v>
          </cell>
          <cell r="K24">
            <v>450</v>
          </cell>
          <cell r="O24">
            <v>161</v>
          </cell>
          <cell r="V24">
            <v>489</v>
          </cell>
          <cell r="W24">
            <v>1400</v>
          </cell>
          <cell r="BI24">
            <v>250.87133484</v>
          </cell>
          <cell r="CC24">
            <v>376.30700225999999</v>
          </cell>
          <cell r="CW24">
            <v>134.63428303080002</v>
          </cell>
          <cell r="EF24">
            <v>408.92027578920005</v>
          </cell>
          <cell r="EK24">
            <v>1170.7328959199999</v>
          </cell>
        </row>
        <row r="25">
          <cell r="G25">
            <v>300</v>
          </cell>
          <cell r="K25">
            <v>450</v>
          </cell>
          <cell r="O25">
            <v>161</v>
          </cell>
          <cell r="V25">
            <v>652</v>
          </cell>
          <cell r="W25">
            <v>1563</v>
          </cell>
          <cell r="BI25">
            <v>149.20762248000003</v>
          </cell>
          <cell r="CC25">
            <v>223.81143372000005</v>
          </cell>
          <cell r="CW25">
            <v>80.074757397600024</v>
          </cell>
          <cell r="EF25">
            <v>324.27789952320006</v>
          </cell>
          <cell r="EK25">
            <v>777.37171312080011</v>
          </cell>
        </row>
        <row r="26">
          <cell r="G26">
            <v>300</v>
          </cell>
          <cell r="K26">
            <v>450</v>
          </cell>
          <cell r="O26">
            <v>161</v>
          </cell>
          <cell r="V26">
            <v>746</v>
          </cell>
          <cell r="W26">
            <v>1657</v>
          </cell>
          <cell r="BI26">
            <v>127.90425312000001</v>
          </cell>
          <cell r="CC26">
            <v>191.85637968</v>
          </cell>
          <cell r="CW26">
            <v>68.641949174399997</v>
          </cell>
          <cell r="EF26">
            <v>318.05524275840003</v>
          </cell>
          <cell r="EK26">
            <v>706.45782473280008</v>
          </cell>
        </row>
        <row r="27">
          <cell r="G27">
            <v>300</v>
          </cell>
          <cell r="K27">
            <v>450</v>
          </cell>
          <cell r="O27">
            <v>161</v>
          </cell>
          <cell r="V27">
            <v>466</v>
          </cell>
          <cell r="W27">
            <v>1377</v>
          </cell>
          <cell r="BI27">
            <v>191.45720412</v>
          </cell>
          <cell r="CC27">
            <v>287.18580618000004</v>
          </cell>
          <cell r="CW27">
            <v>102.74869954440001</v>
          </cell>
          <cell r="EF27">
            <v>297.39685706640006</v>
          </cell>
          <cell r="EK27">
            <v>878.7885669108</v>
          </cell>
        </row>
        <row r="28">
          <cell r="G28">
            <v>300</v>
          </cell>
          <cell r="K28">
            <v>450</v>
          </cell>
          <cell r="O28">
            <v>161</v>
          </cell>
          <cell r="V28">
            <v>558</v>
          </cell>
          <cell r="W28">
            <v>1469</v>
          </cell>
          <cell r="BI28">
            <v>179.71303896000001</v>
          </cell>
          <cell r="CC28">
            <v>269.56955844000004</v>
          </cell>
          <cell r="CW28">
            <v>96.44599757520001</v>
          </cell>
          <cell r="EF28">
            <v>334.26625246560008</v>
          </cell>
          <cell r="EK28">
            <v>879.99484744080007</v>
          </cell>
        </row>
        <row r="29">
          <cell r="G29">
            <v>300</v>
          </cell>
          <cell r="K29">
            <v>434</v>
          </cell>
          <cell r="O29">
            <v>0</v>
          </cell>
          <cell r="V29">
            <v>287</v>
          </cell>
          <cell r="W29">
            <v>1021</v>
          </cell>
          <cell r="BI29">
            <v>154.92213576</v>
          </cell>
          <cell r="CC29">
            <v>224.1206897328</v>
          </cell>
          <cell r="CW29">
            <v>0</v>
          </cell>
          <cell r="EF29">
            <v>148.2088432104</v>
          </cell>
          <cell r="EK29">
            <v>527.25166870320004</v>
          </cell>
        </row>
        <row r="30">
          <cell r="G30">
            <v>300</v>
          </cell>
          <cell r="K30">
            <v>450</v>
          </cell>
          <cell r="O30">
            <v>161</v>
          </cell>
          <cell r="V30">
            <v>413</v>
          </cell>
          <cell r="W30">
            <v>1324</v>
          </cell>
          <cell r="BI30">
            <v>213.20176752000003</v>
          </cell>
          <cell r="CC30">
            <v>319.80265128000002</v>
          </cell>
          <cell r="CW30">
            <v>114.41828190240001</v>
          </cell>
          <cell r="EF30">
            <v>293.50776661920003</v>
          </cell>
          <cell r="EK30">
            <v>940.93046732159996</v>
          </cell>
        </row>
        <row r="31">
          <cell r="G31">
            <v>0</v>
          </cell>
          <cell r="K31">
            <v>0</v>
          </cell>
          <cell r="O31">
            <v>0</v>
          </cell>
          <cell r="V31">
            <v>0</v>
          </cell>
        </row>
      </sheetData>
      <sheetData sheetId="13"/>
      <sheetData sheetId="14"/>
      <sheetData sheetId="15"/>
      <sheetData sheetId="16"/>
      <sheetData sheetId="17">
        <row r="9">
          <cell r="D9">
            <v>382</v>
          </cell>
        </row>
        <row r="10">
          <cell r="G10">
            <v>928</v>
          </cell>
          <cell r="K10">
            <v>974</v>
          </cell>
          <cell r="O10">
            <v>968</v>
          </cell>
          <cell r="V10">
            <v>952</v>
          </cell>
          <cell r="W10">
            <v>3822</v>
          </cell>
          <cell r="BH10">
            <v>2668.9490937551</v>
          </cell>
          <cell r="CB10">
            <v>2801.2461393507187</v>
          </cell>
          <cell r="CV10">
            <v>2783.9900029686814</v>
          </cell>
          <cell r="EE10">
            <v>2737.9736392832488</v>
          </cell>
          <cell r="EJ10">
            <v>10992.158875357749</v>
          </cell>
        </row>
        <row r="11">
          <cell r="G11">
            <v>160</v>
          </cell>
          <cell r="K11">
            <v>135</v>
          </cell>
          <cell r="O11">
            <v>125</v>
          </cell>
          <cell r="V11">
            <v>194</v>
          </cell>
          <cell r="W11">
            <v>614</v>
          </cell>
          <cell r="BH11">
            <v>295.07160206163132</v>
          </cell>
          <cell r="CB11">
            <v>248.96666423950143</v>
          </cell>
          <cell r="CV11">
            <v>230.52468911064946</v>
          </cell>
          <cell r="EE11">
            <v>357.774317499728</v>
          </cell>
          <cell r="EJ11">
            <v>1132.3372729115104</v>
          </cell>
        </row>
        <row r="12">
          <cell r="G12">
            <v>248</v>
          </cell>
          <cell r="K12">
            <v>356</v>
          </cell>
          <cell r="O12">
            <v>361</v>
          </cell>
          <cell r="V12">
            <v>351</v>
          </cell>
          <cell r="W12">
            <v>1316</v>
          </cell>
          <cell r="BH12">
            <v>214.06501355448847</v>
          </cell>
          <cell r="CB12">
            <v>307.28687429595925</v>
          </cell>
          <cell r="CV12">
            <v>311.6027011821385</v>
          </cell>
          <cell r="EE12">
            <v>302.97104740978006</v>
          </cell>
          <cell r="EJ12">
            <v>1135.9256364423663</v>
          </cell>
        </row>
        <row r="14">
          <cell r="G14">
            <v>735</v>
          </cell>
          <cell r="K14">
            <v>765</v>
          </cell>
          <cell r="O14">
            <v>461</v>
          </cell>
          <cell r="V14">
            <v>1064</v>
          </cell>
          <cell r="W14">
            <v>3025</v>
          </cell>
          <cell r="BH14">
            <v>1294.556100535425</v>
          </cell>
          <cell r="CB14">
            <v>1347.3951250470752</v>
          </cell>
          <cell r="CV14">
            <v>811.95967666235504</v>
          </cell>
          <cell r="EE14">
            <v>1874.02406934652</v>
          </cell>
          <cell r="EJ14">
            <v>5327.9349715913759</v>
          </cell>
        </row>
        <row r="15">
          <cell r="G15">
            <v>236</v>
          </cell>
          <cell r="K15">
            <v>244</v>
          </cell>
          <cell r="O15">
            <v>113</v>
          </cell>
          <cell r="V15">
            <v>247</v>
          </cell>
          <cell r="W15">
            <v>840</v>
          </cell>
          <cell r="BH15">
            <v>102.89822843118002</v>
          </cell>
          <cell r="CB15">
            <v>106.38630397122002</v>
          </cell>
          <cell r="CV15">
            <v>49.269067003065004</v>
          </cell>
          <cell r="EE15">
            <v>107.69433229873499</v>
          </cell>
          <cell r="EJ15">
            <v>366.24793170420003</v>
          </cell>
        </row>
      </sheetData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МО взр"/>
      <sheetName val="Проф.МО дети  "/>
      <sheetName val="ДДС ТЖС"/>
      <sheetName val="ДДС опека"/>
      <sheetName val="ДВН1Этап новый "/>
      <sheetName val="ДВН2 этап"/>
      <sheetName val="1 этап угл.дисп."/>
      <sheetName val="2 этап угл.дисп."/>
      <sheetName val="ДД"/>
      <sheetName val="ПМО"/>
    </sheetNames>
    <sheetDataSet>
      <sheetData sheetId="0">
        <row r="10">
          <cell r="E10">
            <v>0</v>
          </cell>
          <cell r="N10">
            <v>418</v>
          </cell>
          <cell r="Z10">
            <v>1246</v>
          </cell>
          <cell r="AL10">
            <v>1017</v>
          </cell>
          <cell r="BD10">
            <v>0</v>
          </cell>
          <cell r="BG10">
            <v>2681</v>
          </cell>
          <cell r="FI10">
            <v>1234.0653294809688</v>
          </cell>
          <cell r="HQ10">
            <v>3714.9340685407687</v>
          </cell>
          <cell r="JY10">
            <v>3120.6566039751065</v>
          </cell>
          <cell r="NK10">
            <v>0</v>
          </cell>
          <cell r="NZ10">
            <v>8069.6560019968438</v>
          </cell>
        </row>
        <row r="93">
          <cell r="N93">
            <v>425</v>
          </cell>
          <cell r="Z93">
            <v>604</v>
          </cell>
          <cell r="AL93">
            <v>561</v>
          </cell>
          <cell r="BD93">
            <v>85</v>
          </cell>
          <cell r="BG93">
            <v>1675</v>
          </cell>
          <cell r="FI93">
            <v>1549.0504999999998</v>
          </cell>
          <cell r="HQ93">
            <v>2181.1649599999992</v>
          </cell>
          <cell r="JY93">
            <v>1899.8271399999994</v>
          </cell>
          <cell r="NK93">
            <v>297.30289999999991</v>
          </cell>
          <cell r="NZ93">
            <v>5927.3454999999976</v>
          </cell>
        </row>
        <row r="176">
          <cell r="N176">
            <v>495</v>
          </cell>
          <cell r="Z176">
            <v>719</v>
          </cell>
          <cell r="AL176">
            <v>933</v>
          </cell>
          <cell r="BD176">
            <v>32</v>
          </cell>
          <cell r="BG176">
            <v>2179</v>
          </cell>
          <cell r="FI176">
            <v>1467.9062999999999</v>
          </cell>
          <cell r="HQ176">
            <v>2224.9400599999994</v>
          </cell>
          <cell r="JY176">
            <v>2932.3264199999999</v>
          </cell>
          <cell r="NK176">
            <v>107.28767999999999</v>
          </cell>
          <cell r="NZ176">
            <v>6732.4604599999984</v>
          </cell>
        </row>
        <row r="259">
          <cell r="N259">
            <v>217</v>
          </cell>
          <cell r="Z259">
            <v>404</v>
          </cell>
          <cell r="AL259">
            <v>475</v>
          </cell>
          <cell r="BD259">
            <v>0</v>
          </cell>
          <cell r="BG259">
            <v>1096</v>
          </cell>
          <cell r="FI259">
            <v>645.48458000000005</v>
          </cell>
          <cell r="HQ259">
            <v>1209.7669599999999</v>
          </cell>
          <cell r="JY259">
            <v>1415.9715000000001</v>
          </cell>
          <cell r="NK259">
            <v>0</v>
          </cell>
          <cell r="NZ259">
            <v>3271.2230399999994</v>
          </cell>
        </row>
        <row r="342">
          <cell r="N342">
            <v>173</v>
          </cell>
          <cell r="Z342">
            <v>926</v>
          </cell>
          <cell r="AL342">
            <v>827</v>
          </cell>
          <cell r="BD342">
            <v>27</v>
          </cell>
          <cell r="BG342">
            <v>1953</v>
          </cell>
          <cell r="FI342">
            <v>511.56401999999997</v>
          </cell>
          <cell r="HQ342">
            <v>2687.2572399999999</v>
          </cell>
          <cell r="JY342">
            <v>2836.6359799999991</v>
          </cell>
          <cell r="NK342">
            <v>90.523979999999995</v>
          </cell>
          <cell r="NZ342">
            <v>6125.9812199999997</v>
          </cell>
        </row>
        <row r="425">
          <cell r="N425">
            <v>74</v>
          </cell>
          <cell r="Z425">
            <v>189</v>
          </cell>
          <cell r="AL425">
            <v>114</v>
          </cell>
          <cell r="BD425">
            <v>37</v>
          </cell>
          <cell r="BG425">
            <v>414</v>
          </cell>
          <cell r="FI425">
            <v>217.26275999999999</v>
          </cell>
          <cell r="HQ425">
            <v>563.48785999999984</v>
          </cell>
          <cell r="JY425">
            <v>359.77235999999994</v>
          </cell>
          <cell r="NK425">
            <v>140.33137999999997</v>
          </cell>
          <cell r="NZ425">
            <v>1280.8543599999998</v>
          </cell>
        </row>
        <row r="508">
          <cell r="N508">
            <v>66</v>
          </cell>
          <cell r="Z508">
            <v>426</v>
          </cell>
          <cell r="AL508">
            <v>206</v>
          </cell>
          <cell r="BD508">
            <v>0</v>
          </cell>
          <cell r="BG508">
            <v>698</v>
          </cell>
          <cell r="FI508">
            <v>194.48083999999997</v>
          </cell>
          <cell r="HQ508">
            <v>1254.4472399999997</v>
          </cell>
          <cell r="JY508">
            <v>658.08443999999986</v>
          </cell>
          <cell r="NK508">
            <v>0</v>
          </cell>
          <cell r="NZ508">
            <v>2107.0125199999998</v>
          </cell>
        </row>
        <row r="591">
          <cell r="N591">
            <v>125</v>
          </cell>
          <cell r="Z591">
            <v>447</v>
          </cell>
          <cell r="AL591">
            <v>289</v>
          </cell>
          <cell r="BD591">
            <v>48</v>
          </cell>
          <cell r="BG591">
            <v>909</v>
          </cell>
          <cell r="FI591">
            <v>377.03250000000003</v>
          </cell>
          <cell r="HQ591">
            <v>1352.77478</v>
          </cell>
          <cell r="JY591">
            <v>895.52186000000006</v>
          </cell>
          <cell r="NK591">
            <v>176.33152000000001</v>
          </cell>
          <cell r="NZ591">
            <v>2801.6606600000005</v>
          </cell>
        </row>
        <row r="674">
          <cell r="N674">
            <v>65</v>
          </cell>
          <cell r="Z674">
            <v>153</v>
          </cell>
          <cell r="AL674">
            <v>219</v>
          </cell>
          <cell r="BD674">
            <v>31</v>
          </cell>
          <cell r="BG674">
            <v>468</v>
          </cell>
          <cell r="FI674">
            <v>187.98809999999997</v>
          </cell>
          <cell r="HQ674">
            <v>468.82921999999996</v>
          </cell>
          <cell r="JY674">
            <v>672.13005999999996</v>
          </cell>
          <cell r="NK674">
            <v>117.57494000000001</v>
          </cell>
          <cell r="NZ674">
            <v>1446.52232</v>
          </cell>
        </row>
        <row r="757">
          <cell r="N757">
            <v>207</v>
          </cell>
          <cell r="Z757">
            <v>541</v>
          </cell>
          <cell r="AL757">
            <v>521</v>
          </cell>
          <cell r="BD757">
            <v>0</v>
          </cell>
          <cell r="BG757">
            <v>1269</v>
          </cell>
          <cell r="FI757">
            <v>622.75717999999995</v>
          </cell>
          <cell r="HQ757">
            <v>1684.2923399999997</v>
          </cell>
          <cell r="JY757">
            <v>1499.6575399999997</v>
          </cell>
          <cell r="NK757">
            <v>0</v>
          </cell>
          <cell r="NZ757">
            <v>3806.7070599999988</v>
          </cell>
        </row>
        <row r="840">
          <cell r="N840">
            <v>25</v>
          </cell>
          <cell r="Z840">
            <v>40</v>
          </cell>
          <cell r="AL840">
            <v>65</v>
          </cell>
          <cell r="BD840">
            <v>0</v>
          </cell>
          <cell r="BG840">
            <v>130</v>
          </cell>
          <cell r="FI840">
            <v>90.418499999999995</v>
          </cell>
          <cell r="HQ840">
            <v>142.46960000000001</v>
          </cell>
          <cell r="JY840">
            <v>232.00810000000001</v>
          </cell>
          <cell r="NK840">
            <v>0</v>
          </cell>
          <cell r="NZ840">
            <v>464.89620000000002</v>
          </cell>
        </row>
        <row r="923">
          <cell r="N923">
            <v>61</v>
          </cell>
          <cell r="Z923">
            <v>289</v>
          </cell>
          <cell r="AL923">
            <v>115</v>
          </cell>
          <cell r="BD923">
            <v>0</v>
          </cell>
          <cell r="BG923">
            <v>465</v>
          </cell>
          <cell r="FI923">
            <v>180.83714000000009</v>
          </cell>
          <cell r="HQ923">
            <v>853.24186000000054</v>
          </cell>
          <cell r="JY923">
            <v>407.6251000000002</v>
          </cell>
          <cell r="NK923">
            <v>0</v>
          </cell>
          <cell r="NZ923">
            <v>1441.7041000000008</v>
          </cell>
        </row>
        <row r="1006">
          <cell r="N1006">
            <v>188</v>
          </cell>
          <cell r="Z1006">
            <v>120</v>
          </cell>
          <cell r="AL1006">
            <v>214</v>
          </cell>
          <cell r="BD1006">
            <v>110</v>
          </cell>
          <cell r="BG1006">
            <v>632</v>
          </cell>
          <cell r="FI1006">
            <v>555.73511999999994</v>
          </cell>
          <cell r="HQ1006">
            <v>358.16880000000003</v>
          </cell>
          <cell r="JY1006">
            <v>629.52635999999995</v>
          </cell>
          <cell r="NK1006">
            <v>295.0413999999999</v>
          </cell>
          <cell r="NZ1006">
            <v>1838.4716800000001</v>
          </cell>
        </row>
        <row r="1089">
          <cell r="N1089">
            <v>152</v>
          </cell>
          <cell r="Z1089">
            <v>1105</v>
          </cell>
          <cell r="AL1089">
            <v>988</v>
          </cell>
          <cell r="BD1089">
            <v>0</v>
          </cell>
          <cell r="BG1089">
            <v>2245</v>
          </cell>
          <cell r="FI1089">
            <v>412.69647999999995</v>
          </cell>
          <cell r="HQ1089">
            <v>3287.5577000000003</v>
          </cell>
          <cell r="JY1089">
            <v>2940.1071200000001</v>
          </cell>
          <cell r="NK1089">
            <v>0</v>
          </cell>
          <cell r="NZ1089">
            <v>6640.3613000000005</v>
          </cell>
        </row>
        <row r="1172">
          <cell r="N1172">
            <v>199</v>
          </cell>
          <cell r="Z1172">
            <v>285</v>
          </cell>
          <cell r="AL1172">
            <v>173</v>
          </cell>
          <cell r="BD1172">
            <v>65</v>
          </cell>
          <cell r="BG1172">
            <v>722</v>
          </cell>
          <cell r="FI1172">
            <v>590.66525999999999</v>
          </cell>
          <cell r="HQ1172">
            <v>865.81089999999995</v>
          </cell>
          <cell r="JY1172">
            <v>538.76402000000007</v>
          </cell>
          <cell r="NK1172">
            <v>217.68809999999996</v>
          </cell>
          <cell r="NZ1172">
            <v>2212.9282800000001</v>
          </cell>
        </row>
        <row r="1255">
          <cell r="N1255">
            <v>32</v>
          </cell>
          <cell r="Z1255">
            <v>254</v>
          </cell>
          <cell r="AL1255">
            <v>195</v>
          </cell>
          <cell r="BD1255">
            <v>0</v>
          </cell>
          <cell r="BG1255">
            <v>481</v>
          </cell>
          <cell r="FI1255">
            <v>91.327679999999987</v>
          </cell>
          <cell r="HQ1255">
            <v>763.55595999999991</v>
          </cell>
          <cell r="JY1255">
            <v>644.06429999999989</v>
          </cell>
          <cell r="NK1255">
            <v>0</v>
          </cell>
          <cell r="NZ1255">
            <v>1498.9479399999998</v>
          </cell>
        </row>
        <row r="1338">
          <cell r="N1338">
            <v>71</v>
          </cell>
          <cell r="Z1338">
            <v>136</v>
          </cell>
          <cell r="AL1338">
            <v>353</v>
          </cell>
          <cell r="BD1338">
            <v>0</v>
          </cell>
          <cell r="BG1338">
            <v>560</v>
          </cell>
          <cell r="FI1338">
            <v>209.96454</v>
          </cell>
          <cell r="HQ1338">
            <v>416.33264000000003</v>
          </cell>
          <cell r="JY1338">
            <v>1064.7372200000002</v>
          </cell>
          <cell r="NK1338">
            <v>0</v>
          </cell>
          <cell r="NZ1338">
            <v>1691.0344</v>
          </cell>
        </row>
        <row r="1421">
          <cell r="N1421">
            <v>1091</v>
          </cell>
          <cell r="Z1421">
            <v>2237</v>
          </cell>
          <cell r="AL1421">
            <v>1784</v>
          </cell>
          <cell r="BD1421">
            <v>0</v>
          </cell>
          <cell r="BG1421">
            <v>5112</v>
          </cell>
          <cell r="FI1421">
            <v>3384.5083400000003</v>
          </cell>
          <cell r="HQ1421">
            <v>6689.6233799999954</v>
          </cell>
          <cell r="JY1421">
            <v>5899.4681599999994</v>
          </cell>
          <cell r="NK1421">
            <v>0</v>
          </cell>
          <cell r="NZ1421">
            <v>15973.599879999985</v>
          </cell>
        </row>
        <row r="1504">
          <cell r="N1504">
            <v>502</v>
          </cell>
          <cell r="Z1504">
            <v>1166</v>
          </cell>
          <cell r="AL1504">
            <v>551</v>
          </cell>
          <cell r="BD1504">
            <v>0</v>
          </cell>
          <cell r="BG1504">
            <v>2219</v>
          </cell>
          <cell r="FI1504">
            <v>1494.6754799999999</v>
          </cell>
          <cell r="HQ1504">
            <v>3521.2748399999991</v>
          </cell>
          <cell r="JY1504">
            <v>1781.3597399999999</v>
          </cell>
          <cell r="NK1504">
            <v>0</v>
          </cell>
          <cell r="NZ1504">
            <v>6797.3100599999989</v>
          </cell>
        </row>
      </sheetData>
      <sheetData sheetId="1">
        <row r="11">
          <cell r="D11">
            <v>212</v>
          </cell>
          <cell r="G11">
            <v>822</v>
          </cell>
          <cell r="K11">
            <v>861</v>
          </cell>
          <cell r="O11">
            <v>1244</v>
          </cell>
          <cell r="U11">
            <v>0</v>
          </cell>
          <cell r="V11">
            <v>2927</v>
          </cell>
          <cell r="BG11">
            <v>2056.0463177374286</v>
          </cell>
          <cell r="CA11">
            <v>2588.9983124978557</v>
          </cell>
          <cell r="CU11">
            <v>4655.1305728195566</v>
          </cell>
          <cell r="DY11">
            <v>0</v>
          </cell>
          <cell r="ED11">
            <v>9300.1752030548432</v>
          </cell>
        </row>
        <row r="43">
          <cell r="G43">
            <v>1701</v>
          </cell>
          <cell r="K43">
            <v>1058</v>
          </cell>
          <cell r="O43">
            <v>269</v>
          </cell>
          <cell r="U43">
            <v>544</v>
          </cell>
          <cell r="V43">
            <v>3572</v>
          </cell>
          <cell r="BG43">
            <v>4324.5126376459166</v>
          </cell>
          <cell r="CA43">
            <v>3767.840219365326</v>
          </cell>
          <cell r="CU43">
            <v>1558.0408428084961</v>
          </cell>
          <cell r="DY43">
            <v>2925.2566640274431</v>
          </cell>
          <cell r="ED43">
            <v>12575.650363847182</v>
          </cell>
        </row>
        <row r="75">
          <cell r="G75">
            <v>666</v>
          </cell>
          <cell r="K75">
            <v>1238</v>
          </cell>
          <cell r="O75">
            <v>1767</v>
          </cell>
          <cell r="U75">
            <v>1338</v>
          </cell>
          <cell r="V75">
            <v>5009</v>
          </cell>
          <cell r="BG75">
            <v>2707.0908471865</v>
          </cell>
          <cell r="CA75">
            <v>4881.1726171233968</v>
          </cell>
          <cell r="CU75">
            <v>6570.1342937758845</v>
          </cell>
          <cell r="DY75">
            <v>1895.5715903928958</v>
          </cell>
          <cell r="ED75">
            <v>16053.969348478675</v>
          </cell>
        </row>
        <row r="107">
          <cell r="G107">
            <v>185</v>
          </cell>
          <cell r="K107">
            <v>622</v>
          </cell>
          <cell r="O107">
            <v>665</v>
          </cell>
          <cell r="U107">
            <v>642</v>
          </cell>
          <cell r="V107">
            <v>2114</v>
          </cell>
          <cell r="BG107">
            <v>523.43730775086556</v>
          </cell>
          <cell r="CA107">
            <v>1902.7458726786376</v>
          </cell>
          <cell r="CU107">
            <v>2583.3745114360827</v>
          </cell>
          <cell r="DY107">
            <v>2390.621231688328</v>
          </cell>
          <cell r="ED107">
            <v>7400.1789235539136</v>
          </cell>
        </row>
        <row r="139">
          <cell r="G139">
            <v>762</v>
          </cell>
          <cell r="K139">
            <v>2878</v>
          </cell>
          <cell r="O139">
            <v>1641</v>
          </cell>
          <cell r="U139">
            <v>659</v>
          </cell>
          <cell r="V139">
            <v>5940</v>
          </cell>
          <cell r="BG139">
            <v>2705.9309953821689</v>
          </cell>
          <cell r="CA139">
            <v>11931.734804305866</v>
          </cell>
          <cell r="CU139">
            <v>5806.0212707153614</v>
          </cell>
          <cell r="DY139">
            <v>2497.2763407509974</v>
          </cell>
          <cell r="ED139">
            <v>22940.963411154393</v>
          </cell>
        </row>
        <row r="171">
          <cell r="G171">
            <v>2</v>
          </cell>
          <cell r="K171">
            <v>509</v>
          </cell>
          <cell r="O171">
            <v>89</v>
          </cell>
          <cell r="U171">
            <v>506</v>
          </cell>
          <cell r="V171">
            <v>1106</v>
          </cell>
          <cell r="BG171">
            <v>9.0579420929267709</v>
          </cell>
          <cell r="CA171">
            <v>2006.4883127380147</v>
          </cell>
          <cell r="CU171">
            <v>375.87739582915492</v>
          </cell>
          <cell r="DY171">
            <v>2145.4130261992996</v>
          </cell>
          <cell r="ED171">
            <v>4536.836676859396</v>
          </cell>
        </row>
        <row r="203">
          <cell r="G203">
            <v>0</v>
          </cell>
          <cell r="K203">
            <v>103</v>
          </cell>
          <cell r="O203">
            <v>491</v>
          </cell>
          <cell r="U203">
            <v>463</v>
          </cell>
          <cell r="V203">
            <v>1057</v>
          </cell>
          <cell r="BG203">
            <v>0</v>
          </cell>
          <cell r="CA203">
            <v>343.51535327274473</v>
          </cell>
          <cell r="CU203">
            <v>1745.0490445808589</v>
          </cell>
          <cell r="DY203">
            <v>1805.2486921517666</v>
          </cell>
          <cell r="ED203">
            <v>3893.8130900053702</v>
          </cell>
        </row>
        <row r="235">
          <cell r="G235">
            <v>277</v>
          </cell>
          <cell r="K235">
            <v>323</v>
          </cell>
          <cell r="O235">
            <v>354</v>
          </cell>
          <cell r="U235">
            <v>530</v>
          </cell>
          <cell r="V235">
            <v>1484</v>
          </cell>
          <cell r="BG235">
            <v>1138.3565721838957</v>
          </cell>
          <cell r="CA235">
            <v>1235.344481477028</v>
          </cell>
          <cell r="CU235">
            <v>1173.3714742646614</v>
          </cell>
          <cell r="DY235">
            <v>1904.8482797472896</v>
          </cell>
          <cell r="ED235">
            <v>5451.9208076728746</v>
          </cell>
        </row>
        <row r="267">
          <cell r="G267">
            <v>84</v>
          </cell>
          <cell r="K267">
            <v>1092</v>
          </cell>
          <cell r="O267">
            <v>164</v>
          </cell>
          <cell r="U267">
            <v>0</v>
          </cell>
          <cell r="V267">
            <v>1340</v>
          </cell>
          <cell r="BG267">
            <v>218.93880203441387</v>
          </cell>
          <cell r="CA267">
            <v>4126.1959997858175</v>
          </cell>
          <cell r="CU267">
            <v>1004.9374203188111</v>
          </cell>
          <cell r="DY267">
            <v>0</v>
          </cell>
          <cell r="ED267">
            <v>5350.0722221390442</v>
          </cell>
        </row>
        <row r="299">
          <cell r="G299">
            <v>0</v>
          </cell>
          <cell r="K299">
            <v>294</v>
          </cell>
          <cell r="O299">
            <v>623</v>
          </cell>
          <cell r="U299">
            <v>577</v>
          </cell>
          <cell r="V299">
            <v>1494</v>
          </cell>
          <cell r="BG299">
            <v>0</v>
          </cell>
          <cell r="CA299">
            <v>1172.6661346259723</v>
          </cell>
          <cell r="CU299">
            <v>2403.4517975959498</v>
          </cell>
          <cell r="DY299">
            <v>2376.0675430365536</v>
          </cell>
          <cell r="ED299">
            <v>5952.185475258475</v>
          </cell>
        </row>
        <row r="331">
          <cell r="G331">
            <v>0</v>
          </cell>
          <cell r="K331">
            <v>0</v>
          </cell>
          <cell r="O331">
            <v>16</v>
          </cell>
          <cell r="U331">
            <v>272</v>
          </cell>
          <cell r="V331">
            <v>288</v>
          </cell>
          <cell r="BG331">
            <v>0</v>
          </cell>
          <cell r="CA331">
            <v>0</v>
          </cell>
          <cell r="CU331">
            <v>66.851058109258346</v>
          </cell>
          <cell r="DY331">
            <v>891.07543873955797</v>
          </cell>
          <cell r="ED331">
            <v>957.92649684881621</v>
          </cell>
        </row>
        <row r="363">
          <cell r="G363">
            <v>156</v>
          </cell>
          <cell r="K363">
            <v>350</v>
          </cell>
          <cell r="O363">
            <v>473</v>
          </cell>
          <cell r="U363">
            <v>629</v>
          </cell>
          <cell r="V363">
            <v>1608</v>
          </cell>
          <cell r="BG363">
            <v>259.05351705406497</v>
          </cell>
          <cell r="CA363">
            <v>631.17263761042898</v>
          </cell>
          <cell r="CU363">
            <v>1378.0811129037047</v>
          </cell>
          <cell r="DY363">
            <v>2972.0394048796256</v>
          </cell>
          <cell r="ED363">
            <v>5240.3466724478258</v>
          </cell>
        </row>
        <row r="395">
          <cell r="G395">
            <v>320</v>
          </cell>
          <cell r="K395">
            <v>380</v>
          </cell>
          <cell r="O395">
            <v>296</v>
          </cell>
          <cell r="U395">
            <v>232</v>
          </cell>
          <cell r="V395">
            <v>1228</v>
          </cell>
          <cell r="BG395">
            <v>1186.5885271021375</v>
          </cell>
          <cell r="CA395">
            <v>1621.3142177987534</v>
          </cell>
          <cell r="CU395">
            <v>980.72511155486143</v>
          </cell>
          <cell r="DY395">
            <v>696.77056139233775</v>
          </cell>
          <cell r="ED395">
            <v>4485.3984178480905</v>
          </cell>
        </row>
        <row r="427">
          <cell r="G427">
            <v>558</v>
          </cell>
          <cell r="K427">
            <v>1078</v>
          </cell>
          <cell r="O427">
            <v>983</v>
          </cell>
          <cell r="U427">
            <v>822</v>
          </cell>
          <cell r="V427">
            <v>3441</v>
          </cell>
          <cell r="BG427">
            <v>1596.5824544164682</v>
          </cell>
          <cell r="CA427">
            <v>3740.8866704058</v>
          </cell>
          <cell r="CU427">
            <v>3509.6352383580761</v>
          </cell>
          <cell r="DY427">
            <v>3907.448029958598</v>
          </cell>
          <cell r="ED427">
            <v>12754.552393138943</v>
          </cell>
        </row>
        <row r="459">
          <cell r="G459">
            <v>293</v>
          </cell>
          <cell r="K459">
            <v>352</v>
          </cell>
          <cell r="O459">
            <v>359</v>
          </cell>
          <cell r="U459">
            <v>413</v>
          </cell>
          <cell r="V459">
            <v>1417</v>
          </cell>
          <cell r="BG459">
            <v>991.12609870414553</v>
          </cell>
          <cell r="CA459">
            <v>1038.9685519120069</v>
          </cell>
          <cell r="CU459">
            <v>1186.7154652295662</v>
          </cell>
          <cell r="DY459">
            <v>1506.7264844765707</v>
          </cell>
          <cell r="ED459">
            <v>4723.5366003222889</v>
          </cell>
        </row>
        <row r="491">
          <cell r="G491">
            <v>99</v>
          </cell>
          <cell r="K491">
            <v>161</v>
          </cell>
          <cell r="O491">
            <v>612</v>
          </cell>
          <cell r="U491">
            <v>325</v>
          </cell>
          <cell r="V491">
            <v>1197</v>
          </cell>
          <cell r="BG491">
            <v>256.32624571938493</v>
          </cell>
          <cell r="CA491">
            <v>406.11664188019472</v>
          </cell>
          <cell r="CU491">
            <v>1801.9298324744634</v>
          </cell>
          <cell r="DY491">
            <v>1355.928913610946</v>
          </cell>
          <cell r="ED491">
            <v>3820.3016336849892</v>
          </cell>
        </row>
        <row r="523">
          <cell r="G523">
            <v>0</v>
          </cell>
          <cell r="K523">
            <v>23</v>
          </cell>
          <cell r="O523">
            <v>476</v>
          </cell>
          <cell r="U523">
            <v>492</v>
          </cell>
          <cell r="V523">
            <v>991</v>
          </cell>
          <cell r="BG523">
            <v>0</v>
          </cell>
          <cell r="CA523">
            <v>38.641705721577395</v>
          </cell>
          <cell r="CU523">
            <v>1700.6633885931462</v>
          </cell>
          <cell r="DY523">
            <v>2142.6917957594342</v>
          </cell>
          <cell r="ED523">
            <v>3881.9968900741578</v>
          </cell>
        </row>
        <row r="555">
          <cell r="G555">
            <v>3266</v>
          </cell>
          <cell r="K555">
            <v>8886</v>
          </cell>
          <cell r="O555">
            <v>4911</v>
          </cell>
          <cell r="U555">
            <v>4733</v>
          </cell>
          <cell r="V555">
            <v>21796</v>
          </cell>
          <cell r="BG555">
            <v>10981.578966599598</v>
          </cell>
          <cell r="CA555">
            <v>43090.761226522816</v>
          </cell>
          <cell r="CU555">
            <v>19717.825219981787</v>
          </cell>
          <cell r="DY555">
            <v>27541.920780671513</v>
          </cell>
          <cell r="ED555">
            <v>101332.08619377574</v>
          </cell>
        </row>
      </sheetData>
      <sheetData sheetId="2">
        <row r="8">
          <cell r="D8">
            <v>0</v>
          </cell>
          <cell r="G8">
            <v>0</v>
          </cell>
          <cell r="K8">
            <v>0</v>
          </cell>
          <cell r="O8">
            <v>147</v>
          </cell>
          <cell r="U8">
            <v>0</v>
          </cell>
          <cell r="V8">
            <v>147</v>
          </cell>
          <cell r="BI8">
            <v>0</v>
          </cell>
          <cell r="CC8">
            <v>0</v>
          </cell>
          <cell r="CW8">
            <v>1465.7606904112006</v>
          </cell>
          <cell r="EA8">
            <v>0</v>
          </cell>
          <cell r="EF8">
            <v>1465.7606904112006</v>
          </cell>
        </row>
        <row r="15">
          <cell r="G15">
            <v>0</v>
          </cell>
          <cell r="K15">
            <v>0</v>
          </cell>
          <cell r="O15">
            <v>36</v>
          </cell>
          <cell r="U15">
            <v>184</v>
          </cell>
          <cell r="V15">
            <v>220</v>
          </cell>
          <cell r="BI15">
            <v>0</v>
          </cell>
          <cell r="CC15">
            <v>0</v>
          </cell>
          <cell r="CW15">
            <v>379.65838994559988</v>
          </cell>
          <cell r="EA15">
            <v>1961.7557601663993</v>
          </cell>
          <cell r="EF15">
            <v>2341.4141501119998</v>
          </cell>
        </row>
        <row r="22">
          <cell r="G22">
            <v>60</v>
          </cell>
          <cell r="K22">
            <v>120</v>
          </cell>
          <cell r="O22">
            <v>0</v>
          </cell>
          <cell r="U22">
            <v>0</v>
          </cell>
          <cell r="V22">
            <v>180</v>
          </cell>
          <cell r="BI22">
            <v>633.17350857600013</v>
          </cell>
          <cell r="CC22">
            <v>1271.8719131520002</v>
          </cell>
          <cell r="CW22">
            <v>0</v>
          </cell>
          <cell r="EA22">
            <v>0</v>
          </cell>
          <cell r="EF22">
            <v>1905.0454217280005</v>
          </cell>
        </row>
        <row r="29">
          <cell r="G29">
            <v>0</v>
          </cell>
          <cell r="K29">
            <v>0</v>
          </cell>
          <cell r="O29">
            <v>0</v>
          </cell>
          <cell r="U29">
            <v>77</v>
          </cell>
          <cell r="V29">
            <v>77</v>
          </cell>
          <cell r="BI29">
            <v>0</v>
          </cell>
          <cell r="CC29">
            <v>0</v>
          </cell>
          <cell r="CW29">
            <v>0</v>
          </cell>
          <cell r="EA29">
            <v>813.78756693920013</v>
          </cell>
          <cell r="EF29">
            <v>813.78756693920013</v>
          </cell>
        </row>
        <row r="36">
          <cell r="G36">
            <v>0</v>
          </cell>
          <cell r="K36">
            <v>90</v>
          </cell>
          <cell r="O36">
            <v>0</v>
          </cell>
          <cell r="U36">
            <v>1</v>
          </cell>
          <cell r="V36">
            <v>91</v>
          </cell>
          <cell r="BI36">
            <v>0</v>
          </cell>
          <cell r="CC36">
            <v>958.50760686400031</v>
          </cell>
          <cell r="CW36">
            <v>0</v>
          </cell>
          <cell r="EA36">
            <v>8.3335046096000003</v>
          </cell>
          <cell r="EF36">
            <v>966.84111147360022</v>
          </cell>
        </row>
        <row r="43">
          <cell r="G43">
            <v>32</v>
          </cell>
          <cell r="K43">
            <v>0</v>
          </cell>
          <cell r="O43">
            <v>0</v>
          </cell>
          <cell r="U43">
            <v>0</v>
          </cell>
          <cell r="V43">
            <v>32</v>
          </cell>
          <cell r="BI43">
            <v>341.92273950720005</v>
          </cell>
          <cell r="CC43">
            <v>0</v>
          </cell>
          <cell r="CW43">
            <v>0</v>
          </cell>
          <cell r="EA43">
            <v>0</v>
          </cell>
          <cell r="EF43">
            <v>341.92273950720005</v>
          </cell>
        </row>
        <row r="50">
          <cell r="G50">
            <v>44</v>
          </cell>
          <cell r="K50">
            <v>0</v>
          </cell>
          <cell r="O50">
            <v>0</v>
          </cell>
          <cell r="U50">
            <v>0</v>
          </cell>
          <cell r="V50">
            <v>44</v>
          </cell>
          <cell r="BI50">
            <v>447.54769962240005</v>
          </cell>
          <cell r="CC50">
            <v>0</v>
          </cell>
          <cell r="CW50">
            <v>0</v>
          </cell>
          <cell r="EA50">
            <v>0</v>
          </cell>
          <cell r="EF50">
            <v>447.54769962240005</v>
          </cell>
        </row>
        <row r="57">
          <cell r="G57">
            <v>0</v>
          </cell>
          <cell r="K57">
            <v>0</v>
          </cell>
          <cell r="O57">
            <v>81</v>
          </cell>
          <cell r="U57">
            <v>0</v>
          </cell>
          <cell r="V57">
            <v>81</v>
          </cell>
          <cell r="BI57">
            <v>0</v>
          </cell>
          <cell r="CC57">
            <v>0</v>
          </cell>
          <cell r="CW57">
            <v>834.56852937760004</v>
          </cell>
          <cell r="EA57">
            <v>0</v>
          </cell>
          <cell r="EF57">
            <v>834.56852937760004</v>
          </cell>
        </row>
        <row r="64">
          <cell r="G64">
            <v>0</v>
          </cell>
          <cell r="K64">
            <v>72</v>
          </cell>
          <cell r="O64">
            <v>0</v>
          </cell>
          <cell r="U64">
            <v>0</v>
          </cell>
          <cell r="V64">
            <v>72</v>
          </cell>
          <cell r="BI64">
            <v>0</v>
          </cell>
          <cell r="CC64">
            <v>753.18861989120012</v>
          </cell>
          <cell r="CW64">
            <v>0</v>
          </cell>
          <cell r="EA64">
            <v>0</v>
          </cell>
          <cell r="EF64">
            <v>753.18861989120012</v>
          </cell>
        </row>
        <row r="71">
          <cell r="G71">
            <v>90</v>
          </cell>
          <cell r="K71">
            <v>0</v>
          </cell>
          <cell r="O71">
            <v>0</v>
          </cell>
          <cell r="U71">
            <v>10</v>
          </cell>
          <cell r="V71">
            <v>100</v>
          </cell>
          <cell r="BI71">
            <v>981.56229486400025</v>
          </cell>
          <cell r="CC71">
            <v>0</v>
          </cell>
          <cell r="CW71">
            <v>0</v>
          </cell>
          <cell r="EA71">
            <v>106.95136609600002</v>
          </cell>
          <cell r="EF71">
            <v>1088.5136609600002</v>
          </cell>
        </row>
        <row r="78">
          <cell r="G78">
            <v>0</v>
          </cell>
          <cell r="K78">
            <v>0</v>
          </cell>
          <cell r="O78">
            <v>43</v>
          </cell>
          <cell r="U78">
            <v>0</v>
          </cell>
          <cell r="V78">
            <v>43</v>
          </cell>
          <cell r="BI78">
            <v>0</v>
          </cell>
          <cell r="CC78">
            <v>0</v>
          </cell>
          <cell r="CW78">
            <v>468.8908742128001</v>
          </cell>
          <cell r="EA78">
            <v>0</v>
          </cell>
          <cell r="EF78">
            <v>468.8908742128001</v>
          </cell>
        </row>
        <row r="85">
          <cell r="G85">
            <v>0</v>
          </cell>
          <cell r="K85">
            <v>0</v>
          </cell>
          <cell r="O85">
            <v>24</v>
          </cell>
          <cell r="U85">
            <v>16</v>
          </cell>
          <cell r="V85">
            <v>40</v>
          </cell>
          <cell r="BI85">
            <v>0</v>
          </cell>
          <cell r="CC85">
            <v>0</v>
          </cell>
          <cell r="CW85">
            <v>256.6832786304002</v>
          </cell>
          <cell r="EA85">
            <v>167.77565775360011</v>
          </cell>
          <cell r="EF85">
            <v>424.45893638400025</v>
          </cell>
        </row>
        <row r="92">
          <cell r="G92">
            <v>0</v>
          </cell>
          <cell r="K92">
            <v>85</v>
          </cell>
          <cell r="O92">
            <v>0</v>
          </cell>
          <cell r="U92">
            <v>0</v>
          </cell>
          <cell r="V92">
            <v>85</v>
          </cell>
          <cell r="BI92">
            <v>0</v>
          </cell>
          <cell r="CC92">
            <v>908.24008381600015</v>
          </cell>
          <cell r="CW92">
            <v>0</v>
          </cell>
          <cell r="EA92">
            <v>0</v>
          </cell>
          <cell r="EF92">
            <v>908.24008381600015</v>
          </cell>
        </row>
        <row r="99">
          <cell r="G99">
            <v>30</v>
          </cell>
          <cell r="K99">
            <v>26</v>
          </cell>
          <cell r="O99">
            <v>0</v>
          </cell>
          <cell r="U99">
            <v>0</v>
          </cell>
          <cell r="V99">
            <v>56</v>
          </cell>
          <cell r="BI99">
            <v>281.37819428800003</v>
          </cell>
          <cell r="CC99">
            <v>271.66702384960001</v>
          </cell>
          <cell r="CW99">
            <v>0</v>
          </cell>
          <cell r="EA99">
            <v>0</v>
          </cell>
          <cell r="EF99">
            <v>553.04521813760016</v>
          </cell>
        </row>
        <row r="106">
          <cell r="G106">
            <v>0</v>
          </cell>
          <cell r="K106">
            <v>0</v>
          </cell>
          <cell r="O106">
            <v>10</v>
          </cell>
          <cell r="U106">
            <v>0</v>
          </cell>
          <cell r="V106">
            <v>10</v>
          </cell>
          <cell r="BI106">
            <v>0</v>
          </cell>
          <cell r="CC106">
            <v>0</v>
          </cell>
          <cell r="CW106">
            <v>103.78810209600002</v>
          </cell>
          <cell r="EA106">
            <v>0</v>
          </cell>
          <cell r="EF106">
            <v>103.78810209600002</v>
          </cell>
        </row>
        <row r="113">
          <cell r="G113">
            <v>0</v>
          </cell>
          <cell r="K113">
            <v>0</v>
          </cell>
          <cell r="O113">
            <v>30</v>
          </cell>
          <cell r="U113">
            <v>0</v>
          </cell>
          <cell r="V113">
            <v>30</v>
          </cell>
          <cell r="BI113">
            <v>0</v>
          </cell>
          <cell r="CC113">
            <v>0</v>
          </cell>
          <cell r="CW113">
            <v>309.56104228800001</v>
          </cell>
          <cell r="EA113">
            <v>0</v>
          </cell>
          <cell r="EF113">
            <v>309.56104228800001</v>
          </cell>
        </row>
        <row r="120">
          <cell r="G120">
            <v>0</v>
          </cell>
          <cell r="K120">
            <v>0</v>
          </cell>
          <cell r="O120">
            <v>23</v>
          </cell>
          <cell r="U120">
            <v>0</v>
          </cell>
          <cell r="V120">
            <v>23</v>
          </cell>
          <cell r="BI120">
            <v>0</v>
          </cell>
          <cell r="CC120">
            <v>0</v>
          </cell>
          <cell r="CW120">
            <v>245.32487802080001</v>
          </cell>
          <cell r="EA120">
            <v>0</v>
          </cell>
          <cell r="EF120">
            <v>245.32487802080001</v>
          </cell>
        </row>
        <row r="127">
          <cell r="G127">
            <v>86</v>
          </cell>
          <cell r="K127">
            <v>94</v>
          </cell>
          <cell r="O127">
            <v>224</v>
          </cell>
          <cell r="U127">
            <v>66</v>
          </cell>
          <cell r="V127">
            <v>470</v>
          </cell>
          <cell r="BI127">
            <v>841.40341242560021</v>
          </cell>
          <cell r="CC127">
            <v>980.71020130240004</v>
          </cell>
          <cell r="CW127">
            <v>2386.4591765504006</v>
          </cell>
          <cell r="EA127">
            <v>705.87901623360005</v>
          </cell>
          <cell r="EF127">
            <v>4914.451806512001</v>
          </cell>
        </row>
      </sheetData>
      <sheetData sheetId="3">
        <row r="7">
          <cell r="D7">
            <v>0</v>
          </cell>
          <cell r="G7">
            <v>0</v>
          </cell>
          <cell r="K7">
            <v>0</v>
          </cell>
          <cell r="O7">
            <v>112</v>
          </cell>
          <cell r="U7">
            <v>0</v>
          </cell>
          <cell r="V7">
            <v>112</v>
          </cell>
          <cell r="BI7">
            <v>0</v>
          </cell>
          <cell r="CC7">
            <v>0</v>
          </cell>
          <cell r="CW7">
            <v>1211.3553002752005</v>
          </cell>
          <cell r="EA7">
            <v>0</v>
          </cell>
          <cell r="EH7">
            <v>1211.3553002752005</v>
          </cell>
        </row>
        <row r="14">
          <cell r="G14">
            <v>0</v>
          </cell>
          <cell r="K14">
            <v>0</v>
          </cell>
          <cell r="O14">
            <v>132</v>
          </cell>
          <cell r="U14">
            <v>85</v>
          </cell>
          <cell r="V14">
            <v>217</v>
          </cell>
          <cell r="BI14">
            <v>0</v>
          </cell>
          <cell r="CC14">
            <v>0</v>
          </cell>
          <cell r="CW14">
            <v>1402.1070244671996</v>
          </cell>
          <cell r="EA14">
            <v>940.58661181599973</v>
          </cell>
          <cell r="EH14">
            <v>2342.6936362831993</v>
          </cell>
        </row>
        <row r="21">
          <cell r="G21">
            <v>0</v>
          </cell>
          <cell r="K21">
            <v>198</v>
          </cell>
          <cell r="O21">
            <v>0</v>
          </cell>
          <cell r="U21">
            <v>0</v>
          </cell>
          <cell r="V21">
            <v>198</v>
          </cell>
          <cell r="BI21">
            <v>0</v>
          </cell>
          <cell r="CC21">
            <v>2078.8477047008</v>
          </cell>
          <cell r="CW21">
            <v>0</v>
          </cell>
          <cell r="EA21">
            <v>0</v>
          </cell>
          <cell r="EH21">
            <v>2078.8477047008</v>
          </cell>
        </row>
        <row r="28">
          <cell r="G28">
            <v>0</v>
          </cell>
          <cell r="K28">
            <v>0</v>
          </cell>
          <cell r="O28">
            <v>0</v>
          </cell>
          <cell r="U28">
            <v>105</v>
          </cell>
          <cell r="V28">
            <v>105</v>
          </cell>
          <cell r="BI28">
            <v>0</v>
          </cell>
          <cell r="CC28">
            <v>0</v>
          </cell>
          <cell r="CW28">
            <v>0</v>
          </cell>
          <cell r="EA28">
            <v>1135.5395520080001</v>
          </cell>
          <cell r="EH28">
            <v>1135.5395520080001</v>
          </cell>
        </row>
        <row r="35">
          <cell r="G35">
            <v>0</v>
          </cell>
          <cell r="K35">
            <v>254</v>
          </cell>
          <cell r="O35">
            <v>40</v>
          </cell>
          <cell r="U35">
            <v>0</v>
          </cell>
          <cell r="V35">
            <v>294</v>
          </cell>
          <cell r="BI35">
            <v>0</v>
          </cell>
          <cell r="CC35">
            <v>2723.8536908384003</v>
          </cell>
          <cell r="CW35">
            <v>436.30546438400006</v>
          </cell>
          <cell r="EA35">
            <v>0</v>
          </cell>
          <cell r="EH35">
            <v>3160.1591552224008</v>
          </cell>
        </row>
        <row r="42">
          <cell r="G42">
            <v>61</v>
          </cell>
          <cell r="K42">
            <v>0</v>
          </cell>
          <cell r="O42">
            <v>0</v>
          </cell>
          <cell r="U42">
            <v>0</v>
          </cell>
          <cell r="V42">
            <v>61</v>
          </cell>
          <cell r="BI42">
            <v>654.39843718560019</v>
          </cell>
          <cell r="CC42">
            <v>0</v>
          </cell>
          <cell r="CW42">
            <v>0</v>
          </cell>
          <cell r="EA42">
            <v>0</v>
          </cell>
          <cell r="EH42">
            <v>654.39843718560019</v>
          </cell>
        </row>
        <row r="49">
          <cell r="G49">
            <v>33</v>
          </cell>
          <cell r="K49">
            <v>34</v>
          </cell>
          <cell r="O49">
            <v>0</v>
          </cell>
          <cell r="U49">
            <v>0</v>
          </cell>
          <cell r="V49">
            <v>67</v>
          </cell>
          <cell r="BI49">
            <v>351.41461211680007</v>
          </cell>
          <cell r="CC49">
            <v>368.78811672640012</v>
          </cell>
          <cell r="CW49">
            <v>0</v>
          </cell>
          <cell r="EA49">
            <v>0</v>
          </cell>
          <cell r="EH49">
            <v>720.20272884320025</v>
          </cell>
        </row>
        <row r="56">
          <cell r="G56">
            <v>0</v>
          </cell>
          <cell r="K56">
            <v>0</v>
          </cell>
          <cell r="O56">
            <v>92</v>
          </cell>
          <cell r="U56">
            <v>0</v>
          </cell>
          <cell r="V56">
            <v>92</v>
          </cell>
          <cell r="BI56">
            <v>0</v>
          </cell>
          <cell r="CC56">
            <v>0</v>
          </cell>
          <cell r="CW56">
            <v>997.76930408320027</v>
          </cell>
          <cell r="EA56">
            <v>0</v>
          </cell>
          <cell r="EH56">
            <v>997.76930408320027</v>
          </cell>
        </row>
        <row r="63">
          <cell r="G63">
            <v>0</v>
          </cell>
          <cell r="K63">
            <v>52</v>
          </cell>
          <cell r="O63">
            <v>0</v>
          </cell>
          <cell r="U63">
            <v>0</v>
          </cell>
          <cell r="V63">
            <v>52</v>
          </cell>
          <cell r="BI63">
            <v>0</v>
          </cell>
          <cell r="CC63">
            <v>562.64220769920007</v>
          </cell>
          <cell r="CW63">
            <v>0</v>
          </cell>
          <cell r="EA63">
            <v>0</v>
          </cell>
          <cell r="EH63">
            <v>562.64220769920007</v>
          </cell>
        </row>
        <row r="70">
          <cell r="G70">
            <v>86</v>
          </cell>
          <cell r="K70">
            <v>0</v>
          </cell>
          <cell r="O70">
            <v>0</v>
          </cell>
          <cell r="U70">
            <v>42</v>
          </cell>
          <cell r="V70">
            <v>128</v>
          </cell>
          <cell r="BI70">
            <v>911.65890042560011</v>
          </cell>
          <cell r="CC70">
            <v>0</v>
          </cell>
          <cell r="CW70">
            <v>0</v>
          </cell>
          <cell r="EA70">
            <v>460.19573760320009</v>
          </cell>
          <cell r="EH70">
            <v>1371.8546380288003</v>
          </cell>
        </row>
        <row r="77">
          <cell r="G77">
            <v>0</v>
          </cell>
          <cell r="K77">
            <v>0</v>
          </cell>
          <cell r="O77">
            <v>20</v>
          </cell>
          <cell r="U77">
            <v>0</v>
          </cell>
          <cell r="V77">
            <v>20</v>
          </cell>
          <cell r="BI77">
            <v>0</v>
          </cell>
          <cell r="CC77">
            <v>0</v>
          </cell>
          <cell r="CW77">
            <v>205.93294019200005</v>
          </cell>
          <cell r="EA77">
            <v>0</v>
          </cell>
          <cell r="EH77">
            <v>205.93294019200005</v>
          </cell>
        </row>
        <row r="84">
          <cell r="G84">
            <v>0</v>
          </cell>
          <cell r="K84">
            <v>0</v>
          </cell>
          <cell r="O84">
            <v>35</v>
          </cell>
          <cell r="U84">
            <v>0</v>
          </cell>
          <cell r="V84">
            <v>35</v>
          </cell>
          <cell r="BI84">
            <v>0</v>
          </cell>
          <cell r="CC84">
            <v>0</v>
          </cell>
          <cell r="CW84">
            <v>383.32978133600028</v>
          </cell>
          <cell r="EA84">
            <v>0</v>
          </cell>
          <cell r="EH84">
            <v>383.32978133600028</v>
          </cell>
        </row>
        <row r="91">
          <cell r="G91">
            <v>63</v>
          </cell>
          <cell r="K91">
            <v>0</v>
          </cell>
          <cell r="O91">
            <v>0</v>
          </cell>
          <cell r="U91">
            <v>7</v>
          </cell>
          <cell r="V91">
            <v>70</v>
          </cell>
          <cell r="BI91">
            <v>656.78912640480019</v>
          </cell>
          <cell r="CC91">
            <v>0</v>
          </cell>
          <cell r="CW91">
            <v>0</v>
          </cell>
          <cell r="EA91">
            <v>74.865956267200005</v>
          </cell>
          <cell r="EH91">
            <v>731.65508267200028</v>
          </cell>
        </row>
        <row r="98">
          <cell r="G98">
            <v>45</v>
          </cell>
          <cell r="K98">
            <v>91</v>
          </cell>
          <cell r="O98">
            <v>0</v>
          </cell>
          <cell r="U98">
            <v>1</v>
          </cell>
          <cell r="V98">
            <v>137</v>
          </cell>
          <cell r="BI98">
            <v>472.40482743200005</v>
          </cell>
          <cell r="CC98">
            <v>986.75743147360026</v>
          </cell>
          <cell r="CW98">
            <v>0</v>
          </cell>
          <cell r="EA98">
            <v>8.8535046096000016</v>
          </cell>
          <cell r="EH98">
            <v>1468.0157635152002</v>
          </cell>
        </row>
        <row r="105">
          <cell r="G105">
            <v>0</v>
          </cell>
          <cell r="K105">
            <v>0</v>
          </cell>
          <cell r="O105">
            <v>0</v>
          </cell>
          <cell r="U105">
            <v>55</v>
          </cell>
          <cell r="V105">
            <v>55</v>
          </cell>
          <cell r="BI105">
            <v>0</v>
          </cell>
          <cell r="CC105">
            <v>0</v>
          </cell>
          <cell r="CW105">
            <v>0</v>
          </cell>
          <cell r="EA105">
            <v>584.00825392800004</v>
          </cell>
          <cell r="EH105">
            <v>584.00825392800004</v>
          </cell>
        </row>
        <row r="112">
          <cell r="G112">
            <v>0</v>
          </cell>
          <cell r="K112">
            <v>0</v>
          </cell>
          <cell r="O112">
            <v>62</v>
          </cell>
          <cell r="U112">
            <v>0</v>
          </cell>
          <cell r="V112">
            <v>62</v>
          </cell>
          <cell r="BI112">
            <v>0</v>
          </cell>
          <cell r="CC112">
            <v>0</v>
          </cell>
          <cell r="CW112">
            <v>669.09357379520009</v>
          </cell>
          <cell r="EA112">
            <v>0</v>
          </cell>
          <cell r="EH112">
            <v>669.09357379520009</v>
          </cell>
        </row>
        <row r="119">
          <cell r="G119">
            <v>0</v>
          </cell>
          <cell r="K119">
            <v>0</v>
          </cell>
          <cell r="O119">
            <v>69</v>
          </cell>
          <cell r="U119">
            <v>0</v>
          </cell>
          <cell r="V119">
            <v>69</v>
          </cell>
          <cell r="BI119">
            <v>0</v>
          </cell>
          <cell r="CC119">
            <v>0</v>
          </cell>
          <cell r="CW119">
            <v>739.81626606240013</v>
          </cell>
          <cell r="EA119">
            <v>0</v>
          </cell>
          <cell r="EH119">
            <v>739.81626606240013</v>
          </cell>
        </row>
        <row r="126">
          <cell r="G126">
            <v>110</v>
          </cell>
          <cell r="K126">
            <v>200</v>
          </cell>
          <cell r="O126">
            <v>182</v>
          </cell>
          <cell r="U126">
            <v>185</v>
          </cell>
          <cell r="V126">
            <v>677</v>
          </cell>
          <cell r="BI126">
            <v>1065.9173150560002</v>
          </cell>
          <cell r="CC126">
            <v>1944.2541659200003</v>
          </cell>
          <cell r="CW126">
            <v>1845.3843029472002</v>
          </cell>
          <cell r="EA126">
            <v>2071.1002727760001</v>
          </cell>
          <cell r="EH126">
            <v>6926.6560566992011</v>
          </cell>
        </row>
      </sheetData>
      <sheetData sheetId="4">
        <row r="5">
          <cell r="E5">
            <v>124</v>
          </cell>
          <cell r="N5">
            <v>223</v>
          </cell>
          <cell r="Z5">
            <v>1461</v>
          </cell>
          <cell r="AL5">
            <v>1268</v>
          </cell>
          <cell r="BD5">
            <v>242</v>
          </cell>
          <cell r="BG5">
            <v>3194</v>
          </cell>
          <cell r="FK5">
            <v>833.94588000000033</v>
          </cell>
          <cell r="HS5">
            <v>6420.1490600000025</v>
          </cell>
          <cell r="KA5">
            <v>5678.9839600000014</v>
          </cell>
          <cell r="NM5">
            <v>1104.4723200000001</v>
          </cell>
          <cell r="OB5">
            <v>14037.551220000003</v>
          </cell>
        </row>
        <row r="74">
          <cell r="N74">
            <v>1571</v>
          </cell>
          <cell r="Z74">
            <v>1838</v>
          </cell>
          <cell r="AL74">
            <v>1250</v>
          </cell>
          <cell r="BD74">
            <v>1537</v>
          </cell>
          <cell r="BG74">
            <v>6196</v>
          </cell>
          <cell r="FK74">
            <v>7542.1553799999983</v>
          </cell>
          <cell r="HS74">
            <v>8706.6265599999952</v>
          </cell>
          <cell r="KA74">
            <v>6378.8792599999988</v>
          </cell>
          <cell r="NM74">
            <v>7455.7207199999975</v>
          </cell>
          <cell r="OB74">
            <v>30083.381919999982</v>
          </cell>
        </row>
        <row r="143">
          <cell r="N143">
            <v>780</v>
          </cell>
          <cell r="Z143">
            <v>1941</v>
          </cell>
          <cell r="AL143">
            <v>1987</v>
          </cell>
          <cell r="BD143">
            <v>196</v>
          </cell>
          <cell r="BG143">
            <v>4904</v>
          </cell>
          <cell r="FK143">
            <v>3348.1476000000002</v>
          </cell>
          <cell r="HS143">
            <v>8133.5713800000021</v>
          </cell>
          <cell r="KA143">
            <v>9034.292559999998</v>
          </cell>
          <cell r="NM143">
            <v>1589.2522799999999</v>
          </cell>
          <cell r="OB143">
            <v>22105.263820000004</v>
          </cell>
        </row>
        <row r="212">
          <cell r="N212">
            <v>577</v>
          </cell>
          <cell r="Z212">
            <v>1275</v>
          </cell>
          <cell r="AL212">
            <v>1208</v>
          </cell>
          <cell r="BD212">
            <v>331</v>
          </cell>
          <cell r="BG212">
            <v>3391</v>
          </cell>
          <cell r="FK212">
            <v>2723.6712000000002</v>
          </cell>
          <cell r="HS212">
            <v>6101.0529999999962</v>
          </cell>
          <cell r="KA212">
            <v>5753.2456199999979</v>
          </cell>
          <cell r="NM212">
            <v>1568.2929600000004</v>
          </cell>
          <cell r="OB212">
            <v>16146.262779999999</v>
          </cell>
        </row>
        <row r="281">
          <cell r="N281">
            <v>1228</v>
          </cell>
          <cell r="Z281">
            <v>2152</v>
          </cell>
          <cell r="AL281">
            <v>2527</v>
          </cell>
          <cell r="BD281">
            <v>539</v>
          </cell>
          <cell r="BG281">
            <v>6446</v>
          </cell>
          <cell r="FK281">
            <v>5252.3815200000026</v>
          </cell>
          <cell r="HS281">
            <v>9017.1672800000051</v>
          </cell>
          <cell r="KA281">
            <v>11709.952049999998</v>
          </cell>
          <cell r="NM281">
            <v>2220.2503599999995</v>
          </cell>
          <cell r="OB281">
            <v>28199.751209999995</v>
          </cell>
        </row>
        <row r="350">
          <cell r="N350">
            <v>92</v>
          </cell>
          <cell r="Z350">
            <v>684</v>
          </cell>
          <cell r="AL350">
            <v>799</v>
          </cell>
          <cell r="BD350">
            <v>78</v>
          </cell>
          <cell r="BG350">
            <v>1653</v>
          </cell>
          <cell r="FK350">
            <v>412.41592000000003</v>
          </cell>
          <cell r="HS350">
            <v>2883.5529399999982</v>
          </cell>
          <cell r="KA350">
            <v>3439.2009799999992</v>
          </cell>
          <cell r="NM350">
            <v>317.65665999999999</v>
          </cell>
          <cell r="OB350">
            <v>7052.8265000000047</v>
          </cell>
        </row>
        <row r="419">
          <cell r="N419">
            <v>513</v>
          </cell>
          <cell r="Z419">
            <v>870</v>
          </cell>
          <cell r="AL419">
            <v>573</v>
          </cell>
          <cell r="BD419">
            <v>377</v>
          </cell>
          <cell r="BG419">
            <v>2333</v>
          </cell>
          <cell r="FK419">
            <v>2438.5279000000005</v>
          </cell>
          <cell r="HS419">
            <v>3779.3122800000001</v>
          </cell>
          <cell r="KA419">
            <v>2896.4898200000002</v>
          </cell>
          <cell r="NM419">
            <v>1851.4546400000002</v>
          </cell>
          <cell r="OB419">
            <v>10965.784640000002</v>
          </cell>
        </row>
        <row r="488">
          <cell r="N488">
            <v>657</v>
          </cell>
          <cell r="Z488">
            <v>636</v>
          </cell>
          <cell r="AL488">
            <v>831</v>
          </cell>
          <cell r="BD488">
            <v>398</v>
          </cell>
          <cell r="BG488">
            <v>2522</v>
          </cell>
          <cell r="FK488">
            <v>2855.8374800000001</v>
          </cell>
          <cell r="HS488">
            <v>2843.3412000000003</v>
          </cell>
          <cell r="KA488">
            <v>3650.1285199999988</v>
          </cell>
          <cell r="NM488">
            <v>1912.3095000000001</v>
          </cell>
          <cell r="OB488">
            <v>11261.616699999997</v>
          </cell>
        </row>
        <row r="557">
          <cell r="N557">
            <v>361</v>
          </cell>
          <cell r="Z557">
            <v>930</v>
          </cell>
          <cell r="AL557">
            <v>917</v>
          </cell>
          <cell r="BD557">
            <v>215</v>
          </cell>
          <cell r="BG557">
            <v>2423</v>
          </cell>
          <cell r="FK557">
            <v>1640.5075399999996</v>
          </cell>
          <cell r="HS557">
            <v>4300.2084200000008</v>
          </cell>
          <cell r="KA557">
            <v>3712.1548799999991</v>
          </cell>
          <cell r="NM557">
            <v>781.8469799999998</v>
          </cell>
          <cell r="OB557">
            <v>10434.717819999998</v>
          </cell>
        </row>
        <row r="626">
          <cell r="N626">
            <v>418</v>
          </cell>
          <cell r="Z626">
            <v>1302</v>
          </cell>
          <cell r="AL626">
            <v>1375</v>
          </cell>
          <cell r="BD626">
            <v>384</v>
          </cell>
          <cell r="BG626">
            <v>3479</v>
          </cell>
          <cell r="FK626">
            <v>1819.7763599999989</v>
          </cell>
          <cell r="HS626">
            <v>5961.3276600000036</v>
          </cell>
          <cell r="KA626">
            <v>6135.8631799999994</v>
          </cell>
          <cell r="NM626">
            <v>1703.3831400000001</v>
          </cell>
          <cell r="OB626">
            <v>15620.350340000006</v>
          </cell>
        </row>
        <row r="695">
          <cell r="N695">
            <v>0</v>
          </cell>
          <cell r="Z695">
            <v>105</v>
          </cell>
          <cell r="AL695">
            <v>395</v>
          </cell>
          <cell r="BD695">
            <v>278</v>
          </cell>
          <cell r="BG695">
            <v>778</v>
          </cell>
          <cell r="FK695">
            <v>0</v>
          </cell>
          <cell r="HS695">
            <v>307.50256000000002</v>
          </cell>
          <cell r="KA695">
            <v>1626.6438799999999</v>
          </cell>
          <cell r="NM695">
            <v>1228.5439399999998</v>
          </cell>
          <cell r="OB695">
            <v>3162.6903799999995</v>
          </cell>
        </row>
        <row r="764">
          <cell r="N764">
            <v>583</v>
          </cell>
          <cell r="Z764">
            <v>1228</v>
          </cell>
          <cell r="AL764">
            <v>768</v>
          </cell>
          <cell r="BD764">
            <v>225</v>
          </cell>
          <cell r="BG764">
            <v>2804</v>
          </cell>
          <cell r="FK764">
            <v>2344.9521599987975</v>
          </cell>
          <cell r="HS764">
            <v>5389.7236999972383</v>
          </cell>
          <cell r="KA764">
            <v>3362.5839999982768</v>
          </cell>
          <cell r="NM764">
            <v>915.3426199995306</v>
          </cell>
          <cell r="OB764">
            <v>12012.602479993844</v>
          </cell>
        </row>
        <row r="833">
          <cell r="N833">
            <v>147</v>
          </cell>
          <cell r="Z833">
            <v>509</v>
          </cell>
          <cell r="AL833">
            <v>464</v>
          </cell>
          <cell r="BD833">
            <v>647</v>
          </cell>
          <cell r="BG833">
            <v>1767</v>
          </cell>
          <cell r="FK833">
            <v>593.14215999999908</v>
          </cell>
          <cell r="HS833">
            <v>2079.249659999999</v>
          </cell>
          <cell r="KA833">
            <v>1896.9120599999997</v>
          </cell>
          <cell r="NM833">
            <v>2643.4133199999992</v>
          </cell>
          <cell r="OB833">
            <v>7212.717200000001</v>
          </cell>
        </row>
        <row r="902">
          <cell r="N902">
            <v>452</v>
          </cell>
          <cell r="Z902">
            <v>2848</v>
          </cell>
          <cell r="AL902">
            <v>801</v>
          </cell>
          <cell r="BD902">
            <v>0</v>
          </cell>
          <cell r="BG902">
            <v>4101</v>
          </cell>
          <cell r="FK902">
            <v>1965.1172799999997</v>
          </cell>
          <cell r="HS902">
            <v>13245.718920000003</v>
          </cell>
          <cell r="KA902">
            <v>3709.9328199999995</v>
          </cell>
          <cell r="NM902">
            <v>0</v>
          </cell>
          <cell r="OB902">
            <v>18920.769019999992</v>
          </cell>
        </row>
        <row r="971">
          <cell r="N971">
            <v>374</v>
          </cell>
          <cell r="Z971">
            <v>636</v>
          </cell>
          <cell r="AL971">
            <v>608</v>
          </cell>
          <cell r="BD971">
            <v>466</v>
          </cell>
          <cell r="BG971">
            <v>2084</v>
          </cell>
          <cell r="FK971">
            <v>1485.2509200000002</v>
          </cell>
          <cell r="HS971">
            <v>2534.3084200000003</v>
          </cell>
          <cell r="KA971">
            <v>2434.2918000000009</v>
          </cell>
          <cell r="NM971">
            <v>1775.6021799999994</v>
          </cell>
          <cell r="OB971">
            <v>8229.4533200000005</v>
          </cell>
        </row>
        <row r="1040">
          <cell r="N1040">
            <v>682</v>
          </cell>
          <cell r="Z1040">
            <v>908</v>
          </cell>
          <cell r="AL1040">
            <v>710</v>
          </cell>
          <cell r="BD1040">
            <v>460</v>
          </cell>
          <cell r="BG1040">
            <v>2760</v>
          </cell>
          <cell r="FK1040">
            <v>3139.6456000000003</v>
          </cell>
          <cell r="HS1040">
            <v>3975.6535799999997</v>
          </cell>
          <cell r="KA1040">
            <v>3190.2023199999999</v>
          </cell>
          <cell r="NM1040">
            <v>1749.0581799999998</v>
          </cell>
          <cell r="OB1040">
            <v>12054.559679999998</v>
          </cell>
        </row>
        <row r="1109">
          <cell r="N1109">
            <v>482</v>
          </cell>
          <cell r="Z1109">
            <v>912</v>
          </cell>
          <cell r="AL1109">
            <v>783</v>
          </cell>
          <cell r="BD1109">
            <v>0</v>
          </cell>
          <cell r="BG1109">
            <v>2177</v>
          </cell>
          <cell r="FK1109">
            <v>2119.1847799999996</v>
          </cell>
          <cell r="HS1109">
            <v>3973.9933399999986</v>
          </cell>
          <cell r="KA1109">
            <v>3801.0522999999994</v>
          </cell>
          <cell r="NM1109">
            <v>0</v>
          </cell>
          <cell r="OB1109">
            <v>9894.230419999998</v>
          </cell>
        </row>
        <row r="1178">
          <cell r="N1178">
            <v>2421</v>
          </cell>
          <cell r="Z1178">
            <v>7045</v>
          </cell>
          <cell r="AL1178">
            <v>7287</v>
          </cell>
          <cell r="BD1178">
            <v>2194</v>
          </cell>
          <cell r="BG1178">
            <v>18947</v>
          </cell>
          <cell r="FK1178">
            <v>10530.749959999997</v>
          </cell>
          <cell r="HS1178">
            <v>30697.184600000004</v>
          </cell>
          <cell r="KA1178">
            <v>30255.698280000001</v>
          </cell>
          <cell r="NM1178">
            <v>8798.8142000000007</v>
          </cell>
          <cell r="OB1178">
            <v>80282.447039999985</v>
          </cell>
        </row>
        <row r="1247">
          <cell r="N1247">
            <v>2401</v>
          </cell>
          <cell r="Z1247">
            <v>3821</v>
          </cell>
          <cell r="AL1247">
            <v>3833</v>
          </cell>
          <cell r="BD1247">
            <v>517</v>
          </cell>
          <cell r="BG1247">
            <v>10572</v>
          </cell>
          <cell r="FK1247">
            <v>10892.537680000005</v>
          </cell>
          <cell r="HS1247">
            <v>17208.333360000008</v>
          </cell>
          <cell r="KA1247">
            <v>17455.891520000001</v>
          </cell>
          <cell r="NM1247">
            <v>2235.61328</v>
          </cell>
          <cell r="OB1247">
            <v>47792.375840000001</v>
          </cell>
        </row>
      </sheetData>
      <sheetData sheetId="5">
        <row r="11">
          <cell r="E11">
            <v>0</v>
          </cell>
          <cell r="N11">
            <v>0</v>
          </cell>
          <cell r="Z11">
            <v>39</v>
          </cell>
          <cell r="AL11">
            <v>121</v>
          </cell>
          <cell r="BD11">
            <v>0</v>
          </cell>
          <cell r="BG11">
            <v>160</v>
          </cell>
          <cell r="EY11">
            <v>0</v>
          </cell>
          <cell r="HG11">
            <v>327.33288000000016</v>
          </cell>
          <cell r="JO11">
            <v>924.62552000000028</v>
          </cell>
          <cell r="NA11">
            <v>0</v>
          </cell>
          <cell r="NP11">
            <v>1251.9584000000007</v>
          </cell>
        </row>
        <row r="80">
          <cell r="N80">
            <v>45</v>
          </cell>
          <cell r="Z80">
            <v>159</v>
          </cell>
          <cell r="AL80">
            <v>84</v>
          </cell>
          <cell r="BD80">
            <v>66</v>
          </cell>
          <cell r="BG80">
            <v>354</v>
          </cell>
          <cell r="EY80">
            <v>336.31683999999996</v>
          </cell>
          <cell r="HG80">
            <v>1254.42624</v>
          </cell>
          <cell r="JO80">
            <v>736.08935999999972</v>
          </cell>
          <cell r="NA80">
            <v>472.73619999999988</v>
          </cell>
          <cell r="NP80">
            <v>2799.5686399999986</v>
          </cell>
        </row>
        <row r="149">
          <cell r="N149">
            <v>10</v>
          </cell>
          <cell r="Z149">
            <v>15</v>
          </cell>
          <cell r="AL149">
            <v>20</v>
          </cell>
          <cell r="BD149">
            <v>0</v>
          </cell>
          <cell r="BG149">
            <v>45</v>
          </cell>
          <cell r="EY149">
            <v>65.744079999999997</v>
          </cell>
          <cell r="HG149">
            <v>95.355560000000011</v>
          </cell>
          <cell r="JO149">
            <v>119.33796000000001</v>
          </cell>
          <cell r="NA149">
            <v>0</v>
          </cell>
          <cell r="NP149">
            <v>280.43759999999997</v>
          </cell>
        </row>
        <row r="218">
          <cell r="N218">
            <v>2</v>
          </cell>
          <cell r="Z218">
            <v>14</v>
          </cell>
          <cell r="AL218">
            <v>27</v>
          </cell>
          <cell r="BD218">
            <v>7</v>
          </cell>
          <cell r="BG218">
            <v>50</v>
          </cell>
          <cell r="EY218">
            <v>7.6999999999999993</v>
          </cell>
          <cell r="HG218">
            <v>101.00171999999999</v>
          </cell>
          <cell r="JO218">
            <v>211.82184000000001</v>
          </cell>
          <cell r="NA218">
            <v>47.600400000000008</v>
          </cell>
          <cell r="NP218">
            <v>368.12396000000007</v>
          </cell>
        </row>
        <row r="287">
          <cell r="N287">
            <v>0</v>
          </cell>
          <cell r="Z287">
            <v>2</v>
          </cell>
          <cell r="AL287">
            <v>286</v>
          </cell>
          <cell r="BD287">
            <v>0</v>
          </cell>
          <cell r="BG287">
            <v>288</v>
          </cell>
          <cell r="EY287">
            <v>0</v>
          </cell>
          <cell r="HG287">
            <v>10.306520000000001</v>
          </cell>
          <cell r="JO287">
            <v>1938.6224800000034</v>
          </cell>
          <cell r="NA287">
            <v>0</v>
          </cell>
          <cell r="NP287">
            <v>1948.9290000000033</v>
          </cell>
        </row>
        <row r="356">
          <cell r="N356">
            <v>0</v>
          </cell>
          <cell r="Z356">
            <v>0</v>
          </cell>
          <cell r="AL356">
            <v>0</v>
          </cell>
          <cell r="BD356">
            <v>15</v>
          </cell>
          <cell r="BG356">
            <v>15</v>
          </cell>
          <cell r="EY356">
            <v>0</v>
          </cell>
          <cell r="HG356">
            <v>0</v>
          </cell>
          <cell r="JO356">
            <v>0</v>
          </cell>
          <cell r="NA356">
            <v>57.75</v>
          </cell>
          <cell r="NP356">
            <v>57.75</v>
          </cell>
        </row>
        <row r="425">
          <cell r="N425">
            <v>0</v>
          </cell>
          <cell r="Z425">
            <v>2</v>
          </cell>
          <cell r="AL425">
            <v>8</v>
          </cell>
          <cell r="BD425">
            <v>8</v>
          </cell>
          <cell r="BG425">
            <v>18</v>
          </cell>
          <cell r="EY425">
            <v>0</v>
          </cell>
          <cell r="HG425">
            <v>10.306519999999999</v>
          </cell>
          <cell r="JO425">
            <v>30.800000000000004</v>
          </cell>
          <cell r="NA425">
            <v>37.813040000000001</v>
          </cell>
          <cell r="NP425">
            <v>78.919560000000004</v>
          </cell>
        </row>
        <row r="494">
          <cell r="N494">
            <v>5</v>
          </cell>
          <cell r="Z494">
            <v>10</v>
          </cell>
          <cell r="AL494">
            <v>10</v>
          </cell>
          <cell r="BD494">
            <v>0</v>
          </cell>
          <cell r="BG494">
            <v>25</v>
          </cell>
          <cell r="EY494">
            <v>19.25</v>
          </cell>
          <cell r="HG494">
            <v>38.5</v>
          </cell>
          <cell r="JO494">
            <v>38.5</v>
          </cell>
          <cell r="NA494">
            <v>0</v>
          </cell>
          <cell r="NP494">
            <v>96.25</v>
          </cell>
        </row>
        <row r="563">
          <cell r="N563">
            <v>6</v>
          </cell>
          <cell r="Z563">
            <v>99</v>
          </cell>
          <cell r="AL563">
            <v>46</v>
          </cell>
          <cell r="BD563">
            <v>0</v>
          </cell>
          <cell r="BG563">
            <v>151</v>
          </cell>
          <cell r="EY563">
            <v>22.443680000000001</v>
          </cell>
          <cell r="HG563">
            <v>683.62628000000029</v>
          </cell>
          <cell r="JO563">
            <v>301.69908000000015</v>
          </cell>
          <cell r="NA563">
            <v>0</v>
          </cell>
          <cell r="NP563">
            <v>1007.7690400000002</v>
          </cell>
        </row>
        <row r="632">
          <cell r="N632">
            <v>0</v>
          </cell>
          <cell r="Z632">
            <v>29</v>
          </cell>
          <cell r="AL632">
            <v>3</v>
          </cell>
          <cell r="BD632">
            <v>0</v>
          </cell>
          <cell r="BG632">
            <v>32</v>
          </cell>
          <cell r="EY632">
            <v>0</v>
          </cell>
          <cell r="HG632">
            <v>190.32300000000001</v>
          </cell>
          <cell r="JO632">
            <v>11.549999999999999</v>
          </cell>
          <cell r="NA632">
            <v>0</v>
          </cell>
          <cell r="NP632">
            <v>201.87299999999999</v>
          </cell>
        </row>
        <row r="701">
          <cell r="N701">
            <v>0</v>
          </cell>
          <cell r="Z701">
            <v>0</v>
          </cell>
          <cell r="AL701">
            <v>22</v>
          </cell>
          <cell r="BD701">
            <v>0</v>
          </cell>
          <cell r="BG701">
            <v>22</v>
          </cell>
          <cell r="EY701">
            <v>0</v>
          </cell>
          <cell r="HG701">
            <v>0</v>
          </cell>
          <cell r="JO701">
            <v>136.76703999999998</v>
          </cell>
          <cell r="NA701">
            <v>0</v>
          </cell>
          <cell r="NP701">
            <v>136.76703999999998</v>
          </cell>
        </row>
        <row r="770">
          <cell r="N770">
            <v>2</v>
          </cell>
          <cell r="Z770">
            <v>6</v>
          </cell>
          <cell r="AL770">
            <v>30</v>
          </cell>
          <cell r="BD770">
            <v>14</v>
          </cell>
          <cell r="BG770">
            <v>52</v>
          </cell>
          <cell r="EY770">
            <v>13.813040000000008</v>
          </cell>
          <cell r="HG770">
            <v>45.161680000000025</v>
          </cell>
          <cell r="JO770">
            <v>248.80880000000013</v>
          </cell>
          <cell r="NA770">
            <v>116.34224000000006</v>
          </cell>
          <cell r="NP770">
            <v>424.12576000000024</v>
          </cell>
        </row>
        <row r="839">
          <cell r="N839">
            <v>0</v>
          </cell>
          <cell r="Z839">
            <v>0</v>
          </cell>
          <cell r="AL839">
            <v>0</v>
          </cell>
          <cell r="BD839">
            <v>20</v>
          </cell>
          <cell r="BG839">
            <v>20</v>
          </cell>
          <cell r="EY839">
            <v>0</v>
          </cell>
          <cell r="HG839">
            <v>0</v>
          </cell>
          <cell r="JO839">
            <v>0</v>
          </cell>
          <cell r="NA839">
            <v>91.026080000000007</v>
          </cell>
          <cell r="NP839">
            <v>91.026080000000007</v>
          </cell>
        </row>
        <row r="908">
          <cell r="N908">
            <v>0</v>
          </cell>
          <cell r="Z908">
            <v>20</v>
          </cell>
          <cell r="AL908">
            <v>25</v>
          </cell>
          <cell r="BD908">
            <v>0</v>
          </cell>
          <cell r="BG908">
            <v>45</v>
          </cell>
          <cell r="EY908">
            <v>0</v>
          </cell>
          <cell r="HG908">
            <v>97.650400000000019</v>
          </cell>
          <cell r="JO908">
            <v>130.50712000000001</v>
          </cell>
          <cell r="NA908">
            <v>0</v>
          </cell>
          <cell r="NP908">
            <v>228.15752000000003</v>
          </cell>
        </row>
        <row r="977">
          <cell r="N977">
            <v>0</v>
          </cell>
          <cell r="Z977">
            <v>0</v>
          </cell>
          <cell r="AL977">
            <v>0</v>
          </cell>
          <cell r="BD977">
            <v>47</v>
          </cell>
          <cell r="BG977">
            <v>47</v>
          </cell>
          <cell r="EY977">
            <v>0</v>
          </cell>
          <cell r="HG977">
            <v>0</v>
          </cell>
          <cell r="JO977">
            <v>0</v>
          </cell>
          <cell r="NA977">
            <v>246.22904000000003</v>
          </cell>
          <cell r="NP977">
            <v>246.22904000000003</v>
          </cell>
        </row>
        <row r="1046">
          <cell r="N1046">
            <v>0</v>
          </cell>
          <cell r="Z1046">
            <v>0</v>
          </cell>
          <cell r="AL1046">
            <v>62</v>
          </cell>
          <cell r="BD1046">
            <v>0</v>
          </cell>
          <cell r="BG1046">
            <v>62</v>
          </cell>
          <cell r="EY1046">
            <v>0</v>
          </cell>
          <cell r="HG1046">
            <v>0</v>
          </cell>
          <cell r="JO1046">
            <v>488.88024000000007</v>
          </cell>
          <cell r="NA1046">
            <v>0</v>
          </cell>
          <cell r="NP1046">
            <v>488.88024000000007</v>
          </cell>
        </row>
        <row r="1115">
          <cell r="N1115">
            <v>1</v>
          </cell>
          <cell r="Z1115">
            <v>28</v>
          </cell>
          <cell r="AL1115">
            <v>107</v>
          </cell>
          <cell r="BD1115">
            <v>0</v>
          </cell>
          <cell r="BG1115">
            <v>136</v>
          </cell>
          <cell r="EY1115">
            <v>6.4565200000000011</v>
          </cell>
          <cell r="HG1115">
            <v>169.75120000000001</v>
          </cell>
          <cell r="JO1115">
            <v>619.14984000000004</v>
          </cell>
          <cell r="NA1115">
            <v>0</v>
          </cell>
          <cell r="NP1115">
            <v>795.35756000000003</v>
          </cell>
        </row>
        <row r="1184">
          <cell r="N1184">
            <v>9</v>
          </cell>
          <cell r="Z1184">
            <v>157</v>
          </cell>
          <cell r="AL1184">
            <v>193</v>
          </cell>
          <cell r="BD1184">
            <v>24</v>
          </cell>
          <cell r="BG1184">
            <v>383</v>
          </cell>
          <cell r="EY1184">
            <v>70.814880000000002</v>
          </cell>
          <cell r="HG1184">
            <v>1164.8645600000002</v>
          </cell>
          <cell r="JO1184">
            <v>987.38200000000006</v>
          </cell>
          <cell r="NA1184">
            <v>159.52975999999998</v>
          </cell>
          <cell r="NP1184">
            <v>2382.5911999999994</v>
          </cell>
        </row>
        <row r="1253">
          <cell r="N1253">
            <v>18</v>
          </cell>
          <cell r="Z1253">
            <v>102</v>
          </cell>
          <cell r="AL1253">
            <v>34</v>
          </cell>
          <cell r="BD1253">
            <v>0</v>
          </cell>
          <cell r="BG1253">
            <v>154</v>
          </cell>
          <cell r="EY1253">
            <v>121.93604000000002</v>
          </cell>
          <cell r="HG1253">
            <v>718.38595999999995</v>
          </cell>
          <cell r="JO1253">
            <v>260.15972000000005</v>
          </cell>
          <cell r="NA1253">
            <v>0</v>
          </cell>
          <cell r="NP1253">
            <v>1100.48172</v>
          </cell>
        </row>
      </sheetData>
      <sheetData sheetId="6">
        <row r="11">
          <cell r="E11">
            <v>43</v>
          </cell>
          <cell r="N11">
            <v>129</v>
          </cell>
          <cell r="Z11">
            <v>174</v>
          </cell>
          <cell r="AL11">
            <v>173</v>
          </cell>
          <cell r="BD11">
            <v>0</v>
          </cell>
          <cell r="BG11">
            <v>476</v>
          </cell>
          <cell r="EI11">
            <v>224.9940600000001</v>
          </cell>
          <cell r="GQ11">
            <v>303.48036000000013</v>
          </cell>
          <cell r="IY11">
            <v>301.73622000000012</v>
          </cell>
          <cell r="MK11">
            <v>0</v>
          </cell>
          <cell r="NB11">
            <v>830.21064000000024</v>
          </cell>
        </row>
        <row r="21">
          <cell r="N21">
            <v>75</v>
          </cell>
          <cell r="Z21">
            <v>722</v>
          </cell>
          <cell r="AL21">
            <v>154</v>
          </cell>
          <cell r="BD21">
            <v>209</v>
          </cell>
          <cell r="BG21">
            <v>1160</v>
          </cell>
          <cell r="EI21">
            <v>130.81050000000005</v>
          </cell>
          <cell r="GQ21">
            <v>1259.2690800000003</v>
          </cell>
          <cell r="IY21">
            <v>268.5975600000001</v>
          </cell>
          <cell r="MK21">
            <v>364.52526000000012</v>
          </cell>
          <cell r="NB21">
            <v>2023.2024000000004</v>
          </cell>
        </row>
        <row r="31">
          <cell r="N31">
            <v>306</v>
          </cell>
          <cell r="Z31">
            <v>384</v>
          </cell>
          <cell r="AL31">
            <v>562</v>
          </cell>
          <cell r="BD31">
            <v>0</v>
          </cell>
          <cell r="BG31">
            <v>1252</v>
          </cell>
          <cell r="EI31">
            <v>533.70684000000028</v>
          </cell>
          <cell r="GQ31">
            <v>669.74976000000026</v>
          </cell>
          <cell r="IY31">
            <v>980.20668000000035</v>
          </cell>
          <cell r="MK31">
            <v>0</v>
          </cell>
          <cell r="NB31">
            <v>2183.6632800000007</v>
          </cell>
        </row>
        <row r="41">
          <cell r="N41">
            <v>126</v>
          </cell>
          <cell r="Z41">
            <v>168</v>
          </cell>
          <cell r="AL41">
            <v>168</v>
          </cell>
          <cell r="BD41">
            <v>42</v>
          </cell>
          <cell r="BG41">
            <v>504</v>
          </cell>
          <cell r="EI41">
            <v>219.76164000000009</v>
          </cell>
          <cell r="GQ41">
            <v>293.01552000000015</v>
          </cell>
          <cell r="IY41">
            <v>293.01552000000015</v>
          </cell>
          <cell r="MK41">
            <v>73.253880000000038</v>
          </cell>
          <cell r="NB41">
            <v>879.04656000000034</v>
          </cell>
        </row>
        <row r="51">
          <cell r="N51">
            <v>464</v>
          </cell>
          <cell r="Z51">
            <v>471</v>
          </cell>
          <cell r="AL51">
            <v>678</v>
          </cell>
          <cell r="BD51">
            <v>225</v>
          </cell>
          <cell r="BG51">
            <v>1838</v>
          </cell>
          <cell r="EI51">
            <v>809.28096000000039</v>
          </cell>
          <cell r="GQ51">
            <v>821.48994000000016</v>
          </cell>
          <cell r="IY51">
            <v>1182.5269200000002</v>
          </cell>
          <cell r="MK51">
            <v>392.43150000000009</v>
          </cell>
          <cell r="NB51">
            <v>3205.7293200000008</v>
          </cell>
        </row>
        <row r="61">
          <cell r="N61">
            <v>40</v>
          </cell>
          <cell r="Z61">
            <v>80</v>
          </cell>
          <cell r="AL61">
            <v>68</v>
          </cell>
          <cell r="BD61">
            <v>20</v>
          </cell>
          <cell r="BG61">
            <v>208</v>
          </cell>
          <cell r="EI61">
            <v>69.76560000000002</v>
          </cell>
          <cell r="GQ61">
            <v>139.53120000000004</v>
          </cell>
          <cell r="IY61">
            <v>118.60152000000005</v>
          </cell>
          <cell r="MK61">
            <v>34.88280000000001</v>
          </cell>
          <cell r="NB61">
            <v>362.7811200000001</v>
          </cell>
        </row>
        <row r="71">
          <cell r="N71">
            <v>45</v>
          </cell>
          <cell r="Z71">
            <v>60</v>
          </cell>
          <cell r="AL71">
            <v>60</v>
          </cell>
          <cell r="BD71">
            <v>15</v>
          </cell>
          <cell r="BG71">
            <v>180</v>
          </cell>
          <cell r="EI71">
            <v>78.486300000000028</v>
          </cell>
          <cell r="GQ71">
            <v>104.64840000000002</v>
          </cell>
          <cell r="IY71">
            <v>104.64840000000002</v>
          </cell>
          <cell r="MK71">
            <v>26.162100000000006</v>
          </cell>
          <cell r="NB71">
            <v>313.94520000000011</v>
          </cell>
        </row>
        <row r="81">
          <cell r="N81">
            <v>183</v>
          </cell>
          <cell r="Z81">
            <v>152</v>
          </cell>
          <cell r="AL81">
            <v>258</v>
          </cell>
          <cell r="BD81">
            <v>77</v>
          </cell>
          <cell r="BG81">
            <v>670</v>
          </cell>
          <cell r="EI81">
            <v>319.1776200000001</v>
          </cell>
          <cell r="GQ81">
            <v>265.10928000000013</v>
          </cell>
          <cell r="IY81">
            <v>449.98812000000021</v>
          </cell>
          <cell r="MK81">
            <v>134.29878000000005</v>
          </cell>
          <cell r="NB81">
            <v>1168.5738000000006</v>
          </cell>
        </row>
        <row r="91">
          <cell r="N91">
            <v>75</v>
          </cell>
          <cell r="Z91">
            <v>100</v>
          </cell>
          <cell r="AL91">
            <v>100</v>
          </cell>
          <cell r="BD91">
            <v>25</v>
          </cell>
          <cell r="BG91">
            <v>300</v>
          </cell>
          <cell r="EI91">
            <v>130.81050000000002</v>
          </cell>
          <cell r="GQ91">
            <v>174.41400000000007</v>
          </cell>
          <cell r="IY91">
            <v>174.41400000000007</v>
          </cell>
          <cell r="MK91">
            <v>43.603500000000018</v>
          </cell>
          <cell r="NB91">
            <v>523.24200000000008</v>
          </cell>
        </row>
        <row r="101">
          <cell r="N101">
            <v>75</v>
          </cell>
          <cell r="Z101">
            <v>141</v>
          </cell>
          <cell r="AL101">
            <v>112</v>
          </cell>
          <cell r="BD101">
            <v>0</v>
          </cell>
          <cell r="BG101">
            <v>328</v>
          </cell>
          <cell r="EI101">
            <v>130.81050000000005</v>
          </cell>
          <cell r="GQ101">
            <v>245.92374000000012</v>
          </cell>
          <cell r="IY101">
            <v>195.34368000000006</v>
          </cell>
          <cell r="MK101">
            <v>0</v>
          </cell>
          <cell r="NB101">
            <v>572.07792000000018</v>
          </cell>
        </row>
        <row r="111">
          <cell r="N111">
            <v>15</v>
          </cell>
          <cell r="Z111">
            <v>20</v>
          </cell>
          <cell r="AL111">
            <v>20</v>
          </cell>
          <cell r="BD111">
            <v>5</v>
          </cell>
          <cell r="BG111">
            <v>60</v>
          </cell>
          <cell r="EI111">
            <v>26.162100000000006</v>
          </cell>
          <cell r="GQ111">
            <v>34.88280000000001</v>
          </cell>
          <cell r="IY111">
            <v>34.88280000000001</v>
          </cell>
          <cell r="MK111">
            <v>8.7207000000000026</v>
          </cell>
          <cell r="NB111">
            <v>104.64840000000002</v>
          </cell>
        </row>
        <row r="121">
          <cell r="N121">
            <v>111</v>
          </cell>
          <cell r="Z121">
            <v>150</v>
          </cell>
          <cell r="AL121">
            <v>133</v>
          </cell>
          <cell r="BD121">
            <v>1</v>
          </cell>
          <cell r="BG121">
            <v>395</v>
          </cell>
          <cell r="EI121">
            <v>193.5995400000001</v>
          </cell>
          <cell r="GQ121">
            <v>261.62100000000009</v>
          </cell>
          <cell r="IY121">
            <v>231.97062000000008</v>
          </cell>
          <cell r="MK121">
            <v>1.7441400000000005</v>
          </cell>
          <cell r="NB121">
            <v>688.93530000000021</v>
          </cell>
        </row>
        <row r="131">
          <cell r="N131">
            <v>15</v>
          </cell>
          <cell r="Z131">
            <v>51</v>
          </cell>
          <cell r="AL131">
            <v>24</v>
          </cell>
          <cell r="BD131">
            <v>57</v>
          </cell>
          <cell r="BG131">
            <v>147</v>
          </cell>
          <cell r="EI131">
            <v>26.162099999999999</v>
          </cell>
          <cell r="GQ131">
            <v>88.951346629586666</v>
          </cell>
          <cell r="IY131">
            <v>41.859359999999995</v>
          </cell>
          <cell r="MK131">
            <v>99.41597999999999</v>
          </cell>
          <cell r="NB131">
            <v>256.38878662958666</v>
          </cell>
        </row>
        <row r="141">
          <cell r="N141">
            <v>306</v>
          </cell>
          <cell r="Z141">
            <v>407</v>
          </cell>
          <cell r="AL141">
            <v>407</v>
          </cell>
          <cell r="BD141">
            <v>101</v>
          </cell>
          <cell r="BG141">
            <v>1221</v>
          </cell>
          <cell r="EI141">
            <v>533.70684000000028</v>
          </cell>
          <cell r="GQ141">
            <v>709.86498000000029</v>
          </cell>
          <cell r="IY141">
            <v>709.86498000000029</v>
          </cell>
          <cell r="MK141">
            <v>176.15814000000003</v>
          </cell>
          <cell r="NB141">
            <v>2129.5949400000009</v>
          </cell>
        </row>
        <row r="151">
          <cell r="N151">
            <v>153</v>
          </cell>
          <cell r="Z151">
            <v>134</v>
          </cell>
          <cell r="AL151">
            <v>106</v>
          </cell>
          <cell r="BD151">
            <v>218</v>
          </cell>
          <cell r="BG151">
            <v>611</v>
          </cell>
          <cell r="EI151">
            <v>266.85342000000014</v>
          </cell>
          <cell r="GQ151">
            <v>233.71476000000007</v>
          </cell>
          <cell r="IY151">
            <v>184.87884000000005</v>
          </cell>
          <cell r="MK151">
            <v>380.22252000000015</v>
          </cell>
          <cell r="NB151">
            <v>1065.6695400000003</v>
          </cell>
        </row>
        <row r="161">
          <cell r="N161">
            <v>54</v>
          </cell>
          <cell r="Z161">
            <v>72</v>
          </cell>
          <cell r="AL161">
            <v>90</v>
          </cell>
          <cell r="BD161">
            <v>19</v>
          </cell>
          <cell r="BG161">
            <v>235</v>
          </cell>
          <cell r="EI161">
            <v>94.183560000000028</v>
          </cell>
          <cell r="GQ161">
            <v>125.57808000000004</v>
          </cell>
          <cell r="IY161">
            <v>156.97260000000006</v>
          </cell>
          <cell r="MK161">
            <v>33.138660000000009</v>
          </cell>
          <cell r="NB161">
            <v>409.87290000000019</v>
          </cell>
        </row>
        <row r="171">
          <cell r="N171">
            <v>121</v>
          </cell>
          <cell r="Z171">
            <v>200</v>
          </cell>
          <cell r="AL171">
            <v>203</v>
          </cell>
          <cell r="BD171">
            <v>50</v>
          </cell>
          <cell r="BG171">
            <v>574</v>
          </cell>
          <cell r="EI171">
            <v>211.04094000000006</v>
          </cell>
          <cell r="GQ171">
            <v>348.82800000000015</v>
          </cell>
          <cell r="IY171">
            <v>354.06042000000008</v>
          </cell>
          <cell r="MK171">
            <v>87.207000000000036</v>
          </cell>
          <cell r="NB171">
            <v>1001.1363600000003</v>
          </cell>
        </row>
        <row r="181">
          <cell r="N181">
            <v>337</v>
          </cell>
          <cell r="Z181">
            <v>1015</v>
          </cell>
          <cell r="AL181">
            <v>941</v>
          </cell>
          <cell r="BD181">
            <v>169</v>
          </cell>
          <cell r="BG181">
            <v>2462</v>
          </cell>
          <cell r="EI181">
            <v>587.77518000000009</v>
          </cell>
          <cell r="GQ181">
            <v>1770.3021000000003</v>
          </cell>
          <cell r="IY181">
            <v>1641.2357400000005</v>
          </cell>
          <cell r="MK181">
            <v>294.75966000000011</v>
          </cell>
          <cell r="NB181">
            <v>4294.072680000002</v>
          </cell>
        </row>
        <row r="191">
          <cell r="N191">
            <v>939</v>
          </cell>
          <cell r="Z191">
            <v>1251</v>
          </cell>
          <cell r="AL191">
            <v>907</v>
          </cell>
          <cell r="BD191">
            <v>0</v>
          </cell>
          <cell r="BG191">
            <v>3097</v>
          </cell>
          <cell r="EI191">
            <v>1637.7474600000005</v>
          </cell>
          <cell r="GQ191">
            <v>2181.9191400000004</v>
          </cell>
          <cell r="IY191">
            <v>1581.9349800000005</v>
          </cell>
          <cell r="MK191">
            <v>0</v>
          </cell>
          <cell r="NB191">
            <v>5401.6015800000014</v>
          </cell>
        </row>
      </sheetData>
      <sheetData sheetId="7">
        <row r="12">
          <cell r="E12">
            <v>1</v>
          </cell>
          <cell r="F12">
            <v>1</v>
          </cell>
          <cell r="J12">
            <v>4</v>
          </cell>
          <cell r="N12">
            <v>37</v>
          </cell>
          <cell r="T12">
            <v>0</v>
          </cell>
          <cell r="U12">
            <v>42</v>
          </cell>
          <cell r="AY12">
            <v>6.0371740000000029</v>
          </cell>
          <cell r="BS12">
            <v>24.148696000000012</v>
          </cell>
          <cell r="CM12">
            <v>223.37543800000009</v>
          </cell>
          <cell r="DQ12">
            <v>0</v>
          </cell>
          <cell r="DV12">
            <v>253.56130800000008</v>
          </cell>
        </row>
        <row r="21">
          <cell r="F21">
            <v>2</v>
          </cell>
          <cell r="J21">
            <v>5</v>
          </cell>
          <cell r="N21">
            <v>13</v>
          </cell>
          <cell r="T21">
            <v>95</v>
          </cell>
          <cell r="U21">
            <v>115</v>
          </cell>
          <cell r="AY21">
            <v>12.074347999999997</v>
          </cell>
          <cell r="BS21">
            <v>30.185869999999987</v>
          </cell>
          <cell r="CM21">
            <v>78.483261999999982</v>
          </cell>
          <cell r="DQ21">
            <v>573.53152999999986</v>
          </cell>
          <cell r="DV21">
            <v>694.27500999999995</v>
          </cell>
        </row>
        <row r="30">
          <cell r="F30">
            <v>6</v>
          </cell>
          <cell r="J30">
            <v>8</v>
          </cell>
          <cell r="N30">
            <v>43</v>
          </cell>
          <cell r="T30">
            <v>0</v>
          </cell>
          <cell r="U30">
            <v>57</v>
          </cell>
          <cell r="AY30">
            <v>36.223044000000002</v>
          </cell>
          <cell r="BS30">
            <v>48.297392000000002</v>
          </cell>
          <cell r="CM30">
            <v>259.59848199999999</v>
          </cell>
          <cell r="DQ30">
            <v>0</v>
          </cell>
          <cell r="DV30">
            <v>344.11891799999995</v>
          </cell>
        </row>
        <row r="39">
          <cell r="F39">
            <v>3</v>
          </cell>
          <cell r="J39">
            <v>3</v>
          </cell>
          <cell r="N39">
            <v>2</v>
          </cell>
          <cell r="T39">
            <v>4</v>
          </cell>
          <cell r="U39">
            <v>12</v>
          </cell>
          <cell r="AY39">
            <v>18.111522000000008</v>
          </cell>
          <cell r="BS39">
            <v>18.111522000000008</v>
          </cell>
          <cell r="CM39">
            <v>12.074348000000006</v>
          </cell>
          <cell r="DQ39">
            <v>24.148696000000012</v>
          </cell>
          <cell r="DV39">
            <v>72.446088000000032</v>
          </cell>
        </row>
        <row r="48">
          <cell r="F48">
            <v>0</v>
          </cell>
          <cell r="J48">
            <v>9</v>
          </cell>
          <cell r="N48">
            <v>44</v>
          </cell>
          <cell r="T48">
            <v>9</v>
          </cell>
          <cell r="U48">
            <v>62</v>
          </cell>
          <cell r="AY48">
            <v>0</v>
          </cell>
          <cell r="BS48">
            <v>54.334566000000017</v>
          </cell>
          <cell r="CM48">
            <v>265.6356560000001</v>
          </cell>
          <cell r="DQ48">
            <v>54.334566000000024</v>
          </cell>
          <cell r="DV48">
            <v>374.30478800000014</v>
          </cell>
        </row>
        <row r="57">
          <cell r="F57">
            <v>0</v>
          </cell>
          <cell r="J57">
            <v>0</v>
          </cell>
          <cell r="N57">
            <v>0</v>
          </cell>
          <cell r="T57">
            <v>10</v>
          </cell>
          <cell r="U57">
            <v>10</v>
          </cell>
          <cell r="AY57">
            <v>0</v>
          </cell>
          <cell r="BS57">
            <v>0</v>
          </cell>
          <cell r="CM57">
            <v>0</v>
          </cell>
          <cell r="DQ57">
            <v>60.371740000000003</v>
          </cell>
          <cell r="DV57">
            <v>60.371740000000003</v>
          </cell>
        </row>
        <row r="66">
          <cell r="F66">
            <v>0</v>
          </cell>
          <cell r="J66">
            <v>3</v>
          </cell>
          <cell r="N66">
            <v>2</v>
          </cell>
          <cell r="T66">
            <v>0</v>
          </cell>
          <cell r="U66">
            <v>5</v>
          </cell>
          <cell r="AY66">
            <v>0</v>
          </cell>
          <cell r="BS66">
            <v>18.111522000000001</v>
          </cell>
          <cell r="CM66">
            <v>12.074348000000001</v>
          </cell>
          <cell r="DQ66">
            <v>0</v>
          </cell>
          <cell r="DV66">
            <v>30.185870000000001</v>
          </cell>
        </row>
        <row r="75">
          <cell r="F75">
            <v>0</v>
          </cell>
          <cell r="J75">
            <v>0</v>
          </cell>
          <cell r="N75">
            <v>0</v>
          </cell>
          <cell r="T75">
            <v>9</v>
          </cell>
          <cell r="U75">
            <v>9</v>
          </cell>
          <cell r="AY75">
            <v>0</v>
          </cell>
          <cell r="BS75">
            <v>0</v>
          </cell>
          <cell r="CM75">
            <v>0</v>
          </cell>
          <cell r="DQ75">
            <v>54.334566000000009</v>
          </cell>
          <cell r="DV75">
            <v>54.334566000000009</v>
          </cell>
        </row>
        <row r="84">
          <cell r="F84">
            <v>4</v>
          </cell>
          <cell r="J84">
            <v>4</v>
          </cell>
          <cell r="N84">
            <v>8</v>
          </cell>
          <cell r="T84">
            <v>0</v>
          </cell>
          <cell r="U84">
            <v>16</v>
          </cell>
          <cell r="AY84">
            <v>24.148696000000001</v>
          </cell>
          <cell r="BS84">
            <v>24.148696000000001</v>
          </cell>
          <cell r="CM84">
            <v>48.297392000000002</v>
          </cell>
          <cell r="DQ84">
            <v>0</v>
          </cell>
          <cell r="DV84">
            <v>96.594784000000004</v>
          </cell>
        </row>
        <row r="93">
          <cell r="F93">
            <v>0</v>
          </cell>
          <cell r="J93">
            <v>4</v>
          </cell>
          <cell r="N93">
            <v>4</v>
          </cell>
          <cell r="T93">
            <v>4</v>
          </cell>
          <cell r="U93">
            <v>12</v>
          </cell>
          <cell r="AY93">
            <v>0</v>
          </cell>
          <cell r="BS93">
            <v>24.148696000000001</v>
          </cell>
          <cell r="CM93">
            <v>24.148696000000001</v>
          </cell>
          <cell r="DQ93">
            <v>24.148696000000001</v>
          </cell>
          <cell r="DV93">
            <v>72.446088000000003</v>
          </cell>
        </row>
        <row r="102">
          <cell r="F102">
            <v>0</v>
          </cell>
          <cell r="J102">
            <v>0</v>
          </cell>
          <cell r="N102">
            <v>3</v>
          </cell>
          <cell r="T102">
            <v>0</v>
          </cell>
          <cell r="U102">
            <v>3</v>
          </cell>
          <cell r="AY102">
            <v>0</v>
          </cell>
          <cell r="BS102">
            <v>0</v>
          </cell>
          <cell r="CM102">
            <v>18.111522000000001</v>
          </cell>
          <cell r="DQ102">
            <v>0</v>
          </cell>
          <cell r="DV102">
            <v>18.111522000000001</v>
          </cell>
        </row>
        <row r="111">
          <cell r="F111">
            <v>1</v>
          </cell>
          <cell r="J111">
            <v>4</v>
          </cell>
          <cell r="N111">
            <v>12</v>
          </cell>
          <cell r="T111">
            <v>0</v>
          </cell>
          <cell r="U111">
            <v>17</v>
          </cell>
          <cell r="AY111">
            <v>6.0371740000000029</v>
          </cell>
          <cell r="BS111">
            <v>24.148696000000012</v>
          </cell>
          <cell r="CM111">
            <v>72.446088000000046</v>
          </cell>
          <cell r="DQ111">
            <v>0</v>
          </cell>
          <cell r="DV111">
            <v>102.63195800000005</v>
          </cell>
        </row>
        <row r="120">
          <cell r="F120">
            <v>0</v>
          </cell>
          <cell r="J120">
            <v>0</v>
          </cell>
          <cell r="N120">
            <v>0</v>
          </cell>
          <cell r="T120">
            <v>0</v>
          </cell>
          <cell r="U120">
            <v>0</v>
          </cell>
          <cell r="AY120">
            <v>0</v>
          </cell>
          <cell r="BS120">
            <v>0</v>
          </cell>
          <cell r="CM120">
            <v>0</v>
          </cell>
          <cell r="DQ120">
            <v>0</v>
          </cell>
          <cell r="DV120">
            <v>0</v>
          </cell>
        </row>
        <row r="129">
          <cell r="F129">
            <v>6</v>
          </cell>
          <cell r="J129">
            <v>8</v>
          </cell>
          <cell r="N129">
            <v>25</v>
          </cell>
          <cell r="T129">
            <v>0</v>
          </cell>
          <cell r="U129">
            <v>39</v>
          </cell>
          <cell r="AY129">
            <v>36.223044000000002</v>
          </cell>
          <cell r="BS129">
            <v>48.297392000000002</v>
          </cell>
          <cell r="CM129">
            <v>150.92935</v>
          </cell>
          <cell r="DQ129">
            <v>0</v>
          </cell>
          <cell r="DV129">
            <v>235.44978600000002</v>
          </cell>
        </row>
        <row r="138">
          <cell r="F138">
            <v>0</v>
          </cell>
          <cell r="J138">
            <v>0</v>
          </cell>
          <cell r="N138">
            <v>1</v>
          </cell>
          <cell r="T138">
            <v>4</v>
          </cell>
          <cell r="U138">
            <v>5</v>
          </cell>
          <cell r="AY138">
            <v>0</v>
          </cell>
          <cell r="BS138">
            <v>0</v>
          </cell>
          <cell r="CM138">
            <v>6.0371740000000003</v>
          </cell>
          <cell r="DQ138">
            <v>24.148696000000001</v>
          </cell>
          <cell r="DV138">
            <v>30.185870000000001</v>
          </cell>
        </row>
        <row r="147">
          <cell r="F147">
            <v>1</v>
          </cell>
          <cell r="J147">
            <v>2</v>
          </cell>
          <cell r="N147">
            <v>3</v>
          </cell>
          <cell r="T147">
            <v>0</v>
          </cell>
          <cell r="U147">
            <v>6</v>
          </cell>
          <cell r="AY147">
            <v>6.0371740000000003</v>
          </cell>
          <cell r="BS147">
            <v>12.074348000000001</v>
          </cell>
          <cell r="CM147">
            <v>18.111522000000001</v>
          </cell>
          <cell r="DQ147">
            <v>0</v>
          </cell>
          <cell r="DV147">
            <v>36.223044000000002</v>
          </cell>
        </row>
        <row r="156">
          <cell r="F156">
            <v>12</v>
          </cell>
          <cell r="J156">
            <v>0</v>
          </cell>
          <cell r="N156">
            <v>33</v>
          </cell>
          <cell r="T156">
            <v>0</v>
          </cell>
          <cell r="U156">
            <v>45</v>
          </cell>
          <cell r="AY156">
            <v>72.446088000000003</v>
          </cell>
          <cell r="BS156">
            <v>0</v>
          </cell>
          <cell r="CM156">
            <v>199.226742</v>
          </cell>
          <cell r="DQ156">
            <v>0</v>
          </cell>
          <cell r="DV156">
            <v>271.67283000000003</v>
          </cell>
        </row>
        <row r="165">
          <cell r="F165">
            <v>18</v>
          </cell>
          <cell r="J165">
            <v>25</v>
          </cell>
          <cell r="N165">
            <v>28</v>
          </cell>
          <cell r="T165">
            <v>90</v>
          </cell>
          <cell r="U165">
            <v>161</v>
          </cell>
          <cell r="AY165">
            <v>108.66913200000002</v>
          </cell>
          <cell r="BS165">
            <v>150.92935</v>
          </cell>
          <cell r="CM165">
            <v>169.04087200000004</v>
          </cell>
          <cell r="DQ165">
            <v>543.34566000000007</v>
          </cell>
          <cell r="DV165">
            <v>971.98501399999998</v>
          </cell>
        </row>
        <row r="174">
          <cell r="F174">
            <v>2</v>
          </cell>
          <cell r="J174">
            <v>48</v>
          </cell>
          <cell r="N174">
            <v>43</v>
          </cell>
          <cell r="T174">
            <v>0</v>
          </cell>
          <cell r="U174">
            <v>93</v>
          </cell>
          <cell r="AY174">
            <v>12.074348000000001</v>
          </cell>
          <cell r="BS174">
            <v>289.78435200000001</v>
          </cell>
          <cell r="CM174">
            <v>259.59848200000005</v>
          </cell>
          <cell r="DQ174">
            <v>0</v>
          </cell>
          <cell r="DV174">
            <v>561.4571820000001</v>
          </cell>
        </row>
      </sheetData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Лист1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32 карата"/>
      <sheetName val="ИП Монгуш"/>
      <sheetName val="ИП Саражакова"/>
      <sheetName val="ООО МЕДСТАР Т"/>
      <sheetName val="ООО АЛЬБАМЕД"/>
      <sheetName val="Серебрянка1"/>
      <sheetName val="ТПГГ"/>
      <sheetName val="базовая ставка"/>
      <sheetName val="Санталь17"/>
      <sheetName val="Якутия"/>
      <sheetName val="Новосибирск"/>
      <sheetName val="ООО РДЦ "/>
      <sheetName val="ООО Алдан"/>
      <sheetName val="Тубдиспансер"/>
      <sheetName val="СПИД"/>
      <sheetName val="гиппократ"/>
      <sheetName val="СВОД"/>
      <sheetName val="Объемы"/>
      <sheetName val="Стоимость"/>
      <sheetName val="Свод МО Формула !!!!!!"/>
      <sheetName val="АПП кв"/>
      <sheetName val="КС кв"/>
      <sheetName val="ДС кв"/>
      <sheetName val="Реаб кв"/>
      <sheetName val="Скорая кв"/>
      <sheetName val="Свод кв"/>
      <sheetName val="Приложение к протоколу"/>
      <sheetName val="2022-4"/>
      <sheetName val="2022-12"/>
      <sheetName val="2023"/>
      <sheetName val="2023-1 "/>
      <sheetName val="2023-2"/>
      <sheetName val="2023-3"/>
      <sheetName val="2023-4 "/>
      <sheetName val="2023-5"/>
      <sheetName val="2023-6"/>
      <sheetName val="2023-7"/>
      <sheetName val="2023-8"/>
      <sheetName val="2023-9"/>
      <sheetName val="2023-11"/>
      <sheetName val="2023-12"/>
      <sheetName val="2023-14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57">
          <cell r="U57">
            <v>3367847.888195158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  <sheetName val="Лист2"/>
      <sheetName val="Export (2)"/>
    </sheetNames>
    <sheetDataSet>
      <sheetData sheetId="0"/>
      <sheetData sheetId="1">
        <row r="28">
          <cell r="P28">
            <v>6526.7414399999889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ECBF-8614-4A48-B045-3E04AD9BFD54}">
  <dimension ref="A1:V1805"/>
  <sheetViews>
    <sheetView tabSelected="1" zoomScale="69" zoomScaleNormal="69" workbookViewId="0">
      <pane xSplit="6" ySplit="9" topLeftCell="G1732" activePane="bottomRight" state="frozen"/>
      <selection pane="topRight" activeCell="G1" sqref="G1"/>
      <selection pane="bottomLeft" activeCell="A7" sqref="A7"/>
      <selection pane="bottomRight" activeCell="N2" sqref="N2"/>
    </sheetView>
  </sheetViews>
  <sheetFormatPr defaultColWidth="11.5703125" defaultRowHeight="15" x14ac:dyDescent="0.25"/>
  <cols>
    <col min="2" max="2" width="11.5703125" style="146"/>
    <col min="3" max="3" width="16.28515625" style="152" customWidth="1"/>
    <col min="4" max="4" width="11.5703125" style="153"/>
    <col min="5" max="5" width="12.5703125" customWidth="1"/>
    <col min="6" max="6" width="12.140625" customWidth="1"/>
    <col min="7" max="7" width="12.85546875" style="154" customWidth="1"/>
    <col min="8" max="11" width="11.5703125" style="155"/>
    <col min="12" max="12" width="12.85546875" style="154" customWidth="1"/>
    <col min="13" max="16" width="11.5703125" style="155"/>
  </cols>
  <sheetData>
    <row r="1" spans="2:18" s="4" customFormat="1" x14ac:dyDescent="0.25">
      <c r="B1" s="1"/>
      <c r="C1" s="2"/>
      <c r="D1" s="3"/>
      <c r="G1" s="5"/>
      <c r="H1" s="6"/>
      <c r="I1" s="6"/>
      <c r="J1" s="6"/>
      <c r="K1" s="6"/>
      <c r="L1" s="5"/>
      <c r="M1" s="6"/>
      <c r="N1" s="7" t="s">
        <v>172</v>
      </c>
      <c r="O1"/>
      <c r="P1" s="7"/>
    </row>
    <row r="2" spans="2:18" s="4" customFormat="1" x14ac:dyDescent="0.25">
      <c r="B2" s="1"/>
      <c r="C2" s="2"/>
      <c r="D2" s="3"/>
      <c r="G2" s="5"/>
      <c r="H2" s="6"/>
      <c r="I2" s="6"/>
      <c r="J2" s="6"/>
      <c r="K2" s="6"/>
      <c r="L2" s="5"/>
      <c r="M2" s="6"/>
      <c r="N2" s="7" t="s">
        <v>173</v>
      </c>
      <c r="O2"/>
      <c r="P2" s="7"/>
    </row>
    <row r="3" spans="2:18" s="4" customFormat="1" x14ac:dyDescent="0.25">
      <c r="B3" s="1"/>
      <c r="C3" s="2"/>
      <c r="D3" s="3"/>
      <c r="G3" s="5"/>
      <c r="H3" s="6"/>
      <c r="I3" s="6"/>
      <c r="J3" s="6"/>
      <c r="K3" s="6"/>
      <c r="L3" s="5"/>
      <c r="M3" s="6"/>
      <c r="N3" s="7"/>
      <c r="O3"/>
      <c r="P3" s="7"/>
    </row>
    <row r="4" spans="2:18" s="4" customFormat="1" ht="15.75" x14ac:dyDescent="0.25">
      <c r="B4" s="1"/>
      <c r="C4" s="8" t="s">
        <v>0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/>
      <c r="P4" s="7"/>
    </row>
    <row r="5" spans="2:18" s="4" customFormat="1" x14ac:dyDescent="0.25">
      <c r="B5" s="1"/>
      <c r="C5" s="2"/>
      <c r="D5" s="3"/>
      <c r="G5" s="5"/>
      <c r="H5" s="6"/>
      <c r="I5" s="6"/>
      <c r="J5" s="6"/>
      <c r="K5" s="6"/>
      <c r="L5" s="5"/>
      <c r="M5" s="6"/>
      <c r="N5" s="7"/>
      <c r="O5"/>
      <c r="P5" s="7"/>
    </row>
    <row r="6" spans="2:18" ht="14.45" customHeight="1" x14ac:dyDescent="0.25"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  <c r="G6" s="10" t="s">
        <v>6</v>
      </c>
      <c r="H6" s="11"/>
      <c r="I6" s="11"/>
      <c r="J6" s="11"/>
      <c r="K6" s="11"/>
      <c r="L6" s="10"/>
      <c r="M6" s="11"/>
      <c r="N6" s="11"/>
      <c r="O6" s="11"/>
      <c r="P6" s="11"/>
      <c r="Q6" s="12"/>
      <c r="R6" s="12"/>
    </row>
    <row r="7" spans="2:18" x14ac:dyDescent="0.25">
      <c r="B7" s="9"/>
      <c r="C7" s="9"/>
      <c r="D7" s="9"/>
      <c r="E7" s="9"/>
      <c r="F7" s="9"/>
      <c r="G7" s="11" t="s">
        <v>4</v>
      </c>
      <c r="H7" s="11"/>
      <c r="I7" s="11"/>
      <c r="J7" s="11"/>
      <c r="K7" s="11"/>
      <c r="L7" s="11" t="s">
        <v>5</v>
      </c>
      <c r="M7" s="11"/>
      <c r="N7" s="11"/>
      <c r="O7" s="11"/>
      <c r="P7" s="11"/>
      <c r="Q7" s="12"/>
      <c r="R7" s="12"/>
    </row>
    <row r="8" spans="2:18" ht="30" x14ac:dyDescent="0.25">
      <c r="B8" s="9"/>
      <c r="C8" s="9"/>
      <c r="D8" s="9"/>
      <c r="E8" s="9"/>
      <c r="F8" s="9"/>
      <c r="G8" s="13" t="s">
        <v>7</v>
      </c>
      <c r="H8" s="13" t="s">
        <v>8</v>
      </c>
      <c r="I8" s="13" t="s">
        <v>9</v>
      </c>
      <c r="J8" s="13" t="s">
        <v>10</v>
      </c>
      <c r="K8" s="13" t="s">
        <v>11</v>
      </c>
      <c r="L8" s="13" t="s">
        <v>7</v>
      </c>
      <c r="M8" s="13" t="s">
        <v>8</v>
      </c>
      <c r="N8" s="13" t="s">
        <v>9</v>
      </c>
      <c r="O8" s="13" t="s">
        <v>10</v>
      </c>
      <c r="P8" s="13" t="s">
        <v>11</v>
      </c>
      <c r="Q8" s="12"/>
      <c r="R8" s="12"/>
    </row>
    <row r="9" spans="2:18" ht="15" customHeight="1" x14ac:dyDescent="0.25">
      <c r="B9" s="14"/>
      <c r="C9" s="14"/>
      <c r="D9" s="14"/>
      <c r="E9" s="15"/>
      <c r="F9" s="16"/>
      <c r="G9" s="15"/>
      <c r="H9" s="15"/>
      <c r="I9" s="15"/>
      <c r="J9" s="15"/>
      <c r="K9" s="15"/>
      <c r="L9" s="16"/>
      <c r="M9" s="16"/>
      <c r="N9" s="16"/>
      <c r="O9" s="16"/>
      <c r="P9" s="16"/>
      <c r="Q9" s="12"/>
      <c r="R9" s="12"/>
    </row>
    <row r="10" spans="2:18" s="21" customFormat="1" ht="43.7" customHeight="1" x14ac:dyDescent="0.25">
      <c r="B10" s="9" t="s">
        <v>12</v>
      </c>
      <c r="C10" s="17" t="s">
        <v>13</v>
      </c>
      <c r="D10" s="18" t="s">
        <v>14</v>
      </c>
      <c r="E10" s="19">
        <f>E11+E12+E13+E14+E16+E17+E18+E19+E20+E21+E22+E23+E24</f>
        <v>16851</v>
      </c>
      <c r="F10" s="19">
        <f>F11+F12+F13+F14+F16+F17+F18+F19+F20+F21+F22+F23+F24</f>
        <v>47596.474962588713</v>
      </c>
      <c r="G10" s="19">
        <f t="shared" ref="G10:P10" si="0">G11+G12+G13+G14+G16+G17+G18+G19+G20+G21+G22+G23+G24</f>
        <v>16851</v>
      </c>
      <c r="H10" s="19">
        <f t="shared" si="0"/>
        <v>3776</v>
      </c>
      <c r="I10" s="19">
        <f t="shared" si="0"/>
        <v>4503</v>
      </c>
      <c r="J10" s="19">
        <f t="shared" si="0"/>
        <v>4322</v>
      </c>
      <c r="K10" s="19">
        <f t="shared" si="0"/>
        <v>4250</v>
      </c>
      <c r="L10" s="19">
        <f t="shared" si="0"/>
        <v>47596.474962588713</v>
      </c>
      <c r="M10" s="19">
        <f t="shared" si="0"/>
        <v>9636.0152926464016</v>
      </c>
      <c r="N10" s="19">
        <f t="shared" si="0"/>
        <v>11628.469303387201</v>
      </c>
      <c r="O10" s="19">
        <f t="shared" si="0"/>
        <v>11149.158918362404</v>
      </c>
      <c r="P10" s="19">
        <f t="shared" si="0"/>
        <v>15182.831448192712</v>
      </c>
      <c r="Q10" s="20">
        <f>E10-G10</f>
        <v>0</v>
      </c>
      <c r="R10" s="20">
        <f>F10-L10</f>
        <v>0</v>
      </c>
    </row>
    <row r="11" spans="2:18" s="21" customFormat="1" ht="15" customHeight="1" x14ac:dyDescent="0.25">
      <c r="B11" s="9"/>
      <c r="C11" s="22" t="s">
        <v>15</v>
      </c>
      <c r="D11" s="23" t="s">
        <v>14</v>
      </c>
      <c r="E11" s="24">
        <f>'[1]заб.без.стом.'!W$10</f>
        <v>5468</v>
      </c>
      <c r="F11" s="25">
        <f>'[1]заб.без.стом.'!EU$10</f>
        <v>17124.491566800003</v>
      </c>
      <c r="G11" s="26">
        <f>SUM(H11:K11)</f>
        <v>5468</v>
      </c>
      <c r="H11" s="26">
        <f>'[1]заб.без.стом.'!G$10</f>
        <v>1319</v>
      </c>
      <c r="I11" s="26">
        <f>'[1]заб.без.стом.'!K$10</f>
        <v>1321</v>
      </c>
      <c r="J11" s="26">
        <f>'[1]заб.без.стом.'!O$10</f>
        <v>1307</v>
      </c>
      <c r="K11" s="26">
        <f>'[1]заб.без.стом.'!V$10</f>
        <v>1521</v>
      </c>
      <c r="L11" s="25">
        <f t="shared" ref="L11:L24" si="1">SUM(M11:P11)</f>
        <v>17124.491566800003</v>
      </c>
      <c r="M11" s="25">
        <f>'[1]заб.без.стом.'!BS$10</f>
        <v>4130.798166900001</v>
      </c>
      <c r="N11" s="25">
        <f>'[1]заб.без.стом.'!CM$10</f>
        <v>4137.0616971000018</v>
      </c>
      <c r="O11" s="25">
        <f>'[1]заб.без.стом.'!DG$10</f>
        <v>4093.2169857000013</v>
      </c>
      <c r="P11" s="25">
        <f>'[1]заб.без.стом.'!EP$10</f>
        <v>4763.4147171000013</v>
      </c>
      <c r="Q11" s="20">
        <f t="shared" ref="Q11:Q82" si="2">E11-G11</f>
        <v>0</v>
      </c>
      <c r="R11" s="20">
        <f t="shared" ref="R11:R82" si="3">F11-L11</f>
        <v>0</v>
      </c>
    </row>
    <row r="12" spans="2:18" s="21" customFormat="1" ht="15" customHeight="1" x14ac:dyDescent="0.25">
      <c r="B12" s="9"/>
      <c r="C12" s="22" t="s">
        <v>16</v>
      </c>
      <c r="D12" s="23" t="s">
        <v>14</v>
      </c>
      <c r="E12" s="24">
        <f>'[1]заб.без.стом.'!W$12</f>
        <v>6540</v>
      </c>
      <c r="F12" s="25">
        <f>'[1]заб.без.стом.'!EU$12</f>
        <v>13272.169952592003</v>
      </c>
      <c r="G12" s="26">
        <f t="shared" ref="G12:G24" si="4">SUM(H12:K12)</f>
        <v>6540</v>
      </c>
      <c r="H12" s="26">
        <f>'[1]заб.без.стом.'!G$12</f>
        <v>1527</v>
      </c>
      <c r="I12" s="26">
        <f>'[1]заб.без.стом.'!K$12</f>
        <v>1971</v>
      </c>
      <c r="J12" s="26">
        <f>'[1]заб.без.стом.'!O$12</f>
        <v>1700</v>
      </c>
      <c r="K12" s="26">
        <f>'[1]заб.без.стом.'!V$12</f>
        <v>1342</v>
      </c>
      <c r="L12" s="25">
        <f t="shared" si="1"/>
        <v>13272.169952592005</v>
      </c>
      <c r="M12" s="25">
        <f>'[1]заб.без.стом.'!BS$12</f>
        <v>3098.8690393896013</v>
      </c>
      <c r="N12" s="25">
        <f>'[1]заб.без.стом.'!CM$12</f>
        <v>3999.9154398408009</v>
      </c>
      <c r="O12" s="25">
        <f>'[1]заб.без.стом.'!DG$12</f>
        <v>3449.9524341600008</v>
      </c>
      <c r="P12" s="25">
        <f>'[1]заб.без.стом.'!EP$12</f>
        <v>2723.4330392016013</v>
      </c>
      <c r="Q12" s="20">
        <f t="shared" si="2"/>
        <v>0</v>
      </c>
      <c r="R12" s="20">
        <f t="shared" si="3"/>
        <v>0</v>
      </c>
    </row>
    <row r="13" spans="2:18" s="21" customFormat="1" ht="15" customHeight="1" x14ac:dyDescent="0.25">
      <c r="B13" s="9"/>
      <c r="C13" s="27" t="s">
        <v>17</v>
      </c>
      <c r="D13" s="23" t="s">
        <v>14</v>
      </c>
      <c r="E13" s="24">
        <f>'[1]заб.без.стом.'!W$13</f>
        <v>0</v>
      </c>
      <c r="F13" s="25">
        <f>'[1]заб.без.стом.'!EU$13</f>
        <v>0</v>
      </c>
      <c r="G13" s="26"/>
      <c r="H13" s="26">
        <f>'[1]заб.без.стом.'!G$13</f>
        <v>0</v>
      </c>
      <c r="I13" s="26">
        <f>'[1]заб.без.стом.'!K$13</f>
        <v>0</v>
      </c>
      <c r="J13" s="26">
        <f>'[1]заб.без.стом.'!O$13</f>
        <v>0</v>
      </c>
      <c r="K13" s="26">
        <f>'[1]заб.без.стом.'!V$13</f>
        <v>0</v>
      </c>
      <c r="L13" s="25">
        <f t="shared" si="1"/>
        <v>0</v>
      </c>
      <c r="M13" s="25">
        <f>'[1]заб.без.стом.'!BS$13</f>
        <v>0</v>
      </c>
      <c r="N13" s="25">
        <f>'[1]заб.без.стом.'!CM$13</f>
        <v>0</v>
      </c>
      <c r="O13" s="25">
        <f>'[1]заб.без.стом.'!DG$13</f>
        <v>0</v>
      </c>
      <c r="P13" s="25">
        <f>'[1]заб.без.стом.'!EP$13</f>
        <v>0</v>
      </c>
      <c r="Q13" s="20">
        <f t="shared" si="2"/>
        <v>0</v>
      </c>
      <c r="R13" s="20">
        <f t="shared" si="3"/>
        <v>0</v>
      </c>
    </row>
    <row r="14" spans="2:18" s="21" customFormat="1" ht="32.25" customHeight="1" x14ac:dyDescent="0.25">
      <c r="B14" s="9"/>
      <c r="C14" s="22" t="s">
        <v>18</v>
      </c>
      <c r="D14" s="23" t="s">
        <v>14</v>
      </c>
      <c r="E14" s="24">
        <f>'[1]заб.без.стом.'!W$14</f>
        <v>438</v>
      </c>
      <c r="F14" s="25">
        <f>'[1]заб.без.стом.'!EU$14</f>
        <v>1152.2390155920002</v>
      </c>
      <c r="G14" s="26">
        <f t="shared" si="4"/>
        <v>438</v>
      </c>
      <c r="H14" s="26">
        <f>'[1]заб.без.стом.'!G$14</f>
        <v>122</v>
      </c>
      <c r="I14" s="26">
        <f>'[1]заб.без.стом.'!K$14</f>
        <v>119</v>
      </c>
      <c r="J14" s="26">
        <f>'[1]заб.без.стом.'!O$14</f>
        <v>120</v>
      </c>
      <c r="K14" s="26">
        <f>'[1]заб.без.стом.'!V$14</f>
        <v>77</v>
      </c>
      <c r="L14" s="25">
        <f>SUM(M14:P14)</f>
        <v>1152.2390155920002</v>
      </c>
      <c r="M14" s="25">
        <f>'[1]заб.без.стом.'!BS$14</f>
        <v>320.94328744800009</v>
      </c>
      <c r="N14" s="25">
        <f>'[1]заб.без.стом.'!CM$14</f>
        <v>313.05123939600014</v>
      </c>
      <c r="O14" s="25">
        <f>'[1]заб.без.стом.'!DG$14</f>
        <v>315.68192208000005</v>
      </c>
      <c r="P14" s="25">
        <f>'[1]заб.без.стом.'!EP$14</f>
        <v>202.56256666800004</v>
      </c>
      <c r="Q14" s="20">
        <f t="shared" si="2"/>
        <v>0</v>
      </c>
      <c r="R14" s="20">
        <f t="shared" si="3"/>
        <v>0</v>
      </c>
    </row>
    <row r="15" spans="2:18" s="21" customFormat="1" ht="30.75" customHeight="1" x14ac:dyDescent="0.25">
      <c r="B15" s="9"/>
      <c r="C15" s="22" t="s">
        <v>19</v>
      </c>
      <c r="D15" s="23" t="s">
        <v>14</v>
      </c>
      <c r="E15" s="24">
        <v>22</v>
      </c>
      <c r="F15" s="25">
        <v>49.456760000000003</v>
      </c>
      <c r="G15" s="26">
        <f t="shared" si="4"/>
        <v>22</v>
      </c>
      <c r="H15" s="26"/>
      <c r="I15" s="26">
        <v>11</v>
      </c>
      <c r="J15" s="26"/>
      <c r="K15" s="26">
        <v>11</v>
      </c>
      <c r="L15" s="25">
        <f>SUM(M15:P15)</f>
        <v>49.456760000000003</v>
      </c>
      <c r="M15" s="25"/>
      <c r="N15" s="25">
        <v>24.728380000000001</v>
      </c>
      <c r="O15" s="25"/>
      <c r="P15" s="25">
        <v>24.728380000000001</v>
      </c>
      <c r="Q15" s="20">
        <f t="shared" si="2"/>
        <v>0</v>
      </c>
      <c r="R15" s="20">
        <f t="shared" si="3"/>
        <v>0</v>
      </c>
    </row>
    <row r="16" spans="2:18" s="21" customFormat="1" ht="15" customHeight="1" x14ac:dyDescent="0.25">
      <c r="B16" s="9"/>
      <c r="C16" s="22" t="s">
        <v>20</v>
      </c>
      <c r="D16" s="23" t="s">
        <v>14</v>
      </c>
      <c r="E16" s="24">
        <f>'[1]заб.без.стом.'!W$15</f>
        <v>727</v>
      </c>
      <c r="F16" s="25">
        <f>'[1]заб.без.стом.'!EU$15</f>
        <v>1712.1485072304004</v>
      </c>
      <c r="G16" s="26">
        <f t="shared" si="4"/>
        <v>727</v>
      </c>
      <c r="H16" s="26">
        <f>'[1]заб.без.стом.'!G$15</f>
        <v>182</v>
      </c>
      <c r="I16" s="26">
        <f>'[1]заб.без.стом.'!K$15</f>
        <v>183</v>
      </c>
      <c r="J16" s="26">
        <f>'[1]заб.без.стом.'!O$15</f>
        <v>175</v>
      </c>
      <c r="K16" s="26">
        <f>'[1]заб.без.стом.'!V$15</f>
        <v>187</v>
      </c>
      <c r="L16" s="25">
        <f t="shared" si="1"/>
        <v>1712.1485072304004</v>
      </c>
      <c r="M16" s="25">
        <f>'[1]заб.без.стом.'!BS$15</f>
        <v>428.62589864640012</v>
      </c>
      <c r="N16" s="25">
        <f>'[1]заб.без.стом.'!CM$15</f>
        <v>430.98098600160006</v>
      </c>
      <c r="O16" s="25">
        <f>'[1]заб.без.стом.'!DG$15</f>
        <v>412.14028716000007</v>
      </c>
      <c r="P16" s="25">
        <f>'[1]заб.без.стом.'!EP$15</f>
        <v>440.40133542240011</v>
      </c>
      <c r="Q16" s="20">
        <f t="shared" si="2"/>
        <v>0</v>
      </c>
      <c r="R16" s="20">
        <f t="shared" si="3"/>
        <v>0</v>
      </c>
    </row>
    <row r="17" spans="2:18" s="21" customFormat="1" ht="15" customHeight="1" x14ac:dyDescent="0.25">
      <c r="B17" s="9"/>
      <c r="C17" s="22" t="s">
        <v>21</v>
      </c>
      <c r="D17" s="23" t="s">
        <v>14</v>
      </c>
      <c r="E17" s="24">
        <f>'[1]заб.без.стом.'!W$16</f>
        <v>949</v>
      </c>
      <c r="F17" s="25">
        <f>'[1]заб.без.стом.'!EU$16</f>
        <v>3685.3358990760016</v>
      </c>
      <c r="G17" s="26">
        <f t="shared" si="4"/>
        <v>949</v>
      </c>
      <c r="H17" s="26">
        <f>'[1]заб.без.стом.'!G$16</f>
        <v>114</v>
      </c>
      <c r="I17" s="26">
        <f>'[1]заб.без.стом.'!K$16</f>
        <v>335</v>
      </c>
      <c r="J17" s="26">
        <f>'[1]заб.без.стом.'!O$16</f>
        <v>213</v>
      </c>
      <c r="K17" s="26">
        <f>'[1]заб.без.стом.'!V$16</f>
        <v>287</v>
      </c>
      <c r="L17" s="25">
        <f t="shared" si="1"/>
        <v>3685.3358990760016</v>
      </c>
      <c r="M17" s="25">
        <f>'[1]заб.без.стом.'!BS$16</f>
        <v>442.70631453600021</v>
      </c>
      <c r="N17" s="25">
        <f>'[1]заб.без.стом.'!CM$16</f>
        <v>1300.9352225400003</v>
      </c>
      <c r="O17" s="25">
        <f>'[1]заб.без.стом.'!DG$16</f>
        <v>827.16179821200035</v>
      </c>
      <c r="P17" s="25">
        <f>'[1]заб.без.стом.'!EP$16</f>
        <v>1114.5325637880005</v>
      </c>
      <c r="Q17" s="20">
        <f t="shared" si="2"/>
        <v>0</v>
      </c>
      <c r="R17" s="20">
        <f t="shared" si="3"/>
        <v>0</v>
      </c>
    </row>
    <row r="18" spans="2:18" s="21" customFormat="1" ht="15" customHeight="1" x14ac:dyDescent="0.25">
      <c r="B18" s="9"/>
      <c r="C18" s="22" t="s">
        <v>22</v>
      </c>
      <c r="D18" s="23" t="s">
        <v>14</v>
      </c>
      <c r="E18" s="24">
        <f>'[1]заб.без.стом.'!W$17</f>
        <v>731</v>
      </c>
      <c r="F18" s="25">
        <f>'[1]заб.без.стом.'!EU$17</f>
        <v>1941.3436043088011</v>
      </c>
      <c r="G18" s="26">
        <f t="shared" si="4"/>
        <v>731</v>
      </c>
      <c r="H18" s="26">
        <f>'[1]заб.без.стом.'!G$17</f>
        <v>180</v>
      </c>
      <c r="I18" s="26">
        <f>'[1]заб.без.стом.'!K$17</f>
        <v>180</v>
      </c>
      <c r="J18" s="26">
        <f>'[1]заб.без.стом.'!O$17</f>
        <v>189</v>
      </c>
      <c r="K18" s="26">
        <f>'[1]заб.без.стом.'!V$17</f>
        <v>182</v>
      </c>
      <c r="L18" s="25">
        <f t="shared" si="1"/>
        <v>1941.3436043088009</v>
      </c>
      <c r="M18" s="25">
        <f>'[1]заб.без.стом.'!BS$17</f>
        <v>478.03262486400018</v>
      </c>
      <c r="N18" s="25">
        <f>'[1]заб.без.стом.'!CM$17</f>
        <v>478.03262486400013</v>
      </c>
      <c r="O18" s="25">
        <f>'[1]заб.без.стом.'!DG$17</f>
        <v>501.93425610720021</v>
      </c>
      <c r="P18" s="25">
        <f>'[1]заб.без.стом.'!EP$17</f>
        <v>483.34409847360024</v>
      </c>
      <c r="Q18" s="20">
        <f t="shared" si="2"/>
        <v>0</v>
      </c>
      <c r="R18" s="20">
        <f t="shared" si="3"/>
        <v>0</v>
      </c>
    </row>
    <row r="19" spans="2:18" s="21" customFormat="1" ht="15" customHeight="1" x14ac:dyDescent="0.25">
      <c r="B19" s="9"/>
      <c r="C19" s="22" t="s">
        <v>23</v>
      </c>
      <c r="D19" s="23" t="s">
        <v>14</v>
      </c>
      <c r="E19" s="24">
        <f>'[1]заб.без.стом.'!W$18</f>
        <v>400</v>
      </c>
      <c r="F19" s="25">
        <f>'[1]заб.без.стом.'!EU$18</f>
        <v>1022.2081286400003</v>
      </c>
      <c r="G19" s="26">
        <f t="shared" si="4"/>
        <v>400</v>
      </c>
      <c r="H19" s="26">
        <f>'[1]заб.без.стом.'!G$18</f>
        <v>0</v>
      </c>
      <c r="I19" s="26">
        <f>'[1]заб.без.стом.'!K$18</f>
        <v>0</v>
      </c>
      <c r="J19" s="26">
        <f>'[1]заб.без.стом.'!O$18</f>
        <v>199</v>
      </c>
      <c r="K19" s="26">
        <f>'[1]заб.без.стом.'!V$18</f>
        <v>201</v>
      </c>
      <c r="L19" s="25">
        <f t="shared" si="1"/>
        <v>1022.2081286400005</v>
      </c>
      <c r="M19" s="25">
        <f>'[1]заб.без.стом.'!BS$18</f>
        <v>0</v>
      </c>
      <c r="N19" s="25">
        <f>'[1]заб.без.стом.'!CM$18</f>
        <v>0</v>
      </c>
      <c r="O19" s="25">
        <f>'[1]заб.без.стом.'!DG$18</f>
        <v>508.54854399840019</v>
      </c>
      <c r="P19" s="25">
        <f>'[1]заб.без.стом.'!EP$18</f>
        <v>513.6595846416003</v>
      </c>
      <c r="Q19" s="20">
        <f t="shared" si="2"/>
        <v>0</v>
      </c>
      <c r="R19" s="20">
        <f t="shared" si="3"/>
        <v>0</v>
      </c>
    </row>
    <row r="20" spans="2:18" s="21" customFormat="1" ht="15" customHeight="1" x14ac:dyDescent="0.25">
      <c r="B20" s="9"/>
      <c r="C20" s="22" t="s">
        <v>24</v>
      </c>
      <c r="D20" s="23" t="s">
        <v>14</v>
      </c>
      <c r="E20" s="24">
        <f>'[1]заб.без.стом.'!W$19</f>
        <v>728</v>
      </c>
      <c r="F20" s="25">
        <f>'[1]заб.без.стом.'!EU$19</f>
        <v>1440.9125954496005</v>
      </c>
      <c r="G20" s="26">
        <f t="shared" si="4"/>
        <v>728</v>
      </c>
      <c r="H20" s="26">
        <f>'[1]заб.без.стом.'!G$19</f>
        <v>182</v>
      </c>
      <c r="I20" s="26">
        <f>'[1]заб.без.стом.'!K$19</f>
        <v>184</v>
      </c>
      <c r="J20" s="26">
        <f>'[1]заб.без.стом.'!O$19</f>
        <v>181</v>
      </c>
      <c r="K20" s="26">
        <f>'[1]заб.без.стом.'!V$19</f>
        <v>181</v>
      </c>
      <c r="L20" s="25">
        <f t="shared" si="1"/>
        <v>1440.9125954496005</v>
      </c>
      <c r="M20" s="25">
        <f>'[1]заб.без.стом.'!BS$19</f>
        <v>360.22814886240013</v>
      </c>
      <c r="N20" s="25">
        <f>'[1]заб.без.стом.'!CM$19</f>
        <v>364.18669994880008</v>
      </c>
      <c r="O20" s="25">
        <f>'[1]заб.без.стом.'!DG$19</f>
        <v>358.24887331920013</v>
      </c>
      <c r="P20" s="25">
        <f>'[1]заб.без.стом.'!EP$19</f>
        <v>358.24887331920013</v>
      </c>
      <c r="Q20" s="20">
        <f t="shared" si="2"/>
        <v>0</v>
      </c>
      <c r="R20" s="20">
        <f t="shared" si="3"/>
        <v>0</v>
      </c>
    </row>
    <row r="21" spans="2:18" s="21" customFormat="1" ht="15" customHeight="1" x14ac:dyDescent="0.25">
      <c r="B21" s="9"/>
      <c r="C21" s="22" t="s">
        <v>25</v>
      </c>
      <c r="D21" s="23" t="s">
        <v>14</v>
      </c>
      <c r="E21" s="24">
        <f>'[1]заб.без.стом.'!W$20</f>
        <v>655</v>
      </c>
      <c r="F21" s="25">
        <f>'[1]заб.без.стом.'!EU$20</f>
        <v>1641.0449124000006</v>
      </c>
      <c r="G21" s="26">
        <f t="shared" si="4"/>
        <v>655</v>
      </c>
      <c r="H21" s="26">
        <f>'[1]заб.без.стом.'!G$20</f>
        <v>150</v>
      </c>
      <c r="I21" s="26">
        <f>'[1]заб.без.стом.'!K$20</f>
        <v>150</v>
      </c>
      <c r="J21" s="26">
        <f>'[1]заб.без.стом.'!O$20</f>
        <v>172</v>
      </c>
      <c r="K21" s="26">
        <f>'[1]заб.без.стом.'!V$20</f>
        <v>183</v>
      </c>
      <c r="L21" s="25">
        <f t="shared" si="1"/>
        <v>1641.0449124000006</v>
      </c>
      <c r="M21" s="25">
        <f>'[1]заб.без.стом.'!BS$20</f>
        <v>375.8118120000002</v>
      </c>
      <c r="N21" s="25">
        <f>'[1]заб.без.стом.'!CM$20</f>
        <v>375.81181200000015</v>
      </c>
      <c r="O21" s="25">
        <f>'[1]заб.без.стом.'!DG$20</f>
        <v>430.93087776000016</v>
      </c>
      <c r="P21" s="25">
        <f>'[1]заб.без.стом.'!EP$20</f>
        <v>458.49041064000011</v>
      </c>
      <c r="Q21" s="20">
        <f t="shared" si="2"/>
        <v>0</v>
      </c>
      <c r="R21" s="20">
        <f t="shared" si="3"/>
        <v>0</v>
      </c>
    </row>
    <row r="22" spans="2:18" s="21" customFormat="1" ht="15" customHeight="1" x14ac:dyDescent="0.25">
      <c r="B22" s="9"/>
      <c r="C22" s="22" t="s">
        <v>26</v>
      </c>
      <c r="D22" s="23" t="s">
        <v>14</v>
      </c>
      <c r="E22" s="24">
        <f>'[1]заб.без.стом.'!W$21</f>
        <v>0</v>
      </c>
      <c r="F22" s="25">
        <f>'[1]заб.без.стом.'!EU$21</f>
        <v>0</v>
      </c>
      <c r="G22" s="26">
        <f t="shared" si="4"/>
        <v>0</v>
      </c>
      <c r="H22" s="26">
        <f>'[1]заб.без.стом.'!G$21</f>
        <v>0</v>
      </c>
      <c r="I22" s="26">
        <f>'[1]заб.без.стом.'!K$21</f>
        <v>0</v>
      </c>
      <c r="J22" s="26">
        <f>'[1]заб.без.стом.'!O$21</f>
        <v>0</v>
      </c>
      <c r="K22" s="26">
        <f>'[1]заб.без.стом.'!V$21</f>
        <v>0</v>
      </c>
      <c r="L22" s="25">
        <f t="shared" si="1"/>
        <v>0</v>
      </c>
      <c r="M22" s="25">
        <f>'[1]заб.без.стом.'!BS$21</f>
        <v>0</v>
      </c>
      <c r="N22" s="25">
        <f>'[1]заб.без.стом.'!CM$21</f>
        <v>0</v>
      </c>
      <c r="O22" s="25">
        <f>'[1]заб.без.стом.'!DG$21</f>
        <v>0</v>
      </c>
      <c r="P22" s="25">
        <f>'[1]заб.без.стом.'!EP$21</f>
        <v>0</v>
      </c>
      <c r="Q22" s="20">
        <f t="shared" si="2"/>
        <v>0</v>
      </c>
      <c r="R22" s="20">
        <f t="shared" si="3"/>
        <v>0</v>
      </c>
    </row>
    <row r="23" spans="2:18" s="21" customFormat="1" ht="15" customHeight="1" x14ac:dyDescent="0.25">
      <c r="B23" s="9"/>
      <c r="C23" s="22" t="s">
        <v>27</v>
      </c>
      <c r="D23" s="23" t="s">
        <v>14</v>
      </c>
      <c r="E23" s="24">
        <f>'[1]заб.без.стом.'!W$22</f>
        <v>0</v>
      </c>
      <c r="F23" s="25">
        <f>'[1]заб.без.стом.'!EU$22</f>
        <v>3785.8121127559066</v>
      </c>
      <c r="G23" s="26">
        <f t="shared" si="4"/>
        <v>0</v>
      </c>
      <c r="H23" s="26">
        <f>'[1]заб.без.стом.'!G$22</f>
        <v>0</v>
      </c>
      <c r="I23" s="26">
        <f>'[1]заб.без.стом.'!K$22</f>
        <v>0</v>
      </c>
      <c r="J23" s="26">
        <f>'[1]заб.без.стом.'!O$22</f>
        <v>0</v>
      </c>
      <c r="K23" s="26">
        <f>'[1]заб.без.стом.'!V$22</f>
        <v>0</v>
      </c>
      <c r="L23" s="25">
        <f t="shared" si="1"/>
        <v>3785.8121127559066</v>
      </c>
      <c r="M23" s="25">
        <f>'[1]заб.без.стом.'!BS$22</f>
        <v>0</v>
      </c>
      <c r="N23" s="25">
        <f>'[1]заб.без.стом.'!CM$22</f>
        <v>0</v>
      </c>
      <c r="O23" s="25">
        <f>'[1]заб.без.стом.'!DG$22</f>
        <v>0</v>
      </c>
      <c r="P23" s="25">
        <f>'[1]заб.без.стом.'!EP$22</f>
        <v>3785.8121127559066</v>
      </c>
      <c r="Q23" s="20">
        <f t="shared" si="2"/>
        <v>0</v>
      </c>
      <c r="R23" s="20">
        <f t="shared" si="3"/>
        <v>0</v>
      </c>
    </row>
    <row r="24" spans="2:18" s="21" customFormat="1" ht="15" customHeight="1" x14ac:dyDescent="0.25">
      <c r="B24" s="9"/>
      <c r="C24" s="22" t="s">
        <v>28</v>
      </c>
      <c r="D24" s="23" t="s">
        <v>14</v>
      </c>
      <c r="E24" s="24">
        <f>'[1]заб.без.стом.'!W$11</f>
        <v>215</v>
      </c>
      <c r="F24" s="25">
        <f>'[1]заб.без.стом.'!EU$11</f>
        <v>818.76866774400025</v>
      </c>
      <c r="G24" s="26">
        <f t="shared" si="4"/>
        <v>215</v>
      </c>
      <c r="H24" s="26">
        <f>'[1]заб.без.стом.'!G$11</f>
        <v>0</v>
      </c>
      <c r="I24" s="26">
        <f>'[1]заб.без.стом.'!K$11</f>
        <v>60</v>
      </c>
      <c r="J24" s="26">
        <f>'[1]заб.без.стом.'!O$11</f>
        <v>66</v>
      </c>
      <c r="K24" s="26">
        <f>'[1]заб.без.стом.'!V$11</f>
        <v>89</v>
      </c>
      <c r="L24" s="25">
        <f t="shared" si="1"/>
        <v>818.76866774400037</v>
      </c>
      <c r="M24" s="25">
        <f>'[1]заб.без.стом.'!BS$11</f>
        <v>0</v>
      </c>
      <c r="N24" s="25">
        <f>'[1]заб.без.стом.'!CM$11</f>
        <v>228.49358169600009</v>
      </c>
      <c r="O24" s="25">
        <f>'[1]заб.без.стом.'!DG$11</f>
        <v>251.3429398656001</v>
      </c>
      <c r="P24" s="25">
        <f>'[1]заб.без.стом.'!EP$11</f>
        <v>338.93214618240017</v>
      </c>
      <c r="Q24" s="20">
        <f t="shared" si="2"/>
        <v>0</v>
      </c>
      <c r="R24" s="20">
        <f t="shared" si="3"/>
        <v>0</v>
      </c>
    </row>
    <row r="25" spans="2:18" s="21" customFormat="1" ht="15" customHeight="1" x14ac:dyDescent="0.25">
      <c r="B25" s="9"/>
      <c r="C25" s="28" t="s">
        <v>29</v>
      </c>
      <c r="D25" s="29" t="s">
        <v>14</v>
      </c>
      <c r="E25" s="30">
        <f>'[1]стом обр.'!W$10</f>
        <v>702</v>
      </c>
      <c r="F25" s="31">
        <f>'[1]стом обр.'!FL$10</f>
        <v>1368.5552225280005</v>
      </c>
      <c r="G25" s="29">
        <f>'[1]стом обр.'!W$10</f>
        <v>702</v>
      </c>
      <c r="H25" s="32">
        <f>'[1]стом обр.'!G$10</f>
        <v>175</v>
      </c>
      <c r="I25" s="32">
        <f>'[1]стом обр.'!K$10</f>
        <v>175</v>
      </c>
      <c r="J25" s="32">
        <f>'[1]стом обр.'!O$10</f>
        <v>176</v>
      </c>
      <c r="K25" s="32">
        <f>'[1]стом обр.'!V$10</f>
        <v>176</v>
      </c>
      <c r="L25" s="33">
        <f>M25+N25+O25+P25</f>
        <v>1368.5552225280003</v>
      </c>
      <c r="M25" s="31">
        <f>'[1]стом обр.'!CJ$10</f>
        <v>341.16405120000013</v>
      </c>
      <c r="N25" s="31">
        <f>'[1]стом обр.'!DD$10</f>
        <v>341.16405120000013</v>
      </c>
      <c r="O25" s="31">
        <f>'[1]стом обр.'!DX$10</f>
        <v>343.11356006400013</v>
      </c>
      <c r="P25" s="31">
        <f>'[1]стом обр.'!FG$10</f>
        <v>343.11356006400013</v>
      </c>
      <c r="Q25" s="20">
        <f t="shared" si="2"/>
        <v>0</v>
      </c>
      <c r="R25" s="20">
        <f t="shared" si="3"/>
        <v>0</v>
      </c>
    </row>
    <row r="26" spans="2:18" s="21" customFormat="1" ht="15" customHeight="1" x14ac:dyDescent="0.25">
      <c r="B26" s="9"/>
      <c r="C26" s="28" t="s">
        <v>30</v>
      </c>
      <c r="D26" s="29" t="s">
        <v>31</v>
      </c>
      <c r="E26" s="30"/>
      <c r="F26" s="31"/>
      <c r="G26" s="29">
        <f>SUBTOTAL(9,H26:K26)</f>
        <v>0</v>
      </c>
      <c r="H26" s="32"/>
      <c r="I26" s="32"/>
      <c r="J26" s="32"/>
      <c r="K26" s="32"/>
      <c r="L26" s="31">
        <f>SUBTOTAL(9,M26:P26)</f>
        <v>0</v>
      </c>
      <c r="M26" s="31"/>
      <c r="N26" s="31"/>
      <c r="O26" s="31"/>
      <c r="P26" s="31"/>
      <c r="Q26" s="20">
        <f t="shared" si="2"/>
        <v>0</v>
      </c>
      <c r="R26" s="20">
        <f t="shared" si="3"/>
        <v>0</v>
      </c>
    </row>
    <row r="27" spans="2:18" s="21" customFormat="1" ht="15" customHeight="1" x14ac:dyDescent="0.25">
      <c r="B27" s="9"/>
      <c r="C27" s="28" t="s">
        <v>32</v>
      </c>
      <c r="D27" s="29" t="s">
        <v>33</v>
      </c>
      <c r="E27" s="30">
        <f>E28+E29</f>
        <v>6446</v>
      </c>
      <c r="F27" s="30">
        <f t="shared" ref="F27:P27" si="5">F28+F29</f>
        <v>8557.3142889440041</v>
      </c>
      <c r="G27" s="30">
        <f t="shared" si="5"/>
        <v>6446</v>
      </c>
      <c r="H27" s="30">
        <f t="shared" si="5"/>
        <v>1608</v>
      </c>
      <c r="I27" s="30">
        <f t="shared" si="5"/>
        <v>1610</v>
      </c>
      <c r="J27" s="30">
        <f t="shared" si="5"/>
        <v>1609</v>
      </c>
      <c r="K27" s="30">
        <f t="shared" si="5"/>
        <v>1619</v>
      </c>
      <c r="L27" s="30">
        <f t="shared" si="5"/>
        <v>8557.3142889440041</v>
      </c>
      <c r="M27" s="30">
        <f t="shared" si="5"/>
        <v>2135.252795170401</v>
      </c>
      <c r="N27" s="30">
        <f t="shared" si="5"/>
        <v>2137.9758183756012</v>
      </c>
      <c r="O27" s="30">
        <f t="shared" si="5"/>
        <v>2136.3385013556008</v>
      </c>
      <c r="P27" s="30">
        <f t="shared" si="5"/>
        <v>2147.7471740424007</v>
      </c>
      <c r="Q27" s="20">
        <f t="shared" si="2"/>
        <v>0</v>
      </c>
      <c r="R27" s="20">
        <f t="shared" si="3"/>
        <v>0</v>
      </c>
    </row>
    <row r="28" spans="2:18" s="21" customFormat="1" ht="15" customHeight="1" x14ac:dyDescent="0.25">
      <c r="B28" s="9"/>
      <c r="C28" s="34" t="s">
        <v>16</v>
      </c>
      <c r="D28" s="23" t="s">
        <v>33</v>
      </c>
      <c r="E28" s="24">
        <f>'[1]неотложка с коэф'!W$10</f>
        <v>3620</v>
      </c>
      <c r="F28" s="25">
        <f>'[1]неотложка с коэф'!EU$10</f>
        <v>3930.2563904240023</v>
      </c>
      <c r="G28" s="26">
        <f>SUM(H28:K28)</f>
        <v>3620</v>
      </c>
      <c r="H28" s="26">
        <f>'[1]неотложка с коэф'!G$10</f>
        <v>902</v>
      </c>
      <c r="I28" s="26">
        <f>'[1]неотложка с коэф'!K$10</f>
        <v>903</v>
      </c>
      <c r="J28" s="26">
        <f>'[1]неотложка с коэф'!O$10</f>
        <v>903</v>
      </c>
      <c r="K28" s="26">
        <f>'[1]неотложка с коэф'!V$10</f>
        <v>912</v>
      </c>
      <c r="L28" s="25">
        <f>'[1]неотложка с коэф'!EU$10</f>
        <v>3930.2563904240023</v>
      </c>
      <c r="M28" s="25">
        <f>'[1]неотложка с коэф'!BS$10</f>
        <v>979.30697905040063</v>
      </c>
      <c r="N28" s="25">
        <f>'[1]неотложка с коэф'!CM$10</f>
        <v>980.39268523560077</v>
      </c>
      <c r="O28" s="25">
        <f>'[1]неотложка с коэф'!DG$10</f>
        <v>980.39268523560077</v>
      </c>
      <c r="P28" s="25">
        <f>'[1]неотложка с коэф'!EP$10</f>
        <v>990.16404090240053</v>
      </c>
      <c r="Q28" s="20">
        <f t="shared" si="2"/>
        <v>0</v>
      </c>
      <c r="R28" s="20">
        <f t="shared" si="3"/>
        <v>0</v>
      </c>
    </row>
    <row r="29" spans="2:18" s="21" customFormat="1" ht="15" customHeight="1" x14ac:dyDescent="0.25">
      <c r="B29" s="9"/>
      <c r="C29" s="34" t="s">
        <v>15</v>
      </c>
      <c r="D29" s="23" t="s">
        <v>33</v>
      </c>
      <c r="E29" s="24">
        <f>'[1]неотложка с коэф'!W$11</f>
        <v>2826</v>
      </c>
      <c r="F29" s="25">
        <f>'[1]неотложка с коэф'!EU$11</f>
        <v>4627.0578985200018</v>
      </c>
      <c r="G29" s="26">
        <f>SUM(H29:K29)</f>
        <v>2826</v>
      </c>
      <c r="H29" s="26">
        <f>'[1]неотложка с коэф'!G$11</f>
        <v>706</v>
      </c>
      <c r="I29" s="26">
        <f>'[1]неотложка с коэф'!K$11</f>
        <v>707</v>
      </c>
      <c r="J29" s="26">
        <f>'[1]неотложка с коэф'!O$11</f>
        <v>706</v>
      </c>
      <c r="K29" s="26">
        <f>'[1]неотложка с коэф'!V$11</f>
        <v>707</v>
      </c>
      <c r="L29" s="25">
        <f>'[1]неотложка с коэф'!EU$11</f>
        <v>4627.0578985200018</v>
      </c>
      <c r="M29" s="25">
        <f>'[1]неотложка с коэф'!BS$11</f>
        <v>1155.9458161200002</v>
      </c>
      <c r="N29" s="25">
        <f>'[1]неотложка с коэф'!CM$11</f>
        <v>1157.5831331400002</v>
      </c>
      <c r="O29" s="25">
        <f>'[1]неотложка с коэф'!DG$11</f>
        <v>1155.9458161200002</v>
      </c>
      <c r="P29" s="25">
        <f>'[1]неотложка с коэф'!EP$11</f>
        <v>1157.5831331400002</v>
      </c>
      <c r="Q29" s="20">
        <f t="shared" si="2"/>
        <v>0</v>
      </c>
      <c r="R29" s="20">
        <f t="shared" si="3"/>
        <v>0</v>
      </c>
    </row>
    <row r="30" spans="2:18" s="21" customFormat="1" ht="15" customHeight="1" x14ac:dyDescent="0.25">
      <c r="B30" s="9"/>
      <c r="C30" s="28" t="s">
        <v>34</v>
      </c>
      <c r="D30" s="29" t="s">
        <v>33</v>
      </c>
      <c r="E30" s="30">
        <f>SUM(E31:E41)</f>
        <v>3067</v>
      </c>
      <c r="F30" s="30">
        <f t="shared" ref="F30:P30" si="6">SUM(F31:F41)</f>
        <v>6514.4405219400041</v>
      </c>
      <c r="G30" s="30">
        <f t="shared" si="6"/>
        <v>3067</v>
      </c>
      <c r="H30" s="30">
        <f t="shared" si="6"/>
        <v>928</v>
      </c>
      <c r="I30" s="30">
        <f t="shared" si="6"/>
        <v>729</v>
      </c>
      <c r="J30" s="30">
        <f t="shared" si="6"/>
        <v>698</v>
      </c>
      <c r="K30" s="30">
        <f t="shared" si="6"/>
        <v>712</v>
      </c>
      <c r="L30" s="30">
        <f t="shared" si="6"/>
        <v>6514.4405219400051</v>
      </c>
      <c r="M30" s="30">
        <f t="shared" si="6"/>
        <v>1841.1369923700011</v>
      </c>
      <c r="N30" s="30">
        <f t="shared" si="6"/>
        <v>1539.3328364700005</v>
      </c>
      <c r="O30" s="30">
        <f t="shared" si="6"/>
        <v>1555.8316722000009</v>
      </c>
      <c r="P30" s="30">
        <f t="shared" si="6"/>
        <v>1578.1390209000008</v>
      </c>
      <c r="Q30" s="20">
        <f t="shared" si="2"/>
        <v>0</v>
      </c>
      <c r="R30" s="20">
        <f t="shared" si="3"/>
        <v>0</v>
      </c>
    </row>
    <row r="31" spans="2:18" s="21" customFormat="1" ht="15" customHeight="1" x14ac:dyDescent="0.25">
      <c r="B31" s="9"/>
      <c r="C31" s="35" t="s">
        <v>15</v>
      </c>
      <c r="D31" s="23" t="s">
        <v>33</v>
      </c>
      <c r="E31" s="24">
        <f>[1]ДНХБ!W$9</f>
        <v>504</v>
      </c>
      <c r="F31" s="25">
        <f>[1]ДНХБ!EI$9</f>
        <v>1412.3425680000012</v>
      </c>
      <c r="G31" s="26">
        <f>SUM(H31:K31)</f>
        <v>504</v>
      </c>
      <c r="H31" s="26">
        <f>[1]ДНХБ!G$9</f>
        <v>115</v>
      </c>
      <c r="I31" s="26">
        <f>[1]ДНХБ!K$9</f>
        <v>129</v>
      </c>
      <c r="J31" s="26">
        <f>[1]ДНХБ!O$9</f>
        <v>133</v>
      </c>
      <c r="K31" s="26">
        <f>[1]ДНХБ!V$9</f>
        <v>127</v>
      </c>
      <c r="L31" s="25">
        <f>SUM(M31:P31)</f>
        <v>1412.3425680000009</v>
      </c>
      <c r="M31" s="25">
        <f>[1]ДНХБ!BG$9</f>
        <v>322.26070500000014</v>
      </c>
      <c r="N31" s="25">
        <f>[1]ДНХБ!CA$9</f>
        <v>361.49244300000021</v>
      </c>
      <c r="O31" s="25">
        <f>[1]ДНХБ!CU$9</f>
        <v>372.70151100000027</v>
      </c>
      <c r="P31" s="25">
        <f>[1]ДНХБ!ED$9</f>
        <v>355.88790900000015</v>
      </c>
      <c r="Q31" s="20">
        <f t="shared" si="2"/>
        <v>0</v>
      </c>
      <c r="R31" s="20">
        <f t="shared" si="3"/>
        <v>0</v>
      </c>
    </row>
    <row r="32" spans="2:18" s="21" customFormat="1" ht="15" customHeight="1" x14ac:dyDescent="0.25">
      <c r="B32" s="9"/>
      <c r="C32" s="35" t="s">
        <v>16</v>
      </c>
      <c r="D32" s="23" t="s">
        <v>33</v>
      </c>
      <c r="E32" s="24">
        <f>[1]ДНХБ!W$10</f>
        <v>1491</v>
      </c>
      <c r="F32" s="25">
        <f>[1]ДНХБ!EI$10</f>
        <v>2770.5544612200015</v>
      </c>
      <c r="G32" s="26">
        <f t="shared" ref="G32:G72" si="7">SUM(H32:K32)</f>
        <v>1491</v>
      </c>
      <c r="H32" s="26">
        <f>[1]ДНХБ!G$10</f>
        <v>600</v>
      </c>
      <c r="I32" s="26">
        <f>[1]ДНХБ!K$10</f>
        <v>329</v>
      </c>
      <c r="J32" s="26">
        <f>[1]ДНХБ!O$10</f>
        <v>257</v>
      </c>
      <c r="K32" s="26">
        <f>[1]ДНХБ!V$10</f>
        <v>305</v>
      </c>
      <c r="L32" s="25">
        <f t="shared" ref="L32:L72" si="8">SUM(M32:P32)</f>
        <v>2770.5544612200015</v>
      </c>
      <c r="M32" s="25">
        <f>[1]ДНХБ!BG$10</f>
        <v>1114.9112520000006</v>
      </c>
      <c r="N32" s="25">
        <f>[1]ДНХБ!CA$10</f>
        <v>611.34300318000032</v>
      </c>
      <c r="O32" s="25">
        <f>[1]ДНХБ!CU$10</f>
        <v>477.55365294000023</v>
      </c>
      <c r="P32" s="25">
        <f>[1]ДНХБ!ED$10</f>
        <v>566.74655310000037</v>
      </c>
      <c r="Q32" s="20">
        <f t="shared" si="2"/>
        <v>0</v>
      </c>
      <c r="R32" s="20">
        <f t="shared" si="3"/>
        <v>0</v>
      </c>
    </row>
    <row r="33" spans="2:18" s="21" customFormat="1" ht="15" customHeight="1" x14ac:dyDescent="0.25">
      <c r="B33" s="9"/>
      <c r="C33" s="35" t="s">
        <v>23</v>
      </c>
      <c r="D33" s="23" t="s">
        <v>33</v>
      </c>
      <c r="E33" s="24">
        <f>[1]ДНХБ!W$11</f>
        <v>125</v>
      </c>
      <c r="F33" s="25">
        <f>[1]ДНХБ!EI$11</f>
        <v>275.55625500000014</v>
      </c>
      <c r="G33" s="26">
        <f t="shared" si="7"/>
        <v>125</v>
      </c>
      <c r="H33" s="26">
        <f>[1]ДНХБ!G$11</f>
        <v>48</v>
      </c>
      <c r="I33" s="26">
        <f>[1]ДНХБ!K$11</f>
        <v>44</v>
      </c>
      <c r="J33" s="26">
        <f>[1]ДНХБ!O$11</f>
        <v>6</v>
      </c>
      <c r="K33" s="26">
        <f>[1]ДНХБ!V$11</f>
        <v>27</v>
      </c>
      <c r="L33" s="25">
        <f t="shared" si="8"/>
        <v>275.55625500000014</v>
      </c>
      <c r="M33" s="25">
        <f>[1]ДНХБ!BG$11</f>
        <v>105.81360192000004</v>
      </c>
      <c r="N33" s="25">
        <f>[1]ДНХБ!CA$11</f>
        <v>96.995801760000049</v>
      </c>
      <c r="O33" s="25">
        <f>[1]ДНХБ!CU$11</f>
        <v>13.226700240000007</v>
      </c>
      <c r="P33" s="25">
        <f>[1]ДНХБ!ED$11</f>
        <v>59.520151080000026</v>
      </c>
      <c r="Q33" s="20">
        <f t="shared" si="2"/>
        <v>0</v>
      </c>
      <c r="R33" s="20">
        <f t="shared" si="3"/>
        <v>0</v>
      </c>
    </row>
    <row r="34" spans="2:18" s="21" customFormat="1" ht="15" customHeight="1" x14ac:dyDescent="0.25">
      <c r="B34" s="9"/>
      <c r="C34" s="35" t="s">
        <v>18</v>
      </c>
      <c r="D34" s="23" t="s">
        <v>33</v>
      </c>
      <c r="E34" s="24">
        <f>[1]ДНХБ!W$12</f>
        <v>97</v>
      </c>
      <c r="F34" s="25">
        <f>[1]ДНХБ!EI$12</f>
        <v>270.59776302000012</v>
      </c>
      <c r="G34" s="26">
        <f t="shared" si="7"/>
        <v>97</v>
      </c>
      <c r="H34" s="26">
        <f>[1]ДНХБ!G$12</f>
        <v>24</v>
      </c>
      <c r="I34" s="26">
        <f>[1]ДНХБ!K$12</f>
        <v>24</v>
      </c>
      <c r="J34" s="26">
        <f>[1]ДНХБ!O$12</f>
        <v>25</v>
      </c>
      <c r="K34" s="26">
        <f>[1]ДНХБ!V$12</f>
        <v>24</v>
      </c>
      <c r="L34" s="25">
        <f t="shared" si="8"/>
        <v>270.59776302000012</v>
      </c>
      <c r="M34" s="25">
        <f>[1]ДНХБ!BG$12</f>
        <v>66.952023840000024</v>
      </c>
      <c r="N34" s="25">
        <f>[1]ДНХБ!$CA$12</f>
        <v>66.952023840000024</v>
      </c>
      <c r="O34" s="25">
        <f>[1]ДНХБ!CU$12</f>
        <v>69.74169150000003</v>
      </c>
      <c r="P34" s="25">
        <f>[1]ДНХБ!ED$12</f>
        <v>66.952023840000024</v>
      </c>
      <c r="Q34" s="20">
        <f t="shared" si="2"/>
        <v>0</v>
      </c>
      <c r="R34" s="20">
        <f t="shared" si="3"/>
        <v>0</v>
      </c>
    </row>
    <row r="35" spans="2:18" s="21" customFormat="1" ht="15" customHeight="1" x14ac:dyDescent="0.25">
      <c r="B35" s="9"/>
      <c r="C35" s="35" t="s">
        <v>20</v>
      </c>
      <c r="D35" s="23" t="s">
        <v>33</v>
      </c>
      <c r="E35" s="24">
        <f>[1]ДНХБ!W$13</f>
        <v>198</v>
      </c>
      <c r="F35" s="25">
        <f>[1]ДНХБ!EI$13</f>
        <v>391.96416402000017</v>
      </c>
      <c r="G35" s="26">
        <f t="shared" si="7"/>
        <v>198</v>
      </c>
      <c r="H35" s="26">
        <f>[1]ДНХБ!G$13</f>
        <v>51</v>
      </c>
      <c r="I35" s="26">
        <f>[1]ДНХБ!K$13</f>
        <v>67</v>
      </c>
      <c r="J35" s="26">
        <f>[1]ДНХБ!O$13</f>
        <v>41</v>
      </c>
      <c r="K35" s="26">
        <f>[1]ДНХБ!V$13</f>
        <v>39</v>
      </c>
      <c r="L35" s="25">
        <f t="shared" si="8"/>
        <v>391.96416402000023</v>
      </c>
      <c r="M35" s="25">
        <f>[1]ДНХБ!BG$13</f>
        <v>100.96046649000004</v>
      </c>
      <c r="N35" s="25">
        <f>[1]ДНХБ!CA$13</f>
        <v>132.63433833000008</v>
      </c>
      <c r="O35" s="25">
        <f>[1]ДНХБ!CU$13</f>
        <v>81.164296590000049</v>
      </c>
      <c r="P35" s="25">
        <f>[1]ДНХБ!ED$13</f>
        <v>77.205062610000041</v>
      </c>
      <c r="Q35" s="20">
        <f t="shared" si="2"/>
        <v>0</v>
      </c>
      <c r="R35" s="20">
        <f t="shared" si="3"/>
        <v>0</v>
      </c>
    </row>
    <row r="36" spans="2:18" s="21" customFormat="1" ht="15" customHeight="1" x14ac:dyDescent="0.25">
      <c r="B36" s="9"/>
      <c r="C36" s="35" t="s">
        <v>26</v>
      </c>
      <c r="D36" s="23" t="s">
        <v>33</v>
      </c>
      <c r="E36" s="24">
        <f>[1]ДНХБ!W$14</f>
        <v>0</v>
      </c>
      <c r="F36" s="25">
        <f>[1]ДНХБ!EI$14</f>
        <v>0</v>
      </c>
      <c r="G36" s="26">
        <f t="shared" si="7"/>
        <v>0</v>
      </c>
      <c r="H36" s="26">
        <f>[1]ДНХБ!G$14</f>
        <v>0</v>
      </c>
      <c r="I36" s="26">
        <f>[1]ДНХБ!K$14</f>
        <v>0</v>
      </c>
      <c r="J36" s="26">
        <f>[1]ДНХБ!O$14</f>
        <v>0</v>
      </c>
      <c r="K36" s="26">
        <f>[1]ДНХБ!V$14</f>
        <v>0</v>
      </c>
      <c r="L36" s="25">
        <f t="shared" si="8"/>
        <v>0</v>
      </c>
      <c r="M36" s="25">
        <f>[1]ДНХБ!BG$14</f>
        <v>0</v>
      </c>
      <c r="N36" s="25">
        <f>[1]ДНХБ!CA$14</f>
        <v>0</v>
      </c>
      <c r="O36" s="25">
        <f>[1]ДНХБ!CU$14</f>
        <v>0</v>
      </c>
      <c r="P36" s="25">
        <f>[1]ДНХБ!ED$14</f>
        <v>0</v>
      </c>
      <c r="Q36" s="20">
        <f t="shared" si="2"/>
        <v>0</v>
      </c>
      <c r="R36" s="20">
        <f t="shared" si="3"/>
        <v>0</v>
      </c>
    </row>
    <row r="37" spans="2:18" s="21" customFormat="1" ht="15" customHeight="1" x14ac:dyDescent="0.25">
      <c r="B37" s="9"/>
      <c r="C37" s="35" t="s">
        <v>21</v>
      </c>
      <c r="D37" s="23" t="s">
        <v>33</v>
      </c>
      <c r="E37" s="24">
        <f>[1]ДНХБ!W$15</f>
        <v>168</v>
      </c>
      <c r="F37" s="25">
        <f>[1]ДНХБ!EI$15</f>
        <v>435.78249624000017</v>
      </c>
      <c r="G37" s="26">
        <f t="shared" si="7"/>
        <v>168</v>
      </c>
      <c r="H37" s="26">
        <f>[1]ДНХБ!G$15</f>
        <v>0</v>
      </c>
      <c r="I37" s="26">
        <f>[1]ДНХБ!K$15</f>
        <v>0</v>
      </c>
      <c r="J37" s="26">
        <f>[1]ДНХБ!O$15</f>
        <v>109</v>
      </c>
      <c r="K37" s="26">
        <f>[1]ДНХБ!V$15</f>
        <v>59</v>
      </c>
      <c r="L37" s="25">
        <f t="shared" si="8"/>
        <v>435.78249624000011</v>
      </c>
      <c r="M37" s="25">
        <f>[1]ДНХБ!BG$15</f>
        <v>0</v>
      </c>
      <c r="N37" s="25">
        <f>[1]ДНХБ!CA$15</f>
        <v>0</v>
      </c>
      <c r="O37" s="25">
        <f>[1]ДНХБ!CU$15</f>
        <v>282.7398338700001</v>
      </c>
      <c r="P37" s="25">
        <f>[1]ДНХБ!ED$15</f>
        <v>153.04266237000004</v>
      </c>
      <c r="Q37" s="20">
        <f t="shared" si="2"/>
        <v>0</v>
      </c>
      <c r="R37" s="20">
        <f t="shared" si="3"/>
        <v>0</v>
      </c>
    </row>
    <row r="38" spans="2:18" s="21" customFormat="1" ht="15" customHeight="1" x14ac:dyDescent="0.25">
      <c r="B38" s="9"/>
      <c r="C38" s="35" t="s">
        <v>24</v>
      </c>
      <c r="D38" s="23" t="s">
        <v>33</v>
      </c>
      <c r="E38" s="24">
        <f>[1]ДНХБ!W$16</f>
        <v>158</v>
      </c>
      <c r="F38" s="25">
        <f>[1]ДНХБ!EI$16</f>
        <v>208.95440592000014</v>
      </c>
      <c r="G38" s="26">
        <f t="shared" si="7"/>
        <v>158</v>
      </c>
      <c r="H38" s="26">
        <f>[1]ДНХБ!G$16</f>
        <v>42</v>
      </c>
      <c r="I38" s="26">
        <f>[1]ДНХБ!K$16</f>
        <v>44</v>
      </c>
      <c r="J38" s="26">
        <f>[1]ДНХБ!O$16</f>
        <v>41</v>
      </c>
      <c r="K38" s="26">
        <f>[1]ДНХБ!V$16</f>
        <v>31</v>
      </c>
      <c r="L38" s="25">
        <f t="shared" si="8"/>
        <v>208.95440592000011</v>
      </c>
      <c r="M38" s="25">
        <f>[1]ДНХБ!BG$16</f>
        <v>55.544842080000031</v>
      </c>
      <c r="N38" s="25">
        <f>[1]ДНХБ!CA$16</f>
        <v>58.18983456000003</v>
      </c>
      <c r="O38" s="25">
        <f>[1]ДНХБ!CU$16</f>
        <v>54.222345840000031</v>
      </c>
      <c r="P38" s="25">
        <f>[1]ДНХБ!ED$16</f>
        <v>40.997383440000029</v>
      </c>
      <c r="Q38" s="20">
        <f t="shared" si="2"/>
        <v>0</v>
      </c>
      <c r="R38" s="20">
        <f t="shared" si="3"/>
        <v>0</v>
      </c>
    </row>
    <row r="39" spans="2:18" s="21" customFormat="1" ht="15" customHeight="1" x14ac:dyDescent="0.25">
      <c r="B39" s="9"/>
      <c r="C39" s="35" t="s">
        <v>35</v>
      </c>
      <c r="D39" s="23" t="s">
        <v>33</v>
      </c>
      <c r="E39" s="24">
        <f>[1]ДНХБ!W$17</f>
        <v>144</v>
      </c>
      <c r="F39" s="25">
        <f>[1]ДНХБ!EI$17</f>
        <v>222.15851424000007</v>
      </c>
      <c r="G39" s="26">
        <f t="shared" si="7"/>
        <v>144</v>
      </c>
      <c r="H39" s="26">
        <f>[1]ДНХБ!G$17</f>
        <v>36</v>
      </c>
      <c r="I39" s="26">
        <f>[1]ДНХБ!K$17</f>
        <v>36</v>
      </c>
      <c r="J39" s="26">
        <f>[1]ДНХБ!O$17</f>
        <v>34</v>
      </c>
      <c r="K39" s="26">
        <f>[1]ДНХБ!V$17</f>
        <v>38</v>
      </c>
      <c r="L39" s="25">
        <f t="shared" si="8"/>
        <v>222.1585142400001</v>
      </c>
      <c r="M39" s="25">
        <f>[1]ДНХБ!BG$17</f>
        <v>55.539628560000025</v>
      </c>
      <c r="N39" s="25">
        <f>[1]ДНХБ!CA$17</f>
        <v>55.539628560000025</v>
      </c>
      <c r="O39" s="25">
        <f>[1]ДНХБ!CU$17</f>
        <v>52.454093640000025</v>
      </c>
      <c r="P39" s="25">
        <f>[1]ДНХБ!ED$17</f>
        <v>58.625163480000033</v>
      </c>
      <c r="Q39" s="20">
        <f t="shared" si="2"/>
        <v>0</v>
      </c>
      <c r="R39" s="20">
        <f t="shared" si="3"/>
        <v>0</v>
      </c>
    </row>
    <row r="40" spans="2:18" s="21" customFormat="1" ht="15" customHeight="1" x14ac:dyDescent="0.25">
      <c r="B40" s="9"/>
      <c r="C40" s="35" t="s">
        <v>28</v>
      </c>
      <c r="D40" s="23" t="s">
        <v>33</v>
      </c>
      <c r="E40" s="24">
        <f>[1]ДНХБ!W$18</f>
        <v>106</v>
      </c>
      <c r="F40" s="25">
        <f>[1]ДНХБ!EI$18</f>
        <v>405.21823524000024</v>
      </c>
      <c r="G40" s="26">
        <f t="shared" si="7"/>
        <v>106</v>
      </c>
      <c r="H40" s="26">
        <f>[1]ДНХБ!G$18</f>
        <v>0</v>
      </c>
      <c r="I40" s="26">
        <f>[1]ДНХБ!K$18</f>
        <v>30</v>
      </c>
      <c r="J40" s="26">
        <f>[1]ДНХБ!O$18</f>
        <v>31</v>
      </c>
      <c r="K40" s="26">
        <f>[1]ДНХБ!V$18</f>
        <v>45</v>
      </c>
      <c r="L40" s="25">
        <f t="shared" si="8"/>
        <v>405.21823524000024</v>
      </c>
      <c r="M40" s="25">
        <f>[1]ДНХБ!BG$18</f>
        <v>0</v>
      </c>
      <c r="N40" s="25">
        <f>[1]ДНХБ!CA$18</f>
        <v>114.68440620000007</v>
      </c>
      <c r="O40" s="25">
        <f>[1]ДНХБ!CU$18</f>
        <v>118.50721974000007</v>
      </c>
      <c r="P40" s="25">
        <f>[1]ДНХБ!ED$18</f>
        <v>172.02660930000008</v>
      </c>
      <c r="Q40" s="20">
        <f t="shared" si="2"/>
        <v>0</v>
      </c>
      <c r="R40" s="20">
        <f t="shared" si="3"/>
        <v>0</v>
      </c>
    </row>
    <row r="41" spans="2:18" s="21" customFormat="1" ht="15" customHeight="1" x14ac:dyDescent="0.25">
      <c r="B41" s="9"/>
      <c r="C41" s="35" t="s">
        <v>22</v>
      </c>
      <c r="D41" s="23" t="s">
        <v>33</v>
      </c>
      <c r="E41" s="24">
        <f>[1]ДНХБ!W$19</f>
        <v>76</v>
      </c>
      <c r="F41" s="25">
        <f>[1]ДНХБ!EI$19</f>
        <v>121.31165904000008</v>
      </c>
      <c r="G41" s="26">
        <f t="shared" si="7"/>
        <v>76</v>
      </c>
      <c r="H41" s="26">
        <f>[1]ДНХБ!G$19</f>
        <v>12</v>
      </c>
      <c r="I41" s="26">
        <f>[1]ДНХБ!K$19</f>
        <v>26</v>
      </c>
      <c r="J41" s="26">
        <f>[1]ДНХБ!O$19</f>
        <v>21</v>
      </c>
      <c r="K41" s="26">
        <f>[1]ДНХБ!V$19</f>
        <v>17</v>
      </c>
      <c r="L41" s="25">
        <f t="shared" si="8"/>
        <v>121.31165904000007</v>
      </c>
      <c r="M41" s="25">
        <f>[1]ДНХБ!BG$19</f>
        <v>19.154472480000006</v>
      </c>
      <c r="N41" s="25">
        <f>[1]ДНХБ!CA$19</f>
        <v>41.501357040000016</v>
      </c>
      <c r="O41" s="25">
        <f>[1]ДНХБ!CU$19</f>
        <v>33.520326840000017</v>
      </c>
      <c r="P41" s="25">
        <f>[1]ДНХБ!ED$19</f>
        <v>27.135502680000013</v>
      </c>
      <c r="Q41" s="20">
        <f t="shared" si="2"/>
        <v>0</v>
      </c>
      <c r="R41" s="20">
        <f t="shared" si="3"/>
        <v>0</v>
      </c>
    </row>
    <row r="42" spans="2:18" s="21" customFormat="1" ht="15" customHeight="1" x14ac:dyDescent="0.25">
      <c r="B42" s="9"/>
      <c r="C42" s="28" t="s">
        <v>36</v>
      </c>
      <c r="D42" s="29" t="s">
        <v>33</v>
      </c>
      <c r="E42" s="30">
        <f>SUM(E43:E45)</f>
        <v>6000</v>
      </c>
      <c r="F42" s="30">
        <f>SUM(F43:F45)</f>
        <v>1809.2073600000008</v>
      </c>
      <c r="G42" s="30">
        <f t="shared" ref="G42:P42" si="9">SUM(G43:G45)</f>
        <v>6000</v>
      </c>
      <c r="H42" s="30">
        <f t="shared" si="9"/>
        <v>1482</v>
      </c>
      <c r="I42" s="30">
        <f t="shared" si="9"/>
        <v>1487</v>
      </c>
      <c r="J42" s="30">
        <f t="shared" si="9"/>
        <v>1516</v>
      </c>
      <c r="K42" s="30">
        <f t="shared" si="9"/>
        <v>1515</v>
      </c>
      <c r="L42" s="30">
        <f t="shared" si="9"/>
        <v>1809.2073600000008</v>
      </c>
      <c r="M42" s="30">
        <f t="shared" si="9"/>
        <v>452.3018400000002</v>
      </c>
      <c r="N42" s="30">
        <f t="shared" si="9"/>
        <v>452.3018400000002</v>
      </c>
      <c r="O42" s="30">
        <f t="shared" si="9"/>
        <v>452.3018400000002</v>
      </c>
      <c r="P42" s="30">
        <f t="shared" si="9"/>
        <v>452.3018400000002</v>
      </c>
      <c r="Q42" s="20">
        <f t="shared" si="2"/>
        <v>0</v>
      </c>
      <c r="R42" s="20">
        <f t="shared" si="3"/>
        <v>0</v>
      </c>
    </row>
    <row r="43" spans="2:18" s="21" customFormat="1" ht="15" customHeight="1" x14ac:dyDescent="0.25">
      <c r="B43" s="9"/>
      <c r="C43" s="36" t="s">
        <v>37</v>
      </c>
      <c r="D43" s="23" t="s">
        <v>33</v>
      </c>
      <c r="E43" s="24">
        <f>[1]ФАП!W$7</f>
        <v>1049</v>
      </c>
      <c r="F43" s="25">
        <f>[1]ФАП!EP$7</f>
        <v>307.63849846153857</v>
      </c>
      <c r="G43" s="26">
        <f t="shared" si="7"/>
        <v>1049</v>
      </c>
      <c r="H43" s="26">
        <f>[1]ФАП!G$7</f>
        <v>252</v>
      </c>
      <c r="I43" s="26">
        <f>[1]ФАП!K$7</f>
        <v>257</v>
      </c>
      <c r="J43" s="26">
        <f>[1]ФАП!O$7</f>
        <v>270</v>
      </c>
      <c r="K43" s="26">
        <f>[1]ФАП!V$7</f>
        <v>270</v>
      </c>
      <c r="L43" s="25">
        <f t="shared" si="8"/>
        <v>307.63849846153857</v>
      </c>
      <c r="M43" s="25">
        <f>[1]ФАП!BN$7</f>
        <v>76.909624615384644</v>
      </c>
      <c r="N43" s="25">
        <f>[1]ФАП!CH$7</f>
        <v>76.909624615384644</v>
      </c>
      <c r="O43" s="25">
        <f>[1]ФАП!DB$7</f>
        <v>76.909624615384644</v>
      </c>
      <c r="P43" s="25">
        <f>[1]ФАП!EK$7</f>
        <v>76.909624615384644</v>
      </c>
      <c r="Q43" s="20">
        <f t="shared" si="2"/>
        <v>0</v>
      </c>
      <c r="R43" s="20">
        <f t="shared" si="3"/>
        <v>0</v>
      </c>
    </row>
    <row r="44" spans="2:18" s="21" customFormat="1" ht="15" customHeight="1" x14ac:dyDescent="0.25">
      <c r="B44" s="9"/>
      <c r="C44" s="36" t="s">
        <v>38</v>
      </c>
      <c r="D44" s="23" t="s">
        <v>33</v>
      </c>
      <c r="E44" s="24">
        <f>[1]ФАП!W$8</f>
        <v>871</v>
      </c>
      <c r="F44" s="25">
        <f>[1]ФАП!EP$8</f>
        <v>256.36541538461552</v>
      </c>
      <c r="G44" s="26">
        <f t="shared" si="7"/>
        <v>871</v>
      </c>
      <c r="H44" s="26">
        <f>[1]ФАП!G$8</f>
        <v>210</v>
      </c>
      <c r="I44" s="26">
        <f>[1]ФАП!K$8</f>
        <v>210</v>
      </c>
      <c r="J44" s="26">
        <f>[1]ФАП!O$8</f>
        <v>226</v>
      </c>
      <c r="K44" s="26">
        <f>[1]ФАП!V$8</f>
        <v>225</v>
      </c>
      <c r="L44" s="25">
        <f t="shared" si="8"/>
        <v>256.36541538461552</v>
      </c>
      <c r="M44" s="25">
        <f>[1]ФАП!BN$8</f>
        <v>64.091353846153879</v>
      </c>
      <c r="N44" s="25">
        <f>[1]ФАП!CH$8</f>
        <v>64.091353846153879</v>
      </c>
      <c r="O44" s="25">
        <f>[1]ФАП!DB$8</f>
        <v>64.091353846153879</v>
      </c>
      <c r="P44" s="25">
        <f>[1]ФАП!EK$8</f>
        <v>64.091353846153879</v>
      </c>
      <c r="Q44" s="20">
        <f t="shared" si="2"/>
        <v>0</v>
      </c>
      <c r="R44" s="20">
        <f t="shared" si="3"/>
        <v>0</v>
      </c>
    </row>
    <row r="45" spans="2:18" s="21" customFormat="1" ht="15" customHeight="1" x14ac:dyDescent="0.25">
      <c r="B45" s="9"/>
      <c r="C45" s="36" t="s">
        <v>39</v>
      </c>
      <c r="D45" s="23" t="s">
        <v>33</v>
      </c>
      <c r="E45" s="24">
        <f>[1]ФАП!W$9</f>
        <v>4080</v>
      </c>
      <c r="F45" s="25">
        <f>[1]ФАП!EP$9</f>
        <v>1245.2034461538467</v>
      </c>
      <c r="G45" s="26">
        <f t="shared" si="7"/>
        <v>4080</v>
      </c>
      <c r="H45" s="26">
        <f>[1]ФАП!G$9</f>
        <v>1020</v>
      </c>
      <c r="I45" s="26">
        <f>[1]ФАП!K$9</f>
        <v>1020</v>
      </c>
      <c r="J45" s="26">
        <f>[1]ФАП!O$9</f>
        <v>1020</v>
      </c>
      <c r="K45" s="26">
        <f>[1]ФАП!V$9</f>
        <v>1020</v>
      </c>
      <c r="L45" s="25">
        <f t="shared" si="8"/>
        <v>1245.2034461538467</v>
      </c>
      <c r="M45" s="25">
        <f>[1]ФАП!BN$9</f>
        <v>311.30086153846167</v>
      </c>
      <c r="N45" s="25">
        <f>[1]ФАП!CH$9</f>
        <v>311.30086153846167</v>
      </c>
      <c r="O45" s="25">
        <f>[1]ФАП!DB$9</f>
        <v>311.30086153846167</v>
      </c>
      <c r="P45" s="25">
        <f>[1]ФАП!EK$9</f>
        <v>311.30086153846167</v>
      </c>
      <c r="Q45" s="20">
        <f t="shared" si="2"/>
        <v>0</v>
      </c>
      <c r="R45" s="20">
        <f t="shared" si="3"/>
        <v>0</v>
      </c>
    </row>
    <row r="46" spans="2:18" s="21" customFormat="1" ht="15" customHeight="1" x14ac:dyDescent="0.25">
      <c r="B46" s="9"/>
      <c r="C46" s="28" t="s">
        <v>40</v>
      </c>
      <c r="D46" s="29" t="s">
        <v>33</v>
      </c>
      <c r="E46" s="31">
        <f>SUM(E47:E57)</f>
        <v>8287</v>
      </c>
      <c r="F46" s="31">
        <f>SUM(F47:F57)</f>
        <v>2473.0976760000008</v>
      </c>
      <c r="G46" s="31">
        <f t="shared" ref="G46:P46" si="10">SUM(G47:G57)</f>
        <v>8287</v>
      </c>
      <c r="H46" s="31">
        <f t="shared" si="10"/>
        <v>1982</v>
      </c>
      <c r="I46" s="31">
        <f t="shared" si="10"/>
        <v>2016</v>
      </c>
      <c r="J46" s="31">
        <f t="shared" si="10"/>
        <v>2085</v>
      </c>
      <c r="K46" s="31">
        <f t="shared" si="10"/>
        <v>2204</v>
      </c>
      <c r="L46" s="31">
        <f t="shared" si="10"/>
        <v>2473.0976760000008</v>
      </c>
      <c r="M46" s="31">
        <f t="shared" si="10"/>
        <v>584.28778800000021</v>
      </c>
      <c r="N46" s="31">
        <f t="shared" si="10"/>
        <v>601.82950800000026</v>
      </c>
      <c r="O46" s="31">
        <f t="shared" si="10"/>
        <v>617.88204800000028</v>
      </c>
      <c r="P46" s="31">
        <f t="shared" si="10"/>
        <v>669.09833200000037</v>
      </c>
      <c r="Q46" s="20">
        <f t="shared" si="2"/>
        <v>0</v>
      </c>
      <c r="R46" s="20">
        <f t="shared" si="3"/>
        <v>0</v>
      </c>
    </row>
    <row r="47" spans="2:18" s="21" customFormat="1" ht="15" customHeight="1" x14ac:dyDescent="0.25">
      <c r="B47" s="9"/>
      <c r="C47" s="37" t="s">
        <v>15</v>
      </c>
      <c r="D47" s="23" t="s">
        <v>33</v>
      </c>
      <c r="E47" s="24">
        <f>'[1]разовые без стом'!W$10</f>
        <v>3026</v>
      </c>
      <c r="F47" s="25">
        <f>'[1]разовые без стом'!EV$10</f>
        <v>1092.9912000000004</v>
      </c>
      <c r="G47" s="26">
        <f t="shared" si="7"/>
        <v>3026</v>
      </c>
      <c r="H47" s="26">
        <f>'[1]разовые без стом'!G$10</f>
        <v>763</v>
      </c>
      <c r="I47" s="26">
        <f>'[1]разовые без стом'!K$10</f>
        <v>758</v>
      </c>
      <c r="J47" s="26">
        <f>'[1]разовые без стом'!O$10</f>
        <v>743</v>
      </c>
      <c r="K47" s="26">
        <f>'[1]разовые без стом'!V$10</f>
        <v>762</v>
      </c>
      <c r="L47" s="25">
        <f t="shared" si="8"/>
        <v>1092.9912000000004</v>
      </c>
      <c r="M47" s="25">
        <f>'[1]разовые без стом'!BP$10</f>
        <v>275.5956000000001</v>
      </c>
      <c r="N47" s="25">
        <f>'[1]разовые без стом'!CL$10</f>
        <v>273.78960000000012</v>
      </c>
      <c r="O47" s="25">
        <f>'[1]разовые без стом'!DH$10</f>
        <v>268.37160000000006</v>
      </c>
      <c r="P47" s="25">
        <f>'[1]разовые без стом'!EQ$10</f>
        <v>275.23440000000011</v>
      </c>
      <c r="Q47" s="20">
        <f t="shared" si="2"/>
        <v>0</v>
      </c>
      <c r="R47" s="20">
        <f t="shared" si="3"/>
        <v>0</v>
      </c>
    </row>
    <row r="48" spans="2:18" s="21" customFormat="1" ht="15" customHeight="1" x14ac:dyDescent="0.25">
      <c r="B48" s="9"/>
      <c r="C48" s="37" t="s">
        <v>16</v>
      </c>
      <c r="D48" s="23" t="s">
        <v>33</v>
      </c>
      <c r="E48" s="24">
        <f>'[1]разовые без стом'!W$11</f>
        <v>2959</v>
      </c>
      <c r="F48" s="25">
        <f>'[1]разовые без стом'!EV$11</f>
        <v>708.71600800000033</v>
      </c>
      <c r="G48" s="26">
        <f t="shared" si="7"/>
        <v>2959</v>
      </c>
      <c r="H48" s="26">
        <f>'[1]разовые без стом'!G$11</f>
        <v>722</v>
      </c>
      <c r="I48" s="26">
        <f>'[1]разовые без стом'!K$11</f>
        <v>723</v>
      </c>
      <c r="J48" s="26">
        <f>'[1]разовые без стом'!O$11</f>
        <v>752</v>
      </c>
      <c r="K48" s="26">
        <f>'[1]разовые без стом'!V$11</f>
        <v>762</v>
      </c>
      <c r="L48" s="25">
        <f t="shared" si="8"/>
        <v>708.71600800000033</v>
      </c>
      <c r="M48" s="25">
        <f>'[1]разовые без стом'!BP$11</f>
        <v>172.92766400000008</v>
      </c>
      <c r="N48" s="25">
        <f>'[1]разовые без стом'!CL$11</f>
        <v>173.16717600000007</v>
      </c>
      <c r="O48" s="25">
        <f>'[1]разовые без стом'!DH$11</f>
        <v>180.11302400000005</v>
      </c>
      <c r="P48" s="25">
        <f>'[1]разовые без стом'!EQ$11</f>
        <v>182.5081440000001</v>
      </c>
      <c r="Q48" s="20">
        <f t="shared" si="2"/>
        <v>0</v>
      </c>
      <c r="R48" s="20">
        <f t="shared" si="3"/>
        <v>0</v>
      </c>
    </row>
    <row r="49" spans="2:18" s="21" customFormat="1" ht="15" customHeight="1" x14ac:dyDescent="0.25">
      <c r="B49" s="9"/>
      <c r="C49" s="37" t="s">
        <v>23</v>
      </c>
      <c r="D49" s="23" t="s">
        <v>33</v>
      </c>
      <c r="E49" s="24">
        <f>'[1]разовые без стом'!W$12</f>
        <v>211</v>
      </c>
      <c r="F49" s="25">
        <f>'[1]разовые без стом'!EV$12</f>
        <v>59.954384000000033</v>
      </c>
      <c r="G49" s="26">
        <f t="shared" si="7"/>
        <v>211</v>
      </c>
      <c r="H49" s="26">
        <f>'[1]разовые без стом'!G$12</f>
        <v>67</v>
      </c>
      <c r="I49" s="26">
        <f>'[1]разовые без стом'!K$12</f>
        <v>0</v>
      </c>
      <c r="J49" s="26">
        <f>'[1]разовые без стом'!O$12</f>
        <v>71</v>
      </c>
      <c r="K49" s="26">
        <f>'[1]разовые без стом'!V$12</f>
        <v>73</v>
      </c>
      <c r="L49" s="25">
        <f t="shared" si="8"/>
        <v>59.954384000000019</v>
      </c>
      <c r="M49" s="25">
        <f>'[1]разовые без стом'!BP$12</f>
        <v>19.037648000000008</v>
      </c>
      <c r="N49" s="25">
        <f>'[1]разовые без стом'!CL$12</f>
        <v>0</v>
      </c>
      <c r="O49" s="25">
        <f>'[1]разовые без стом'!DH$12</f>
        <v>20.174224000000009</v>
      </c>
      <c r="P49" s="25">
        <f>'[1]разовые без стом'!EQ$12</f>
        <v>20.742512000000008</v>
      </c>
      <c r="Q49" s="20">
        <f t="shared" si="2"/>
        <v>0</v>
      </c>
      <c r="R49" s="20">
        <f t="shared" si="3"/>
        <v>0</v>
      </c>
    </row>
    <row r="50" spans="2:18" s="21" customFormat="1" ht="15" customHeight="1" x14ac:dyDescent="0.25">
      <c r="B50" s="9"/>
      <c r="C50" s="37" t="s">
        <v>18</v>
      </c>
      <c r="D50" s="23" t="s">
        <v>33</v>
      </c>
      <c r="E50" s="24">
        <f>'[1]разовые без стом'!W$13</f>
        <v>463</v>
      </c>
      <c r="F50" s="25">
        <f>'[1]разовые без стом'!EV$13</f>
        <v>166.48368800000009</v>
      </c>
      <c r="G50" s="26">
        <f t="shared" si="7"/>
        <v>463</v>
      </c>
      <c r="H50" s="26">
        <f>'[1]разовые без стом'!G$13</f>
        <v>112</v>
      </c>
      <c r="I50" s="26">
        <f>'[1]разовые без стом'!K$13</f>
        <v>112</v>
      </c>
      <c r="J50" s="26">
        <f>'[1]разовые без стом'!O$13</f>
        <v>119</v>
      </c>
      <c r="K50" s="26">
        <f>'[1]разовые без стом'!V$13</f>
        <v>120</v>
      </c>
      <c r="L50" s="25">
        <f t="shared" si="8"/>
        <v>166.48368800000006</v>
      </c>
      <c r="M50" s="25">
        <f>'[1]разовые без стом'!BP$13</f>
        <v>40.27251200000002</v>
      </c>
      <c r="N50" s="25">
        <f>'[1]разовые без стом'!CL$13</f>
        <v>40.272512000000013</v>
      </c>
      <c r="O50" s="25">
        <f>'[1]разовые без стом'!DH$13</f>
        <v>42.789544000000014</v>
      </c>
      <c r="P50" s="25">
        <f>'[1]разовые без стом'!EQ$13</f>
        <v>43.149120000000018</v>
      </c>
      <c r="Q50" s="20">
        <f t="shared" si="2"/>
        <v>0</v>
      </c>
      <c r="R50" s="20">
        <f t="shared" si="3"/>
        <v>0</v>
      </c>
    </row>
    <row r="51" spans="2:18" s="21" customFormat="1" ht="15" customHeight="1" x14ac:dyDescent="0.25">
      <c r="B51" s="9"/>
      <c r="C51" s="37" t="s">
        <v>20</v>
      </c>
      <c r="D51" s="23" t="s">
        <v>33</v>
      </c>
      <c r="E51" s="24">
        <f>'[1]разовые без стом'!W$14</f>
        <v>216</v>
      </c>
      <c r="F51" s="25">
        <f>'[1]разовые без стом'!EV$14</f>
        <v>55.115424000000012</v>
      </c>
      <c r="G51" s="26">
        <f t="shared" si="7"/>
        <v>216</v>
      </c>
      <c r="H51" s="26">
        <f>'[1]разовые без стом'!G$14</f>
        <v>54</v>
      </c>
      <c r="I51" s="26">
        <f>'[1]разовые без стом'!K$14</f>
        <v>54</v>
      </c>
      <c r="J51" s="26">
        <f>'[1]разовые без стом'!O$14</f>
        <v>53</v>
      </c>
      <c r="K51" s="26">
        <f>'[1]разовые без стом'!V$14</f>
        <v>55</v>
      </c>
      <c r="L51" s="25">
        <f t="shared" si="8"/>
        <v>55.115424000000019</v>
      </c>
      <c r="M51" s="25">
        <f>'[1]разовые без стом'!BP$14</f>
        <v>13.778856000000006</v>
      </c>
      <c r="N51" s="25">
        <f>'[1]разовые без стом'!CL$14</f>
        <v>13.778856000000005</v>
      </c>
      <c r="O51" s="25">
        <f>'[1]разовые без стом'!DH$14</f>
        <v>13.523692000000006</v>
      </c>
      <c r="P51" s="25">
        <f>'[1]разовые без стом'!EQ$14</f>
        <v>14.034020000000005</v>
      </c>
      <c r="Q51" s="20">
        <f t="shared" si="2"/>
        <v>0</v>
      </c>
      <c r="R51" s="20">
        <f t="shared" si="3"/>
        <v>0</v>
      </c>
    </row>
    <row r="52" spans="2:18" s="21" customFormat="1" ht="15" customHeight="1" x14ac:dyDescent="0.25">
      <c r="B52" s="9"/>
      <c r="C52" s="37" t="s">
        <v>26</v>
      </c>
      <c r="D52" s="23" t="s">
        <v>33</v>
      </c>
      <c r="E52" s="24">
        <f>'[1]разовые без стом'!W$15</f>
        <v>0</v>
      </c>
      <c r="F52" s="25">
        <f>'[1]разовые без стом'!EV$15</f>
        <v>0</v>
      </c>
      <c r="G52" s="26">
        <f t="shared" si="7"/>
        <v>0</v>
      </c>
      <c r="H52" s="26">
        <f>'[1]разовые без стом'!G$15</f>
        <v>0</v>
      </c>
      <c r="I52" s="26">
        <f>'[1]разовые без стом'!K$15</f>
        <v>0</v>
      </c>
      <c r="J52" s="26">
        <f>'[1]разовые без стом'!O$15</f>
        <v>0</v>
      </c>
      <c r="K52" s="26">
        <f>'[1]разовые без стом'!V$15</f>
        <v>0</v>
      </c>
      <c r="L52" s="25">
        <f t="shared" si="8"/>
        <v>0</v>
      </c>
      <c r="M52" s="25">
        <f>'[1]разовые без стом'!BP$15</f>
        <v>0</v>
      </c>
      <c r="N52" s="25">
        <f>'[1]разовые без стом'!CL$15</f>
        <v>0</v>
      </c>
      <c r="O52" s="25">
        <f>'[1]разовые без стом'!DH$15</f>
        <v>0</v>
      </c>
      <c r="P52" s="25">
        <f>'[1]разовые без стом'!EQ$15</f>
        <v>0</v>
      </c>
      <c r="Q52" s="20">
        <f t="shared" si="2"/>
        <v>0</v>
      </c>
      <c r="R52" s="20">
        <f t="shared" si="3"/>
        <v>0</v>
      </c>
    </row>
    <row r="53" spans="2:18" s="21" customFormat="1" ht="15" customHeight="1" x14ac:dyDescent="0.25">
      <c r="B53" s="9"/>
      <c r="C53" s="37" t="s">
        <v>41</v>
      </c>
      <c r="D53" s="23" t="s">
        <v>33</v>
      </c>
      <c r="E53" s="24">
        <f>'[1]разовые без стом'!W$16</f>
        <v>621</v>
      </c>
      <c r="F53" s="25">
        <f>'[1]разовые без стом'!EV$16</f>
        <v>207.63010800000004</v>
      </c>
      <c r="G53" s="26">
        <f t="shared" si="7"/>
        <v>621</v>
      </c>
      <c r="H53" s="26">
        <f>'[1]разовые без стом'!G$16</f>
        <v>85</v>
      </c>
      <c r="I53" s="26">
        <f>'[1]разовые без стом'!K$16</f>
        <v>169</v>
      </c>
      <c r="J53" s="26">
        <f>'[1]разовые без стом'!O$16</f>
        <v>143</v>
      </c>
      <c r="K53" s="26">
        <f>'[1]разовые без стом'!V$16</f>
        <v>224</v>
      </c>
      <c r="L53" s="25">
        <f t="shared" si="8"/>
        <v>207.63010800000004</v>
      </c>
      <c r="M53" s="25">
        <f>'[1]разовые без стом'!BP$16</f>
        <v>28.419580000000011</v>
      </c>
      <c r="N53" s="25">
        <f>'[1]разовые без стом'!CL$16</f>
        <v>56.504812000000015</v>
      </c>
      <c r="O53" s="25">
        <f>'[1]разовые без стом'!DH$16</f>
        <v>47.811764000000004</v>
      </c>
      <c r="P53" s="25">
        <f>'[1]разовые без стом'!EQ$16</f>
        <v>74.893952000000013</v>
      </c>
      <c r="Q53" s="20">
        <f t="shared" si="2"/>
        <v>0</v>
      </c>
      <c r="R53" s="20">
        <f t="shared" si="3"/>
        <v>0</v>
      </c>
    </row>
    <row r="54" spans="2:18" s="21" customFormat="1" ht="15" customHeight="1" x14ac:dyDescent="0.25">
      <c r="B54" s="9"/>
      <c r="C54" s="37" t="s">
        <v>24</v>
      </c>
      <c r="D54" s="23" t="s">
        <v>33</v>
      </c>
      <c r="E54" s="24">
        <f>'[1]разовые без стом'!W$17</f>
        <v>213</v>
      </c>
      <c r="F54" s="25">
        <f>'[1]разовые без стом'!EV$17</f>
        <v>36.308832000000017</v>
      </c>
      <c r="G54" s="26">
        <f t="shared" si="7"/>
        <v>213</v>
      </c>
      <c r="H54" s="26">
        <f>'[1]разовые без стом'!G$17</f>
        <v>61</v>
      </c>
      <c r="I54" s="26">
        <f>'[1]разовые без стом'!K$17</f>
        <v>61</v>
      </c>
      <c r="J54" s="26">
        <f>'[1]разовые без стом'!O$17</f>
        <v>61</v>
      </c>
      <c r="K54" s="26">
        <f>'[1]разовые без стом'!V$17</f>
        <v>30</v>
      </c>
      <c r="L54" s="25">
        <f t="shared" si="8"/>
        <v>36.30883200000001</v>
      </c>
      <c r="M54" s="25">
        <f>'[1]разовые без стом'!BP$17</f>
        <v>10.398304000000005</v>
      </c>
      <c r="N54" s="25">
        <f>'[1]разовые без стом'!CL$17</f>
        <v>10.398304000000003</v>
      </c>
      <c r="O54" s="25">
        <f>'[1]разовые без стом'!DH$17</f>
        <v>10.398304000000003</v>
      </c>
      <c r="P54" s="25">
        <f>'[1]разовые без стом'!EQ$17</f>
        <v>5.113920000000002</v>
      </c>
      <c r="Q54" s="20">
        <f t="shared" si="2"/>
        <v>0</v>
      </c>
      <c r="R54" s="20">
        <f t="shared" si="3"/>
        <v>0</v>
      </c>
    </row>
    <row r="55" spans="2:18" s="21" customFormat="1" ht="15" customHeight="1" x14ac:dyDescent="0.25">
      <c r="B55" s="9"/>
      <c r="C55" s="37" t="s">
        <v>35</v>
      </c>
      <c r="D55" s="23" t="s">
        <v>33</v>
      </c>
      <c r="E55" s="24">
        <f>'[1]разовые без стом'!W$18</f>
        <v>250</v>
      </c>
      <c r="F55" s="25">
        <f>'[1]разовые без стом'!EV$18</f>
        <v>49.71400000000002</v>
      </c>
      <c r="G55" s="26">
        <f t="shared" si="7"/>
        <v>250</v>
      </c>
      <c r="H55" s="26">
        <f>'[1]разовые без стом'!G$18</f>
        <v>61</v>
      </c>
      <c r="I55" s="26">
        <f>'[1]разовые без стом'!K$18</f>
        <v>61</v>
      </c>
      <c r="J55" s="26">
        <f>'[1]разовые без стом'!O$18</f>
        <v>67</v>
      </c>
      <c r="K55" s="26">
        <f>'[1]разовые без стом'!V$18</f>
        <v>61</v>
      </c>
      <c r="L55" s="25">
        <f t="shared" si="8"/>
        <v>49.71400000000002</v>
      </c>
      <c r="M55" s="25">
        <f>'[1]разовые без стом'!BP$18</f>
        <v>12.130216000000004</v>
      </c>
      <c r="N55" s="25">
        <f>'[1]разовые без стом'!CL$18</f>
        <v>12.130216000000004</v>
      </c>
      <c r="O55" s="25">
        <f>'[1]разовые без стом'!DH$18</f>
        <v>13.323352000000005</v>
      </c>
      <c r="P55" s="25">
        <f>'[1]разовые без стом'!EQ$18</f>
        <v>12.130216000000004</v>
      </c>
      <c r="Q55" s="20">
        <f t="shared" si="2"/>
        <v>0</v>
      </c>
      <c r="R55" s="20">
        <f t="shared" si="3"/>
        <v>0</v>
      </c>
    </row>
    <row r="56" spans="2:18" s="21" customFormat="1" ht="15" customHeight="1" x14ac:dyDescent="0.25">
      <c r="B56" s="9"/>
      <c r="C56" s="37" t="s">
        <v>28</v>
      </c>
      <c r="D56" s="23" t="s">
        <v>33</v>
      </c>
      <c r="E56" s="24">
        <f>'[1]разовые без стом'!W$19</f>
        <v>100</v>
      </c>
      <c r="F56" s="25">
        <f>'[1]разовые без стом'!EV$19</f>
        <v>49.274400000000036</v>
      </c>
      <c r="G56" s="26">
        <f t="shared" si="7"/>
        <v>100</v>
      </c>
      <c r="H56" s="26">
        <f>'[1]разовые без стом'!G$19</f>
        <v>0</v>
      </c>
      <c r="I56" s="26">
        <f>'[1]разовые без стом'!K$19</f>
        <v>20</v>
      </c>
      <c r="J56" s="26">
        <f>'[1]разовые без стом'!O$19</f>
        <v>20</v>
      </c>
      <c r="K56" s="26">
        <f>'[1]разовые без стом'!V$19</f>
        <v>60</v>
      </c>
      <c r="L56" s="25">
        <f t="shared" si="8"/>
        <v>49.274400000000036</v>
      </c>
      <c r="M56" s="25">
        <f>'[1]разовые без стом'!BP$19</f>
        <v>0</v>
      </c>
      <c r="N56" s="25">
        <f>'[1]разовые без стом'!CL$19</f>
        <v>9.8548800000000067</v>
      </c>
      <c r="O56" s="25">
        <f>'[1]разовые без стом'!DH$19</f>
        <v>9.8548800000000067</v>
      </c>
      <c r="P56" s="25">
        <f>'[1]разовые без стом'!EQ$19</f>
        <v>29.564640000000022</v>
      </c>
      <c r="Q56" s="20">
        <f t="shared" si="2"/>
        <v>0</v>
      </c>
      <c r="R56" s="20">
        <f t="shared" si="3"/>
        <v>0</v>
      </c>
    </row>
    <row r="57" spans="2:18" s="21" customFormat="1" ht="15" customHeight="1" x14ac:dyDescent="0.25">
      <c r="B57" s="9"/>
      <c r="C57" s="37" t="s">
        <v>22</v>
      </c>
      <c r="D57" s="23" t="s">
        <v>33</v>
      </c>
      <c r="E57" s="24">
        <f>'[1]разовые без стом'!W$20</f>
        <v>228</v>
      </c>
      <c r="F57" s="25">
        <f>'[1]разовые без стом'!EV$20</f>
        <v>46.909632000000023</v>
      </c>
      <c r="G57" s="26">
        <f t="shared" si="7"/>
        <v>228</v>
      </c>
      <c r="H57" s="26">
        <f>'[1]разовые без стом'!G$20</f>
        <v>57</v>
      </c>
      <c r="I57" s="26">
        <f>'[1]разовые без стом'!K$20</f>
        <v>58</v>
      </c>
      <c r="J57" s="26">
        <f>'[1]разовые без стом'!O$20</f>
        <v>56</v>
      </c>
      <c r="K57" s="26">
        <f>'[1]разовые без стом'!V$20</f>
        <v>57</v>
      </c>
      <c r="L57" s="25">
        <f t="shared" si="8"/>
        <v>46.909632000000023</v>
      </c>
      <c r="M57" s="25">
        <f>'[1]разовые без стом'!BP$20</f>
        <v>11.727408000000004</v>
      </c>
      <c r="N57" s="25">
        <f>'[1]разовые без стом'!CL$20</f>
        <v>11.933152000000007</v>
      </c>
      <c r="O57" s="25">
        <f>'[1]разовые без стом'!DH$20</f>
        <v>11.521664000000005</v>
      </c>
      <c r="P57" s="25">
        <f>'[1]разовые без стом'!EQ$20</f>
        <v>11.727408000000006</v>
      </c>
      <c r="Q57" s="20">
        <f t="shared" si="2"/>
        <v>0</v>
      </c>
      <c r="R57" s="20">
        <f t="shared" si="3"/>
        <v>0</v>
      </c>
    </row>
    <row r="58" spans="2:18" s="21" customFormat="1" ht="15" customHeight="1" x14ac:dyDescent="0.25">
      <c r="B58" s="9"/>
      <c r="C58" s="28" t="s">
        <v>42</v>
      </c>
      <c r="D58" s="29" t="s">
        <v>33</v>
      </c>
      <c r="E58" s="30">
        <f>SUM(E59:E69)</f>
        <v>5899</v>
      </c>
      <c r="F58" s="30">
        <f>SUM(F59:F69)</f>
        <v>736.94349600000021</v>
      </c>
      <c r="G58" s="30">
        <f t="shared" ref="G58:P58" si="11">SUM(G59:G69)</f>
        <v>5899</v>
      </c>
      <c r="H58" s="30">
        <f t="shared" si="11"/>
        <v>1394</v>
      </c>
      <c r="I58" s="30">
        <f t="shared" si="11"/>
        <v>1401</v>
      </c>
      <c r="J58" s="30">
        <f t="shared" si="11"/>
        <v>1602</v>
      </c>
      <c r="K58" s="30">
        <f t="shared" si="11"/>
        <v>1502</v>
      </c>
      <c r="L58" s="30">
        <f t="shared" si="11"/>
        <v>736.94349600000032</v>
      </c>
      <c r="M58" s="30">
        <f t="shared" si="11"/>
        <v>172.48494000000008</v>
      </c>
      <c r="N58" s="30">
        <f t="shared" si="11"/>
        <v>174.08715600000011</v>
      </c>
      <c r="O58" s="30">
        <f t="shared" si="11"/>
        <v>198.77922000000009</v>
      </c>
      <c r="P58" s="30">
        <f t="shared" si="11"/>
        <v>191.5921800000001</v>
      </c>
      <c r="Q58" s="20">
        <f t="shared" si="2"/>
        <v>0</v>
      </c>
      <c r="R58" s="20">
        <f t="shared" si="3"/>
        <v>0</v>
      </c>
    </row>
    <row r="59" spans="2:18" s="21" customFormat="1" ht="15" customHeight="1" x14ac:dyDescent="0.25">
      <c r="B59" s="9"/>
      <c r="C59" s="38" t="s">
        <v>16</v>
      </c>
      <c r="D59" s="23" t="s">
        <v>33</v>
      </c>
      <c r="E59" s="24">
        <f>[1]иные!W$11</f>
        <v>1737</v>
      </c>
      <c r="F59" s="25">
        <f>[1]иные!EK$11</f>
        <v>178.29957600000012</v>
      </c>
      <c r="G59" s="26">
        <f t="shared" si="7"/>
        <v>1737</v>
      </c>
      <c r="H59" s="26">
        <f>[1]иные!G$11</f>
        <v>418</v>
      </c>
      <c r="I59" s="26">
        <f>[1]иные!K$11</f>
        <v>418</v>
      </c>
      <c r="J59" s="26">
        <f>[1]иные!O$11</f>
        <v>484</v>
      </c>
      <c r="K59" s="26">
        <f>[1]иные!V$11</f>
        <v>417</v>
      </c>
      <c r="L59" s="25">
        <f t="shared" si="8"/>
        <v>178.29957600000009</v>
      </c>
      <c r="M59" s="25">
        <f>[1]иные!BI$11</f>
        <v>42.90686400000002</v>
      </c>
      <c r="N59" s="25">
        <f>[1]иные!CC$11</f>
        <v>42.90686400000002</v>
      </c>
      <c r="O59" s="25">
        <f>[1]иные!CW$11</f>
        <v>49.681632000000029</v>
      </c>
      <c r="P59" s="25">
        <f>[1]иные!EF$11</f>
        <v>42.804216000000025</v>
      </c>
      <c r="Q59" s="20">
        <f t="shared" si="2"/>
        <v>0</v>
      </c>
      <c r="R59" s="20">
        <f t="shared" si="3"/>
        <v>0</v>
      </c>
    </row>
    <row r="60" spans="2:18" s="21" customFormat="1" ht="15" customHeight="1" x14ac:dyDescent="0.25">
      <c r="B60" s="9"/>
      <c r="C60" s="35" t="s">
        <v>15</v>
      </c>
      <c r="D60" s="23" t="s">
        <v>33</v>
      </c>
      <c r="E60" s="24">
        <f>[1]иные!W$12</f>
        <v>1868</v>
      </c>
      <c r="F60" s="25">
        <f>[1]иные!EK$12</f>
        <v>289.16640000000018</v>
      </c>
      <c r="G60" s="26">
        <f t="shared" si="7"/>
        <v>1868</v>
      </c>
      <c r="H60" s="26">
        <f>[1]иные!G$12</f>
        <v>466</v>
      </c>
      <c r="I60" s="26">
        <f>[1]иные!K$12</f>
        <v>468</v>
      </c>
      <c r="J60" s="26">
        <f>[1]иные!O$12</f>
        <v>466</v>
      </c>
      <c r="K60" s="26">
        <f>[1]иные!V$12</f>
        <v>468</v>
      </c>
      <c r="L60" s="25">
        <f t="shared" si="8"/>
        <v>289.16640000000018</v>
      </c>
      <c r="M60" s="25">
        <f>[1]иные!BI$12</f>
        <v>72.136800000000036</v>
      </c>
      <c r="N60" s="25">
        <f>[1]иные!CC$12</f>
        <v>72.44640000000004</v>
      </c>
      <c r="O60" s="25">
        <f>[1]иные!CW$12</f>
        <v>72.136800000000036</v>
      </c>
      <c r="P60" s="25">
        <f>[1]иные!$EF$12</f>
        <v>72.44640000000004</v>
      </c>
      <c r="Q60" s="20">
        <f t="shared" si="2"/>
        <v>0</v>
      </c>
      <c r="R60" s="20">
        <f t="shared" si="3"/>
        <v>0</v>
      </c>
    </row>
    <row r="61" spans="2:18" s="21" customFormat="1" ht="15" customHeight="1" x14ac:dyDescent="0.25">
      <c r="B61" s="9"/>
      <c r="C61" s="35" t="s">
        <v>23</v>
      </c>
      <c r="D61" s="23" t="s">
        <v>33</v>
      </c>
      <c r="E61" s="24">
        <f>[1]иные!W$13</f>
        <v>120</v>
      </c>
      <c r="F61" s="25">
        <f>[1]иные!EK$13</f>
        <v>14.613120000000004</v>
      </c>
      <c r="G61" s="26">
        <f t="shared" si="7"/>
        <v>120</v>
      </c>
      <c r="H61" s="26">
        <f>[1]иные!G$13</f>
        <v>39</v>
      </c>
      <c r="I61" s="26">
        <f>[1]иные!K$13</f>
        <v>28</v>
      </c>
      <c r="J61" s="26">
        <f>[1]иные!O$13</f>
        <v>14</v>
      </c>
      <c r="K61" s="26">
        <f>[1]иные!V$13</f>
        <v>39</v>
      </c>
      <c r="L61" s="25">
        <f t="shared" si="8"/>
        <v>14.613120000000006</v>
      </c>
      <c r="M61" s="25">
        <f>[1]иные!BI$13</f>
        <v>4.7492640000000019</v>
      </c>
      <c r="N61" s="25">
        <f>[1]иные!CC$13</f>
        <v>3.4097280000000016</v>
      </c>
      <c r="O61" s="25">
        <f>[1]иные!CW$13</f>
        <v>1.7048640000000008</v>
      </c>
      <c r="P61" s="25">
        <f>[1]иные!EF$13</f>
        <v>4.7492640000000019</v>
      </c>
      <c r="Q61" s="20">
        <f t="shared" si="2"/>
        <v>0</v>
      </c>
      <c r="R61" s="20">
        <f t="shared" si="3"/>
        <v>0</v>
      </c>
    </row>
    <row r="62" spans="2:18" s="21" customFormat="1" ht="15" customHeight="1" x14ac:dyDescent="0.25">
      <c r="B62" s="9"/>
      <c r="C62" s="35" t="s">
        <v>18</v>
      </c>
      <c r="D62" s="23" t="s">
        <v>33</v>
      </c>
      <c r="E62" s="24">
        <f>[1]иные!W$14</f>
        <v>198</v>
      </c>
      <c r="F62" s="25">
        <f>[1]иные!EK$14</f>
        <v>30.512592000000019</v>
      </c>
      <c r="G62" s="26">
        <f t="shared" si="7"/>
        <v>198</v>
      </c>
      <c r="H62" s="26">
        <f>[1]иные!G$14</f>
        <v>49</v>
      </c>
      <c r="I62" s="26">
        <f>[1]иные!K$14</f>
        <v>50</v>
      </c>
      <c r="J62" s="26">
        <f>[1]иные!O$14</f>
        <v>55</v>
      </c>
      <c r="K62" s="26">
        <f>[1]иные!V$14</f>
        <v>44</v>
      </c>
      <c r="L62" s="25">
        <f t="shared" si="8"/>
        <v>30.512592000000019</v>
      </c>
      <c r="M62" s="25">
        <f>[1]иные!BI$14</f>
        <v>7.5510960000000038</v>
      </c>
      <c r="N62" s="25">
        <f>[1]иные!CC$14</f>
        <v>7.7052000000000049</v>
      </c>
      <c r="O62" s="25">
        <f>[1]иные!CW$14</f>
        <v>8.4757200000000061</v>
      </c>
      <c r="P62" s="25">
        <f>[1]иные!EF$14</f>
        <v>6.7805760000000026</v>
      </c>
      <c r="Q62" s="20">
        <f t="shared" si="2"/>
        <v>0</v>
      </c>
      <c r="R62" s="20">
        <f t="shared" si="3"/>
        <v>0</v>
      </c>
    </row>
    <row r="63" spans="2:18" s="21" customFormat="1" ht="15" customHeight="1" x14ac:dyDescent="0.25">
      <c r="B63" s="9"/>
      <c r="C63" s="35" t="s">
        <v>20</v>
      </c>
      <c r="D63" s="23" t="s">
        <v>33</v>
      </c>
      <c r="E63" s="24">
        <f>[1]иные!W$15</f>
        <v>395</v>
      </c>
      <c r="F63" s="25">
        <f>[1]иные!EK$15</f>
        <v>43.195620000000012</v>
      </c>
      <c r="G63" s="26">
        <f t="shared" si="7"/>
        <v>395</v>
      </c>
      <c r="H63" s="26">
        <f>[1]иные!G$15</f>
        <v>98</v>
      </c>
      <c r="I63" s="26">
        <f>[1]иные!K$15</f>
        <v>99</v>
      </c>
      <c r="J63" s="26">
        <f>[1]иные!O$15</f>
        <v>136</v>
      </c>
      <c r="K63" s="26">
        <f>[1]иные!V$15</f>
        <v>62</v>
      </c>
      <c r="L63" s="25">
        <f t="shared" si="8"/>
        <v>43.195620000000019</v>
      </c>
      <c r="M63" s="25">
        <f>[1]иные!BI$15</f>
        <v>10.716888000000003</v>
      </c>
      <c r="N63" s="25">
        <f>[1]иные!CC$15</f>
        <v>10.826244000000003</v>
      </c>
      <c r="O63" s="25">
        <f>[1]иные!CW$15</f>
        <v>14.872416000000005</v>
      </c>
      <c r="P63" s="25">
        <f>[1]иные!EF$15</f>
        <v>6.7800720000000023</v>
      </c>
      <c r="Q63" s="20">
        <f t="shared" si="2"/>
        <v>0</v>
      </c>
      <c r="R63" s="20">
        <f t="shared" si="3"/>
        <v>0</v>
      </c>
    </row>
    <row r="64" spans="2:18" s="21" customFormat="1" ht="15" customHeight="1" x14ac:dyDescent="0.25">
      <c r="B64" s="9"/>
      <c r="C64" s="35" t="s">
        <v>26</v>
      </c>
      <c r="D64" s="23" t="s">
        <v>33</v>
      </c>
      <c r="E64" s="24">
        <f>[1]иные!W$16</f>
        <v>0</v>
      </c>
      <c r="F64" s="25">
        <f>[1]иные!EK$16</f>
        <v>0</v>
      </c>
      <c r="G64" s="26">
        <f t="shared" si="7"/>
        <v>0</v>
      </c>
      <c r="H64" s="26">
        <f>[1]иные!G$16</f>
        <v>0</v>
      </c>
      <c r="I64" s="26">
        <f>[1]иные!K$16</f>
        <v>0</v>
      </c>
      <c r="J64" s="26">
        <f>[1]иные!O$16</f>
        <v>0</v>
      </c>
      <c r="K64" s="26">
        <f>[1]иные!V$16</f>
        <v>0</v>
      </c>
      <c r="L64" s="25">
        <f t="shared" si="8"/>
        <v>0</v>
      </c>
      <c r="M64" s="25">
        <f>[1]иные!BI$16</f>
        <v>0</v>
      </c>
      <c r="N64" s="25">
        <f>[1]иные!CC$16</f>
        <v>0</v>
      </c>
      <c r="O64" s="25">
        <f>[1]иные!CW$16</f>
        <v>0</v>
      </c>
      <c r="P64" s="25">
        <f>[1]иные!EF$16</f>
        <v>0</v>
      </c>
      <c r="Q64" s="20">
        <f t="shared" si="2"/>
        <v>0</v>
      </c>
      <c r="R64" s="20">
        <f t="shared" si="3"/>
        <v>0</v>
      </c>
    </row>
    <row r="65" spans="2:18" s="21" customFormat="1" ht="15" customHeight="1" x14ac:dyDescent="0.25">
      <c r="B65" s="9"/>
      <c r="C65" s="35" t="s">
        <v>21</v>
      </c>
      <c r="D65" s="23" t="s">
        <v>33</v>
      </c>
      <c r="E65" s="24">
        <f>[1]иные!W$17</f>
        <v>713</v>
      </c>
      <c r="F65" s="25">
        <f>[1]иные!EK$17</f>
        <v>102.16719600000005</v>
      </c>
      <c r="G65" s="26">
        <f t="shared" si="7"/>
        <v>713</v>
      </c>
      <c r="H65" s="26">
        <f>[1]иные!G$17</f>
        <v>121</v>
      </c>
      <c r="I65" s="26">
        <f>[1]иные!K$17</f>
        <v>124</v>
      </c>
      <c r="J65" s="26">
        <f>[1]иные!O$17</f>
        <v>223</v>
      </c>
      <c r="K65" s="26">
        <f>[1]иные!V$17</f>
        <v>245</v>
      </c>
      <c r="L65" s="25">
        <f t="shared" si="8"/>
        <v>102.16719600000003</v>
      </c>
      <c r="M65" s="25">
        <f>[1]иные!BI$17</f>
        <v>17.338332000000005</v>
      </c>
      <c r="N65" s="25">
        <f>[1]иные!CC$17</f>
        <v>17.768208000000005</v>
      </c>
      <c r="O65" s="25">
        <f>[1]иные!CW$17</f>
        <v>31.954116000000013</v>
      </c>
      <c r="P65" s="25">
        <f>[1]иные!EF$17</f>
        <v>35.10654000000001</v>
      </c>
      <c r="Q65" s="20">
        <f t="shared" si="2"/>
        <v>0</v>
      </c>
      <c r="R65" s="20">
        <f t="shared" si="3"/>
        <v>0</v>
      </c>
    </row>
    <row r="66" spans="2:18" s="21" customFormat="1" ht="15" customHeight="1" x14ac:dyDescent="0.25">
      <c r="B66" s="9"/>
      <c r="C66" s="35" t="s">
        <v>24</v>
      </c>
      <c r="D66" s="23" t="s">
        <v>33</v>
      </c>
      <c r="E66" s="24">
        <f>[1]иные!W$18</f>
        <v>161</v>
      </c>
      <c r="F66" s="25">
        <f>[1]иные!EK$18</f>
        <v>11.762016000000004</v>
      </c>
      <c r="G66" s="26">
        <f t="shared" si="7"/>
        <v>161</v>
      </c>
      <c r="H66" s="26">
        <f>[1]иные!G$18</f>
        <v>39</v>
      </c>
      <c r="I66" s="26">
        <f>[1]иные!K$18</f>
        <v>40</v>
      </c>
      <c r="J66" s="26">
        <f>[1]иные!O$18</f>
        <v>45</v>
      </c>
      <c r="K66" s="26">
        <f>[1]иные!V$18</f>
        <v>37</v>
      </c>
      <c r="L66" s="25">
        <f t="shared" si="8"/>
        <v>11.762016000000004</v>
      </c>
      <c r="M66" s="25">
        <f>[1]иные!BI$18</f>
        <v>2.8491840000000006</v>
      </c>
      <c r="N66" s="25">
        <f>[1]иные!CC$18</f>
        <v>2.9222400000000013</v>
      </c>
      <c r="O66" s="25">
        <f>[1]иные!CW$18</f>
        <v>3.2875200000000016</v>
      </c>
      <c r="P66" s="25">
        <f>[1]иные!EF$18</f>
        <v>2.703072000000001</v>
      </c>
      <c r="Q66" s="20">
        <f t="shared" si="2"/>
        <v>0</v>
      </c>
      <c r="R66" s="20">
        <f t="shared" si="3"/>
        <v>0</v>
      </c>
    </row>
    <row r="67" spans="2:18" s="21" customFormat="1" ht="15" customHeight="1" x14ac:dyDescent="0.25">
      <c r="B67" s="9"/>
      <c r="C67" s="35" t="s">
        <v>25</v>
      </c>
      <c r="D67" s="23" t="s">
        <v>33</v>
      </c>
      <c r="E67" s="24">
        <f>[1]иные!W$19</f>
        <v>303</v>
      </c>
      <c r="F67" s="25">
        <f>[1]иные!EK$19</f>
        <v>25.822872000000007</v>
      </c>
      <c r="G67" s="26">
        <f t="shared" si="7"/>
        <v>303</v>
      </c>
      <c r="H67" s="26">
        <f>[1]иные!G$19</f>
        <v>76</v>
      </c>
      <c r="I67" s="26">
        <f>[1]иные!K$19</f>
        <v>76</v>
      </c>
      <c r="J67" s="26">
        <f>[1]иные!O$19</f>
        <v>76</v>
      </c>
      <c r="K67" s="26">
        <f>[1]иные!V$19</f>
        <v>75</v>
      </c>
      <c r="L67" s="25">
        <f t="shared" si="8"/>
        <v>25.822872000000014</v>
      </c>
      <c r="M67" s="25">
        <f>[1]иные!BI$19</f>
        <v>6.4770240000000037</v>
      </c>
      <c r="N67" s="25">
        <f>[1]иные!CC$19</f>
        <v>6.4770240000000037</v>
      </c>
      <c r="O67" s="25">
        <f>[1]иные!CW$19</f>
        <v>6.4770240000000037</v>
      </c>
      <c r="P67" s="25">
        <f>[1]иные!EF$19</f>
        <v>6.3918000000000035</v>
      </c>
      <c r="Q67" s="20">
        <f t="shared" si="2"/>
        <v>0</v>
      </c>
      <c r="R67" s="20">
        <f t="shared" si="3"/>
        <v>0</v>
      </c>
    </row>
    <row r="68" spans="2:18" s="21" customFormat="1" ht="15" customHeight="1" x14ac:dyDescent="0.25">
      <c r="B68" s="9"/>
      <c r="C68" s="35" t="s">
        <v>28</v>
      </c>
      <c r="D68" s="23" t="s">
        <v>33</v>
      </c>
      <c r="E68" s="24">
        <f>[1]иные!W$20</f>
        <v>47</v>
      </c>
      <c r="F68" s="25">
        <f>[1]иные!EK$20</f>
        <v>9.925272000000005</v>
      </c>
      <c r="G68" s="26">
        <f t="shared" si="7"/>
        <v>47</v>
      </c>
      <c r="H68" s="26">
        <f>[1]иные!G$20</f>
        <v>0</v>
      </c>
      <c r="I68" s="26">
        <f>[1]иные!K$20</f>
        <v>8</v>
      </c>
      <c r="J68" s="26">
        <f>[1]иные!O$20</f>
        <v>9</v>
      </c>
      <c r="K68" s="26">
        <f>[1]иные!V$20</f>
        <v>30</v>
      </c>
      <c r="L68" s="25">
        <f t="shared" si="8"/>
        <v>9.925272000000005</v>
      </c>
      <c r="M68" s="25">
        <f>[1]иные!BI$20</f>
        <v>0</v>
      </c>
      <c r="N68" s="25">
        <f>[1]иные!CC$20</f>
        <v>1.6894080000000009</v>
      </c>
      <c r="O68" s="25">
        <f>[1]иные!CW$20</f>
        <v>1.9005840000000009</v>
      </c>
      <c r="P68" s="25">
        <f>[1]иные!EF$20</f>
        <v>6.3352800000000036</v>
      </c>
      <c r="Q68" s="20">
        <f t="shared" si="2"/>
        <v>0</v>
      </c>
      <c r="R68" s="20">
        <f t="shared" si="3"/>
        <v>0</v>
      </c>
    </row>
    <row r="69" spans="2:18" s="21" customFormat="1" ht="15" customHeight="1" x14ac:dyDescent="0.25">
      <c r="B69" s="9"/>
      <c r="C69" s="35" t="s">
        <v>22</v>
      </c>
      <c r="D69" s="23" t="s">
        <v>33</v>
      </c>
      <c r="E69" s="24">
        <f>[1]иные!W$21</f>
        <v>357</v>
      </c>
      <c r="F69" s="25">
        <f>[1]иные!EK$21</f>
        <v>31.478832000000008</v>
      </c>
      <c r="G69" s="26">
        <f t="shared" si="7"/>
        <v>357</v>
      </c>
      <c r="H69" s="26">
        <f>[1]иные!G$21</f>
        <v>88</v>
      </c>
      <c r="I69" s="26">
        <f>[1]иные!K$21</f>
        <v>90</v>
      </c>
      <c r="J69" s="26">
        <f>[1]иные!O$21</f>
        <v>94</v>
      </c>
      <c r="K69" s="26">
        <f>[1]иные!V$21</f>
        <v>85</v>
      </c>
      <c r="L69" s="25">
        <f t="shared" si="8"/>
        <v>31.478832000000011</v>
      </c>
      <c r="M69" s="25">
        <f>[1]иные!BI$21</f>
        <v>7.7594880000000028</v>
      </c>
      <c r="N69" s="25">
        <f>[1]иные!CC$21</f>
        <v>7.9358400000000024</v>
      </c>
      <c r="O69" s="25">
        <f>[1]иные!CW$21</f>
        <v>8.2885440000000035</v>
      </c>
      <c r="P69" s="25">
        <f>[1]иные!EF$21</f>
        <v>7.4949600000000025</v>
      </c>
      <c r="Q69" s="20">
        <f t="shared" si="2"/>
        <v>0</v>
      </c>
      <c r="R69" s="20">
        <f t="shared" si="3"/>
        <v>0</v>
      </c>
    </row>
    <row r="70" spans="2:18" s="21" customFormat="1" ht="15" customHeight="1" x14ac:dyDescent="0.25">
      <c r="B70" s="9"/>
      <c r="C70" s="28" t="s">
        <v>43</v>
      </c>
      <c r="D70" s="29" t="s">
        <v>33</v>
      </c>
      <c r="E70" s="30">
        <f>E71+E72</f>
        <v>163</v>
      </c>
      <c r="F70" s="30">
        <f t="shared" ref="F70:P70" si="12">F71+F72</f>
        <v>119.63483136000004</v>
      </c>
      <c r="G70" s="30">
        <f t="shared" si="12"/>
        <v>163</v>
      </c>
      <c r="H70" s="30">
        <f t="shared" si="12"/>
        <v>40</v>
      </c>
      <c r="I70" s="30">
        <f t="shared" si="12"/>
        <v>42</v>
      </c>
      <c r="J70" s="30">
        <f t="shared" si="12"/>
        <v>41</v>
      </c>
      <c r="K70" s="30">
        <f t="shared" si="12"/>
        <v>40</v>
      </c>
      <c r="L70" s="30">
        <f t="shared" si="12"/>
        <v>119.63483136000004</v>
      </c>
      <c r="M70" s="30">
        <f t="shared" si="12"/>
        <v>29.34505728000001</v>
      </c>
      <c r="N70" s="30">
        <f t="shared" si="12"/>
        <v>30.789411840000007</v>
      </c>
      <c r="O70" s="30">
        <f t="shared" si="12"/>
        <v>30.049620480000009</v>
      </c>
      <c r="P70" s="30">
        <f t="shared" si="12"/>
        <v>29.450741760000007</v>
      </c>
      <c r="Q70" s="20">
        <f t="shared" si="2"/>
        <v>0</v>
      </c>
      <c r="R70" s="20">
        <f t="shared" si="3"/>
        <v>0</v>
      </c>
    </row>
    <row r="71" spans="2:18" s="21" customFormat="1" ht="15" customHeight="1" x14ac:dyDescent="0.25">
      <c r="B71" s="9"/>
      <c r="C71" s="39" t="s">
        <v>44</v>
      </c>
      <c r="D71" s="23" t="s">
        <v>33</v>
      </c>
      <c r="E71" s="24">
        <f>'[1]проф.пос. по стом. '!W$11</f>
        <v>136</v>
      </c>
      <c r="F71" s="25">
        <f>'[1]проф.пос. по стом. '!FB$11</f>
        <v>100.61162496000003</v>
      </c>
      <c r="G71" s="26">
        <f t="shared" si="7"/>
        <v>136</v>
      </c>
      <c r="H71" s="26">
        <f>'[1]проф.пос. по стом. '!G$11</f>
        <v>33</v>
      </c>
      <c r="I71" s="26">
        <f>'[1]проф.пос. по стом. '!K$11</f>
        <v>34</v>
      </c>
      <c r="J71" s="26">
        <f>'[1]проф.пос. по стом. '!O$11</f>
        <v>33</v>
      </c>
      <c r="K71" s="26">
        <f>'[1]проф.пос. по стом. '!V$11</f>
        <v>36</v>
      </c>
      <c r="L71" s="25">
        <f t="shared" si="8"/>
        <v>100.61162496000003</v>
      </c>
      <c r="M71" s="25">
        <f>'[1]проф.пос. по стом. '!BZ$11</f>
        <v>24.413114880000009</v>
      </c>
      <c r="N71" s="25">
        <f>'[1]проф.пос. по стом. '!CT$11</f>
        <v>25.152906240000007</v>
      </c>
      <c r="O71" s="25">
        <f>'[1]проф.пос. по стом. '!DN$11</f>
        <v>24.413114880000009</v>
      </c>
      <c r="P71" s="25">
        <f>'[1]проф.пос. по стом. '!EW$11</f>
        <v>26.632488960000007</v>
      </c>
      <c r="Q71" s="20">
        <f t="shared" si="2"/>
        <v>0</v>
      </c>
      <c r="R71" s="20">
        <f t="shared" si="3"/>
        <v>0</v>
      </c>
    </row>
    <row r="72" spans="2:18" s="21" customFormat="1" ht="15" customHeight="1" x14ac:dyDescent="0.25">
      <c r="B72" s="9"/>
      <c r="C72" s="39" t="s">
        <v>45</v>
      </c>
      <c r="D72" s="23" t="s">
        <v>33</v>
      </c>
      <c r="E72" s="24">
        <f>'[1]проф.пос. по стом. '!W$12</f>
        <v>27</v>
      </c>
      <c r="F72" s="25">
        <f>'[1]проф.пос. по стом. '!FB$12</f>
        <v>19.023206400000003</v>
      </c>
      <c r="G72" s="26">
        <f t="shared" si="7"/>
        <v>27</v>
      </c>
      <c r="H72" s="26">
        <f>'[1]проф.пос. по стом. '!G$12</f>
        <v>7</v>
      </c>
      <c r="I72" s="26">
        <f>'[1]проф.пос. по стом. '!K$12</f>
        <v>8</v>
      </c>
      <c r="J72" s="26">
        <f>'[1]проф.пос. по стом. '!O$12</f>
        <v>8</v>
      </c>
      <c r="K72" s="26">
        <f>'[1]проф.пос. по стом. '!V$12</f>
        <v>4</v>
      </c>
      <c r="L72" s="25">
        <f t="shared" si="8"/>
        <v>19.023206400000003</v>
      </c>
      <c r="M72" s="25">
        <f>'[1]проф.пос. по стом. '!BZ$12</f>
        <v>4.9319424000000014</v>
      </c>
      <c r="N72" s="25">
        <f>'[1]проф.пос. по стом. '!CT$12</f>
        <v>5.6365056000000013</v>
      </c>
      <c r="O72" s="25">
        <f>'[1]проф.пос. по стом. '!DN$12</f>
        <v>5.6365056000000013</v>
      </c>
      <c r="P72" s="25">
        <f>'[1]проф.пос. по стом. '!EW$12</f>
        <v>2.8182528000000002</v>
      </c>
      <c r="Q72" s="20">
        <f t="shared" si="2"/>
        <v>0</v>
      </c>
      <c r="R72" s="20">
        <f t="shared" si="3"/>
        <v>0</v>
      </c>
    </row>
    <row r="73" spans="2:18" s="21" customFormat="1" ht="15" customHeight="1" x14ac:dyDescent="0.25">
      <c r="B73" s="9"/>
      <c r="C73" s="28" t="s">
        <v>46</v>
      </c>
      <c r="D73" s="29" t="s">
        <v>33</v>
      </c>
      <c r="E73" s="30">
        <f>'[2]ПМО взр'!BG$10</f>
        <v>2681</v>
      </c>
      <c r="F73" s="31">
        <f>'[2]ПМО взр'!NZ$10</f>
        <v>8069.6560019968438</v>
      </c>
      <c r="G73" s="29">
        <f>SUBTOTAL(9,H73:K73)</f>
        <v>2681</v>
      </c>
      <c r="H73" s="32">
        <f>'[2]ПМО взр'!N$10</f>
        <v>418</v>
      </c>
      <c r="I73" s="32">
        <f>'[2]ПМО взр'!Z$10</f>
        <v>1246</v>
      </c>
      <c r="J73" s="32">
        <f>'[2]ПМО взр'!AL$10</f>
        <v>1017</v>
      </c>
      <c r="K73" s="32">
        <f>'[2]ПМО взр'!BD$10</f>
        <v>0</v>
      </c>
      <c r="L73" s="31">
        <f t="shared" ref="L73:L80" si="13">M73+N73+O73+P73</f>
        <v>8069.6560019968438</v>
      </c>
      <c r="M73" s="31">
        <f>'[2]ПМО взр'!FI$10</f>
        <v>1234.0653294809688</v>
      </c>
      <c r="N73" s="31">
        <f>'[2]ПМО взр'!HQ$10</f>
        <v>3714.9340685407687</v>
      </c>
      <c r="O73" s="31">
        <f>'[2]ПМО взр'!JY$10</f>
        <v>3120.6566039751065</v>
      </c>
      <c r="P73" s="31">
        <f>'[2]ПМО взр'!NK$10</f>
        <v>0</v>
      </c>
      <c r="Q73" s="20">
        <f t="shared" si="2"/>
        <v>0</v>
      </c>
      <c r="R73" s="20">
        <f t="shared" si="3"/>
        <v>0</v>
      </c>
    </row>
    <row r="74" spans="2:18" s="21" customFormat="1" ht="15" customHeight="1" x14ac:dyDescent="0.25">
      <c r="B74" s="9"/>
      <c r="C74" s="28" t="s">
        <v>47</v>
      </c>
      <c r="D74" s="29" t="s">
        <v>33</v>
      </c>
      <c r="E74" s="30">
        <f>'[2]Проф.МО дети  '!V$11</f>
        <v>2927</v>
      </c>
      <c r="F74" s="31">
        <f>'[2]Проф.МО дети  '!ED$11</f>
        <v>9300.1752030548432</v>
      </c>
      <c r="G74" s="29">
        <f t="shared" ref="G74:G80" si="14">H74+I74+J74+K74</f>
        <v>2927</v>
      </c>
      <c r="H74" s="32">
        <f>'[2]Проф.МО дети  '!G$11</f>
        <v>822</v>
      </c>
      <c r="I74" s="32">
        <f>'[2]Проф.МО дети  '!K$11</f>
        <v>861</v>
      </c>
      <c r="J74" s="32">
        <f>'[2]Проф.МО дети  '!O$11</f>
        <v>1244</v>
      </c>
      <c r="K74" s="32">
        <f>'[2]Проф.МО дети  '!U$11</f>
        <v>0</v>
      </c>
      <c r="L74" s="31">
        <f t="shared" si="13"/>
        <v>9300.1752030548414</v>
      </c>
      <c r="M74" s="31">
        <f>'[2]Проф.МО дети  '!BG$11</f>
        <v>2056.0463177374286</v>
      </c>
      <c r="N74" s="31">
        <f>'[2]Проф.МО дети  '!CA$11</f>
        <v>2588.9983124978557</v>
      </c>
      <c r="O74" s="31">
        <f>'[2]Проф.МО дети  '!CU$11</f>
        <v>4655.1305728195566</v>
      </c>
      <c r="P74" s="31">
        <f>'[2]Проф.МО дети  '!DY$11</f>
        <v>0</v>
      </c>
      <c r="Q74" s="20">
        <f t="shared" si="2"/>
        <v>0</v>
      </c>
      <c r="R74" s="20">
        <f t="shared" si="3"/>
        <v>0</v>
      </c>
    </row>
    <row r="75" spans="2:18" s="21" customFormat="1" ht="15" customHeight="1" x14ac:dyDescent="0.25">
      <c r="B75" s="9"/>
      <c r="C75" s="28" t="s">
        <v>48</v>
      </c>
      <c r="D75" s="29" t="s">
        <v>33</v>
      </c>
      <c r="E75" s="30">
        <f>'[2]ДДС ТЖС'!V$8</f>
        <v>147</v>
      </c>
      <c r="F75" s="31">
        <f>'[2]ДДС ТЖС'!EF$8</f>
        <v>1465.7606904112006</v>
      </c>
      <c r="G75" s="29">
        <f t="shared" si="14"/>
        <v>147</v>
      </c>
      <c r="H75" s="32">
        <f>'[2]ДДС ТЖС'!G$8</f>
        <v>0</v>
      </c>
      <c r="I75" s="32">
        <f>'[2]ДДС ТЖС'!K$8</f>
        <v>0</v>
      </c>
      <c r="J75" s="32">
        <f>'[2]ДДС ТЖС'!O$8</f>
        <v>147</v>
      </c>
      <c r="K75" s="32">
        <f>'[2]ДДС ТЖС'!U$8</f>
        <v>0</v>
      </c>
      <c r="L75" s="31">
        <f t="shared" si="13"/>
        <v>1465.7606904112006</v>
      </c>
      <c r="M75" s="31">
        <f>'[2]ДДС ТЖС'!BI$8</f>
        <v>0</v>
      </c>
      <c r="N75" s="31">
        <f>'[2]ДДС ТЖС'!CC$8</f>
        <v>0</v>
      </c>
      <c r="O75" s="31">
        <f>'[2]ДДС ТЖС'!CW$8</f>
        <v>1465.7606904112006</v>
      </c>
      <c r="P75" s="31">
        <f>'[2]ДДС ТЖС'!EA$8</f>
        <v>0</v>
      </c>
      <c r="Q75" s="20">
        <f t="shared" si="2"/>
        <v>0</v>
      </c>
      <c r="R75" s="20">
        <f t="shared" si="3"/>
        <v>0</v>
      </c>
    </row>
    <row r="76" spans="2:18" s="21" customFormat="1" ht="15" customHeight="1" x14ac:dyDescent="0.25">
      <c r="B76" s="9"/>
      <c r="C76" s="28" t="s">
        <v>49</v>
      </c>
      <c r="D76" s="29" t="s">
        <v>33</v>
      </c>
      <c r="E76" s="30">
        <f>'[2]ДДС опека'!V$7</f>
        <v>112</v>
      </c>
      <c r="F76" s="31">
        <f>'[2]ДДС опека'!EH$7</f>
        <v>1211.3553002752005</v>
      </c>
      <c r="G76" s="29">
        <f t="shared" si="14"/>
        <v>112</v>
      </c>
      <c r="H76" s="32">
        <f>'[2]ДДС опека'!G$7</f>
        <v>0</v>
      </c>
      <c r="I76" s="32">
        <f>'[2]ДДС опека'!K$7</f>
        <v>0</v>
      </c>
      <c r="J76" s="32">
        <f>'[2]ДДС опека'!O$7</f>
        <v>112</v>
      </c>
      <c r="K76" s="32">
        <f>'[2]ДДС опека'!U$7</f>
        <v>0</v>
      </c>
      <c r="L76" s="31">
        <f t="shared" si="13"/>
        <v>1211.3553002752005</v>
      </c>
      <c r="M76" s="31">
        <f>'[2]ДДС опека'!BI$7</f>
        <v>0</v>
      </c>
      <c r="N76" s="31">
        <f>'[2]ДДС опека'!CC$7</f>
        <v>0</v>
      </c>
      <c r="O76" s="31">
        <f>'[2]ДДС опека'!CW$7</f>
        <v>1211.3553002752005</v>
      </c>
      <c r="P76" s="31">
        <f>'[2]ДДС опека'!EA$7</f>
        <v>0</v>
      </c>
      <c r="Q76" s="20">
        <f t="shared" si="2"/>
        <v>0</v>
      </c>
      <c r="R76" s="20">
        <f t="shared" si="3"/>
        <v>0</v>
      </c>
    </row>
    <row r="77" spans="2:18" s="21" customFormat="1" ht="15" customHeight="1" x14ac:dyDescent="0.25">
      <c r="B77" s="9"/>
      <c r="C77" s="28" t="s">
        <v>50</v>
      </c>
      <c r="D77" s="29" t="s">
        <v>33</v>
      </c>
      <c r="E77" s="30">
        <f>'[2]ДВН1Этап новый '!BG$5</f>
        <v>3194</v>
      </c>
      <c r="F77" s="31">
        <f>'[2]ДВН1Этап новый '!OB$5</f>
        <v>14037.551220000003</v>
      </c>
      <c r="G77" s="32">
        <f>H77+I77+J77+K77</f>
        <v>3194</v>
      </c>
      <c r="H77" s="32">
        <f>'[2]ДВН1Этап новый '!N$5</f>
        <v>223</v>
      </c>
      <c r="I77" s="32">
        <f>'[2]ДВН1Этап новый '!Z$5</f>
        <v>1461</v>
      </c>
      <c r="J77" s="32">
        <f>'[2]ДВН1Этап новый '!AL$5</f>
        <v>1268</v>
      </c>
      <c r="K77" s="32">
        <f>'[2]ДВН1Этап новый '!BD$5</f>
        <v>242</v>
      </c>
      <c r="L77" s="31">
        <f t="shared" si="13"/>
        <v>14037.551220000005</v>
      </c>
      <c r="M77" s="31">
        <f>'[2]ДВН1Этап новый '!FK$5</f>
        <v>833.94588000000033</v>
      </c>
      <c r="N77" s="31">
        <f>'[2]ДВН1Этап новый '!HS$5</f>
        <v>6420.1490600000025</v>
      </c>
      <c r="O77" s="31">
        <f>'[2]ДВН1Этап новый '!KA$5</f>
        <v>5678.9839600000014</v>
      </c>
      <c r="P77" s="31">
        <f>'[2]ДВН1Этап новый '!NM$5</f>
        <v>1104.4723200000001</v>
      </c>
      <c r="Q77" s="20">
        <f t="shared" si="2"/>
        <v>0</v>
      </c>
      <c r="R77" s="20">
        <f t="shared" si="3"/>
        <v>0</v>
      </c>
    </row>
    <row r="78" spans="2:18" s="21" customFormat="1" ht="15" customHeight="1" x14ac:dyDescent="0.25">
      <c r="B78" s="9"/>
      <c r="C78" s="28" t="s">
        <v>51</v>
      </c>
      <c r="D78" s="29" t="s">
        <v>33</v>
      </c>
      <c r="E78" s="30">
        <f>'[2]ДВН2 этап'!BG$11</f>
        <v>160</v>
      </c>
      <c r="F78" s="31">
        <f>'[2]ДВН2 этап'!NP$11</f>
        <v>1251.9584000000007</v>
      </c>
      <c r="G78" s="29">
        <f t="shared" si="14"/>
        <v>160</v>
      </c>
      <c r="H78" s="32">
        <f>'[2]ДВН2 этап'!N$11</f>
        <v>0</v>
      </c>
      <c r="I78" s="32">
        <f>'[2]ДВН2 этап'!Z$11</f>
        <v>39</v>
      </c>
      <c r="J78" s="32">
        <f>'[2]ДВН2 этап'!AL$11</f>
        <v>121</v>
      </c>
      <c r="K78" s="32">
        <f>'[2]ДВН2 этап'!BD$11</f>
        <v>0</v>
      </c>
      <c r="L78" s="31">
        <f t="shared" si="13"/>
        <v>1251.9584000000004</v>
      </c>
      <c r="M78" s="31">
        <f>'[2]ДВН2 этап'!EY$11</f>
        <v>0</v>
      </c>
      <c r="N78" s="31">
        <f>'[2]ДВН2 этап'!HG$11</f>
        <v>327.33288000000016</v>
      </c>
      <c r="O78" s="31">
        <f>'[2]ДВН2 этап'!JO$11</f>
        <v>924.62552000000028</v>
      </c>
      <c r="P78" s="31">
        <f>'[2]ДВН2 этап'!NA$11</f>
        <v>0</v>
      </c>
      <c r="Q78" s="20">
        <f t="shared" si="2"/>
        <v>0</v>
      </c>
      <c r="R78" s="20">
        <f t="shared" si="3"/>
        <v>0</v>
      </c>
    </row>
    <row r="79" spans="2:18" s="21" customFormat="1" ht="15" customHeight="1" x14ac:dyDescent="0.25">
      <c r="B79" s="9"/>
      <c r="C79" s="28" t="s">
        <v>52</v>
      </c>
      <c r="D79" s="29" t="s">
        <v>33</v>
      </c>
      <c r="E79" s="30">
        <f>'[2]1 этап угл.дисп.'!BG$11</f>
        <v>476</v>
      </c>
      <c r="F79" s="31">
        <f>'[2]1 этап угл.дисп.'!NB$11</f>
        <v>830.21064000000024</v>
      </c>
      <c r="G79" s="40">
        <f t="shared" si="14"/>
        <v>476</v>
      </c>
      <c r="H79" s="32">
        <f>'[2]1 этап угл.дисп.'!N$11</f>
        <v>129</v>
      </c>
      <c r="I79" s="32">
        <f>'[2]1 этап угл.дисп.'!Z$11</f>
        <v>174</v>
      </c>
      <c r="J79" s="32">
        <f>'[2]1 этап угл.дисп.'!AL$11</f>
        <v>173</v>
      </c>
      <c r="K79" s="32">
        <f>'[2]1 этап угл.дисп.'!BD$11</f>
        <v>0</v>
      </c>
      <c r="L79" s="31">
        <f t="shared" si="13"/>
        <v>830.21064000000035</v>
      </c>
      <c r="M79" s="31">
        <f>'[2]1 этап угл.дисп.'!EI$11</f>
        <v>224.9940600000001</v>
      </c>
      <c r="N79" s="31">
        <f>'[2]1 этап угл.дисп.'!GQ$11</f>
        <v>303.48036000000013</v>
      </c>
      <c r="O79" s="31">
        <f>'[2]1 этап угл.дисп.'!IY$11</f>
        <v>301.73622000000012</v>
      </c>
      <c r="P79" s="31">
        <f>'[2]1 этап угл.дисп.'!MK$11</f>
        <v>0</v>
      </c>
      <c r="Q79" s="20">
        <f t="shared" si="2"/>
        <v>0</v>
      </c>
      <c r="R79" s="20">
        <f t="shared" si="3"/>
        <v>0</v>
      </c>
    </row>
    <row r="80" spans="2:18" s="21" customFormat="1" ht="15" customHeight="1" x14ac:dyDescent="0.25">
      <c r="B80" s="9"/>
      <c r="C80" s="28" t="s">
        <v>53</v>
      </c>
      <c r="D80" s="29" t="s">
        <v>33</v>
      </c>
      <c r="E80" s="30">
        <f>'[2]2 этап угл.дисп.'!U$12</f>
        <v>42</v>
      </c>
      <c r="F80" s="31">
        <f>'[2]2 этап угл.дисп.'!DV$12</f>
        <v>253.56130800000008</v>
      </c>
      <c r="G80" s="29">
        <f t="shared" si="14"/>
        <v>42</v>
      </c>
      <c r="H80" s="32">
        <f>'[2]2 этап угл.дисп.'!F$12</f>
        <v>1</v>
      </c>
      <c r="I80" s="32">
        <f>'[2]2 этап угл.дисп.'!J$12</f>
        <v>4</v>
      </c>
      <c r="J80" s="32">
        <f>'[2]2 этап угл.дисп.'!N$12</f>
        <v>37</v>
      </c>
      <c r="K80" s="32">
        <f>'[2]2 этап угл.дисп.'!T$12</f>
        <v>0</v>
      </c>
      <c r="L80" s="31">
        <f t="shared" si="13"/>
        <v>253.56130800000011</v>
      </c>
      <c r="M80" s="31">
        <f>'[2]2 этап угл.дисп.'!AY$12</f>
        <v>6.0371740000000029</v>
      </c>
      <c r="N80" s="31">
        <f>'[2]2 этап угл.дисп.'!BS$12</f>
        <v>24.148696000000012</v>
      </c>
      <c r="O80" s="31">
        <f>'[2]2 этап угл.дисп.'!CM$12</f>
        <v>223.37543800000009</v>
      </c>
      <c r="P80" s="31">
        <f>'[2]2 этап угл.дисп.'!DQ$12</f>
        <v>0</v>
      </c>
      <c r="Q80" s="20">
        <f t="shared" si="2"/>
        <v>0</v>
      </c>
      <c r="R80" s="20">
        <f t="shared" si="3"/>
        <v>0</v>
      </c>
    </row>
    <row r="81" spans="2:19" s="21" customFormat="1" ht="15" customHeight="1" x14ac:dyDescent="0.25">
      <c r="B81" s="9"/>
      <c r="C81" s="41" t="s">
        <v>7</v>
      </c>
      <c r="D81" s="41"/>
      <c r="E81" s="42">
        <f t="shared" ref="E81:P81" si="15">E10+E25+E26+E27+E30+E42+E46+E58+E70+E73+E74+E75+E76+E77+E78+E79+E80</f>
        <v>57154</v>
      </c>
      <c r="F81" s="42">
        <f>F10+F25+F26+F27+F30+F42+F46+F58+F70+F73+F74+F75+F76+F77+F78+F79+F80</f>
        <v>105595.89712309885</v>
      </c>
      <c r="G81" s="42">
        <f t="shared" si="15"/>
        <v>57154</v>
      </c>
      <c r="H81" s="42">
        <f t="shared" si="15"/>
        <v>12978</v>
      </c>
      <c r="I81" s="42">
        <f t="shared" si="15"/>
        <v>15748</v>
      </c>
      <c r="J81" s="42">
        <f t="shared" si="15"/>
        <v>16168</v>
      </c>
      <c r="K81" s="42">
        <f t="shared" si="15"/>
        <v>12260</v>
      </c>
      <c r="L81" s="42">
        <f t="shared" si="15"/>
        <v>105595.89712309885</v>
      </c>
      <c r="M81" s="42">
        <f t="shared" si="15"/>
        <v>19547.077517885202</v>
      </c>
      <c r="N81" s="42">
        <f t="shared" si="15"/>
        <v>30284.993302311439</v>
      </c>
      <c r="O81" s="42">
        <f t="shared" si="15"/>
        <v>34065.079685943077</v>
      </c>
      <c r="P81" s="42">
        <f t="shared" si="15"/>
        <v>21698.746616959117</v>
      </c>
      <c r="Q81" s="20">
        <f>E81-G81</f>
        <v>0</v>
      </c>
      <c r="R81" s="20">
        <f t="shared" si="3"/>
        <v>0</v>
      </c>
    </row>
    <row r="82" spans="2:19" s="21" customFormat="1" ht="45.2" customHeight="1" x14ac:dyDescent="0.25">
      <c r="B82" s="9" t="s">
        <v>54</v>
      </c>
      <c r="C82" s="28" t="s">
        <v>13</v>
      </c>
      <c r="D82" s="29" t="s">
        <v>14</v>
      </c>
      <c r="E82" s="43">
        <f>E83+E84+E85+E86+E87+E88+E90+E91+E92+E93+E94+E95+E96+E97+E98+E99</f>
        <v>38277</v>
      </c>
      <c r="F82" s="43">
        <f>F83+F84+F85+F86+F87+F88+F90+F91+F92+F93+F94+F95+F96+F97+F98+F99+F1793</f>
        <v>111800.07692375293</v>
      </c>
      <c r="G82" s="43">
        <f t="shared" ref="G82:O82" si="16">G83+G84+G85+G86+G87+G88+G90+G91+G92+G93+G94+G95+G96+G97+G98+G99</f>
        <v>38277</v>
      </c>
      <c r="H82" s="43">
        <f t="shared" si="16"/>
        <v>8893</v>
      </c>
      <c r="I82" s="43">
        <f t="shared" si="16"/>
        <v>8465</v>
      </c>
      <c r="J82" s="43">
        <f t="shared" si="16"/>
        <v>7806</v>
      </c>
      <c r="K82" s="43">
        <f t="shared" si="16"/>
        <v>13113</v>
      </c>
      <c r="L82" s="43">
        <f t="shared" si="16"/>
        <v>108109.12178673357</v>
      </c>
      <c r="M82" s="43">
        <f t="shared" si="16"/>
        <v>25298.169745118394</v>
      </c>
      <c r="N82" s="43">
        <f t="shared" si="16"/>
        <v>23925.16042497359</v>
      </c>
      <c r="O82" s="43">
        <f t="shared" si="16"/>
        <v>22511.059334618392</v>
      </c>
      <c r="P82" s="43">
        <f>P83+P84+P85+P86+P87+P88+P90+P91+P92+P93+P94+P95+P96+P97+P98+P99+P1793</f>
        <v>40065.687419042544</v>
      </c>
      <c r="Q82" s="20">
        <f t="shared" si="2"/>
        <v>0</v>
      </c>
      <c r="R82" s="20">
        <f t="shared" si="3"/>
        <v>3690.9551370193658</v>
      </c>
      <c r="S82" s="44">
        <f>F82-'[1]заб.без.стом.'!$EY$23</f>
        <v>0</v>
      </c>
    </row>
    <row r="83" spans="2:19" s="21" customFormat="1" ht="15" customHeight="1" x14ac:dyDescent="0.25">
      <c r="B83" s="9"/>
      <c r="C83" s="22" t="s">
        <v>27</v>
      </c>
      <c r="D83" s="23" t="s">
        <v>14</v>
      </c>
      <c r="E83" s="45">
        <f>'[1]заб.без.стом.'!W$25</f>
        <v>833</v>
      </c>
      <c r="F83" s="46">
        <f>'[1]заб.без.стом.'!EU$25</f>
        <v>2182.6255284287995</v>
      </c>
      <c r="G83" s="47">
        <f>SUM(H83:K83)</f>
        <v>833</v>
      </c>
      <c r="H83" s="47">
        <f>'[1]заб.без.стом.'!G$25</f>
        <v>341</v>
      </c>
      <c r="I83" s="47">
        <f>'[1]заб.без.стом.'!K$25</f>
        <v>87</v>
      </c>
      <c r="J83" s="47">
        <f>'[1]заб.без.стом.'!O$25</f>
        <v>8</v>
      </c>
      <c r="K83" s="47">
        <f>'[1]заб.без.стом.'!V$25</f>
        <v>397</v>
      </c>
      <c r="L83" s="46">
        <f>SUM(M83:P83)</f>
        <v>2182.625528428799</v>
      </c>
      <c r="M83" s="46">
        <f>'[1]заб.без.стом.'!BS$25</f>
        <v>893.48776133759975</v>
      </c>
      <c r="N83" s="46">
        <f>'[1]заб.без.стом.'!CM$25</f>
        <v>227.95728808319993</v>
      </c>
      <c r="O83" s="46">
        <f>'[1]заб.без.стом.'!DG$25</f>
        <v>20.961589708799991</v>
      </c>
      <c r="P83" s="46">
        <f>'[1]заб.без.стом.'!EP$25</f>
        <v>1040.2188892991996</v>
      </c>
      <c r="Q83" s="20">
        <f t="shared" ref="Q83:Q151" si="17">E83-G83</f>
        <v>0</v>
      </c>
      <c r="R83" s="20">
        <f t="shared" ref="R83:R151" si="18">F83-L83</f>
        <v>0</v>
      </c>
    </row>
    <row r="84" spans="2:19" s="21" customFormat="1" ht="15" customHeight="1" x14ac:dyDescent="0.25">
      <c r="B84" s="9"/>
      <c r="C84" s="22" t="s">
        <v>15</v>
      </c>
      <c r="D84" s="23" t="s">
        <v>14</v>
      </c>
      <c r="E84" s="45">
        <f>'[1]заб.без.стом.'!W$26</f>
        <v>9716</v>
      </c>
      <c r="F84" s="46">
        <f>'[1]заб.без.стом.'!EU$26</f>
        <v>30598.378246799988</v>
      </c>
      <c r="G84" s="47">
        <f t="shared" ref="G84:G99" si="19">SUM(H84:K84)</f>
        <v>9716</v>
      </c>
      <c r="H84" s="47">
        <f>'[1]заб.без.стом.'!G$26</f>
        <v>1952</v>
      </c>
      <c r="I84" s="47">
        <f>'[1]заб.без.стом.'!K$26</f>
        <v>2038</v>
      </c>
      <c r="J84" s="47">
        <f>'[1]заб.без.стом.'!O$26</f>
        <v>1716</v>
      </c>
      <c r="K84" s="47">
        <f>'[1]заб.без.стом.'!V$26</f>
        <v>4010</v>
      </c>
      <c r="L84" s="46">
        <f t="shared" ref="L84:L99" si="20">SUM(M84:P84)</f>
        <v>30598.378246799992</v>
      </c>
      <c r="M84" s="46">
        <f>'[1]заб.без.стом.'!BS$26</f>
        <v>6147.389289599997</v>
      </c>
      <c r="N84" s="46">
        <f>'[1]заб.без.стом.'!CM$26</f>
        <v>6418.2271373999984</v>
      </c>
      <c r="O84" s="46">
        <f>'[1]заб.без.стом.'!DG$26</f>
        <v>5404.1598467999984</v>
      </c>
      <c r="P84" s="46">
        <f>'[1]заб.без.стом.'!EP$26</f>
        <v>12628.601972999995</v>
      </c>
      <c r="Q84" s="20">
        <f t="shared" si="17"/>
        <v>0</v>
      </c>
      <c r="R84" s="20">
        <f t="shared" si="18"/>
        <v>0</v>
      </c>
    </row>
    <row r="85" spans="2:19" s="21" customFormat="1" ht="15" customHeight="1" x14ac:dyDescent="0.25">
      <c r="B85" s="9"/>
      <c r="C85" s="22" t="s">
        <v>16</v>
      </c>
      <c r="D85" s="23" t="s">
        <v>14</v>
      </c>
      <c r="E85" s="45">
        <f>'[1]заб.без.стом.'!W$28</f>
        <v>9386</v>
      </c>
      <c r="F85" s="46">
        <f>'[1]заб.без.стом.'!EU$28</f>
        <v>19154.307646094392</v>
      </c>
      <c r="G85" s="47">
        <f t="shared" si="19"/>
        <v>9386</v>
      </c>
      <c r="H85" s="47">
        <f>'[1]заб.без.стом.'!G$28</f>
        <v>1947</v>
      </c>
      <c r="I85" s="47">
        <f>'[1]заб.без.стом.'!K$28</f>
        <v>1947</v>
      </c>
      <c r="J85" s="47">
        <f>'[1]заб.без.стом.'!O$28</f>
        <v>1994</v>
      </c>
      <c r="K85" s="47">
        <f>'[1]заб.без.стом.'!V$28</f>
        <v>3498</v>
      </c>
      <c r="L85" s="46">
        <f t="shared" si="20"/>
        <v>19154.307646094396</v>
      </c>
      <c r="M85" s="46">
        <f>'[1]заб.без.стом.'!BS$28</f>
        <v>3973.3046012087993</v>
      </c>
      <c r="N85" s="46">
        <f>'[1]заб.без.стом.'!CM$28</f>
        <v>3973.3046012087993</v>
      </c>
      <c r="O85" s="46">
        <f>'[1]заб.без.стом.'!DG$28</f>
        <v>4069.2189906575986</v>
      </c>
      <c r="P85" s="46">
        <f>'[1]заб.без.стом.'!EP$28</f>
        <v>7138.4794530191975</v>
      </c>
      <c r="Q85" s="20">
        <f t="shared" si="17"/>
        <v>0</v>
      </c>
      <c r="R85" s="20">
        <f t="shared" si="18"/>
        <v>0</v>
      </c>
    </row>
    <row r="86" spans="2:19" s="21" customFormat="1" ht="15" customHeight="1" x14ac:dyDescent="0.25">
      <c r="B86" s="9"/>
      <c r="C86" s="22" t="s">
        <v>28</v>
      </c>
      <c r="D86" s="23" t="s">
        <v>14</v>
      </c>
      <c r="E86" s="45">
        <f>'[1]заб.без.стом.'!W$30</f>
        <v>854</v>
      </c>
      <c r="F86" s="46">
        <f>'[1]заб.без.стом.'!$EU30</f>
        <v>3270.411102067199</v>
      </c>
      <c r="G86" s="47">
        <f t="shared" si="19"/>
        <v>854</v>
      </c>
      <c r="H86" s="47">
        <f>'[1]заб.без.стом.'!G$30</f>
        <v>238</v>
      </c>
      <c r="I86" s="47">
        <f>'[1]заб.без.стом.'!K$30</f>
        <v>202</v>
      </c>
      <c r="J86" s="47">
        <f>'[1]заб.без.стом.'!O$30</f>
        <v>140</v>
      </c>
      <c r="K86" s="47">
        <f>'[1]заб.без.стом.'!V$30</f>
        <v>274</v>
      </c>
      <c r="L86" s="46">
        <f t="shared" si="20"/>
        <v>3270.411102067199</v>
      </c>
      <c r="M86" s="46">
        <f>'[1]заб.без.стом.'!BS$30</f>
        <v>911.42604483839978</v>
      </c>
      <c r="N86" s="46">
        <f>'[1]заб.без.стом.'!CM$30</f>
        <v>773.56328175359977</v>
      </c>
      <c r="O86" s="46">
        <f>'[1]заб.без.стом.'!DG$30</f>
        <v>536.13296755199985</v>
      </c>
      <c r="P86" s="46">
        <f>'[1]заб.без.стом.'!EP$30</f>
        <v>1049.2888079231996</v>
      </c>
      <c r="Q86" s="20">
        <f t="shared" si="17"/>
        <v>0</v>
      </c>
      <c r="R86" s="20">
        <f t="shared" si="18"/>
        <v>0</v>
      </c>
    </row>
    <row r="87" spans="2:19" s="21" customFormat="1" ht="15" customHeight="1" x14ac:dyDescent="0.25">
      <c r="B87" s="9"/>
      <c r="C87" s="22" t="s">
        <v>23</v>
      </c>
      <c r="D87" s="23" t="s">
        <v>14</v>
      </c>
      <c r="E87" s="45">
        <f>'[1]заб.без.стом.'!W$31</f>
        <v>1949</v>
      </c>
      <c r="F87" s="46">
        <f>'[1]заб.без.стом.'!EU$31</f>
        <v>5008.5602294831979</v>
      </c>
      <c r="G87" s="47">
        <f t="shared" si="19"/>
        <v>1949</v>
      </c>
      <c r="H87" s="47">
        <f>'[1]заб.без.стом.'!G$31</f>
        <v>565</v>
      </c>
      <c r="I87" s="47">
        <f>'[1]заб.без.стом.'!K$31</f>
        <v>566</v>
      </c>
      <c r="J87" s="47">
        <f>'[1]заб.без.стом.'!O$31</f>
        <v>326</v>
      </c>
      <c r="K87" s="47">
        <f>'[1]заб.без.стом.'!V$31</f>
        <v>492</v>
      </c>
      <c r="L87" s="46">
        <f t="shared" si="20"/>
        <v>5008.5602294831988</v>
      </c>
      <c r="M87" s="46">
        <f>'[1]заб.без.стом.'!BS$31</f>
        <v>1451.9428063919995</v>
      </c>
      <c r="N87" s="46">
        <f>'[1]заб.без.стом.'!CM$31</f>
        <v>1454.5126166687996</v>
      </c>
      <c r="O87" s="46">
        <f>'[1]заб.без.стом.'!DG$31</f>
        <v>837.75815023679968</v>
      </c>
      <c r="P87" s="46">
        <f>'[1]заб.без.стом.'!EP$31</f>
        <v>1264.3466561855996</v>
      </c>
      <c r="Q87" s="20">
        <f t="shared" si="17"/>
        <v>0</v>
      </c>
      <c r="R87" s="20">
        <f t="shared" si="18"/>
        <v>0</v>
      </c>
    </row>
    <row r="88" spans="2:19" s="21" customFormat="1" ht="33.75" customHeight="1" x14ac:dyDescent="0.25">
      <c r="B88" s="9"/>
      <c r="C88" s="22" t="s">
        <v>18</v>
      </c>
      <c r="D88" s="23" t="s">
        <v>14</v>
      </c>
      <c r="E88" s="45">
        <f>'[1]заб.без.стом.'!W$32</f>
        <v>1352</v>
      </c>
      <c r="F88" s="46">
        <f>'[1]заб.без.стом.'!EU$32</f>
        <v>3576.5712440639991</v>
      </c>
      <c r="G88" s="47">
        <f t="shared" si="19"/>
        <v>1352</v>
      </c>
      <c r="H88" s="47">
        <f>'[1]заб.без.стом.'!G$32</f>
        <v>233</v>
      </c>
      <c r="I88" s="47">
        <f>'[1]заб.без.стом.'!K$32</f>
        <v>243</v>
      </c>
      <c r="J88" s="47">
        <f>'[1]заб.без.стом.'!O$32</f>
        <v>243</v>
      </c>
      <c r="K88" s="47">
        <f>'[1]заб.без.стом.'!V$32</f>
        <v>633</v>
      </c>
      <c r="L88" s="46">
        <f t="shared" si="20"/>
        <v>3576.5712440639986</v>
      </c>
      <c r="M88" s="46">
        <f>'[1]заб.без.стом.'!BS$32</f>
        <v>616.37655315599989</v>
      </c>
      <c r="N88" s="46">
        <f>'[1]заб.без.стом.'!CM$32</f>
        <v>642.83048247599982</v>
      </c>
      <c r="O88" s="46">
        <f>'[1]заб.без.стом.'!DG$32</f>
        <v>642.83048247599982</v>
      </c>
      <c r="P88" s="46">
        <f>'[1]заб.без.стом.'!EP$32</f>
        <v>1674.5337259559992</v>
      </c>
      <c r="Q88" s="20">
        <f t="shared" si="17"/>
        <v>0</v>
      </c>
      <c r="R88" s="20">
        <f t="shared" si="18"/>
        <v>0</v>
      </c>
    </row>
    <row r="89" spans="2:19" s="21" customFormat="1" ht="33.75" customHeight="1" x14ac:dyDescent="0.25">
      <c r="B89" s="9"/>
      <c r="C89" s="22" t="s">
        <v>19</v>
      </c>
      <c r="D89" s="23" t="s">
        <v>14</v>
      </c>
      <c r="E89" s="45">
        <f>97*2</f>
        <v>194</v>
      </c>
      <c r="F89" s="46">
        <v>507.36108000000002</v>
      </c>
      <c r="G89" s="47">
        <f t="shared" si="19"/>
        <v>194</v>
      </c>
      <c r="H89" s="47"/>
      <c r="I89" s="47">
        <v>97</v>
      </c>
      <c r="J89" s="47"/>
      <c r="K89" s="47">
        <v>97</v>
      </c>
      <c r="L89" s="46">
        <f t="shared" si="20"/>
        <v>507.36108000000002</v>
      </c>
      <c r="M89" s="46"/>
      <c r="N89" s="46">
        <v>253.68054000000001</v>
      </c>
      <c r="O89" s="46"/>
      <c r="P89" s="46">
        <v>253.68054000000001</v>
      </c>
      <c r="Q89" s="20">
        <f t="shared" si="17"/>
        <v>0</v>
      </c>
      <c r="R89" s="20">
        <f t="shared" si="18"/>
        <v>0</v>
      </c>
    </row>
    <row r="90" spans="2:19" s="21" customFormat="1" ht="15" customHeight="1" x14ac:dyDescent="0.25">
      <c r="B90" s="9"/>
      <c r="C90" s="22" t="s">
        <v>20</v>
      </c>
      <c r="D90" s="23" t="s">
        <v>14</v>
      </c>
      <c r="E90" s="45">
        <f>'[1]заб.без.стом.'!W$33</f>
        <v>1513</v>
      </c>
      <c r="F90" s="46">
        <f>'[1]заб.без.стом.'!EU$33</f>
        <v>3583.1721292847988</v>
      </c>
      <c r="G90" s="47">
        <f t="shared" si="19"/>
        <v>1513</v>
      </c>
      <c r="H90" s="47">
        <f>'[1]заб.без.стом.'!G$33</f>
        <v>459</v>
      </c>
      <c r="I90" s="47">
        <f>'[1]заб.без.стом.'!K$33</f>
        <v>437</v>
      </c>
      <c r="J90" s="47">
        <f>'[1]заб.без.стом.'!O$33</f>
        <v>174</v>
      </c>
      <c r="K90" s="47">
        <f>'[1]заб.без.стом.'!V$33</f>
        <v>443</v>
      </c>
      <c r="L90" s="46">
        <f t="shared" si="20"/>
        <v>3583.1721292847988</v>
      </c>
      <c r="M90" s="46">
        <f>'[1]заб.без.стом.'!BS$33</f>
        <v>1087.0297470863995</v>
      </c>
      <c r="N90" s="46">
        <f>'[1]заб.без.стом.'!CM$33</f>
        <v>1034.9281034351998</v>
      </c>
      <c r="O90" s="46">
        <f>'[1]заб.без.стом.'!DG$33</f>
        <v>412.07663615039991</v>
      </c>
      <c r="P90" s="46">
        <f>'[1]заб.без.стом.'!EP$33</f>
        <v>1049.1376426127995</v>
      </c>
      <c r="Q90" s="20">
        <f t="shared" si="17"/>
        <v>0</v>
      </c>
      <c r="R90" s="20">
        <f t="shared" si="18"/>
        <v>0</v>
      </c>
    </row>
    <row r="91" spans="2:19" s="21" customFormat="1" ht="15" customHeight="1" x14ac:dyDescent="0.25">
      <c r="B91" s="9"/>
      <c r="C91" s="22" t="s">
        <v>17</v>
      </c>
      <c r="D91" s="23" t="s">
        <v>14</v>
      </c>
      <c r="E91" s="45">
        <f>'[1]заб.без.стом.'!W$34</f>
        <v>774</v>
      </c>
      <c r="F91" s="46">
        <f>'[1]заб.без.стом.'!EU$34</f>
        <v>1579.5263283695997</v>
      </c>
      <c r="G91" s="47">
        <f t="shared" si="19"/>
        <v>774</v>
      </c>
      <c r="H91" s="47">
        <f>'[1]заб.без.стом.'!G$34</f>
        <v>149</v>
      </c>
      <c r="I91" s="47">
        <f>'[1]заб.без.стом.'!K$34</f>
        <v>150</v>
      </c>
      <c r="J91" s="47">
        <f>'[1]заб.без.стом.'!O$34</f>
        <v>150</v>
      </c>
      <c r="K91" s="47">
        <f>'[1]заб.без.стом.'!V$34</f>
        <v>325</v>
      </c>
      <c r="L91" s="46">
        <f t="shared" si="20"/>
        <v>1579.5263283695995</v>
      </c>
      <c r="M91" s="46">
        <f>'[1]заб.без.стом.'!BS$34</f>
        <v>304.06902186959991</v>
      </c>
      <c r="N91" s="46">
        <f>'[1]заб.без.стом.'!CM$34</f>
        <v>306.10975355999989</v>
      </c>
      <c r="O91" s="46">
        <f>'[1]заб.без.стом.'!DG$34</f>
        <v>306.10975355999989</v>
      </c>
      <c r="P91" s="46">
        <f>'[1]заб.без.стом.'!EP$34</f>
        <v>663.23779937999984</v>
      </c>
      <c r="Q91" s="20">
        <f t="shared" si="17"/>
        <v>0</v>
      </c>
      <c r="R91" s="20">
        <f t="shared" si="18"/>
        <v>0</v>
      </c>
    </row>
    <row r="92" spans="2:19" s="21" customFormat="1" ht="15" customHeight="1" x14ac:dyDescent="0.25">
      <c r="B92" s="9"/>
      <c r="C92" s="22" t="s">
        <v>55</v>
      </c>
      <c r="D92" s="23" t="s">
        <v>14</v>
      </c>
      <c r="E92" s="45">
        <f>'[1]заб.без.стом.'!W$35</f>
        <v>0</v>
      </c>
      <c r="F92" s="46">
        <f>'[1]заб.без.стом.'!EU$35</f>
        <v>0</v>
      </c>
      <c r="G92" s="47">
        <f t="shared" si="19"/>
        <v>0</v>
      </c>
      <c r="H92" s="47">
        <f>'[1]заб.без.стом.'!G$35</f>
        <v>0</v>
      </c>
      <c r="I92" s="47">
        <f>'[1]заб.без.стом.'!K$35</f>
        <v>0</v>
      </c>
      <c r="J92" s="47">
        <f>'[1]заб.без.стом.'!O$35</f>
        <v>0</v>
      </c>
      <c r="K92" s="47">
        <f>'[1]заб.без.стом.'!V$35</f>
        <v>0</v>
      </c>
      <c r="L92" s="46">
        <f t="shared" si="20"/>
        <v>0</v>
      </c>
      <c r="M92" s="46">
        <f>'[1]заб.без.стом.'!BS$35</f>
        <v>0</v>
      </c>
      <c r="N92" s="46">
        <f>'[1]заб.без.стом.'!CM$35</f>
        <v>0</v>
      </c>
      <c r="O92" s="46">
        <f>'[1]заб.без.стом.'!DG$35</f>
        <v>0</v>
      </c>
      <c r="P92" s="46">
        <f>'[1]заб.без.стом.'!EP$35</f>
        <v>0</v>
      </c>
      <c r="Q92" s="20">
        <f t="shared" si="17"/>
        <v>0</v>
      </c>
      <c r="R92" s="20">
        <f t="shared" si="18"/>
        <v>0</v>
      </c>
    </row>
    <row r="93" spans="2:19" s="21" customFormat="1" ht="15" customHeight="1" x14ac:dyDescent="0.25">
      <c r="B93" s="9"/>
      <c r="C93" s="22" t="s">
        <v>26</v>
      </c>
      <c r="D93" s="23" t="s">
        <v>14</v>
      </c>
      <c r="E93" s="45">
        <f>'[1]заб.без.стом.'!W$36</f>
        <v>600</v>
      </c>
      <c r="F93" s="46">
        <f>'[1]заб.без.стом.'!EU$36</f>
        <v>1224.4390142399996</v>
      </c>
      <c r="G93" s="47">
        <f t="shared" si="19"/>
        <v>600</v>
      </c>
      <c r="H93" s="47">
        <f>'[1]заб.без.стом.'!G$36</f>
        <v>150</v>
      </c>
      <c r="I93" s="47">
        <f>'[1]заб.без.стом.'!K$36</f>
        <v>150</v>
      </c>
      <c r="J93" s="47">
        <f>'[1]заб.без.стом.'!O$36</f>
        <v>117</v>
      </c>
      <c r="K93" s="47">
        <f>'[1]заб.без.стом.'!V$36</f>
        <v>183</v>
      </c>
      <c r="L93" s="46">
        <f t="shared" si="20"/>
        <v>1224.4390142399996</v>
      </c>
      <c r="M93" s="46">
        <f>'[1]заб.без.стом.'!BS$36</f>
        <v>306.10975355999989</v>
      </c>
      <c r="N93" s="46">
        <f>'[1]заб.без.стом.'!CM$36</f>
        <v>306.10975355999989</v>
      </c>
      <c r="O93" s="46">
        <f>'[1]заб.без.стом.'!DG$36</f>
        <v>238.76560777679992</v>
      </c>
      <c r="P93" s="46">
        <f>'[1]заб.без.стом.'!EP$36</f>
        <v>373.45389934319985</v>
      </c>
      <c r="Q93" s="20">
        <f t="shared" si="17"/>
        <v>0</v>
      </c>
      <c r="R93" s="20">
        <f t="shared" si="18"/>
        <v>0</v>
      </c>
    </row>
    <row r="94" spans="2:19" s="21" customFormat="1" ht="15" customHeight="1" x14ac:dyDescent="0.25">
      <c r="B94" s="9"/>
      <c r="C94" s="22" t="s">
        <v>21</v>
      </c>
      <c r="D94" s="23" t="s">
        <v>14</v>
      </c>
      <c r="E94" s="45">
        <f>'[1]заб.без.стом.'!W$37</f>
        <v>7278</v>
      </c>
      <c r="F94" s="46">
        <f>'[1]заб.без.стом.'!EU$37</f>
        <v>28421.345834855991</v>
      </c>
      <c r="G94" s="47">
        <f t="shared" si="19"/>
        <v>7278</v>
      </c>
      <c r="H94" s="47">
        <f>'[1]заб.без.стом.'!G$37</f>
        <v>1849</v>
      </c>
      <c r="I94" s="47">
        <f>'[1]заб.без.стом.'!K$37</f>
        <v>1642</v>
      </c>
      <c r="J94" s="47">
        <f>'[1]заб.без.стом.'!O$37</f>
        <v>2000</v>
      </c>
      <c r="K94" s="47">
        <f>'[1]заб.без.стом.'!V$37</f>
        <v>1787</v>
      </c>
      <c r="L94" s="46">
        <f t="shared" si="20"/>
        <v>28421.345834855994</v>
      </c>
      <c r="M94" s="46">
        <f>'[1]заб.без.стом.'!BS$37</f>
        <v>7220.5370223479986</v>
      </c>
      <c r="N94" s="46">
        <f>'[1]заб.без.стом.'!CM$37</f>
        <v>6412.1805249839981</v>
      </c>
      <c r="O94" s="46">
        <f>'[1]заб.без.стом.'!DG$37</f>
        <v>7810.2077039999976</v>
      </c>
      <c r="P94" s="46">
        <f>'[1]заб.без.стом.'!EP$37</f>
        <v>6978.4205835239982</v>
      </c>
      <c r="Q94" s="20">
        <f t="shared" si="17"/>
        <v>0</v>
      </c>
      <c r="R94" s="20">
        <f t="shared" si="18"/>
        <v>0</v>
      </c>
    </row>
    <row r="95" spans="2:19" s="21" customFormat="1" ht="15" customHeight="1" x14ac:dyDescent="0.25">
      <c r="B95" s="9"/>
      <c r="C95" s="22" t="s">
        <v>25</v>
      </c>
      <c r="D95" s="23" t="s">
        <v>14</v>
      </c>
      <c r="E95" s="45">
        <f>'[1]заб.без.стом.'!W$38</f>
        <v>1445</v>
      </c>
      <c r="F95" s="46">
        <f>'[1]заб.без.стом.'!EU$38</f>
        <v>3640.5645587999988</v>
      </c>
      <c r="G95" s="47">
        <f t="shared" si="19"/>
        <v>1445</v>
      </c>
      <c r="H95" s="47">
        <f>'[1]заб.без.стом.'!G$38</f>
        <v>391</v>
      </c>
      <c r="I95" s="47">
        <f>'[1]заб.без.стом.'!K$38</f>
        <v>408</v>
      </c>
      <c r="J95" s="47">
        <f>'[1]заб.без.стом.'!O$38</f>
        <v>383</v>
      </c>
      <c r="K95" s="47">
        <f>'[1]заб.без.стом.'!V$38</f>
        <v>263</v>
      </c>
      <c r="L95" s="46">
        <f t="shared" si="20"/>
        <v>3640.5645587999988</v>
      </c>
      <c r="M95" s="46">
        <f>'[1]заб.без.стом.'!BS$38</f>
        <v>985.09393943999964</v>
      </c>
      <c r="N95" s="46">
        <f>'[1]заб.без.стом.'!CM$38</f>
        <v>1027.9241107199998</v>
      </c>
      <c r="O95" s="46">
        <f>'[1]заб.без.стом.'!DG$38</f>
        <v>964.9385647199997</v>
      </c>
      <c r="P95" s="46">
        <f>'[1]заб.без.стом.'!EP$38</f>
        <v>662.60794391999968</v>
      </c>
      <c r="Q95" s="20">
        <f t="shared" si="17"/>
        <v>0</v>
      </c>
      <c r="R95" s="20">
        <f t="shared" si="18"/>
        <v>0</v>
      </c>
    </row>
    <row r="96" spans="2:19" s="21" customFormat="1" ht="15" customHeight="1" x14ac:dyDescent="0.25">
      <c r="B96" s="9"/>
      <c r="C96" s="22" t="s">
        <v>24</v>
      </c>
      <c r="D96" s="23" t="s">
        <v>14</v>
      </c>
      <c r="E96" s="45">
        <f>'[1]заб.без.стом.'!W$39</f>
        <v>1489</v>
      </c>
      <c r="F96" s="46">
        <f>'[1]заб.без.стом.'!EU$39</f>
        <v>2963.6211046103995</v>
      </c>
      <c r="G96" s="47">
        <f t="shared" si="19"/>
        <v>1489</v>
      </c>
      <c r="H96" s="47">
        <f>'[1]заб.без.стом.'!G$39</f>
        <v>370</v>
      </c>
      <c r="I96" s="47">
        <f>'[1]заб.без.стом.'!K$39</f>
        <v>355</v>
      </c>
      <c r="J96" s="47">
        <f>'[1]заб.без.стом.'!O$39</f>
        <v>315</v>
      </c>
      <c r="K96" s="47">
        <f>'[1]заб.без.стом.'!V$39</f>
        <v>449</v>
      </c>
      <c r="L96" s="46">
        <f t="shared" si="20"/>
        <v>2963.621104610399</v>
      </c>
      <c r="M96" s="46">
        <f>'[1]заб.без.стом.'!BS$39</f>
        <v>736.42700383199985</v>
      </c>
      <c r="N96" s="46">
        <f>'[1]заб.без.стом.'!CM$39</f>
        <v>706.57185502799973</v>
      </c>
      <c r="O96" s="46">
        <f>'[1]заб.без.стом.'!DG$39</f>
        <v>626.95812488399986</v>
      </c>
      <c r="P96" s="46">
        <f>'[1]заб.без.стом.'!EP$39</f>
        <v>893.6641208663998</v>
      </c>
      <c r="Q96" s="20">
        <f t="shared" si="17"/>
        <v>0</v>
      </c>
      <c r="R96" s="20">
        <f t="shared" si="18"/>
        <v>0</v>
      </c>
    </row>
    <row r="97" spans="2:18" s="21" customFormat="1" ht="15" customHeight="1" x14ac:dyDescent="0.25">
      <c r="B97" s="9"/>
      <c r="C97" s="22" t="s">
        <v>22</v>
      </c>
      <c r="D97" s="23" t="s">
        <v>14</v>
      </c>
      <c r="E97" s="45">
        <f>'[1]заб.без.стом.'!W$40</f>
        <v>1088</v>
      </c>
      <c r="F97" s="46">
        <f>'[1]заб.без.стом.'!EU$40</f>
        <v>2905.5988196351996</v>
      </c>
      <c r="G97" s="47">
        <f t="shared" si="19"/>
        <v>1088</v>
      </c>
      <c r="H97" s="47">
        <f>'[1]заб.без.стом.'!G$40</f>
        <v>249</v>
      </c>
      <c r="I97" s="47">
        <f>'[1]заб.без.стом.'!K$40</f>
        <v>240</v>
      </c>
      <c r="J97" s="47">
        <f>'[1]заб.без.стом.'!O$40</f>
        <v>240</v>
      </c>
      <c r="K97" s="47">
        <f>'[1]заб.без.стом.'!V$40</f>
        <v>359</v>
      </c>
      <c r="L97" s="46">
        <f t="shared" si="20"/>
        <v>2905.5988196351991</v>
      </c>
      <c r="M97" s="46">
        <f>'[1]заб.без.стом.'!BS$40</f>
        <v>664.9762004495999</v>
      </c>
      <c r="N97" s="46">
        <f>'[1]заб.без.стом.'!CM$40</f>
        <v>640.9409160959998</v>
      </c>
      <c r="O97" s="46">
        <f>'[1]заб.без.стом.'!DG$40</f>
        <v>640.9409160959998</v>
      </c>
      <c r="P97" s="46">
        <f>'[1]заб.без.стом.'!EP$40</f>
        <v>958.74078699359973</v>
      </c>
      <c r="Q97" s="20">
        <f t="shared" si="17"/>
        <v>0</v>
      </c>
      <c r="R97" s="20">
        <f t="shared" si="18"/>
        <v>0</v>
      </c>
    </row>
    <row r="98" spans="2:18" s="21" customFormat="1" ht="15" customHeight="1" x14ac:dyDescent="0.25">
      <c r="B98" s="9"/>
      <c r="C98" s="22" t="s">
        <v>56</v>
      </c>
      <c r="D98" s="23" t="s">
        <v>14</v>
      </c>
      <c r="E98" s="45">
        <f>'[1]заб.без.стом.'!W$41</f>
        <v>0</v>
      </c>
      <c r="F98" s="46">
        <f>'[1]заб.без.стом.'!EU$41</f>
        <v>0</v>
      </c>
      <c r="G98" s="47">
        <f t="shared" si="19"/>
        <v>0</v>
      </c>
      <c r="H98" s="47">
        <f>'[1]заб.без.стом.'!G$41</f>
        <v>0</v>
      </c>
      <c r="I98" s="47">
        <f>'[1]заб.без.стом.'!K$41</f>
        <v>0</v>
      </c>
      <c r="J98" s="47">
        <f>'[1]заб.без.стом.'!O$41</f>
        <v>0</v>
      </c>
      <c r="K98" s="47">
        <f>'[1]заб.без.стом.'!V$41</f>
        <v>0</v>
      </c>
      <c r="L98" s="46">
        <f t="shared" si="20"/>
        <v>0</v>
      </c>
      <c r="M98" s="46">
        <f>'[1]заб.без.стом.'!BS$41</f>
        <v>0</v>
      </c>
      <c r="N98" s="46">
        <f>'[1]заб.без.стом.'!CM$41</f>
        <v>0</v>
      </c>
      <c r="O98" s="46">
        <f>'[1]заб.без.стом.'!DG$41</f>
        <v>0</v>
      </c>
      <c r="P98" s="46">
        <f>'[1]заб.без.стом.'!EP$41</f>
        <v>0</v>
      </c>
      <c r="Q98" s="20">
        <f t="shared" si="17"/>
        <v>0</v>
      </c>
      <c r="R98" s="20">
        <f t="shared" si="18"/>
        <v>0</v>
      </c>
    </row>
    <row r="99" spans="2:18" s="21" customFormat="1" ht="15" customHeight="1" x14ac:dyDescent="0.25">
      <c r="B99" s="9"/>
      <c r="C99" s="22" t="s">
        <v>57</v>
      </c>
      <c r="D99" s="23" t="s">
        <v>14</v>
      </c>
      <c r="E99" s="45">
        <f>'[1]заб.без.стом.'!W$42</f>
        <v>0</v>
      </c>
      <c r="F99" s="46">
        <f>'[1]заб.без.стом.'!EU$42</f>
        <v>0</v>
      </c>
      <c r="G99" s="47">
        <f t="shared" si="19"/>
        <v>0</v>
      </c>
      <c r="H99" s="47">
        <f>'[1]заб.без.стом.'!G$42</f>
        <v>0</v>
      </c>
      <c r="I99" s="47">
        <f>'[1]заб.без.стом.'!K$42</f>
        <v>0</v>
      </c>
      <c r="J99" s="47">
        <f>'[1]заб.без.стом.'!O$42</f>
        <v>0</v>
      </c>
      <c r="K99" s="47">
        <f>'[1]заб.без.стом.'!V$42</f>
        <v>0</v>
      </c>
      <c r="L99" s="46">
        <f t="shared" si="20"/>
        <v>0</v>
      </c>
      <c r="M99" s="46">
        <f>'[1]заб.без.стом.'!BS$42</f>
        <v>0</v>
      </c>
      <c r="N99" s="46">
        <f>'[1]заб.без.стом.'!CM$42</f>
        <v>0</v>
      </c>
      <c r="O99" s="46">
        <f>'[1]заб.без.стом.'!DG$42</f>
        <v>0</v>
      </c>
      <c r="P99" s="46">
        <f>'[1]заб.без.стом.'!EP$42</f>
        <v>0</v>
      </c>
      <c r="Q99" s="20">
        <f t="shared" si="17"/>
        <v>0</v>
      </c>
      <c r="R99" s="20">
        <f t="shared" si="18"/>
        <v>0</v>
      </c>
    </row>
    <row r="100" spans="2:18" s="21" customFormat="1" ht="15" customHeight="1" x14ac:dyDescent="0.25">
      <c r="B100" s="9"/>
      <c r="C100" s="28" t="s">
        <v>29</v>
      </c>
      <c r="D100" s="29" t="s">
        <v>14</v>
      </c>
      <c r="E100" s="43">
        <f>'[1]стом обр.'!W$12</f>
        <v>584</v>
      </c>
      <c r="F100" s="33">
        <f>'[1]стом обр.'!FL$12</f>
        <v>1138.5131765759995</v>
      </c>
      <c r="G100" s="48">
        <f>H100+I100+J100+K100</f>
        <v>584</v>
      </c>
      <c r="H100" s="48">
        <f>'[1]стом обр.'!G$12</f>
        <v>174</v>
      </c>
      <c r="I100" s="48">
        <f>'[1]стом обр.'!K$12</f>
        <v>174</v>
      </c>
      <c r="J100" s="48">
        <f>'[1]стом обр.'!O$12</f>
        <v>176</v>
      </c>
      <c r="K100" s="48">
        <f>'[1]стом обр.'!V$12</f>
        <v>60</v>
      </c>
      <c r="L100" s="33">
        <f>M100+N100+O100+P100</f>
        <v>1138.5131765759995</v>
      </c>
      <c r="M100" s="33">
        <f>'[1]стом обр.'!CJ$12</f>
        <v>339.21454233599985</v>
      </c>
      <c r="N100" s="33">
        <f>'[1]стом обр.'!DD$12</f>
        <v>339.21454233599985</v>
      </c>
      <c r="O100" s="33">
        <f>'[1]стом обр.'!DX$12</f>
        <v>343.11356006399984</v>
      </c>
      <c r="P100" s="33">
        <f>'[1]стом обр.'!FG$12</f>
        <v>116.97053183999995</v>
      </c>
      <c r="Q100" s="20">
        <f t="shared" si="17"/>
        <v>0</v>
      </c>
      <c r="R100" s="20">
        <f t="shared" si="18"/>
        <v>0</v>
      </c>
    </row>
    <row r="101" spans="2:18" s="21" customFormat="1" ht="15" customHeight="1" x14ac:dyDescent="0.25">
      <c r="B101" s="49"/>
      <c r="C101" s="29" t="s">
        <v>58</v>
      </c>
      <c r="D101" s="29" t="s">
        <v>31</v>
      </c>
      <c r="E101" s="43">
        <f>E102+E103</f>
        <v>1409</v>
      </c>
      <c r="F101" s="43">
        <f t="shared" ref="F101:P101" si="21">F102+F103</f>
        <v>6162.9086900000011</v>
      </c>
      <c r="G101" s="43">
        <f t="shared" si="21"/>
        <v>1409</v>
      </c>
      <c r="H101" s="43">
        <f t="shared" si="21"/>
        <v>293</v>
      </c>
      <c r="I101" s="43">
        <f t="shared" si="21"/>
        <v>193</v>
      </c>
      <c r="J101" s="43">
        <f t="shared" si="21"/>
        <v>324</v>
      </c>
      <c r="K101" s="43">
        <f t="shared" si="21"/>
        <v>599</v>
      </c>
      <c r="L101" s="43">
        <f t="shared" si="21"/>
        <v>6162.9086900000002</v>
      </c>
      <c r="M101" s="43">
        <f t="shared" si="21"/>
        <v>1223.5357700000002</v>
      </c>
      <c r="N101" s="43">
        <f t="shared" si="21"/>
        <v>805.94677000000001</v>
      </c>
      <c r="O101" s="43">
        <f t="shared" si="21"/>
        <v>1370.4308399999998</v>
      </c>
      <c r="P101" s="43">
        <f t="shared" si="21"/>
        <v>2762.9953100000002</v>
      </c>
      <c r="Q101" s="20">
        <f t="shared" si="17"/>
        <v>0</v>
      </c>
      <c r="R101" s="20">
        <f t="shared" si="18"/>
        <v>0</v>
      </c>
    </row>
    <row r="102" spans="2:18" s="21" customFormat="1" ht="15" customHeight="1" x14ac:dyDescent="0.25">
      <c r="B102" s="49"/>
      <c r="C102" s="50" t="s">
        <v>59</v>
      </c>
      <c r="D102" s="23" t="s">
        <v>31</v>
      </c>
      <c r="E102" s="51">
        <f>'[1]КТ,МРТ,Услуги'!Y$91</f>
        <v>192</v>
      </c>
      <c r="F102" s="52">
        <f>'[1]КТ,МРТ,Услуги'!EE$91</f>
        <v>1080.8505599999999</v>
      </c>
      <c r="G102" s="53">
        <f t="shared" ref="G102:G107" si="22">H102+I102+J102+K102</f>
        <v>192</v>
      </c>
      <c r="H102" s="53">
        <f>'[1]КТ,МРТ,Услуги'!H$91</f>
        <v>0</v>
      </c>
      <c r="I102" s="53">
        <f>'[1]КТ,МРТ,Услуги'!L$91</f>
        <v>0</v>
      </c>
      <c r="J102" s="53">
        <f>'[1]КТ,МРТ,Услуги'!Q$91</f>
        <v>12</v>
      </c>
      <c r="K102" s="53">
        <f>'[1]КТ,МРТ,Услуги'!X$91</f>
        <v>180</v>
      </c>
      <c r="L102" s="52">
        <f t="shared" ref="L102:L107" si="23">M102+N102+O102+P102</f>
        <v>1080.8505599999999</v>
      </c>
      <c r="M102" s="52">
        <f>'[1]КТ,МРТ,Услуги'!BC$91</f>
        <v>0</v>
      </c>
      <c r="N102" s="52">
        <f>'[1]КТ,МРТ,Услуги'!BW$91</f>
        <v>0</v>
      </c>
      <c r="O102" s="52">
        <f>'[1]КТ,МРТ,Услуги'!CQ$91</f>
        <v>67.553160000000005</v>
      </c>
      <c r="P102" s="52">
        <f>'[1]КТ,МРТ,Услуги'!DZ$91</f>
        <v>1013.2973999999999</v>
      </c>
      <c r="Q102" s="20">
        <f t="shared" si="17"/>
        <v>0</v>
      </c>
      <c r="R102" s="20">
        <f t="shared" si="18"/>
        <v>0</v>
      </c>
    </row>
    <row r="103" spans="2:18" s="21" customFormat="1" ht="15" customHeight="1" x14ac:dyDescent="0.25">
      <c r="B103" s="49"/>
      <c r="C103" s="50" t="s">
        <v>60</v>
      </c>
      <c r="D103" s="23" t="s">
        <v>31</v>
      </c>
      <c r="E103" s="51">
        <f>'[1]КТ,МРТ,Услуги'!Y$98</f>
        <v>1217</v>
      </c>
      <c r="F103" s="52">
        <f>'[1]КТ,МРТ,Услуги'!EE$98</f>
        <v>5082.0581300000013</v>
      </c>
      <c r="G103" s="53">
        <f t="shared" si="22"/>
        <v>1217</v>
      </c>
      <c r="H103" s="53">
        <f>'[1]КТ,МРТ,Услуги'!H$98</f>
        <v>293</v>
      </c>
      <c r="I103" s="53">
        <f>'[1]КТ,МРТ,Услуги'!L$98</f>
        <v>193</v>
      </c>
      <c r="J103" s="53">
        <f>'[1]КТ,МРТ,Услуги'!Q$98</f>
        <v>312</v>
      </c>
      <c r="K103" s="53">
        <f>'[1]КТ,МРТ,Услуги'!X$98</f>
        <v>419</v>
      </c>
      <c r="L103" s="52">
        <f t="shared" si="23"/>
        <v>5082.0581300000003</v>
      </c>
      <c r="M103" s="52">
        <f>'[1]КТ,МРТ,Услуги'!BC$98</f>
        <v>1223.5357700000002</v>
      </c>
      <c r="N103" s="52">
        <f>'[1]КТ,МРТ,Услуги'!BW$98</f>
        <v>805.94677000000001</v>
      </c>
      <c r="O103" s="52">
        <f>'[1]КТ,МРТ,Услуги'!CQ$98</f>
        <v>1302.8776799999998</v>
      </c>
      <c r="P103" s="52">
        <f>'[1]КТ,МРТ,Услуги'!DZ$98</f>
        <v>1749.6979100000001</v>
      </c>
      <c r="Q103" s="20">
        <f t="shared" si="17"/>
        <v>0</v>
      </c>
      <c r="R103" s="20">
        <f t="shared" si="18"/>
        <v>0</v>
      </c>
    </row>
    <row r="104" spans="2:18" s="21" customFormat="1" ht="15" customHeight="1" x14ac:dyDescent="0.25">
      <c r="B104" s="9"/>
      <c r="C104" s="29" t="s">
        <v>61</v>
      </c>
      <c r="D104" s="29" t="s">
        <v>31</v>
      </c>
      <c r="E104" s="43">
        <f>'[1]КТ,МРТ,Услуги'!Y$315</f>
        <v>3318</v>
      </c>
      <c r="F104" s="33">
        <f>'[1]КТ,МРТ,Услуги'!EE$315</f>
        <v>3087.870156</v>
      </c>
      <c r="G104" s="48">
        <f t="shared" si="22"/>
        <v>3318</v>
      </c>
      <c r="H104" s="48">
        <f>'[1]КТ,МРТ,Услуги'!H$315</f>
        <v>0</v>
      </c>
      <c r="I104" s="48">
        <f>'[1]КТ,МРТ,Услуги'!L$315</f>
        <v>0</v>
      </c>
      <c r="J104" s="48">
        <f>'[1]КТ,МРТ,Услуги'!Q$315</f>
        <v>554</v>
      </c>
      <c r="K104" s="48">
        <f>'[1]КТ,МРТ,Услуги'!X$315</f>
        <v>2764</v>
      </c>
      <c r="L104" s="33">
        <f t="shared" si="23"/>
        <v>3087.8701559999995</v>
      </c>
      <c r="M104" s="33">
        <f>'[1]КТ,МРТ,Услуги'!BC$315</f>
        <v>0</v>
      </c>
      <c r="N104" s="33">
        <f>'[1]КТ,МРТ,Услуги'!BW$315</f>
        <v>0</v>
      </c>
      <c r="O104" s="33">
        <f>'[1]КТ,МРТ,Услуги'!CQ$315</f>
        <v>515.57566799999995</v>
      </c>
      <c r="P104" s="33">
        <f>'[1]КТ,МРТ,Услуги'!DZ$315</f>
        <v>2572.2944879999995</v>
      </c>
      <c r="Q104" s="20">
        <f t="shared" si="17"/>
        <v>0</v>
      </c>
      <c r="R104" s="20">
        <f t="shared" si="18"/>
        <v>0</v>
      </c>
    </row>
    <row r="105" spans="2:18" s="21" customFormat="1" ht="15" customHeight="1" x14ac:dyDescent="0.25">
      <c r="B105" s="9"/>
      <c r="C105" s="28" t="s">
        <v>62</v>
      </c>
      <c r="D105" s="29" t="s">
        <v>31</v>
      </c>
      <c r="E105" s="43">
        <f>'[1]КТ,МРТ,Услуги'!Y$328</f>
        <v>406</v>
      </c>
      <c r="F105" s="33">
        <f>'[1]КТ,МРТ,Услуги'!EE$328</f>
        <v>692.84776586901421</v>
      </c>
      <c r="G105" s="48">
        <f t="shared" si="22"/>
        <v>406</v>
      </c>
      <c r="H105" s="48">
        <f>'[1]КТ,МРТ,Услуги'!H$328</f>
        <v>218</v>
      </c>
      <c r="I105" s="48">
        <f>'[1]КТ,МРТ,Услуги'!L$328</f>
        <v>122</v>
      </c>
      <c r="J105" s="48">
        <f>'[1]КТ,МРТ,Услуги'!Q$328</f>
        <v>53</v>
      </c>
      <c r="K105" s="48">
        <f>'[1]КТ,МРТ,Услуги'!X$328</f>
        <v>13</v>
      </c>
      <c r="L105" s="33">
        <f t="shared" si="23"/>
        <v>692.8477658690141</v>
      </c>
      <c r="M105" s="33">
        <f>'[1]КТ,МРТ,Услуги'!BC$328</f>
        <v>372.02170679666278</v>
      </c>
      <c r="N105" s="33">
        <f>'[1]КТ,МРТ,Услуги'!BW$328</f>
        <v>208.19563407886633</v>
      </c>
      <c r="O105" s="33">
        <f>'[1]КТ,МРТ,Услуги'!CQ$328</f>
        <v>90.445644312950137</v>
      </c>
      <c r="P105" s="33">
        <f>'[1]КТ,МРТ,Услуги'!DZ$328</f>
        <v>22.184780680534939</v>
      </c>
      <c r="Q105" s="20">
        <f t="shared" si="17"/>
        <v>0</v>
      </c>
      <c r="R105" s="20">
        <f t="shared" si="18"/>
        <v>0</v>
      </c>
    </row>
    <row r="106" spans="2:18" s="21" customFormat="1" ht="15" customHeight="1" x14ac:dyDescent="0.25">
      <c r="B106" s="9"/>
      <c r="C106" s="54" t="s">
        <v>30</v>
      </c>
      <c r="D106" s="29" t="s">
        <v>31</v>
      </c>
      <c r="E106" s="43">
        <f>'[1]КТ,МРТ,Услуги'!Y$341</f>
        <v>10116</v>
      </c>
      <c r="F106" s="33">
        <f>'[1]КТ,МРТ,Услуги'!EE$341</f>
        <v>6920.5579199999993</v>
      </c>
      <c r="G106" s="48">
        <f t="shared" si="22"/>
        <v>10116</v>
      </c>
      <c r="H106" s="48">
        <f>'[1]КТ,МРТ,Услуги'!H$341</f>
        <v>523</v>
      </c>
      <c r="I106" s="48">
        <f>'[1]КТ,МРТ,Услуги'!L$341</f>
        <v>1810</v>
      </c>
      <c r="J106" s="48">
        <f>'[1]КТ,МРТ,Услуги'!Q$341</f>
        <v>3268</v>
      </c>
      <c r="K106" s="48">
        <f>'[1]КТ,МРТ,Услуги'!X$341</f>
        <v>4515</v>
      </c>
      <c r="L106" s="33">
        <f t="shared" si="23"/>
        <v>6920.5579199999993</v>
      </c>
      <c r="M106" s="33">
        <f>'[1]КТ,МРТ,Услуги'!BC$341</f>
        <v>357.79476</v>
      </c>
      <c r="N106" s="33">
        <f>'[1]КТ,МРТ,Услуги'!BW$341</f>
        <v>1238.2571999999998</v>
      </c>
      <c r="O106" s="33">
        <f>'[1]КТ,МРТ,Услуги'!CQ$341</f>
        <v>2235.7041599999998</v>
      </c>
      <c r="P106" s="33">
        <f>'[1]КТ,МРТ,Услуги'!DZ$341</f>
        <v>3088.8017999999993</v>
      </c>
      <c r="Q106" s="20">
        <f t="shared" si="17"/>
        <v>0</v>
      </c>
      <c r="R106" s="20">
        <f t="shared" si="18"/>
        <v>0</v>
      </c>
    </row>
    <row r="107" spans="2:18" s="21" customFormat="1" ht="15" customHeight="1" x14ac:dyDescent="0.25">
      <c r="B107" s="9"/>
      <c r="C107" s="54" t="s">
        <v>63</v>
      </c>
      <c r="D107" s="29" t="s">
        <v>31</v>
      </c>
      <c r="E107" s="43">
        <f>'[1]КТ,МРТ,Услуги'!Y$347</f>
        <v>0</v>
      </c>
      <c r="F107" s="33">
        <f>'[1]КТ,МРТ,Услуги'!EE$347</f>
        <v>0</v>
      </c>
      <c r="G107" s="48">
        <f t="shared" si="22"/>
        <v>0</v>
      </c>
      <c r="H107" s="48">
        <f>'[1]КТ,МРТ,Услуги'!H$347</f>
        <v>0</v>
      </c>
      <c r="I107" s="48">
        <f>'[1]КТ,МРТ,Услуги'!L$347</f>
        <v>0</v>
      </c>
      <c r="J107" s="48">
        <f>'[1]КТ,МРТ,Услуги'!Q$347</f>
        <v>0</v>
      </c>
      <c r="K107" s="48">
        <f>'[1]КТ,МРТ,Услуги'!X$347</f>
        <v>0</v>
      </c>
      <c r="L107" s="33">
        <f t="shared" si="23"/>
        <v>0</v>
      </c>
      <c r="M107" s="33">
        <f>'[1]КТ,МРТ,Услуги'!BC$347</f>
        <v>0</v>
      </c>
      <c r="N107" s="33">
        <f>'[1]КТ,МРТ,Услуги'!BW$347</f>
        <v>0</v>
      </c>
      <c r="O107" s="33">
        <f>'[1]КТ,МРТ,Услуги'!CQ$347</f>
        <v>0</v>
      </c>
      <c r="P107" s="33">
        <f>'[1]КТ,МРТ,Услуги'!DZ$347</f>
        <v>0</v>
      </c>
      <c r="Q107" s="20">
        <f t="shared" si="17"/>
        <v>0</v>
      </c>
      <c r="R107" s="20">
        <f t="shared" si="18"/>
        <v>0</v>
      </c>
    </row>
    <row r="108" spans="2:18" s="21" customFormat="1" ht="15" customHeight="1" x14ac:dyDescent="0.25">
      <c r="B108" s="9"/>
      <c r="C108" s="28" t="s">
        <v>32</v>
      </c>
      <c r="D108" s="29" t="s">
        <v>33</v>
      </c>
      <c r="E108" s="43">
        <f>SUM(E109:E112)</f>
        <v>15165</v>
      </c>
      <c r="F108" s="43">
        <f t="shared" ref="F108:P108" si="24">SUM(F109:F112)</f>
        <v>19633.410276585793</v>
      </c>
      <c r="G108" s="43">
        <f t="shared" si="24"/>
        <v>15165</v>
      </c>
      <c r="H108" s="43">
        <f t="shared" si="24"/>
        <v>3735</v>
      </c>
      <c r="I108" s="43">
        <f t="shared" si="24"/>
        <v>3690</v>
      </c>
      <c r="J108" s="43">
        <f t="shared" si="24"/>
        <v>3455</v>
      </c>
      <c r="K108" s="43">
        <f t="shared" si="24"/>
        <v>4285</v>
      </c>
      <c r="L108" s="43">
        <f t="shared" si="24"/>
        <v>19633.410276585793</v>
      </c>
      <c r="M108" s="43">
        <f t="shared" si="24"/>
        <v>4837.2004008655986</v>
      </c>
      <c r="N108" s="43">
        <f t="shared" si="24"/>
        <v>4786.5504317440991</v>
      </c>
      <c r="O108" s="43">
        <f t="shared" si="24"/>
        <v>4537.1661414356986</v>
      </c>
      <c r="P108" s="43">
        <f t="shared" si="24"/>
        <v>5472.4933025403989</v>
      </c>
      <c r="Q108" s="20">
        <f t="shared" si="17"/>
        <v>0</v>
      </c>
      <c r="R108" s="20">
        <f t="shared" si="18"/>
        <v>0</v>
      </c>
    </row>
    <row r="109" spans="2:18" s="21" customFormat="1" ht="15" customHeight="1" x14ac:dyDescent="0.25">
      <c r="B109" s="9"/>
      <c r="C109" s="34" t="s">
        <v>16</v>
      </c>
      <c r="D109" s="23" t="s">
        <v>33</v>
      </c>
      <c r="E109" s="45">
        <f>'[1]неотложка с коэф'!W$13</f>
        <v>8547</v>
      </c>
      <c r="F109" s="46">
        <f>'[1]неотложка с коэф'!EU$13</f>
        <v>9332.4558453125992</v>
      </c>
      <c r="G109" s="47">
        <f>SUM(H109:K109)</f>
        <v>8547</v>
      </c>
      <c r="H109" s="47">
        <f>'[1]неотложка с коэф'!G$13</f>
        <v>2125</v>
      </c>
      <c r="I109" s="47">
        <f>'[1]неотложка с коэф'!K$13</f>
        <v>2127</v>
      </c>
      <c r="J109" s="47">
        <f>'[1]неотложка с коэф'!O$13</f>
        <v>1887</v>
      </c>
      <c r="K109" s="47">
        <f>'[1]неотложка с коэф'!V$13</f>
        <v>2408</v>
      </c>
      <c r="L109" s="46">
        <f>SUM(M109:P109)</f>
        <v>9332.4558453125974</v>
      </c>
      <c r="M109" s="46">
        <f>'[1]неотложка с коэф'!BS$13</f>
        <v>2320.2841548249994</v>
      </c>
      <c r="N109" s="46">
        <f>'[1]неотложка с коэф'!CM$13</f>
        <v>2322.4679516766</v>
      </c>
      <c r="O109" s="46">
        <f>'[1]неотложка с коэф'!DG$13</f>
        <v>2060.4123294845999</v>
      </c>
      <c r="P109" s="46">
        <f>'[1]неотложка с коэф'!EP$13</f>
        <v>2629.2914093263998</v>
      </c>
      <c r="Q109" s="20">
        <f t="shared" si="17"/>
        <v>0</v>
      </c>
      <c r="R109" s="20">
        <f t="shared" si="18"/>
        <v>0</v>
      </c>
    </row>
    <row r="110" spans="2:18" s="21" customFormat="1" ht="15" customHeight="1" x14ac:dyDescent="0.25">
      <c r="B110" s="9"/>
      <c r="C110" s="34" t="s">
        <v>15</v>
      </c>
      <c r="D110" s="23" t="s">
        <v>33</v>
      </c>
      <c r="E110" s="45">
        <f>'[1]неотложка с коэф'!W$14</f>
        <v>5443</v>
      </c>
      <c r="F110" s="46">
        <f>'[1]неотложка с коэф'!EU$14</f>
        <v>8962.7449611899974</v>
      </c>
      <c r="G110" s="47">
        <f>SUM(H110:K110)</f>
        <v>5443</v>
      </c>
      <c r="H110" s="47">
        <f>'[1]неотложка с коэф'!G$14</f>
        <v>1347</v>
      </c>
      <c r="I110" s="47">
        <f>'[1]неотложка с коэф'!K$14</f>
        <v>1348</v>
      </c>
      <c r="J110" s="47">
        <f>'[1]неотложка с коэф'!O$14</f>
        <v>1361</v>
      </c>
      <c r="K110" s="47">
        <f>'[1]неотложка с коэф'!V$14</f>
        <v>1387</v>
      </c>
      <c r="L110" s="46">
        <f>SUM(M110:P110)</f>
        <v>8962.7449611899974</v>
      </c>
      <c r="M110" s="46">
        <f>'[1]неотложка с коэф'!BS$14</f>
        <v>2218.0447295099993</v>
      </c>
      <c r="N110" s="46">
        <f>'[1]неотложка с коэф'!CM$14</f>
        <v>2219.6913848399995</v>
      </c>
      <c r="O110" s="46">
        <f>'[1]неотложка с коэф'!DG$14</f>
        <v>2241.0979041299997</v>
      </c>
      <c r="P110" s="46">
        <f>'[1]неотложка с коэф'!EP$14</f>
        <v>2283.9109427099993</v>
      </c>
      <c r="Q110" s="20">
        <f t="shared" si="17"/>
        <v>0</v>
      </c>
      <c r="R110" s="20">
        <f t="shared" si="18"/>
        <v>0</v>
      </c>
    </row>
    <row r="111" spans="2:18" s="21" customFormat="1" ht="15" customHeight="1" x14ac:dyDescent="0.25">
      <c r="B111" s="9"/>
      <c r="C111" s="39" t="s">
        <v>20</v>
      </c>
      <c r="D111" s="23" t="s">
        <v>33</v>
      </c>
      <c r="E111" s="45">
        <f>'[1]неотложка с коэф'!W$15</f>
        <v>774</v>
      </c>
      <c r="F111" s="46">
        <f>'[1]неотложка с коэф'!EU$15</f>
        <v>900.35820133739958</v>
      </c>
      <c r="G111" s="47">
        <f>SUM(H111:K111)</f>
        <v>774</v>
      </c>
      <c r="H111" s="47">
        <f>'[1]неотложка с коэф'!G$15</f>
        <v>164</v>
      </c>
      <c r="I111" s="47">
        <f>'[1]неотложка с коэф'!K$15</f>
        <v>135</v>
      </c>
      <c r="J111" s="47">
        <f>'[1]неотложка с коэф'!O$15</f>
        <v>135</v>
      </c>
      <c r="K111" s="47">
        <f>'[1]неотложка с коэф'!V$15</f>
        <v>340</v>
      </c>
      <c r="L111" s="46">
        <f>SUM(M111:P111)</f>
        <v>900.35820133739981</v>
      </c>
      <c r="M111" s="46">
        <f>'[1]неотложка с коэф'!BS$15</f>
        <v>190.77357237639995</v>
      </c>
      <c r="N111" s="46">
        <f>'[1]неотложка с коэф'!CM$15</f>
        <v>157.03922116349995</v>
      </c>
      <c r="O111" s="46">
        <f>'[1]неотложка с коэф'!DG$15</f>
        <v>157.03922116349995</v>
      </c>
      <c r="P111" s="46">
        <f>'[1]неотложка с коэф'!EP$15</f>
        <v>395.5061866339999</v>
      </c>
      <c r="Q111" s="20">
        <f t="shared" si="17"/>
        <v>0</v>
      </c>
      <c r="R111" s="20">
        <f t="shared" si="18"/>
        <v>0</v>
      </c>
    </row>
    <row r="112" spans="2:18" s="21" customFormat="1" ht="15" customHeight="1" x14ac:dyDescent="0.25">
      <c r="B112" s="9"/>
      <c r="C112" s="39" t="s">
        <v>17</v>
      </c>
      <c r="D112" s="23" t="s">
        <v>33</v>
      </c>
      <c r="E112" s="45">
        <f>'[1]неотложка с коэф'!W$16</f>
        <v>401</v>
      </c>
      <c r="F112" s="46">
        <f>'[1]неотложка с коэф'!EU$16</f>
        <v>437.85126874579993</v>
      </c>
      <c r="G112" s="47">
        <f>SUM(H112:K112)</f>
        <v>401</v>
      </c>
      <c r="H112" s="47">
        <f>'[1]неотложка с коэф'!G$16</f>
        <v>99</v>
      </c>
      <c r="I112" s="47">
        <f>'[1]неотложка с коэф'!K$16</f>
        <v>80</v>
      </c>
      <c r="J112" s="47">
        <f>'[1]неотложка с коэф'!O$16</f>
        <v>72</v>
      </c>
      <c r="K112" s="47">
        <f>'[1]неотложка с коэф'!V$16</f>
        <v>150</v>
      </c>
      <c r="L112" s="46">
        <f>SUM(M112:P112)</f>
        <v>437.85126874579998</v>
      </c>
      <c r="M112" s="46">
        <f>'[1]неотложка с коэф'!BS$16</f>
        <v>108.09794415419999</v>
      </c>
      <c r="N112" s="46">
        <f>'[1]неотложка с коэф'!CM$16</f>
        <v>87.351874063999986</v>
      </c>
      <c r="O112" s="46">
        <f>'[1]неотложка с коэф'!DG$16</f>
        <v>78.616686657599985</v>
      </c>
      <c r="P112" s="46">
        <f>'[1]неотложка с коэф'!EP$16</f>
        <v>163.78476386999998</v>
      </c>
      <c r="Q112" s="20">
        <f t="shared" si="17"/>
        <v>0</v>
      </c>
      <c r="R112" s="20">
        <f t="shared" si="18"/>
        <v>0</v>
      </c>
    </row>
    <row r="113" spans="2:18" s="21" customFormat="1" ht="15" customHeight="1" x14ac:dyDescent="0.25">
      <c r="B113" s="9"/>
      <c r="C113" s="28" t="s">
        <v>34</v>
      </c>
      <c r="D113" s="29" t="s">
        <v>33</v>
      </c>
      <c r="E113" s="43">
        <f>SUM(E114:E125)</f>
        <v>6853</v>
      </c>
      <c r="F113" s="43">
        <f t="shared" ref="F113:P113" si="25">SUM(F114:F125)</f>
        <v>14261.549637659997</v>
      </c>
      <c r="G113" s="43">
        <f t="shared" si="25"/>
        <v>6853</v>
      </c>
      <c r="H113" s="43">
        <f t="shared" si="25"/>
        <v>1538</v>
      </c>
      <c r="I113" s="43">
        <f t="shared" si="25"/>
        <v>1563</v>
      </c>
      <c r="J113" s="43">
        <f t="shared" si="25"/>
        <v>1855</v>
      </c>
      <c r="K113" s="43">
        <f t="shared" si="25"/>
        <v>1897</v>
      </c>
      <c r="L113" s="43">
        <f t="shared" si="25"/>
        <v>14261.549637659997</v>
      </c>
      <c r="M113" s="43">
        <f t="shared" si="25"/>
        <v>3208.1121610199993</v>
      </c>
      <c r="N113" s="43">
        <f t="shared" si="25"/>
        <v>3246.1628195100002</v>
      </c>
      <c r="O113" s="43">
        <f t="shared" si="25"/>
        <v>3837.4726548599992</v>
      </c>
      <c r="P113" s="43">
        <f t="shared" si="25"/>
        <v>3969.8020022699993</v>
      </c>
      <c r="Q113" s="20">
        <f t="shared" si="17"/>
        <v>0</v>
      </c>
      <c r="R113" s="20">
        <f t="shared" si="18"/>
        <v>0</v>
      </c>
    </row>
    <row r="114" spans="2:18" s="21" customFormat="1" ht="15" customHeight="1" x14ac:dyDescent="0.25">
      <c r="B114" s="9"/>
      <c r="C114" s="55" t="s">
        <v>64</v>
      </c>
      <c r="D114" s="23" t="s">
        <v>33</v>
      </c>
      <c r="E114" s="45">
        <f>[1]ДНХБ!W$22</f>
        <v>243</v>
      </c>
      <c r="F114" s="46">
        <f>[1]ДНХБ!EI$22</f>
        <v>514.14430859999993</v>
      </c>
      <c r="G114" s="47">
        <f>SUM(H114:K114)</f>
        <v>243</v>
      </c>
      <c r="H114" s="47">
        <f>[1]ДНХБ!G$22</f>
        <v>42</v>
      </c>
      <c r="I114" s="47">
        <f>[1]ДНХБ!K$22</f>
        <v>44</v>
      </c>
      <c r="J114" s="47">
        <f>[1]ДНХБ!O$22</f>
        <v>63</v>
      </c>
      <c r="K114" s="47">
        <f>[1]ДНХБ!V$22</f>
        <v>94</v>
      </c>
      <c r="L114" s="46">
        <f>SUM(M114:P114)</f>
        <v>514.14430859999993</v>
      </c>
      <c r="M114" s="46">
        <f>[1]ДНХБ!BG$22</f>
        <v>88.864448400000001</v>
      </c>
      <c r="N114" s="46">
        <f>[1]ДНХБ!CA$22</f>
        <v>93.09608879999999</v>
      </c>
      <c r="O114" s="46">
        <f>[1]ДНХБ!CU$22</f>
        <v>133.29667259999999</v>
      </c>
      <c r="P114" s="46">
        <f>[1]ДНХБ!ED$22</f>
        <v>198.88709879999999</v>
      </c>
      <c r="Q114" s="20">
        <f t="shared" si="17"/>
        <v>0</v>
      </c>
      <c r="R114" s="20">
        <f t="shared" si="18"/>
        <v>0</v>
      </c>
    </row>
    <row r="115" spans="2:18" s="21" customFormat="1" ht="15" customHeight="1" x14ac:dyDescent="0.25">
      <c r="B115" s="9"/>
      <c r="C115" s="55" t="s">
        <v>15</v>
      </c>
      <c r="D115" s="23" t="s">
        <v>33</v>
      </c>
      <c r="E115" s="45">
        <f>[1]ДНХБ!W$23</f>
        <v>594</v>
      </c>
      <c r="F115" s="46">
        <f>[1]ДНХБ!EI$23</f>
        <v>1664.5465979999999</v>
      </c>
      <c r="G115" s="47">
        <f t="shared" ref="G115:G125" si="26">SUM(H115:K115)</f>
        <v>594</v>
      </c>
      <c r="H115" s="47">
        <f>[1]ДНХБ!G$23</f>
        <v>134</v>
      </c>
      <c r="I115" s="47">
        <f>[1]ДНХБ!K$23</f>
        <v>114</v>
      </c>
      <c r="J115" s="47">
        <f>[1]ДНХБ!O$23</f>
        <v>196</v>
      </c>
      <c r="K115" s="47">
        <f>[1]ДНХБ!V$23</f>
        <v>150</v>
      </c>
      <c r="L115" s="46">
        <f t="shared" ref="L115:L125" si="27">SUM(M115:P115)</f>
        <v>1664.5465979999994</v>
      </c>
      <c r="M115" s="46">
        <f>[1]ДНХБ!BG$23</f>
        <v>375.50377799999984</v>
      </c>
      <c r="N115" s="46">
        <f>[1]ДНХБ!CA$23</f>
        <v>319.45843799999994</v>
      </c>
      <c r="O115" s="46">
        <f>[1]ДНХБ!CU$23</f>
        <v>549.24433199999999</v>
      </c>
      <c r="P115" s="46">
        <f>[1]ДНХБ!ED$23</f>
        <v>420.34004999999991</v>
      </c>
      <c r="Q115" s="20">
        <f t="shared" si="17"/>
        <v>0</v>
      </c>
      <c r="R115" s="20">
        <f t="shared" si="18"/>
        <v>0</v>
      </c>
    </row>
    <row r="116" spans="2:18" s="21" customFormat="1" ht="15" customHeight="1" x14ac:dyDescent="0.25">
      <c r="B116" s="9"/>
      <c r="C116" s="55" t="s">
        <v>16</v>
      </c>
      <c r="D116" s="23" t="s">
        <v>33</v>
      </c>
      <c r="E116" s="45">
        <f>[1]ДНХБ!W$24</f>
        <v>4145</v>
      </c>
      <c r="F116" s="46">
        <f>[1]ДНХБ!EI$24</f>
        <v>7702.1785658999979</v>
      </c>
      <c r="G116" s="47">
        <f t="shared" si="26"/>
        <v>4145</v>
      </c>
      <c r="H116" s="47">
        <f>[1]ДНХБ!G$24</f>
        <v>961</v>
      </c>
      <c r="I116" s="47">
        <f>[1]ДНХБ!K$24</f>
        <v>961</v>
      </c>
      <c r="J116" s="47">
        <f>[1]ДНХБ!O$24</f>
        <v>1156</v>
      </c>
      <c r="K116" s="47">
        <f>[1]ДНХБ!V$24</f>
        <v>1067</v>
      </c>
      <c r="L116" s="46">
        <f t="shared" si="27"/>
        <v>7702.1785658999988</v>
      </c>
      <c r="M116" s="46">
        <f>[1]ДНХБ!BG$24</f>
        <v>1785.7161886199999</v>
      </c>
      <c r="N116" s="46">
        <f>[1]ДНХБ!CA$24</f>
        <v>1785.7161886199999</v>
      </c>
      <c r="O116" s="46">
        <f>[1]ДНХБ!CU$24</f>
        <v>2148.0623455199998</v>
      </c>
      <c r="P116" s="46">
        <f>[1]ДНХБ!ED$24</f>
        <v>1982.6838431399995</v>
      </c>
      <c r="Q116" s="20">
        <f t="shared" si="17"/>
        <v>0</v>
      </c>
      <c r="R116" s="20">
        <f t="shared" si="18"/>
        <v>0</v>
      </c>
    </row>
    <row r="117" spans="2:18" s="21" customFormat="1" ht="15" customHeight="1" x14ac:dyDescent="0.25">
      <c r="B117" s="9"/>
      <c r="C117" s="55" t="s">
        <v>28</v>
      </c>
      <c r="D117" s="23" t="s">
        <v>33</v>
      </c>
      <c r="E117" s="45">
        <f>[1]ДНХБ!W$25</f>
        <v>308</v>
      </c>
      <c r="F117" s="46">
        <f>[1]ДНХБ!EI$25</f>
        <v>1177.4265703199999</v>
      </c>
      <c r="G117" s="47">
        <f t="shared" si="26"/>
        <v>308</v>
      </c>
      <c r="H117" s="47">
        <f>[1]ДНХБ!G$25</f>
        <v>73</v>
      </c>
      <c r="I117" s="47">
        <f>[1]ДНХБ!K$25</f>
        <v>75</v>
      </c>
      <c r="J117" s="47">
        <f>[1]ДНХБ!O$25</f>
        <v>66</v>
      </c>
      <c r="K117" s="47">
        <f>[1]ДНХБ!V$25</f>
        <v>94</v>
      </c>
      <c r="L117" s="46">
        <f t="shared" si="27"/>
        <v>1177.4265703199999</v>
      </c>
      <c r="M117" s="46">
        <f>[1]ДНХБ!BG$25</f>
        <v>279.06538841999998</v>
      </c>
      <c r="N117" s="46">
        <f>[1]ДНХБ!CA$25</f>
        <v>286.71101549999997</v>
      </c>
      <c r="O117" s="46">
        <f>[1]ДНХБ!CU$25</f>
        <v>252.30569363999999</v>
      </c>
      <c r="P117" s="46">
        <f>[1]ДНХБ!ED$25</f>
        <v>359.34447275999992</v>
      </c>
      <c r="Q117" s="20">
        <f t="shared" si="17"/>
        <v>0</v>
      </c>
      <c r="R117" s="20">
        <f t="shared" si="18"/>
        <v>0</v>
      </c>
    </row>
    <row r="118" spans="2:18" s="21" customFormat="1" ht="15" customHeight="1" x14ac:dyDescent="0.25">
      <c r="B118" s="9"/>
      <c r="C118" s="55" t="s">
        <v>23</v>
      </c>
      <c r="D118" s="23" t="s">
        <v>33</v>
      </c>
      <c r="E118" s="45">
        <f>[1]ДНХБ!W$26</f>
        <v>444</v>
      </c>
      <c r="F118" s="46">
        <f>[1]ДНХБ!EI$26</f>
        <v>978.77581775999965</v>
      </c>
      <c r="G118" s="47">
        <f t="shared" si="26"/>
        <v>444</v>
      </c>
      <c r="H118" s="47">
        <f>[1]ДНХБ!G$26</f>
        <v>115</v>
      </c>
      <c r="I118" s="47">
        <f>[1]ДНХБ!K$26</f>
        <v>108</v>
      </c>
      <c r="J118" s="47">
        <f>[1]ДНХБ!O$26</f>
        <v>75</v>
      </c>
      <c r="K118" s="47">
        <f>[1]ДНХБ!V$26</f>
        <v>146</v>
      </c>
      <c r="L118" s="46">
        <f t="shared" si="27"/>
        <v>978.77581775999965</v>
      </c>
      <c r="M118" s="46">
        <f>[1]ДНХБ!BG$26</f>
        <v>253.5117545999999</v>
      </c>
      <c r="N118" s="46">
        <f>[1]ДНХБ!CA$26</f>
        <v>238.08060431999994</v>
      </c>
      <c r="O118" s="46">
        <f>[1]ДНХБ!CU$26</f>
        <v>165.33375299999997</v>
      </c>
      <c r="P118" s="46">
        <f>[1]ДНХБ!ED$26</f>
        <v>321.8497058399999</v>
      </c>
      <c r="Q118" s="20">
        <f t="shared" si="17"/>
        <v>0</v>
      </c>
      <c r="R118" s="20">
        <f t="shared" si="18"/>
        <v>0</v>
      </c>
    </row>
    <row r="119" spans="2:18" s="21" customFormat="1" ht="15" customHeight="1" x14ac:dyDescent="0.25">
      <c r="B119" s="9"/>
      <c r="C119" s="55" t="s">
        <v>18</v>
      </c>
      <c r="D119" s="23" t="s">
        <v>33</v>
      </c>
      <c r="E119" s="45">
        <f>[1]ДНХБ!W$27</f>
        <v>95</v>
      </c>
      <c r="F119" s="46">
        <f>[1]ДНХБ!EI$27</f>
        <v>265.01842769999996</v>
      </c>
      <c r="G119" s="47">
        <f t="shared" si="26"/>
        <v>95</v>
      </c>
      <c r="H119" s="47">
        <f>[1]ДНХБ!G$27</f>
        <v>22</v>
      </c>
      <c r="I119" s="47">
        <f>[1]ДНХБ!K$27</f>
        <v>30</v>
      </c>
      <c r="J119" s="47">
        <f>[1]ДНХБ!O$27</f>
        <v>15</v>
      </c>
      <c r="K119" s="47">
        <f>[1]ДНХБ!V$27</f>
        <v>28</v>
      </c>
      <c r="L119" s="46">
        <f t="shared" si="27"/>
        <v>265.01842769999996</v>
      </c>
      <c r="M119" s="46">
        <f>[1]ДНХБ!BG$27</f>
        <v>61.372688519999997</v>
      </c>
      <c r="N119" s="46">
        <f>[1]ДНХБ!CA$27</f>
        <v>83.690029799999991</v>
      </c>
      <c r="O119" s="46">
        <f>[1]ДНХБ!CU$27</f>
        <v>41.845014899999995</v>
      </c>
      <c r="P119" s="46">
        <f>[1]ДНХБ!ED$27</f>
        <v>78.110694479999978</v>
      </c>
      <c r="Q119" s="20">
        <f t="shared" si="17"/>
        <v>0</v>
      </c>
      <c r="R119" s="20">
        <f t="shared" si="18"/>
        <v>0</v>
      </c>
    </row>
    <row r="120" spans="2:18" s="21" customFormat="1" ht="15" customHeight="1" x14ac:dyDescent="0.25">
      <c r="B120" s="9"/>
      <c r="C120" s="55" t="s">
        <v>20</v>
      </c>
      <c r="D120" s="23" t="s">
        <v>33</v>
      </c>
      <c r="E120" s="45">
        <f>[1]ДНХБ!W$28</f>
        <v>183</v>
      </c>
      <c r="F120" s="46">
        <f>[1]ДНХБ!EI$28</f>
        <v>362.26990916999989</v>
      </c>
      <c r="G120" s="47">
        <f t="shared" si="26"/>
        <v>183</v>
      </c>
      <c r="H120" s="47">
        <f>[1]ДНХБ!G$28</f>
        <v>41</v>
      </c>
      <c r="I120" s="47">
        <f>[1]ДНХБ!K$28</f>
        <v>33</v>
      </c>
      <c r="J120" s="47">
        <f>[1]ДНХБ!O$28</f>
        <v>33</v>
      </c>
      <c r="K120" s="47">
        <f>[1]ДНХБ!V$28</f>
        <v>76</v>
      </c>
      <c r="L120" s="46">
        <f t="shared" si="27"/>
        <v>362.26990916999989</v>
      </c>
      <c r="M120" s="46">
        <f>[1]ДНХБ!BG$28</f>
        <v>81.164296589999978</v>
      </c>
      <c r="N120" s="46">
        <f>[1]ДНХБ!CA$28</f>
        <v>65.32736066999999</v>
      </c>
      <c r="O120" s="46">
        <f>[1]ДНХБ!CU$28</f>
        <v>65.32736066999999</v>
      </c>
      <c r="P120" s="46">
        <f>[1]ДНХБ!ED$28</f>
        <v>150.45089123999998</v>
      </c>
      <c r="Q120" s="20">
        <f t="shared" si="17"/>
        <v>0</v>
      </c>
      <c r="R120" s="20">
        <f t="shared" si="18"/>
        <v>0</v>
      </c>
    </row>
    <row r="121" spans="2:18" s="21" customFormat="1" ht="15" customHeight="1" x14ac:dyDescent="0.25">
      <c r="B121" s="9"/>
      <c r="C121" s="55" t="s">
        <v>26</v>
      </c>
      <c r="D121" s="23" t="s">
        <v>33</v>
      </c>
      <c r="E121" s="45">
        <f>[1]ДНХБ!W$29</f>
        <v>324</v>
      </c>
      <c r="F121" s="46">
        <f>[1]ДНХБ!EI$29</f>
        <v>602.05207608000001</v>
      </c>
      <c r="G121" s="47">
        <f t="shared" si="26"/>
        <v>324</v>
      </c>
      <c r="H121" s="47">
        <f>[1]ДНХБ!G$29</f>
        <v>30</v>
      </c>
      <c r="I121" s="47">
        <f>[1]ДНХБ!K$29</f>
        <v>69</v>
      </c>
      <c r="J121" s="47">
        <f>[1]ДНХБ!O$29</f>
        <v>120</v>
      </c>
      <c r="K121" s="47">
        <f>[1]ДНХБ!V$29</f>
        <v>105</v>
      </c>
      <c r="L121" s="46">
        <f t="shared" si="27"/>
        <v>602.05207607999989</v>
      </c>
      <c r="M121" s="46">
        <f>[1]ДНХБ!BG$29</f>
        <v>55.745562599999985</v>
      </c>
      <c r="N121" s="46">
        <f>[1]ДНХБ!CA$29</f>
        <v>128.21479397999997</v>
      </c>
      <c r="O121" s="46">
        <f>[1]ДНХБ!CU$29</f>
        <v>222.98225039999994</v>
      </c>
      <c r="P121" s="46">
        <f>[1]ДНХБ!ED$29</f>
        <v>195.10946909999998</v>
      </c>
      <c r="Q121" s="20">
        <f t="shared" si="17"/>
        <v>0</v>
      </c>
      <c r="R121" s="20">
        <f t="shared" si="18"/>
        <v>0</v>
      </c>
    </row>
    <row r="122" spans="2:18" s="21" customFormat="1" ht="15" customHeight="1" x14ac:dyDescent="0.25">
      <c r="B122" s="9"/>
      <c r="C122" s="55" t="s">
        <v>21</v>
      </c>
      <c r="D122" s="23" t="s">
        <v>33</v>
      </c>
      <c r="E122" s="45">
        <f>[1]ДНХБ!W$30</f>
        <v>225</v>
      </c>
      <c r="F122" s="46">
        <f>[1]ДНХБ!EI$30</f>
        <v>583.63727174999985</v>
      </c>
      <c r="G122" s="47">
        <f t="shared" si="26"/>
        <v>225</v>
      </c>
      <c r="H122" s="47">
        <f>[1]ДНХБ!G$30</f>
        <v>49</v>
      </c>
      <c r="I122" s="47">
        <f>[1]ДНХБ!K$30</f>
        <v>54</v>
      </c>
      <c r="J122" s="47">
        <f>[1]ДНХБ!O$30</f>
        <v>63</v>
      </c>
      <c r="K122" s="47">
        <f>[1]ДНХБ!V$30</f>
        <v>59</v>
      </c>
      <c r="L122" s="46">
        <f t="shared" si="27"/>
        <v>583.63727174999985</v>
      </c>
      <c r="M122" s="46">
        <f>[1]ДНХБ!BG$30</f>
        <v>127.10322806999999</v>
      </c>
      <c r="N122" s="46">
        <f>[1]ДНХБ!CA$30</f>
        <v>140.07294521999998</v>
      </c>
      <c r="O122" s="46">
        <f>[1]ДНХБ!CU$30</f>
        <v>163.41843608999994</v>
      </c>
      <c r="P122" s="46">
        <f>[1]ДНХБ!ED$30</f>
        <v>153.04266236999996</v>
      </c>
      <c r="Q122" s="20">
        <f t="shared" si="17"/>
        <v>0</v>
      </c>
      <c r="R122" s="20">
        <f t="shared" si="18"/>
        <v>0</v>
      </c>
    </row>
    <row r="123" spans="2:18" s="21" customFormat="1" ht="15" customHeight="1" x14ac:dyDescent="0.25">
      <c r="B123" s="9"/>
      <c r="C123" s="55" t="s">
        <v>35</v>
      </c>
      <c r="D123" s="23" t="s">
        <v>33</v>
      </c>
      <c r="E123" s="45">
        <f>[1]ДНХБ!W$31</f>
        <v>115</v>
      </c>
      <c r="F123" s="46">
        <f>[1]ДНХБ!EI$31</f>
        <v>177.41825789999996</v>
      </c>
      <c r="G123" s="47">
        <f t="shared" si="26"/>
        <v>115</v>
      </c>
      <c r="H123" s="47">
        <f>[1]ДНХБ!G$31</f>
        <v>28</v>
      </c>
      <c r="I123" s="47">
        <f>[1]ДНХБ!K$31</f>
        <v>30</v>
      </c>
      <c r="J123" s="47">
        <f>[1]ДНХБ!O$31</f>
        <v>26</v>
      </c>
      <c r="K123" s="47">
        <f>[1]ДНХБ!V$31</f>
        <v>31</v>
      </c>
      <c r="L123" s="46">
        <f t="shared" si="27"/>
        <v>177.41825789999996</v>
      </c>
      <c r="M123" s="46">
        <f>[1]ДНХБ!BG$31</f>
        <v>43.197488879999995</v>
      </c>
      <c r="N123" s="46">
        <f>[1]ДНХБ!CA$31</f>
        <v>46.283023799999988</v>
      </c>
      <c r="O123" s="46">
        <f>[1]ДНХБ!CU$31</f>
        <v>40.111953959999994</v>
      </c>
      <c r="P123" s="46">
        <f>[1]ДНХБ!ED$31</f>
        <v>47.825791260000003</v>
      </c>
      <c r="Q123" s="20">
        <f t="shared" si="17"/>
        <v>0</v>
      </c>
      <c r="R123" s="20">
        <f t="shared" si="18"/>
        <v>0</v>
      </c>
    </row>
    <row r="124" spans="2:18" s="21" customFormat="1" ht="15" customHeight="1" x14ac:dyDescent="0.25">
      <c r="B124" s="9"/>
      <c r="C124" s="56" t="s">
        <v>55</v>
      </c>
      <c r="D124" s="23" t="s">
        <v>33</v>
      </c>
      <c r="E124" s="45">
        <f>[1]ДНХБ!W$32</f>
        <v>0</v>
      </c>
      <c r="F124" s="46">
        <f>[1]ДНХБ!EI$32</f>
        <v>0</v>
      </c>
      <c r="G124" s="47">
        <f t="shared" si="26"/>
        <v>0</v>
      </c>
      <c r="H124" s="47">
        <f>[1]ДНХБ!G$32</f>
        <v>0</v>
      </c>
      <c r="I124" s="47">
        <f>[1]ДНХБ!K$32</f>
        <v>0</v>
      </c>
      <c r="J124" s="47">
        <f>[1]ДНХБ!O$32</f>
        <v>0</v>
      </c>
      <c r="K124" s="47">
        <f>[1]ДНХБ!V$32</f>
        <v>0</v>
      </c>
      <c r="L124" s="46">
        <f t="shared" si="27"/>
        <v>0</v>
      </c>
      <c r="M124" s="46">
        <f>[1]ДНХБ!BG$32</f>
        <v>0</v>
      </c>
      <c r="N124" s="46">
        <f>[1]ДНХБ!CA$32</f>
        <v>0</v>
      </c>
      <c r="O124" s="46">
        <f>[1]ДНХБ!CU$32</f>
        <v>0</v>
      </c>
      <c r="P124" s="46">
        <f>[1]ДНХБ!ED$32</f>
        <v>0</v>
      </c>
      <c r="Q124" s="20">
        <f t="shared" si="17"/>
        <v>0</v>
      </c>
      <c r="R124" s="20">
        <f t="shared" si="18"/>
        <v>0</v>
      </c>
    </row>
    <row r="125" spans="2:18" s="21" customFormat="1" ht="15" customHeight="1" x14ac:dyDescent="0.25">
      <c r="B125" s="9"/>
      <c r="C125" s="55" t="s">
        <v>24</v>
      </c>
      <c r="D125" s="23" t="s">
        <v>33</v>
      </c>
      <c r="E125" s="45">
        <f>[1]ДНХБ!W$33</f>
        <v>177</v>
      </c>
      <c r="F125" s="46">
        <f>[1]ДНХБ!EI$33</f>
        <v>234.08183447999997</v>
      </c>
      <c r="G125" s="47">
        <f t="shared" si="26"/>
        <v>177</v>
      </c>
      <c r="H125" s="47">
        <f>[1]ДНХБ!G$33</f>
        <v>43</v>
      </c>
      <c r="I125" s="47">
        <f>[1]ДНХБ!K$33</f>
        <v>45</v>
      </c>
      <c r="J125" s="47">
        <f>[1]ДНХБ!O$33</f>
        <v>42</v>
      </c>
      <c r="K125" s="47">
        <f>[1]ДНХБ!V$33</f>
        <v>47</v>
      </c>
      <c r="L125" s="46">
        <f t="shared" si="27"/>
        <v>234.08183447999994</v>
      </c>
      <c r="M125" s="46">
        <f>[1]ДНХБ!BG$33</f>
        <v>56.867338319999988</v>
      </c>
      <c r="N125" s="46">
        <f>[1]ДНХБ!CA$33</f>
        <v>59.51233079999998</v>
      </c>
      <c r="O125" s="46">
        <f>[1]ДНХБ!CU$33</f>
        <v>55.544842079999988</v>
      </c>
      <c r="P125" s="46">
        <f>[1]ДНХБ!ED$33</f>
        <v>62.157323279999993</v>
      </c>
      <c r="Q125" s="20">
        <f t="shared" si="17"/>
        <v>0</v>
      </c>
      <c r="R125" s="20">
        <f t="shared" si="18"/>
        <v>0</v>
      </c>
    </row>
    <row r="126" spans="2:18" s="21" customFormat="1" ht="15" customHeight="1" x14ac:dyDescent="0.25">
      <c r="B126" s="9"/>
      <c r="C126" s="28" t="s">
        <v>36</v>
      </c>
      <c r="D126" s="29" t="s">
        <v>33</v>
      </c>
      <c r="E126" s="43">
        <f>E127+E128+E129</f>
        <v>11350</v>
      </c>
      <c r="F126" s="43">
        <f>F127+F128+F129</f>
        <v>16757.432639999995</v>
      </c>
      <c r="G126" s="43">
        <f t="shared" ref="G126:P126" si="28">G127+G128+G129</f>
        <v>11350</v>
      </c>
      <c r="H126" s="43">
        <f t="shared" si="28"/>
        <v>2755</v>
      </c>
      <c r="I126" s="43">
        <f t="shared" si="28"/>
        <v>2718</v>
      </c>
      <c r="J126" s="43">
        <f t="shared" si="28"/>
        <v>2779</v>
      </c>
      <c r="K126" s="43">
        <f t="shared" si="28"/>
        <v>3098</v>
      </c>
      <c r="L126" s="43">
        <f t="shared" si="28"/>
        <v>16757.432639999995</v>
      </c>
      <c r="M126" s="43">
        <f t="shared" si="28"/>
        <v>4189.3581599999989</v>
      </c>
      <c r="N126" s="43">
        <f t="shared" si="28"/>
        <v>4189.3581599999989</v>
      </c>
      <c r="O126" s="43">
        <f t="shared" si="28"/>
        <v>4189.3581599999989</v>
      </c>
      <c r="P126" s="43">
        <f t="shared" si="28"/>
        <v>4189.3581599999989</v>
      </c>
      <c r="Q126" s="20">
        <f>E126-G126</f>
        <v>0</v>
      </c>
      <c r="R126" s="20">
        <f>F126-L126</f>
        <v>0</v>
      </c>
    </row>
    <row r="127" spans="2:18" s="21" customFormat="1" ht="15" customHeight="1" x14ac:dyDescent="0.25">
      <c r="B127" s="9"/>
      <c r="C127" s="36" t="s">
        <v>37</v>
      </c>
      <c r="D127" s="23" t="s">
        <v>33</v>
      </c>
      <c r="E127" s="45">
        <f>[1]ФАП!W$12</f>
        <v>4324</v>
      </c>
      <c r="F127" s="46">
        <f>[1]ФАП!EP$12</f>
        <v>6466.4844807056224</v>
      </c>
      <c r="G127" s="47">
        <f>SUM(H127:K127)</f>
        <v>4324</v>
      </c>
      <c r="H127" s="47">
        <f>[1]ФАП!G$12</f>
        <v>1064</v>
      </c>
      <c r="I127" s="47">
        <f>[1]ФАП!K$12</f>
        <v>1053</v>
      </c>
      <c r="J127" s="47">
        <f>[1]ФАП!O$12</f>
        <v>1097</v>
      </c>
      <c r="K127" s="47">
        <f>[1]ФАП!V$12</f>
        <v>1110</v>
      </c>
      <c r="L127" s="46">
        <f>SUM(M127:P127)</f>
        <v>6466.4844807056224</v>
      </c>
      <c r="M127" s="46">
        <f>[1]ФАП!BN$12</f>
        <v>1616.6211201764056</v>
      </c>
      <c r="N127" s="46">
        <f>[1]ФАП!CH$12</f>
        <v>1616.6211201764056</v>
      </c>
      <c r="O127" s="46">
        <f>[1]ФАП!DB$12</f>
        <v>1616.6211201764056</v>
      </c>
      <c r="P127" s="46">
        <f>[1]ФАП!EK$12</f>
        <v>1616.6211201764056</v>
      </c>
      <c r="Q127" s="20">
        <f t="shared" si="17"/>
        <v>0</v>
      </c>
      <c r="R127" s="20">
        <f t="shared" si="18"/>
        <v>0</v>
      </c>
    </row>
    <row r="128" spans="2:18" s="21" customFormat="1" ht="15" customHeight="1" x14ac:dyDescent="0.25">
      <c r="B128" s="9"/>
      <c r="C128" s="36" t="s">
        <v>38</v>
      </c>
      <c r="D128" s="23" t="s">
        <v>33</v>
      </c>
      <c r="E128" s="45">
        <f>[1]ФАП!W$13</f>
        <v>3997</v>
      </c>
      <c r="F128" s="46">
        <f>[1]ФАП!EP$13</f>
        <v>6023.0684020286644</v>
      </c>
      <c r="G128" s="47">
        <f t="shared" ref="G128:G129" si="29">SUM(H128:K128)</f>
        <v>3997</v>
      </c>
      <c r="H128" s="47">
        <f>[1]ФАП!G$13</f>
        <v>988</v>
      </c>
      <c r="I128" s="47">
        <f>[1]ФАП!K$13</f>
        <v>976</v>
      </c>
      <c r="J128" s="47">
        <f>[1]ФАП!O$13</f>
        <v>983</v>
      </c>
      <c r="K128" s="47">
        <f>[1]ФАП!V$13</f>
        <v>1050</v>
      </c>
      <c r="L128" s="46">
        <f t="shared" ref="L128:L129" si="30">SUM(M128:P128)</f>
        <v>6023.0684020286644</v>
      </c>
      <c r="M128" s="46">
        <f>[1]ФАП!BN$13</f>
        <v>1505.7671005071661</v>
      </c>
      <c r="N128" s="46">
        <f>[1]ФАП!CH$13</f>
        <v>1505.7671005071661</v>
      </c>
      <c r="O128" s="46">
        <f>[1]ФАП!DB$13</f>
        <v>1505.7671005071661</v>
      </c>
      <c r="P128" s="46">
        <f>[1]ФАП!EK$13</f>
        <v>1505.7671005071661</v>
      </c>
      <c r="Q128" s="20">
        <f t="shared" si="17"/>
        <v>0</v>
      </c>
      <c r="R128" s="20">
        <f t="shared" si="18"/>
        <v>0</v>
      </c>
    </row>
    <row r="129" spans="2:18" s="21" customFormat="1" ht="15" customHeight="1" x14ac:dyDescent="0.25">
      <c r="B129" s="9"/>
      <c r="C129" s="36" t="s">
        <v>39</v>
      </c>
      <c r="D129" s="23" t="s">
        <v>33</v>
      </c>
      <c r="E129" s="45">
        <f>[1]ФАП!W$14</f>
        <v>3029</v>
      </c>
      <c r="F129" s="46">
        <f>[1]ФАП!EP$14</f>
        <v>4267.8797572657104</v>
      </c>
      <c r="G129" s="47">
        <f t="shared" si="29"/>
        <v>3029</v>
      </c>
      <c r="H129" s="47">
        <f>[1]ФАП!G$14</f>
        <v>703</v>
      </c>
      <c r="I129" s="47">
        <f>[1]ФАП!K$14</f>
        <v>689</v>
      </c>
      <c r="J129" s="47">
        <f>[1]ФАП!O$14</f>
        <v>699</v>
      </c>
      <c r="K129" s="47">
        <f>[1]ФАП!V$14</f>
        <v>938</v>
      </c>
      <c r="L129" s="46">
        <f t="shared" si="30"/>
        <v>4267.8797572657104</v>
      </c>
      <c r="M129" s="46">
        <f>[1]ФАП!BN$14</f>
        <v>1066.9699393164276</v>
      </c>
      <c r="N129" s="46">
        <f>[1]ФАП!CH$14</f>
        <v>1066.9699393164276</v>
      </c>
      <c r="O129" s="46">
        <f>[1]ФАП!DB$14</f>
        <v>1066.9699393164276</v>
      </c>
      <c r="P129" s="46">
        <f>[1]ФАП!EK$14</f>
        <v>1066.9699393164276</v>
      </c>
      <c r="Q129" s="20">
        <f t="shared" si="17"/>
        <v>0</v>
      </c>
      <c r="R129" s="20">
        <f t="shared" si="18"/>
        <v>0</v>
      </c>
    </row>
    <row r="130" spans="2:18" s="21" customFormat="1" ht="15" customHeight="1" x14ac:dyDescent="0.25">
      <c r="B130" s="9"/>
      <c r="C130" s="28" t="s">
        <v>40</v>
      </c>
      <c r="D130" s="29" t="s">
        <v>33</v>
      </c>
      <c r="E130" s="43">
        <f>SUM(E131:E144)</f>
        <v>10982</v>
      </c>
      <c r="F130" s="43">
        <f t="shared" ref="F130:P130" si="31">SUM(F131:F144)</f>
        <v>3297.4987079999983</v>
      </c>
      <c r="G130" s="43">
        <f t="shared" si="31"/>
        <v>10982</v>
      </c>
      <c r="H130" s="43">
        <f t="shared" si="31"/>
        <v>2365</v>
      </c>
      <c r="I130" s="43">
        <f t="shared" si="31"/>
        <v>2396</v>
      </c>
      <c r="J130" s="43">
        <f t="shared" si="31"/>
        <v>2458</v>
      </c>
      <c r="K130" s="43">
        <f t="shared" si="31"/>
        <v>3763</v>
      </c>
      <c r="L130" s="43">
        <f t="shared" si="31"/>
        <v>3297.4987079999992</v>
      </c>
      <c r="M130" s="43">
        <f t="shared" si="31"/>
        <v>692.50428799999986</v>
      </c>
      <c r="N130" s="43">
        <f t="shared" si="31"/>
        <v>701.97612799999979</v>
      </c>
      <c r="O130" s="43">
        <f t="shared" si="31"/>
        <v>717.55476799999963</v>
      </c>
      <c r="P130" s="43">
        <f t="shared" si="31"/>
        <v>1185.463524</v>
      </c>
      <c r="Q130" s="20">
        <f t="shared" si="17"/>
        <v>0</v>
      </c>
      <c r="R130" s="20">
        <f t="shared" si="18"/>
        <v>0</v>
      </c>
    </row>
    <row r="131" spans="2:18" s="21" customFormat="1" ht="15" customHeight="1" x14ac:dyDescent="0.25">
      <c r="B131" s="9"/>
      <c r="C131" s="37" t="s">
        <v>27</v>
      </c>
      <c r="D131" s="23" t="s">
        <v>33</v>
      </c>
      <c r="E131" s="45">
        <f>'[1]разовые без стом'!W$23</f>
        <v>301</v>
      </c>
      <c r="F131" s="46">
        <f>'[1]разовые без стом'!EV$23</f>
        <v>82.088719999999967</v>
      </c>
      <c r="G131" s="47">
        <f>SUM(H131:K131)</f>
        <v>301</v>
      </c>
      <c r="H131" s="47">
        <f>'[1]разовые без стом'!G$23</f>
        <v>46</v>
      </c>
      <c r="I131" s="47">
        <f>'[1]разовые без стом'!K$23</f>
        <v>68</v>
      </c>
      <c r="J131" s="47">
        <f>'[1]разовые без стом'!O$23</f>
        <v>99</v>
      </c>
      <c r="K131" s="47">
        <f>'[1]разовые без стом'!V$23</f>
        <v>88</v>
      </c>
      <c r="L131" s="46">
        <f>SUM(M131:P131)</f>
        <v>82.088719999999967</v>
      </c>
      <c r="M131" s="46">
        <f>'[1]разовые без стом'!BP$23</f>
        <v>12.545119999999994</v>
      </c>
      <c r="N131" s="46">
        <f>'[1]разовые без стом'!CL$23</f>
        <v>18.544959999999993</v>
      </c>
      <c r="O131" s="46">
        <f>'[1]разовые без стом'!DH$23</f>
        <v>26.999279999999988</v>
      </c>
      <c r="P131" s="46">
        <f>'[1]разовые без стом'!EQ$23</f>
        <v>23.999359999999992</v>
      </c>
      <c r="Q131" s="20">
        <f t="shared" si="17"/>
        <v>0</v>
      </c>
      <c r="R131" s="20">
        <f t="shared" si="18"/>
        <v>0</v>
      </c>
    </row>
    <row r="132" spans="2:18" s="21" customFormat="1" ht="15" customHeight="1" x14ac:dyDescent="0.25">
      <c r="B132" s="9"/>
      <c r="C132" s="37" t="s">
        <v>15</v>
      </c>
      <c r="D132" s="23" t="s">
        <v>33</v>
      </c>
      <c r="E132" s="45">
        <f>'[1]разовые без стом'!W$24</f>
        <v>3402</v>
      </c>
      <c r="F132" s="46">
        <f>'[1]разовые без стом'!EV$24</f>
        <v>1228.8023999999998</v>
      </c>
      <c r="G132" s="47">
        <f t="shared" ref="G132:G144" si="32">SUM(H132:K132)</f>
        <v>3402</v>
      </c>
      <c r="H132" s="47">
        <f>'[1]разовые без стом'!G$24</f>
        <v>592</v>
      </c>
      <c r="I132" s="47">
        <f>'[1]разовые без стом'!K$24</f>
        <v>593</v>
      </c>
      <c r="J132" s="47">
        <f>'[1]разовые без стом'!O$24</f>
        <v>672</v>
      </c>
      <c r="K132" s="47">
        <f>'[1]разовые без стом'!V$24</f>
        <v>1545</v>
      </c>
      <c r="L132" s="46">
        <f t="shared" ref="L132:L144" si="33">SUM(M132:P132)</f>
        <v>1228.8023999999996</v>
      </c>
      <c r="M132" s="46">
        <f>'[1]разовые без стом'!BP$24</f>
        <v>213.83039999999994</v>
      </c>
      <c r="N132" s="46">
        <f>'[1]разовые без стом'!CL$24</f>
        <v>214.19159999999994</v>
      </c>
      <c r="O132" s="46">
        <f>'[1]разовые без стом'!DH$24</f>
        <v>242.72639999999993</v>
      </c>
      <c r="P132" s="46">
        <f>'[1]разовые без стом'!EQ$24</f>
        <v>558.05399999999986</v>
      </c>
      <c r="Q132" s="20">
        <f t="shared" si="17"/>
        <v>0</v>
      </c>
      <c r="R132" s="20">
        <f t="shared" si="18"/>
        <v>0</v>
      </c>
    </row>
    <row r="133" spans="2:18" s="21" customFormat="1" ht="15" customHeight="1" x14ac:dyDescent="0.25">
      <c r="B133" s="9"/>
      <c r="C133" s="37" t="s">
        <v>16</v>
      </c>
      <c r="D133" s="23" t="s">
        <v>33</v>
      </c>
      <c r="E133" s="45">
        <f>'[1]разовые без стом'!W$25</f>
        <v>2656</v>
      </c>
      <c r="F133" s="46">
        <f>'[1]разовые без стом'!EV$25</f>
        <v>636.14387199999987</v>
      </c>
      <c r="G133" s="47">
        <f t="shared" si="32"/>
        <v>2656</v>
      </c>
      <c r="H133" s="47">
        <f>'[1]разовые без стом'!G$25</f>
        <v>620</v>
      </c>
      <c r="I133" s="47">
        <f>'[1]разовые без стом'!K$25</f>
        <v>630</v>
      </c>
      <c r="J133" s="47">
        <f>'[1]разовые без стом'!O$25</f>
        <v>713</v>
      </c>
      <c r="K133" s="47">
        <f>'[1]разовые без стом'!V$25</f>
        <v>693</v>
      </c>
      <c r="L133" s="46">
        <f t="shared" si="33"/>
        <v>636.14387199999987</v>
      </c>
      <c r="M133" s="46">
        <f>'[1]разовые без стом'!BP$25</f>
        <v>148.49743999999995</v>
      </c>
      <c r="N133" s="46">
        <f>'[1]разовые без стом'!CL$25</f>
        <v>150.89255999999995</v>
      </c>
      <c r="O133" s="46">
        <f>'[1]разовые без стом'!DH$25</f>
        <v>170.77205599999996</v>
      </c>
      <c r="P133" s="46">
        <f>'[1]разовые без стом'!EQ$25</f>
        <v>165.98181599999998</v>
      </c>
      <c r="Q133" s="20">
        <f t="shared" si="17"/>
        <v>0</v>
      </c>
      <c r="R133" s="20">
        <f t="shared" si="18"/>
        <v>0</v>
      </c>
    </row>
    <row r="134" spans="2:18" s="21" customFormat="1" ht="15" customHeight="1" x14ac:dyDescent="0.25">
      <c r="B134" s="9"/>
      <c r="C134" s="37" t="s">
        <v>28</v>
      </c>
      <c r="D134" s="23" t="s">
        <v>33</v>
      </c>
      <c r="E134" s="45">
        <f>'[1]разовые без стом'!W$26</f>
        <v>313</v>
      </c>
      <c r="F134" s="46">
        <f>'[1]разовые без стом'!EV$26</f>
        <v>154.22887199999997</v>
      </c>
      <c r="G134" s="47">
        <f t="shared" si="32"/>
        <v>313</v>
      </c>
      <c r="H134" s="47">
        <f>'[1]разовые без стом'!G$26</f>
        <v>54</v>
      </c>
      <c r="I134" s="47">
        <f>'[1]разовые без стом'!K$26</f>
        <v>57</v>
      </c>
      <c r="J134" s="47">
        <f>'[1]разовые без стом'!O$26</f>
        <v>42</v>
      </c>
      <c r="K134" s="47">
        <f>'[1]разовые без стом'!V$26</f>
        <v>160</v>
      </c>
      <c r="L134" s="46">
        <f t="shared" si="33"/>
        <v>154.22887199999997</v>
      </c>
      <c r="M134" s="46">
        <f>'[1]разовые без стом'!BP$26</f>
        <v>26.608175999999993</v>
      </c>
      <c r="N134" s="46">
        <f>'[1]разовые без стом'!CL$26</f>
        <v>28.086407999999992</v>
      </c>
      <c r="O134" s="46">
        <f>'[1]разовые без стом'!DH$26</f>
        <v>20.695247999999999</v>
      </c>
      <c r="P134" s="46">
        <f>'[1]разовые без стом'!EQ$26</f>
        <v>78.839039999999983</v>
      </c>
      <c r="Q134" s="20">
        <f t="shared" si="17"/>
        <v>0</v>
      </c>
      <c r="R134" s="20">
        <f t="shared" si="18"/>
        <v>0</v>
      </c>
    </row>
    <row r="135" spans="2:18" s="21" customFormat="1" ht="15" customHeight="1" x14ac:dyDescent="0.25">
      <c r="B135" s="9"/>
      <c r="C135" s="37" t="s">
        <v>23</v>
      </c>
      <c r="D135" s="23" t="s">
        <v>33</v>
      </c>
      <c r="E135" s="45">
        <f>'[1]разовые без стом'!W$27</f>
        <v>617</v>
      </c>
      <c r="F135" s="46">
        <f>'[1]разовые без стом'!EV$27</f>
        <v>175.31684799999994</v>
      </c>
      <c r="G135" s="47">
        <f t="shared" si="32"/>
        <v>617</v>
      </c>
      <c r="H135" s="47">
        <f>'[1]разовые без стом'!G$27</f>
        <v>152</v>
      </c>
      <c r="I135" s="47">
        <f>'[1]разовые без стом'!K$27</f>
        <v>153</v>
      </c>
      <c r="J135" s="47">
        <f>'[1]разовые без стом'!O$27</f>
        <v>146</v>
      </c>
      <c r="K135" s="47">
        <f>'[1]разовые без стом'!V$27</f>
        <v>166</v>
      </c>
      <c r="L135" s="46">
        <f t="shared" si="33"/>
        <v>175.31684799999996</v>
      </c>
      <c r="M135" s="46">
        <f>'[1]разовые без стом'!BP$27</f>
        <v>43.189887999999996</v>
      </c>
      <c r="N135" s="46">
        <f>'[1]разовые без стом'!CL$27</f>
        <v>43.474031999999994</v>
      </c>
      <c r="O135" s="46">
        <f>'[1]разовые без стом'!DH$27</f>
        <v>41.485023999999996</v>
      </c>
      <c r="P135" s="46">
        <f>'[1]разовые без стом'!EQ$27</f>
        <v>47.167903999999986</v>
      </c>
      <c r="Q135" s="20">
        <f t="shared" si="17"/>
        <v>0</v>
      </c>
      <c r="R135" s="20">
        <f t="shared" si="18"/>
        <v>0</v>
      </c>
    </row>
    <row r="136" spans="2:18" s="21" customFormat="1" ht="15" customHeight="1" x14ac:dyDescent="0.25">
      <c r="B136" s="9"/>
      <c r="C136" s="37" t="s">
        <v>18</v>
      </c>
      <c r="D136" s="23" t="s">
        <v>33</v>
      </c>
      <c r="E136" s="45">
        <f>'[1]разовые без стом'!W$28</f>
        <v>646</v>
      </c>
      <c r="F136" s="46">
        <f>'[1]разовые без стом'!EV$28</f>
        <v>232.28609599999999</v>
      </c>
      <c r="G136" s="47">
        <f t="shared" si="32"/>
        <v>646</v>
      </c>
      <c r="H136" s="47">
        <f>'[1]разовые без стом'!G$28</f>
        <v>160</v>
      </c>
      <c r="I136" s="47">
        <f>'[1]разовые без стом'!K$28</f>
        <v>162</v>
      </c>
      <c r="J136" s="47">
        <f>'[1]разовые без стом'!O$28</f>
        <v>122</v>
      </c>
      <c r="K136" s="47">
        <f>'[1]разовые без стом'!V$28</f>
        <v>202</v>
      </c>
      <c r="L136" s="46">
        <f t="shared" si="33"/>
        <v>232.28609599999993</v>
      </c>
      <c r="M136" s="46">
        <f>'[1]разовые без стом'!BP$28</f>
        <v>57.53215999999999</v>
      </c>
      <c r="N136" s="46">
        <f>'[1]разовые без стом'!CL$28</f>
        <v>58.251311999999984</v>
      </c>
      <c r="O136" s="46">
        <f>'[1]разовые без стом'!DH$28</f>
        <v>43.86827199999999</v>
      </c>
      <c r="P136" s="46">
        <f>'[1]разовые без стом'!EQ$28</f>
        <v>72.634351999999978</v>
      </c>
      <c r="Q136" s="20">
        <f t="shared" si="17"/>
        <v>0</v>
      </c>
      <c r="R136" s="20">
        <f t="shared" si="18"/>
        <v>0</v>
      </c>
    </row>
    <row r="137" spans="2:18" s="21" customFormat="1" ht="15" customHeight="1" x14ac:dyDescent="0.25">
      <c r="B137" s="9"/>
      <c r="C137" s="37" t="s">
        <v>20</v>
      </c>
      <c r="D137" s="23" t="s">
        <v>33</v>
      </c>
      <c r="E137" s="45">
        <f>'[1]разовые без стом'!W$29</f>
        <v>643</v>
      </c>
      <c r="F137" s="46">
        <f>'[1]разовые без стом'!EV$29</f>
        <v>164.0704519999999</v>
      </c>
      <c r="G137" s="47">
        <f t="shared" si="32"/>
        <v>643</v>
      </c>
      <c r="H137" s="47">
        <f>'[1]разовые без стом'!G$29</f>
        <v>160</v>
      </c>
      <c r="I137" s="47">
        <f>'[1]разовые без стом'!K$29</f>
        <v>165</v>
      </c>
      <c r="J137" s="47">
        <f>'[1]разовые без стом'!O$29</f>
        <v>111</v>
      </c>
      <c r="K137" s="47">
        <f>'[1]разовые без стом'!V$29</f>
        <v>207</v>
      </c>
      <c r="L137" s="46">
        <f t="shared" si="33"/>
        <v>164.07045199999993</v>
      </c>
      <c r="M137" s="46">
        <f>'[1]разовые без стом'!BP$29</f>
        <v>40.826239999999984</v>
      </c>
      <c r="N137" s="46">
        <f>'[1]разовые без стом'!CL$29</f>
        <v>42.10205999999998</v>
      </c>
      <c r="O137" s="46">
        <f>'[1]разовые без стом'!DH$29</f>
        <v>28.32320399999999</v>
      </c>
      <c r="P137" s="46">
        <f>'[1]разовые без стом'!EQ$29</f>
        <v>52.818947999999992</v>
      </c>
      <c r="Q137" s="20">
        <f t="shared" si="17"/>
        <v>0</v>
      </c>
      <c r="R137" s="20">
        <f t="shared" si="18"/>
        <v>0</v>
      </c>
    </row>
    <row r="138" spans="2:18" s="21" customFormat="1" ht="15" customHeight="1" x14ac:dyDescent="0.25">
      <c r="B138" s="9"/>
      <c r="C138" s="37" t="s">
        <v>17</v>
      </c>
      <c r="D138" s="23" t="s">
        <v>33</v>
      </c>
      <c r="E138" s="45">
        <f>'[1]разовые без стом'!W$30</f>
        <v>264</v>
      </c>
      <c r="F138" s="46">
        <f>'[1]разовые без стом'!EV$30</f>
        <v>63.231167999999982</v>
      </c>
      <c r="G138" s="47">
        <f t="shared" si="32"/>
        <v>264</v>
      </c>
      <c r="H138" s="47">
        <f>'[1]разовые без стом'!$G$30</f>
        <v>64</v>
      </c>
      <c r="I138" s="47">
        <f>'[1]разовые без стом'!K$30</f>
        <v>42</v>
      </c>
      <c r="J138" s="47">
        <f>'[1]разовые без стом'!O$30</f>
        <v>57</v>
      </c>
      <c r="K138" s="47">
        <f>'[1]разовые без стом'!V$30</f>
        <v>101</v>
      </c>
      <c r="L138" s="46">
        <f t="shared" si="33"/>
        <v>63.231167999999982</v>
      </c>
      <c r="M138" s="46">
        <f>'[1]разовые без стом'!BP$30</f>
        <v>15.328767999999997</v>
      </c>
      <c r="N138" s="46">
        <f>'[1]разовые без стом'!CL$30</f>
        <v>10.059503999999997</v>
      </c>
      <c r="O138" s="46">
        <f>'[1]разовые без стом'!DH$30</f>
        <v>13.652183999999998</v>
      </c>
      <c r="P138" s="46">
        <f>'[1]разовые без стом'!EQ$30</f>
        <v>24.190711999999994</v>
      </c>
      <c r="Q138" s="20">
        <f t="shared" si="17"/>
        <v>0</v>
      </c>
      <c r="R138" s="20">
        <f t="shared" si="18"/>
        <v>0</v>
      </c>
    </row>
    <row r="139" spans="2:18" s="21" customFormat="1" ht="15" customHeight="1" x14ac:dyDescent="0.25">
      <c r="B139" s="9"/>
      <c r="C139" s="37" t="s">
        <v>55</v>
      </c>
      <c r="D139" s="23" t="s">
        <v>33</v>
      </c>
      <c r="E139" s="45">
        <f>'[1]разовые без стом'!W$31</f>
        <v>0</v>
      </c>
      <c r="F139" s="46">
        <f>'[1]разовые без стом'!EV$31</f>
        <v>0</v>
      </c>
      <c r="G139" s="47">
        <f t="shared" si="32"/>
        <v>0</v>
      </c>
      <c r="H139" s="47">
        <f>'[1]разовые без стом'!G$31</f>
        <v>0</v>
      </c>
      <c r="I139" s="47">
        <f>'[1]разовые без стом'!K$31</f>
        <v>0</v>
      </c>
      <c r="J139" s="47">
        <f>'[1]разовые без стом'!O$31</f>
        <v>0</v>
      </c>
      <c r="K139" s="47">
        <f>'[1]разовые без стом'!V$31</f>
        <v>0</v>
      </c>
      <c r="L139" s="46">
        <f t="shared" si="33"/>
        <v>0</v>
      </c>
      <c r="M139" s="46">
        <f>'[1]разовые без стом'!BP$31</f>
        <v>0</v>
      </c>
      <c r="N139" s="46">
        <f>'[1]разовые без стом'!CL$31</f>
        <v>0</v>
      </c>
      <c r="O139" s="46">
        <f>'[1]разовые без стом'!DH$31</f>
        <v>0</v>
      </c>
      <c r="P139" s="46">
        <f>'[1]разовые без стом'!$EQ$31</f>
        <v>0</v>
      </c>
      <c r="Q139" s="20">
        <f t="shared" si="17"/>
        <v>0</v>
      </c>
      <c r="R139" s="20">
        <f t="shared" si="18"/>
        <v>0</v>
      </c>
    </row>
    <row r="140" spans="2:18" s="21" customFormat="1" ht="15" customHeight="1" x14ac:dyDescent="0.25">
      <c r="B140" s="9"/>
      <c r="C140" s="37" t="s">
        <v>26</v>
      </c>
      <c r="D140" s="23" t="s">
        <v>33</v>
      </c>
      <c r="E140" s="45">
        <f>'[1]разовые без стом'!W$32</f>
        <v>273</v>
      </c>
      <c r="F140" s="46">
        <f>'[1]разовые без стом'!EV$32</f>
        <v>65.386775999999983</v>
      </c>
      <c r="G140" s="47">
        <f t="shared" si="32"/>
        <v>273</v>
      </c>
      <c r="H140" s="47">
        <f>'[1]разовые без стом'!G$32</f>
        <v>67</v>
      </c>
      <c r="I140" s="47">
        <f>'[1]разовые без стом'!K$32</f>
        <v>69</v>
      </c>
      <c r="J140" s="47">
        <f>'[1]разовые без стом'!O$32</f>
        <v>76</v>
      </c>
      <c r="K140" s="47">
        <f>'[1]разовые без стом'!V$32</f>
        <v>61</v>
      </c>
      <c r="L140" s="46">
        <f t="shared" si="33"/>
        <v>65.386775999999983</v>
      </c>
      <c r="M140" s="46">
        <f>'[1]разовые без стом'!BP$32</f>
        <v>16.047303999999997</v>
      </c>
      <c r="N140" s="46">
        <f>'[1]разовые без стом'!CL$32</f>
        <v>16.526327999999996</v>
      </c>
      <c r="O140" s="46">
        <f>'[1]разовые без стом'!DH$32</f>
        <v>18.202911999999994</v>
      </c>
      <c r="P140" s="46">
        <f>'[1]разовые без стом'!EQ$32</f>
        <v>14.610231999999996</v>
      </c>
      <c r="Q140" s="20">
        <f t="shared" si="17"/>
        <v>0</v>
      </c>
      <c r="R140" s="20">
        <f t="shared" si="18"/>
        <v>0</v>
      </c>
    </row>
    <row r="141" spans="2:18" s="21" customFormat="1" ht="15" customHeight="1" x14ac:dyDescent="0.25">
      <c r="B141" s="9"/>
      <c r="C141" s="37" t="s">
        <v>41</v>
      </c>
      <c r="D141" s="23" t="s">
        <v>33</v>
      </c>
      <c r="E141" s="45">
        <f>'[1]разовые без стом'!W$33</f>
        <v>966</v>
      </c>
      <c r="F141" s="46">
        <f>'[1]разовые без стом'!EV$33</f>
        <v>322.98016799999982</v>
      </c>
      <c r="G141" s="47">
        <f t="shared" si="32"/>
        <v>966</v>
      </c>
      <c r="H141" s="47">
        <f>'[1]разовые без стом'!G$33</f>
        <v>222</v>
      </c>
      <c r="I141" s="47">
        <f>'[1]разовые без стом'!K$33</f>
        <v>225</v>
      </c>
      <c r="J141" s="47">
        <f>'[1]разовые без стом'!O$33</f>
        <v>213</v>
      </c>
      <c r="K141" s="47">
        <f>'[1]разовые без стом'!V$33</f>
        <v>306</v>
      </c>
      <c r="L141" s="46">
        <f t="shared" si="33"/>
        <v>322.98016799999988</v>
      </c>
      <c r="M141" s="46">
        <f>'[1]разовые без стом'!BP$33</f>
        <v>74.225255999999973</v>
      </c>
      <c r="N141" s="46">
        <f>'[1]разовые без стом'!CL$33</f>
        <v>75.228299999999962</v>
      </c>
      <c r="O141" s="46">
        <f>'[1]разовые без стом'!DH$33</f>
        <v>71.216123999999965</v>
      </c>
      <c r="P141" s="46">
        <f>'[1]разовые без стом'!EQ$33</f>
        <v>102.31048799999996</v>
      </c>
      <c r="Q141" s="20">
        <f t="shared" si="17"/>
        <v>0</v>
      </c>
      <c r="R141" s="20">
        <f t="shared" si="18"/>
        <v>0</v>
      </c>
    </row>
    <row r="142" spans="2:18" s="21" customFormat="1" ht="15" customHeight="1" x14ac:dyDescent="0.25">
      <c r="B142" s="9"/>
      <c r="C142" s="37" t="s">
        <v>35</v>
      </c>
      <c r="D142" s="23" t="s">
        <v>33</v>
      </c>
      <c r="E142" s="45">
        <f>'[1]разовые без стом'!W$34</f>
        <v>291</v>
      </c>
      <c r="F142" s="46">
        <f>'[1]разовые без стом'!EV$34</f>
        <v>57.867095999999989</v>
      </c>
      <c r="G142" s="47">
        <f t="shared" si="32"/>
        <v>291</v>
      </c>
      <c r="H142" s="47">
        <f>'[1]разовые без стом'!G$34</f>
        <v>72</v>
      </c>
      <c r="I142" s="47">
        <f>'[1]разовые без стом'!K$34</f>
        <v>73</v>
      </c>
      <c r="J142" s="47">
        <f>'[1]разовые без стом'!O$34</f>
        <v>58</v>
      </c>
      <c r="K142" s="47">
        <f>'[1]разовые без стом'!V$34</f>
        <v>88</v>
      </c>
      <c r="L142" s="46">
        <f t="shared" si="33"/>
        <v>57.867095999999989</v>
      </c>
      <c r="M142" s="46">
        <f>'[1]разовые без стом'!BP$34</f>
        <v>14.317631999999996</v>
      </c>
      <c r="N142" s="46">
        <f>'[1]разовые без стом'!CL$34</f>
        <v>14.516487999999999</v>
      </c>
      <c r="O142" s="46">
        <f>'[1]разовые без стом'!DH$34</f>
        <v>11.533647999999998</v>
      </c>
      <c r="P142" s="46">
        <f>'[1]разовые без стом'!EQ$34</f>
        <v>17.499327999999995</v>
      </c>
      <c r="Q142" s="20">
        <f t="shared" si="17"/>
        <v>0</v>
      </c>
      <c r="R142" s="20">
        <f t="shared" si="18"/>
        <v>0</v>
      </c>
    </row>
    <row r="143" spans="2:18" s="21" customFormat="1" ht="15" customHeight="1" x14ac:dyDescent="0.25">
      <c r="B143" s="9"/>
      <c r="C143" s="37" t="s">
        <v>24</v>
      </c>
      <c r="D143" s="23" t="s">
        <v>33</v>
      </c>
      <c r="E143" s="45">
        <f>'[1]разовые без стом'!W$35</f>
        <v>295</v>
      </c>
      <c r="F143" s="46">
        <f>'[1]разовые без стом'!EV$35</f>
        <v>50.286879999999982</v>
      </c>
      <c r="G143" s="47">
        <f t="shared" si="32"/>
        <v>295</v>
      </c>
      <c r="H143" s="47">
        <f>'[1]разовые без стом'!G$35</f>
        <v>72</v>
      </c>
      <c r="I143" s="47">
        <f>'[1]разовые без стом'!K$35</f>
        <v>74</v>
      </c>
      <c r="J143" s="47">
        <f>'[1]разовые без стом'!O$35</f>
        <v>73</v>
      </c>
      <c r="K143" s="47">
        <f>'[1]разовые без стом'!V$35</f>
        <v>76</v>
      </c>
      <c r="L143" s="46">
        <f t="shared" si="33"/>
        <v>50.286879999999982</v>
      </c>
      <c r="M143" s="46">
        <f>'[1]разовые без стом'!BP$35</f>
        <v>12.273407999999996</v>
      </c>
      <c r="N143" s="46">
        <f>'[1]разовые без стом'!CL$35</f>
        <v>12.614335999999994</v>
      </c>
      <c r="O143" s="46">
        <f>'[1]разовые без стом'!DH$35</f>
        <v>12.443871999999995</v>
      </c>
      <c r="P143" s="46">
        <f>'[1]разовые без стом'!EQ$35</f>
        <v>12.955263999999996</v>
      </c>
      <c r="Q143" s="20">
        <f t="shared" si="17"/>
        <v>0</v>
      </c>
      <c r="R143" s="20">
        <f t="shared" si="18"/>
        <v>0</v>
      </c>
    </row>
    <row r="144" spans="2:18" s="21" customFormat="1" ht="15" customHeight="1" x14ac:dyDescent="0.25">
      <c r="B144" s="9"/>
      <c r="C144" s="37" t="s">
        <v>22</v>
      </c>
      <c r="D144" s="23" t="s">
        <v>33</v>
      </c>
      <c r="E144" s="45">
        <f>'[1]разовые без стом'!W$36</f>
        <v>315</v>
      </c>
      <c r="F144" s="46">
        <f>'[1]разовые без стом'!EV$36</f>
        <v>64.80935999999997</v>
      </c>
      <c r="G144" s="47">
        <f t="shared" si="32"/>
        <v>315</v>
      </c>
      <c r="H144" s="47">
        <f>'[1]разовые без стом'!G$36</f>
        <v>84</v>
      </c>
      <c r="I144" s="47">
        <f>'[1]разовые без стом'!K$36</f>
        <v>85</v>
      </c>
      <c r="J144" s="47">
        <f>'[1]разовые без стом'!O$36</f>
        <v>76</v>
      </c>
      <c r="K144" s="47">
        <f>'[1]разовые без стом'!V$36</f>
        <v>70</v>
      </c>
      <c r="L144" s="46">
        <f t="shared" si="33"/>
        <v>64.80935999999997</v>
      </c>
      <c r="M144" s="46">
        <f>'[1]разовые без стом'!BP$36</f>
        <v>17.282495999999995</v>
      </c>
      <c r="N144" s="46">
        <f>'[1]разовые без стом'!CL$36</f>
        <v>17.488239999999994</v>
      </c>
      <c r="O144" s="46">
        <f>'[1]разовые без стом'!DH$36</f>
        <v>15.636543999999994</v>
      </c>
      <c r="P144" s="46">
        <f>'[1]разовые без стом'!EQ$36</f>
        <v>14.402079999999994</v>
      </c>
      <c r="Q144" s="20">
        <f t="shared" si="17"/>
        <v>0</v>
      </c>
      <c r="R144" s="20">
        <f t="shared" si="18"/>
        <v>0</v>
      </c>
    </row>
    <row r="145" spans="2:18" s="21" customFormat="1" ht="15" customHeight="1" x14ac:dyDescent="0.25">
      <c r="B145" s="9"/>
      <c r="C145" s="28" t="s">
        <v>42</v>
      </c>
      <c r="D145" s="29" t="s">
        <v>33</v>
      </c>
      <c r="E145" s="43">
        <f>SUM(E146:E157)</f>
        <v>6219</v>
      </c>
      <c r="F145" s="43">
        <f t="shared" ref="F145:P145" si="34">SUM(F146:F157)</f>
        <v>800.55598799999984</v>
      </c>
      <c r="G145" s="43">
        <f t="shared" si="34"/>
        <v>6219</v>
      </c>
      <c r="H145" s="43">
        <f t="shared" si="34"/>
        <v>1548</v>
      </c>
      <c r="I145" s="43">
        <f t="shared" si="34"/>
        <v>1553</v>
      </c>
      <c r="J145" s="43">
        <f t="shared" si="34"/>
        <v>1930</v>
      </c>
      <c r="K145" s="43">
        <f t="shared" si="34"/>
        <v>1188</v>
      </c>
      <c r="L145" s="43">
        <f t="shared" si="34"/>
        <v>800.55598799999984</v>
      </c>
      <c r="M145" s="43">
        <f t="shared" si="34"/>
        <v>200.49314399999994</v>
      </c>
      <c r="N145" s="43">
        <f t="shared" si="34"/>
        <v>200.19809999999995</v>
      </c>
      <c r="O145" s="43">
        <f t="shared" si="34"/>
        <v>242.41036799999998</v>
      </c>
      <c r="P145" s="43">
        <f t="shared" si="34"/>
        <v>157.45437599999994</v>
      </c>
      <c r="Q145" s="20">
        <f t="shared" si="17"/>
        <v>0</v>
      </c>
      <c r="R145" s="20">
        <f t="shared" si="18"/>
        <v>0</v>
      </c>
    </row>
    <row r="146" spans="2:18" s="21" customFormat="1" ht="15" customHeight="1" x14ac:dyDescent="0.25">
      <c r="B146" s="9"/>
      <c r="C146" s="38" t="s">
        <v>16</v>
      </c>
      <c r="D146" s="23" t="s">
        <v>33</v>
      </c>
      <c r="E146" s="45">
        <f>[1]иные!W$24</f>
        <v>1301</v>
      </c>
      <c r="F146" s="46">
        <f>[1]иные!EK$24</f>
        <v>133.54504799999995</v>
      </c>
      <c r="G146" s="47">
        <f>SUM(H146:K146)</f>
        <v>1301</v>
      </c>
      <c r="H146" s="47">
        <f>[1]иные!G$24</f>
        <v>325</v>
      </c>
      <c r="I146" s="47">
        <f>[1]иные!K$24</f>
        <v>327</v>
      </c>
      <c r="J146" s="47">
        <f>[1]иные!O$24</f>
        <v>494</v>
      </c>
      <c r="K146" s="47">
        <f>[1]иные!V$24</f>
        <v>155</v>
      </c>
      <c r="L146" s="46">
        <f>SUM(M146:P146)</f>
        <v>133.54504799999998</v>
      </c>
      <c r="M146" s="46">
        <f>[1]иные!BI$24</f>
        <v>33.360599999999991</v>
      </c>
      <c r="N146" s="46">
        <f>[1]иные!CC$24</f>
        <v>33.565895999999988</v>
      </c>
      <c r="O146" s="46">
        <f>[1]иные!CW$24</f>
        <v>50.708111999999993</v>
      </c>
      <c r="P146" s="46">
        <f>[1]иные!EF$24</f>
        <v>15.910439999999996</v>
      </c>
      <c r="Q146" s="20">
        <f t="shared" si="17"/>
        <v>0</v>
      </c>
      <c r="R146" s="20">
        <f t="shared" si="18"/>
        <v>0</v>
      </c>
    </row>
    <row r="147" spans="2:18" s="21" customFormat="1" ht="15" customHeight="1" x14ac:dyDescent="0.25">
      <c r="B147" s="9"/>
      <c r="C147" s="35" t="s">
        <v>15</v>
      </c>
      <c r="D147" s="23" t="s">
        <v>33</v>
      </c>
      <c r="E147" s="45">
        <f>[1]иные!W$25</f>
        <v>1571</v>
      </c>
      <c r="F147" s="46">
        <f>[1]иные!EK$25</f>
        <v>243.19079999999994</v>
      </c>
      <c r="G147" s="47">
        <f t="shared" ref="G147:G157" si="35">SUM(H147:K147)</f>
        <v>1571</v>
      </c>
      <c r="H147" s="47">
        <f>[1]иные!G$25</f>
        <v>392</v>
      </c>
      <c r="I147" s="47">
        <f>[1]иные!K$25</f>
        <v>393</v>
      </c>
      <c r="J147" s="47">
        <f>[1]иные!O$25</f>
        <v>563</v>
      </c>
      <c r="K147" s="47">
        <f>[1]иные!V$25</f>
        <v>223</v>
      </c>
      <c r="L147" s="46">
        <f t="shared" ref="L147:L157" si="36">SUM(M147:P147)</f>
        <v>243.19079999999997</v>
      </c>
      <c r="M147" s="46">
        <f>[1]иные!BI$25</f>
        <v>60.681599999999989</v>
      </c>
      <c r="N147" s="46">
        <f>[1]иные!CC$25</f>
        <v>60.836399999999983</v>
      </c>
      <c r="O147" s="46">
        <f>[1]иные!CW$25</f>
        <v>87.152399999999986</v>
      </c>
      <c r="P147" s="46">
        <f>[1]иные!EF$25</f>
        <v>34.520399999999988</v>
      </c>
      <c r="Q147" s="20">
        <f t="shared" si="17"/>
        <v>0</v>
      </c>
      <c r="R147" s="20">
        <f t="shared" si="18"/>
        <v>0</v>
      </c>
    </row>
    <row r="148" spans="2:18" s="21" customFormat="1" ht="15" customHeight="1" x14ac:dyDescent="0.25">
      <c r="B148" s="9"/>
      <c r="C148" s="35" t="s">
        <v>28</v>
      </c>
      <c r="D148" s="23" t="s">
        <v>33</v>
      </c>
      <c r="E148" s="45">
        <f>[1]иные!W$26</f>
        <v>313</v>
      </c>
      <c r="F148" s="46">
        <f>[1]иные!EK$26</f>
        <v>66.098087999999976</v>
      </c>
      <c r="G148" s="47">
        <f t="shared" si="35"/>
        <v>313</v>
      </c>
      <c r="H148" s="47">
        <f>[1]иные!G$26</f>
        <v>91</v>
      </c>
      <c r="I148" s="47">
        <f>[1]иные!K$26</f>
        <v>82</v>
      </c>
      <c r="J148" s="47">
        <f>[1]иные!O$26</f>
        <v>30</v>
      </c>
      <c r="K148" s="47">
        <f>[1]иные!V$26</f>
        <v>110</v>
      </c>
      <c r="L148" s="46">
        <f t="shared" si="36"/>
        <v>66.09808799999999</v>
      </c>
      <c r="M148" s="46">
        <f>[1]иные!BI$26</f>
        <v>19.217015999999997</v>
      </c>
      <c r="N148" s="46">
        <f>[1]иные!CC$26</f>
        <v>17.316431999999995</v>
      </c>
      <c r="O148" s="46">
        <f>[1]иные!CW$26</f>
        <v>6.3352799999999991</v>
      </c>
      <c r="P148" s="46">
        <f>[1]иные!EF$26</f>
        <v>23.229359999999996</v>
      </c>
      <c r="Q148" s="20">
        <f t="shared" si="17"/>
        <v>0</v>
      </c>
      <c r="R148" s="20">
        <f t="shared" si="18"/>
        <v>0</v>
      </c>
    </row>
    <row r="149" spans="2:18" s="21" customFormat="1" ht="15" customHeight="1" x14ac:dyDescent="0.25">
      <c r="B149" s="9"/>
      <c r="C149" s="35" t="s">
        <v>23</v>
      </c>
      <c r="D149" s="23" t="s">
        <v>33</v>
      </c>
      <c r="E149" s="45">
        <f>[1]иные!W$27</f>
        <v>547</v>
      </c>
      <c r="F149" s="46">
        <f>[1]иные!EK$27</f>
        <v>66.611471999999978</v>
      </c>
      <c r="G149" s="47">
        <f t="shared" si="35"/>
        <v>547</v>
      </c>
      <c r="H149" s="47">
        <f>[1]иные!G$27</f>
        <v>112</v>
      </c>
      <c r="I149" s="47">
        <f>[1]иные!K$27</f>
        <v>114</v>
      </c>
      <c r="J149" s="47">
        <f>[1]иные!O$27</f>
        <v>210</v>
      </c>
      <c r="K149" s="47">
        <f>[1]иные!V$27</f>
        <v>111</v>
      </c>
      <c r="L149" s="46">
        <f t="shared" si="36"/>
        <v>66.611471999999978</v>
      </c>
      <c r="M149" s="46">
        <f>[1]иные!BI$27</f>
        <v>13.638911999999994</v>
      </c>
      <c r="N149" s="46">
        <f>[1]иные!CC$27</f>
        <v>13.882463999999997</v>
      </c>
      <c r="O149" s="46">
        <f>[1]иные!CW$27</f>
        <v>25.572959999999995</v>
      </c>
      <c r="P149" s="46">
        <f>[1]иные!EF$27</f>
        <v>13.517135999999995</v>
      </c>
      <c r="Q149" s="20">
        <f t="shared" si="17"/>
        <v>0</v>
      </c>
      <c r="R149" s="20">
        <f t="shared" si="18"/>
        <v>0</v>
      </c>
    </row>
    <row r="150" spans="2:18" s="21" customFormat="1" ht="15" customHeight="1" x14ac:dyDescent="0.25">
      <c r="B150" s="9"/>
      <c r="C150" s="35" t="s">
        <v>18</v>
      </c>
      <c r="D150" s="23" t="s">
        <v>33</v>
      </c>
      <c r="E150" s="45">
        <f>[1]иные!W$28</f>
        <v>411</v>
      </c>
      <c r="F150" s="46">
        <f>[1]иные!EK$28</f>
        <v>63.336743999999982</v>
      </c>
      <c r="G150" s="47">
        <f t="shared" si="35"/>
        <v>411</v>
      </c>
      <c r="H150" s="47">
        <f>[1]иные!G$28</f>
        <v>112</v>
      </c>
      <c r="I150" s="47">
        <f>[1]иные!K$28</f>
        <v>114</v>
      </c>
      <c r="J150" s="47">
        <f>[1]иные!O$28</f>
        <v>74</v>
      </c>
      <c r="K150" s="47">
        <f>[1]иные!V$28</f>
        <v>111</v>
      </c>
      <c r="L150" s="46">
        <f t="shared" si="36"/>
        <v>63.336743999999982</v>
      </c>
      <c r="M150" s="46">
        <f>[1]иные!BI$28</f>
        <v>17.259647999999999</v>
      </c>
      <c r="N150" s="46">
        <f>[1]иные!CC$28</f>
        <v>17.567855999999992</v>
      </c>
      <c r="O150" s="46">
        <f>[1]иные!CW$28</f>
        <v>11.403695999999998</v>
      </c>
      <c r="P150" s="46">
        <f>[1]иные!EF$28</f>
        <v>17.105543999999998</v>
      </c>
      <c r="Q150" s="20">
        <f t="shared" si="17"/>
        <v>0</v>
      </c>
      <c r="R150" s="20">
        <f t="shared" si="18"/>
        <v>0</v>
      </c>
    </row>
    <row r="151" spans="2:18" s="21" customFormat="1" ht="15" customHeight="1" x14ac:dyDescent="0.25">
      <c r="B151" s="9"/>
      <c r="C151" s="35" t="s">
        <v>20</v>
      </c>
      <c r="D151" s="23" t="s">
        <v>33</v>
      </c>
      <c r="E151" s="45">
        <f>[1]иные!W$29</f>
        <v>537</v>
      </c>
      <c r="F151" s="46">
        <f>[1]иные!EK$29</f>
        <v>58.724171999999967</v>
      </c>
      <c r="G151" s="47">
        <f t="shared" si="35"/>
        <v>537</v>
      </c>
      <c r="H151" s="47">
        <f>[1]иные!G$29</f>
        <v>133</v>
      </c>
      <c r="I151" s="47">
        <f>[1]иные!K$29</f>
        <v>135</v>
      </c>
      <c r="J151" s="47">
        <f>[1]иные!O$29</f>
        <v>144</v>
      </c>
      <c r="K151" s="47">
        <f>[1]иные!V$29</f>
        <v>125</v>
      </c>
      <c r="L151" s="46">
        <f t="shared" si="36"/>
        <v>58.724171999999975</v>
      </c>
      <c r="M151" s="46">
        <f>[1]иные!BI$29</f>
        <v>14.544347999999994</v>
      </c>
      <c r="N151" s="46">
        <f>[1]иные!CC$29</f>
        <v>14.763059999999994</v>
      </c>
      <c r="O151" s="46">
        <f>[1]иные!CW$29</f>
        <v>15.747263999999994</v>
      </c>
      <c r="P151" s="46">
        <f>[1]иные!EF$29</f>
        <v>13.669499999999992</v>
      </c>
      <c r="Q151" s="20">
        <f t="shared" si="17"/>
        <v>0</v>
      </c>
      <c r="R151" s="20">
        <f t="shared" si="18"/>
        <v>0</v>
      </c>
    </row>
    <row r="152" spans="2:18" s="21" customFormat="1" ht="15" customHeight="1" x14ac:dyDescent="0.25">
      <c r="B152" s="9"/>
      <c r="C152" s="35" t="s">
        <v>21</v>
      </c>
      <c r="D152" s="23" t="s">
        <v>33</v>
      </c>
      <c r="E152" s="45">
        <f>[1]иные!W$30</f>
        <v>712</v>
      </c>
      <c r="F152" s="46">
        <f>[1]иные!EK$30</f>
        <v>102.02390399999999</v>
      </c>
      <c r="G152" s="47">
        <f t="shared" si="35"/>
        <v>712</v>
      </c>
      <c r="H152" s="47">
        <f>[1]иные!G$30</f>
        <v>177</v>
      </c>
      <c r="I152" s="47">
        <f>[1]иные!K$30</f>
        <v>178</v>
      </c>
      <c r="J152" s="47">
        <f>[1]иные!O$30</f>
        <v>180</v>
      </c>
      <c r="K152" s="47">
        <f>[1]иные!V$30</f>
        <v>177</v>
      </c>
      <c r="L152" s="46">
        <f t="shared" si="36"/>
        <v>102.02390399999999</v>
      </c>
      <c r="M152" s="46">
        <f>[1]иные!BI$30</f>
        <v>25.362683999999994</v>
      </c>
      <c r="N152" s="46">
        <f>[1]иные!CC$30</f>
        <v>25.50597599999999</v>
      </c>
      <c r="O152" s="46">
        <f>[1]иные!CW$30</f>
        <v>25.792559999999995</v>
      </c>
      <c r="P152" s="46">
        <f>[1]иные!EF$30</f>
        <v>25.362683999999994</v>
      </c>
      <c r="Q152" s="20">
        <f t="shared" ref="Q152:Q221" si="37">E152-G152</f>
        <v>0</v>
      </c>
      <c r="R152" s="20">
        <f t="shared" ref="R152:R221" si="38">F152-L152</f>
        <v>0</v>
      </c>
    </row>
    <row r="153" spans="2:18" s="21" customFormat="1" ht="15" customHeight="1" x14ac:dyDescent="0.25">
      <c r="B153" s="9"/>
      <c r="C153" s="35" t="s">
        <v>25</v>
      </c>
      <c r="D153" s="23" t="s">
        <v>33</v>
      </c>
      <c r="E153" s="45">
        <f>[1]иные!W$31</f>
        <v>161</v>
      </c>
      <c r="F153" s="46">
        <f>[1]иные!EK$31</f>
        <v>13.721064</v>
      </c>
      <c r="G153" s="47">
        <f t="shared" si="35"/>
        <v>161</v>
      </c>
      <c r="H153" s="47">
        <f>[1]иные!G$31</f>
        <v>40</v>
      </c>
      <c r="I153" s="47">
        <f>[1]иные!K$31</f>
        <v>42</v>
      </c>
      <c r="J153" s="47">
        <f>[1]иные!O$31</f>
        <v>47</v>
      </c>
      <c r="K153" s="47">
        <f>[1]иные!V$31</f>
        <v>32</v>
      </c>
      <c r="L153" s="46">
        <f t="shared" si="36"/>
        <v>13.721063999999998</v>
      </c>
      <c r="M153" s="46">
        <f>[1]иные!BI$31</f>
        <v>3.4089599999999991</v>
      </c>
      <c r="N153" s="46">
        <f>[1]иные!CC$31</f>
        <v>3.5794079999999995</v>
      </c>
      <c r="O153" s="46">
        <f>[1]иные!CW$31</f>
        <v>4.0055279999999991</v>
      </c>
      <c r="P153" s="46">
        <f>[1]иные!EF$31</f>
        <v>2.7271679999999998</v>
      </c>
      <c r="Q153" s="20">
        <f t="shared" si="37"/>
        <v>0</v>
      </c>
      <c r="R153" s="20">
        <f t="shared" si="38"/>
        <v>0</v>
      </c>
    </row>
    <row r="154" spans="2:18" s="21" customFormat="1" ht="15" customHeight="1" x14ac:dyDescent="0.25">
      <c r="B154" s="9"/>
      <c r="C154" s="35" t="s">
        <v>24</v>
      </c>
      <c r="D154" s="23" t="s">
        <v>33</v>
      </c>
      <c r="E154" s="45">
        <f>[1]иные!W$32</f>
        <v>392</v>
      </c>
      <c r="F154" s="46">
        <f>[1]иные!EK$32</f>
        <v>28.637951999999991</v>
      </c>
      <c r="G154" s="47">
        <f t="shared" si="35"/>
        <v>392</v>
      </c>
      <c r="H154" s="47">
        <f>[1]иные!G$32</f>
        <v>107</v>
      </c>
      <c r="I154" s="47">
        <f>[1]иные!K$32</f>
        <v>108</v>
      </c>
      <c r="J154" s="47">
        <f>[1]иные!O$32</f>
        <v>92</v>
      </c>
      <c r="K154" s="47">
        <f>[1]иные!V$32</f>
        <v>85</v>
      </c>
      <c r="L154" s="46">
        <f t="shared" si="36"/>
        <v>28.637951999999991</v>
      </c>
      <c r="M154" s="46">
        <f>[1]иные!BI$32</f>
        <v>7.8169919999999973</v>
      </c>
      <c r="N154" s="46">
        <f>[1]иные!CC$32</f>
        <v>7.8900479999999966</v>
      </c>
      <c r="O154" s="46">
        <f>[1]иные!CW$32</f>
        <v>6.7211519999999974</v>
      </c>
      <c r="P154" s="46">
        <f>[1]иные!EF$32</f>
        <v>6.2097599999999984</v>
      </c>
      <c r="Q154" s="20">
        <f t="shared" si="37"/>
        <v>0</v>
      </c>
      <c r="R154" s="20">
        <f t="shared" si="38"/>
        <v>0</v>
      </c>
    </row>
    <row r="155" spans="2:18" s="21" customFormat="1" ht="15" customHeight="1" x14ac:dyDescent="0.25">
      <c r="B155" s="9"/>
      <c r="C155" s="37" t="s">
        <v>22</v>
      </c>
      <c r="D155" s="23" t="s">
        <v>33</v>
      </c>
      <c r="E155" s="45">
        <f>[1]иные!W$33</f>
        <v>239</v>
      </c>
      <c r="F155" s="46">
        <f>[1]иные!EK$33</f>
        <v>21.074063999999996</v>
      </c>
      <c r="G155" s="47">
        <f t="shared" si="35"/>
        <v>239</v>
      </c>
      <c r="H155" s="47">
        <f>[1]иные!G$33</f>
        <v>59</v>
      </c>
      <c r="I155" s="47">
        <f>[1]иные!K$33</f>
        <v>60</v>
      </c>
      <c r="J155" s="47">
        <f>[1]иные!O$33</f>
        <v>61</v>
      </c>
      <c r="K155" s="47">
        <f>[1]иные!V$33</f>
        <v>59</v>
      </c>
      <c r="L155" s="46">
        <f t="shared" si="36"/>
        <v>21.074063999999996</v>
      </c>
      <c r="M155" s="46">
        <f>[1]иные!BI$33</f>
        <v>5.2023839999999995</v>
      </c>
      <c r="N155" s="46">
        <f>[1]иные!CC$33</f>
        <v>5.2905599999999984</v>
      </c>
      <c r="O155" s="46">
        <f>[1]иные!CW$33</f>
        <v>5.3787359999999991</v>
      </c>
      <c r="P155" s="46">
        <f>[1]иные!EF$33</f>
        <v>5.2023839999999995</v>
      </c>
      <c r="Q155" s="20">
        <f t="shared" si="37"/>
        <v>0</v>
      </c>
      <c r="R155" s="20">
        <f t="shared" si="38"/>
        <v>0</v>
      </c>
    </row>
    <row r="156" spans="2:18" s="21" customFormat="1" ht="15" customHeight="1" x14ac:dyDescent="0.25">
      <c r="B156" s="9"/>
      <c r="C156" s="37" t="s">
        <v>26</v>
      </c>
      <c r="D156" s="23" t="s">
        <v>33</v>
      </c>
      <c r="E156" s="45">
        <f>[1]иные!W$34</f>
        <v>35</v>
      </c>
      <c r="F156" s="46">
        <f>[1]иные!EK$34</f>
        <v>3.5926799999999988</v>
      </c>
      <c r="G156" s="47">
        <f t="shared" si="35"/>
        <v>35</v>
      </c>
      <c r="H156" s="47">
        <f>[1]иные!G$34</f>
        <v>0</v>
      </c>
      <c r="I156" s="47">
        <f>[1]иные!K$34</f>
        <v>0</v>
      </c>
      <c r="J156" s="47">
        <f>[1]иные!O$34</f>
        <v>35</v>
      </c>
      <c r="K156" s="47">
        <f>[1]иные!V$34</f>
        <v>0</v>
      </c>
      <c r="L156" s="46">
        <f t="shared" si="36"/>
        <v>3.5926799999999988</v>
      </c>
      <c r="M156" s="46">
        <f>[1]иные!BI$34</f>
        <v>0</v>
      </c>
      <c r="N156" s="46">
        <f>[1]иные!CC$34</f>
        <v>0</v>
      </c>
      <c r="O156" s="46">
        <f>[1]иные!CW$34</f>
        <v>3.5926799999999988</v>
      </c>
      <c r="P156" s="46">
        <f>[1]иные!EF$34</f>
        <v>0</v>
      </c>
      <c r="Q156" s="20">
        <f t="shared" si="37"/>
        <v>0</v>
      </c>
      <c r="R156" s="20">
        <f t="shared" si="38"/>
        <v>0</v>
      </c>
    </row>
    <row r="157" spans="2:18" s="21" customFormat="1" ht="15" customHeight="1" x14ac:dyDescent="0.25">
      <c r="B157" s="9"/>
      <c r="C157" s="37" t="s">
        <v>55</v>
      </c>
      <c r="D157" s="23" t="s">
        <v>33</v>
      </c>
      <c r="E157" s="45">
        <f>[1]иные!W$35</f>
        <v>0</v>
      </c>
      <c r="F157" s="46">
        <f>[1]иные!EK$35</f>
        <v>0</v>
      </c>
      <c r="G157" s="47">
        <f t="shared" si="35"/>
        <v>0</v>
      </c>
      <c r="H157" s="47">
        <f>[1]иные!G$35</f>
        <v>0</v>
      </c>
      <c r="I157" s="47">
        <f>[1]иные!K$35</f>
        <v>0</v>
      </c>
      <c r="J157" s="47">
        <f>[1]иные!O$35</f>
        <v>0</v>
      </c>
      <c r="K157" s="47">
        <f>[1]иные!V$35</f>
        <v>0</v>
      </c>
      <c r="L157" s="46">
        <f t="shared" si="36"/>
        <v>0</v>
      </c>
      <c r="M157" s="46">
        <f>[1]иные!BI$35</f>
        <v>0</v>
      </c>
      <c r="N157" s="46">
        <f>[1]иные!CC$35</f>
        <v>0</v>
      </c>
      <c r="O157" s="46">
        <f>[1]иные!CW$35</f>
        <v>0</v>
      </c>
      <c r="P157" s="46">
        <f>[1]иные!EF$35</f>
        <v>0</v>
      </c>
      <c r="Q157" s="20">
        <f t="shared" si="37"/>
        <v>0</v>
      </c>
      <c r="R157" s="20">
        <f t="shared" si="38"/>
        <v>0</v>
      </c>
    </row>
    <row r="158" spans="2:18" s="21" customFormat="1" ht="15" customHeight="1" x14ac:dyDescent="0.25">
      <c r="B158" s="9"/>
      <c r="C158" s="28" t="s">
        <v>43</v>
      </c>
      <c r="D158" s="29" t="s">
        <v>33</v>
      </c>
      <c r="E158" s="43">
        <f>E159+E160</f>
        <v>913</v>
      </c>
      <c r="F158" s="43">
        <f t="shared" ref="F158:P158" si="39">F159+F160</f>
        <v>654.50398463999977</v>
      </c>
      <c r="G158" s="43">
        <f t="shared" si="39"/>
        <v>913</v>
      </c>
      <c r="H158" s="43">
        <f t="shared" si="39"/>
        <v>417</v>
      </c>
      <c r="I158" s="43">
        <f t="shared" si="39"/>
        <v>169</v>
      </c>
      <c r="J158" s="43">
        <f t="shared" si="39"/>
        <v>180</v>
      </c>
      <c r="K158" s="43">
        <f t="shared" si="39"/>
        <v>147</v>
      </c>
      <c r="L158" s="43">
        <f t="shared" si="39"/>
        <v>654.50398463999977</v>
      </c>
      <c r="M158" s="43">
        <f t="shared" si="39"/>
        <v>303.31445759999986</v>
      </c>
      <c r="N158" s="43">
        <f t="shared" si="39"/>
        <v>120.79736063999997</v>
      </c>
      <c r="O158" s="43">
        <f t="shared" si="39"/>
        <v>126.82137599999994</v>
      </c>
      <c r="P158" s="43">
        <f t="shared" si="39"/>
        <v>103.57079039999996</v>
      </c>
      <c r="Q158" s="20">
        <f t="shared" si="37"/>
        <v>0</v>
      </c>
      <c r="R158" s="20">
        <f t="shared" si="38"/>
        <v>0</v>
      </c>
    </row>
    <row r="159" spans="2:18" s="21" customFormat="1" ht="15" customHeight="1" x14ac:dyDescent="0.25">
      <c r="B159" s="9"/>
      <c r="C159" s="39" t="s">
        <v>44</v>
      </c>
      <c r="D159" s="23" t="s">
        <v>33</v>
      </c>
      <c r="E159" s="45">
        <f>'[1]проф.пос. по стом. '!W$14</f>
        <v>319</v>
      </c>
      <c r="F159" s="46">
        <f>'[1]проф.пос. по стом. '!FB$14</f>
        <v>235.99344383999994</v>
      </c>
      <c r="G159" s="47">
        <f>SUM(H159:K159)</f>
        <v>319</v>
      </c>
      <c r="H159" s="47">
        <f>'[1]проф.пос. по стом. '!G$14</f>
        <v>270</v>
      </c>
      <c r="I159" s="47">
        <f>'[1]проф.пос. по стом. '!K$14</f>
        <v>49</v>
      </c>
      <c r="J159" s="47">
        <f>'[1]проф.пос. по стом. '!O$14</f>
        <v>0</v>
      </c>
      <c r="K159" s="47">
        <f>'[1]проф.пос. по стом. '!V$14</f>
        <v>0</v>
      </c>
      <c r="L159" s="46">
        <f>SUM(M159:P159)</f>
        <v>235.99344383999991</v>
      </c>
      <c r="M159" s="46">
        <f>'[1]проф.пос. по стом. '!BZ$14</f>
        <v>199.74366719999992</v>
      </c>
      <c r="N159" s="46">
        <f>'[1]проф.пос. по стом. '!CT$14</f>
        <v>36.249776639999986</v>
      </c>
      <c r="O159" s="46">
        <f>'[1]проф.пос. по стом. '!DN$14</f>
        <v>0</v>
      </c>
      <c r="P159" s="46">
        <f>'[1]проф.пос. по стом. '!EW$14</f>
        <v>0</v>
      </c>
      <c r="Q159" s="20">
        <f t="shared" si="37"/>
        <v>0</v>
      </c>
      <c r="R159" s="20">
        <f t="shared" si="38"/>
        <v>0</v>
      </c>
    </row>
    <row r="160" spans="2:18" s="21" customFormat="1" ht="15" customHeight="1" x14ac:dyDescent="0.25">
      <c r="B160" s="9"/>
      <c r="C160" s="39" t="s">
        <v>45</v>
      </c>
      <c r="D160" s="23" t="s">
        <v>33</v>
      </c>
      <c r="E160" s="45">
        <f>'[1]проф.пос. по стом. '!W$15</f>
        <v>594</v>
      </c>
      <c r="F160" s="46">
        <f>'[1]проф.пос. по стом. '!FB$15</f>
        <v>418.51054079999983</v>
      </c>
      <c r="G160" s="47">
        <f>SUM(H160:K160)</f>
        <v>594</v>
      </c>
      <c r="H160" s="47">
        <f>'[1]проф.пос. по стом. '!G$15</f>
        <v>147</v>
      </c>
      <c r="I160" s="47">
        <f>'[1]проф.пос. по стом. '!K$15</f>
        <v>120</v>
      </c>
      <c r="J160" s="47">
        <f>'[1]проф.пос. по стом. '!O$15</f>
        <v>180</v>
      </c>
      <c r="K160" s="47">
        <f>'[1]проф.пос. по стом. '!V$15</f>
        <v>147</v>
      </c>
      <c r="L160" s="46">
        <f>SUM(M160:P160)</f>
        <v>418.51054079999983</v>
      </c>
      <c r="M160" s="46">
        <f>'[1]проф.пос. по стом. '!BZ$15</f>
        <v>103.57079039999996</v>
      </c>
      <c r="N160" s="46">
        <f>'[1]проф.пос. по стом. '!CT$15</f>
        <v>84.547583999999972</v>
      </c>
      <c r="O160" s="46">
        <f>'[1]проф.пос. по стом. '!DN$15</f>
        <v>126.82137599999994</v>
      </c>
      <c r="P160" s="46">
        <f>'[1]проф.пос. по стом. '!EW$15</f>
        <v>103.57079039999996</v>
      </c>
      <c r="Q160" s="20">
        <f t="shared" si="37"/>
        <v>0</v>
      </c>
      <c r="R160" s="20">
        <f t="shared" si="38"/>
        <v>0</v>
      </c>
    </row>
    <row r="161" spans="2:18" s="21" customFormat="1" ht="15" customHeight="1" x14ac:dyDescent="0.25">
      <c r="B161" s="9"/>
      <c r="C161" s="28" t="s">
        <v>46</v>
      </c>
      <c r="D161" s="29" t="s">
        <v>33</v>
      </c>
      <c r="E161" s="43">
        <f>'[2]ПМО взр'!BG$93</f>
        <v>1675</v>
      </c>
      <c r="F161" s="33">
        <f>'[2]ПМО взр'!NZ$93</f>
        <v>5927.3454999999976</v>
      </c>
      <c r="G161" s="48">
        <f>H161+I161+J161+K161</f>
        <v>1675</v>
      </c>
      <c r="H161" s="48">
        <f>'[2]ПМО взр'!N$93</f>
        <v>425</v>
      </c>
      <c r="I161" s="48">
        <f>'[2]ПМО взр'!Z$93</f>
        <v>604</v>
      </c>
      <c r="J161" s="48">
        <f>'[2]ПМО взр'!AL$93</f>
        <v>561</v>
      </c>
      <c r="K161" s="48">
        <f>'[2]ПМО взр'!BD$93</f>
        <v>85</v>
      </c>
      <c r="L161" s="33">
        <f>M161+N161+O161+P161</f>
        <v>5927.3454999999985</v>
      </c>
      <c r="M161" s="33">
        <f>'[2]ПМО взр'!FI$93</f>
        <v>1549.0504999999998</v>
      </c>
      <c r="N161" s="33">
        <f>'[2]ПМО взр'!HQ$93</f>
        <v>2181.1649599999992</v>
      </c>
      <c r="O161" s="33">
        <f>'[2]ПМО взр'!JY$93</f>
        <v>1899.8271399999994</v>
      </c>
      <c r="P161" s="33">
        <f>'[2]ПМО взр'!NK$93</f>
        <v>297.30289999999991</v>
      </c>
      <c r="Q161" s="20">
        <f t="shared" si="37"/>
        <v>0</v>
      </c>
      <c r="R161" s="20">
        <f t="shared" si="38"/>
        <v>0</v>
      </c>
    </row>
    <row r="162" spans="2:18" s="21" customFormat="1" ht="15" customHeight="1" x14ac:dyDescent="0.25">
      <c r="B162" s="9"/>
      <c r="C162" s="28" t="s">
        <v>47</v>
      </c>
      <c r="D162" s="29" t="s">
        <v>33</v>
      </c>
      <c r="E162" s="43">
        <f>'[2]Проф.МО дети  '!V$43</f>
        <v>3572</v>
      </c>
      <c r="F162" s="33">
        <f>'[2]Проф.МО дети  '!ED$43</f>
        <v>12575.650363847182</v>
      </c>
      <c r="G162" s="48">
        <f t="shared" ref="G162:G168" si="40">H162+I162+J162+K162</f>
        <v>3572</v>
      </c>
      <c r="H162" s="48">
        <f>'[2]Проф.МО дети  '!G$43</f>
        <v>1701</v>
      </c>
      <c r="I162" s="48">
        <f>'[2]Проф.МО дети  '!K$43</f>
        <v>1058</v>
      </c>
      <c r="J162" s="48">
        <f>'[2]Проф.МО дети  '!O$43</f>
        <v>269</v>
      </c>
      <c r="K162" s="48">
        <f>'[2]Проф.МО дети  '!U$43</f>
        <v>544</v>
      </c>
      <c r="L162" s="33">
        <f t="shared" ref="L162:L168" si="41">M162+N162+O162+P162</f>
        <v>12575.650363847182</v>
      </c>
      <c r="M162" s="33">
        <f>'[2]Проф.МО дети  '!BG$43</f>
        <v>4324.5126376459166</v>
      </c>
      <c r="N162" s="33">
        <f>'[2]Проф.МО дети  '!CA$43</f>
        <v>3767.840219365326</v>
      </c>
      <c r="O162" s="33">
        <f>'[2]Проф.МО дети  '!CU$43</f>
        <v>1558.0408428084961</v>
      </c>
      <c r="P162" s="33">
        <f>'[2]Проф.МО дети  '!DY$43</f>
        <v>2925.2566640274431</v>
      </c>
      <c r="Q162" s="20">
        <f t="shared" si="37"/>
        <v>0</v>
      </c>
      <c r="R162" s="20">
        <f t="shared" si="38"/>
        <v>0</v>
      </c>
    </row>
    <row r="163" spans="2:18" s="21" customFormat="1" ht="15" customHeight="1" x14ac:dyDescent="0.25">
      <c r="B163" s="9"/>
      <c r="C163" s="28" t="s">
        <v>48</v>
      </c>
      <c r="D163" s="29" t="s">
        <v>33</v>
      </c>
      <c r="E163" s="43">
        <f>'[2]ДДС ТЖС'!V$15</f>
        <v>220</v>
      </c>
      <c r="F163" s="33">
        <f>'[2]ДДС ТЖС'!EF$15</f>
        <v>2341.4141501119998</v>
      </c>
      <c r="G163" s="48">
        <f t="shared" si="40"/>
        <v>220</v>
      </c>
      <c r="H163" s="48">
        <f>'[2]ДДС ТЖС'!G$15</f>
        <v>0</v>
      </c>
      <c r="I163" s="48">
        <f>'[2]ДДС ТЖС'!K$15</f>
        <v>0</v>
      </c>
      <c r="J163" s="48">
        <f>'[2]ДДС ТЖС'!O$15</f>
        <v>36</v>
      </c>
      <c r="K163" s="48">
        <f>'[2]ДДС ТЖС'!U$15</f>
        <v>184</v>
      </c>
      <c r="L163" s="33">
        <f t="shared" si="41"/>
        <v>2341.4141501119993</v>
      </c>
      <c r="M163" s="33">
        <f>'[2]ДДС ТЖС'!BI$15</f>
        <v>0</v>
      </c>
      <c r="N163" s="33">
        <f>'[2]ДДС ТЖС'!CC$15</f>
        <v>0</v>
      </c>
      <c r="O163" s="33">
        <f>'[2]ДДС ТЖС'!CW$15</f>
        <v>379.65838994559988</v>
      </c>
      <c r="P163" s="33">
        <f>'[2]ДДС ТЖС'!EA$15</f>
        <v>1961.7557601663993</v>
      </c>
      <c r="Q163" s="20">
        <f t="shared" si="37"/>
        <v>0</v>
      </c>
      <c r="R163" s="20">
        <f t="shared" si="38"/>
        <v>0</v>
      </c>
    </row>
    <row r="164" spans="2:18" s="21" customFormat="1" ht="15" customHeight="1" x14ac:dyDescent="0.25">
      <c r="B164" s="9"/>
      <c r="C164" s="28" t="s">
        <v>49</v>
      </c>
      <c r="D164" s="29" t="s">
        <v>33</v>
      </c>
      <c r="E164" s="43">
        <f>'[2]ДДС опека'!V$14</f>
        <v>217</v>
      </c>
      <c r="F164" s="33">
        <f>'[2]ДДС опека'!EH$14</f>
        <v>2342.6936362831993</v>
      </c>
      <c r="G164" s="48">
        <f t="shared" si="40"/>
        <v>217</v>
      </c>
      <c r="H164" s="48">
        <f>'[2]ДДС опека'!G$14</f>
        <v>0</v>
      </c>
      <c r="I164" s="48">
        <f>'[2]ДДС опека'!K$14</f>
        <v>0</v>
      </c>
      <c r="J164" s="48">
        <f>'[2]ДДС опека'!O$14</f>
        <v>132</v>
      </c>
      <c r="K164" s="48">
        <f>'[2]ДДС опека'!U$14</f>
        <v>85</v>
      </c>
      <c r="L164" s="33">
        <f t="shared" si="41"/>
        <v>2342.6936362831993</v>
      </c>
      <c r="M164" s="33">
        <f>'[2]ДДС опека'!BI$14</f>
        <v>0</v>
      </c>
      <c r="N164" s="33">
        <f>'[2]ДДС опека'!CC$14</f>
        <v>0</v>
      </c>
      <c r="O164" s="33">
        <f>'[2]ДДС опека'!CW$14</f>
        <v>1402.1070244671996</v>
      </c>
      <c r="P164" s="33">
        <f>'[2]ДДС опека'!EA$14</f>
        <v>940.58661181599973</v>
      </c>
      <c r="Q164" s="20">
        <f t="shared" si="37"/>
        <v>0</v>
      </c>
      <c r="R164" s="20">
        <f t="shared" si="38"/>
        <v>0</v>
      </c>
    </row>
    <row r="165" spans="2:18" s="21" customFormat="1" ht="15" customHeight="1" x14ac:dyDescent="0.25">
      <c r="B165" s="9"/>
      <c r="C165" s="28" t="s">
        <v>50</v>
      </c>
      <c r="D165" s="29" t="s">
        <v>33</v>
      </c>
      <c r="E165" s="43">
        <f>'[2]ДВН1Этап новый '!BG$74</f>
        <v>6196</v>
      </c>
      <c r="F165" s="33">
        <f>'[2]ДВН1Этап новый '!OB$74</f>
        <v>30083.381919999982</v>
      </c>
      <c r="G165" s="48">
        <f>H165+I165+J165+K165</f>
        <v>6196</v>
      </c>
      <c r="H165" s="48">
        <f>'[2]ДВН1Этап новый '!N$74</f>
        <v>1571</v>
      </c>
      <c r="I165" s="48">
        <f>'[2]ДВН1Этап новый '!Z$74</f>
        <v>1838</v>
      </c>
      <c r="J165" s="48">
        <f>'[2]ДВН1Этап новый '!AL$74</f>
        <v>1250</v>
      </c>
      <c r="K165" s="48">
        <f>'[2]ДВН1Этап новый '!BD$74</f>
        <v>1537</v>
      </c>
      <c r="L165" s="33">
        <f t="shared" si="41"/>
        <v>30083.381919999989</v>
      </c>
      <c r="M165" s="33">
        <f>'[2]ДВН1Этап новый '!FK$74</f>
        <v>7542.1553799999983</v>
      </c>
      <c r="N165" s="33">
        <f>'[2]ДВН1Этап новый '!HS$74</f>
        <v>8706.6265599999952</v>
      </c>
      <c r="O165" s="33">
        <f>'[2]ДВН1Этап новый '!KA$74</f>
        <v>6378.8792599999988</v>
      </c>
      <c r="P165" s="33">
        <f>'[2]ДВН1Этап новый '!NM$74</f>
        <v>7455.7207199999975</v>
      </c>
      <c r="Q165" s="20">
        <f t="shared" si="37"/>
        <v>0</v>
      </c>
      <c r="R165" s="20">
        <f t="shared" si="38"/>
        <v>0</v>
      </c>
    </row>
    <row r="166" spans="2:18" s="21" customFormat="1" ht="15" customHeight="1" x14ac:dyDescent="0.25">
      <c r="B166" s="9"/>
      <c r="C166" s="28" t="s">
        <v>51</v>
      </c>
      <c r="D166" s="29" t="s">
        <v>33</v>
      </c>
      <c r="E166" s="43">
        <f>'[2]ДВН2 этап'!BG$80</f>
        <v>354</v>
      </c>
      <c r="F166" s="33">
        <f>'[2]ДВН2 этап'!NP$80</f>
        <v>2799.5686399999986</v>
      </c>
      <c r="G166" s="48">
        <f t="shared" si="40"/>
        <v>354</v>
      </c>
      <c r="H166" s="48">
        <f>'[2]ДВН2 этап'!N$80</f>
        <v>45</v>
      </c>
      <c r="I166" s="48">
        <f>'[2]ДВН2 этап'!Z$80</f>
        <v>159</v>
      </c>
      <c r="J166" s="48">
        <f>'[2]ДВН2 этап'!AL$80</f>
        <v>84</v>
      </c>
      <c r="K166" s="48">
        <f>'[2]ДВН2 этап'!BD$80</f>
        <v>66</v>
      </c>
      <c r="L166" s="33">
        <f t="shared" si="41"/>
        <v>2799.5686399999995</v>
      </c>
      <c r="M166" s="33">
        <f>'[2]ДВН2 этап'!EY$80</f>
        <v>336.31683999999996</v>
      </c>
      <c r="N166" s="33">
        <f>'[2]ДВН2 этап'!HG$80</f>
        <v>1254.42624</v>
      </c>
      <c r="O166" s="33">
        <f>'[2]ДВН2 этап'!JO$80</f>
        <v>736.08935999999972</v>
      </c>
      <c r="P166" s="33">
        <f>'[2]ДВН2 этап'!NA$80</f>
        <v>472.73619999999988</v>
      </c>
      <c r="Q166" s="20">
        <f t="shared" si="37"/>
        <v>0</v>
      </c>
      <c r="R166" s="20">
        <f t="shared" si="38"/>
        <v>0</v>
      </c>
    </row>
    <row r="167" spans="2:18" s="21" customFormat="1" ht="15" customHeight="1" x14ac:dyDescent="0.25">
      <c r="B167" s="9"/>
      <c r="C167" s="28" t="s">
        <v>52</v>
      </c>
      <c r="D167" s="29" t="s">
        <v>33</v>
      </c>
      <c r="E167" s="43">
        <f>'[2]1 этап угл.дисп.'!BG$21</f>
        <v>1160</v>
      </c>
      <c r="F167" s="33">
        <f>'[2]1 этап угл.дисп.'!NB$21</f>
        <v>2023.2024000000004</v>
      </c>
      <c r="G167" s="57">
        <f t="shared" si="40"/>
        <v>1160</v>
      </c>
      <c r="H167" s="48">
        <f>'[2]1 этап угл.дисп.'!N$21</f>
        <v>75</v>
      </c>
      <c r="I167" s="48">
        <f>'[2]1 этап угл.дисп.'!Z$21</f>
        <v>722</v>
      </c>
      <c r="J167" s="48">
        <f>'[2]1 этап угл.дисп.'!AL$21</f>
        <v>154</v>
      </c>
      <c r="K167" s="48">
        <f>'[2]1 этап угл.дисп.'!BD$21</f>
        <v>209</v>
      </c>
      <c r="L167" s="58">
        <f t="shared" si="41"/>
        <v>2023.2024000000006</v>
      </c>
      <c r="M167" s="33">
        <f>'[2]1 этап угл.дисп.'!EI$21</f>
        <v>130.81050000000005</v>
      </c>
      <c r="N167" s="33">
        <f>'[2]1 этап угл.дисп.'!GQ$21</f>
        <v>1259.2690800000003</v>
      </c>
      <c r="O167" s="33">
        <f>'[2]1 этап угл.дисп.'!IY$21</f>
        <v>268.5975600000001</v>
      </c>
      <c r="P167" s="33">
        <f>'[2]1 этап угл.дисп.'!MK$21</f>
        <v>364.52526000000012</v>
      </c>
      <c r="Q167" s="20">
        <f t="shared" si="37"/>
        <v>0</v>
      </c>
      <c r="R167" s="20">
        <f t="shared" si="38"/>
        <v>0</v>
      </c>
    </row>
    <row r="168" spans="2:18" s="21" customFormat="1" ht="15" customHeight="1" x14ac:dyDescent="0.25">
      <c r="B168" s="9"/>
      <c r="C168" s="28" t="s">
        <v>53</v>
      </c>
      <c r="D168" s="29" t="s">
        <v>33</v>
      </c>
      <c r="E168" s="43">
        <f>'[2]2 этап угл.дисп.'!U$21</f>
        <v>115</v>
      </c>
      <c r="F168" s="33">
        <f>'[2]2 этап угл.дисп.'!DV$21</f>
        <v>694.27500999999995</v>
      </c>
      <c r="G168" s="48">
        <f t="shared" si="40"/>
        <v>115</v>
      </c>
      <c r="H168" s="48">
        <f>'[2]2 этап угл.дисп.'!F$21</f>
        <v>2</v>
      </c>
      <c r="I168" s="48">
        <f>'[2]2 этап угл.дисп.'!J$21</f>
        <v>5</v>
      </c>
      <c r="J168" s="48">
        <f>'[2]2 этап угл.дисп.'!N$21</f>
        <v>13</v>
      </c>
      <c r="K168" s="48">
        <f>'[2]2 этап угл.дисп.'!T$21</f>
        <v>95</v>
      </c>
      <c r="L168" s="33">
        <f t="shared" si="41"/>
        <v>694.27500999999984</v>
      </c>
      <c r="M168" s="33">
        <f>'[2]2 этап угл.дисп.'!AY$21</f>
        <v>12.074347999999997</v>
      </c>
      <c r="N168" s="33">
        <f>'[2]2 этап угл.дисп.'!BS$21</f>
        <v>30.185869999999987</v>
      </c>
      <c r="O168" s="33">
        <f>'[2]2 этап угл.дисп.'!CM$21</f>
        <v>78.483261999999982</v>
      </c>
      <c r="P168" s="33">
        <f>'[2]2 этап угл.дисп.'!DQ$21</f>
        <v>573.53152999999986</v>
      </c>
      <c r="Q168" s="20">
        <f t="shared" si="37"/>
        <v>0</v>
      </c>
      <c r="R168" s="20">
        <f t="shared" si="38"/>
        <v>0</v>
      </c>
    </row>
    <row r="169" spans="2:18" s="21" customFormat="1" ht="15" customHeight="1" x14ac:dyDescent="0.25">
      <c r="B169" s="9"/>
      <c r="C169" s="59" t="s">
        <v>7</v>
      </c>
      <c r="D169" s="59"/>
      <c r="E169" s="60">
        <f>E82+E100+E101+E104+E105+E106+E107+E108+E113+E126+E130+E145+E158+E161+E162+E163+E164+E165+E166+E167+E168</f>
        <v>119101</v>
      </c>
      <c r="F169" s="60">
        <f>F82+F100+F101+F104+F105+F106+F107+F108+F113+F126+F130+F145+F158+F161+F162+F163+F164+F165+F166+F167+F168</f>
        <v>243995.2574873261</v>
      </c>
      <c r="G169" s="60">
        <f t="shared" ref="G169:P169" si="42">G82+G100+G101+G104+G105+G106+G107+G108+G113+G126+G130+G145+G158+G161+G162+G163+G164+G165+G166+G167+G168</f>
        <v>119101</v>
      </c>
      <c r="H169" s="60">
        <f t="shared" si="42"/>
        <v>26278</v>
      </c>
      <c r="I169" s="60">
        <f t="shared" si="42"/>
        <v>27239</v>
      </c>
      <c r="J169" s="60">
        <f t="shared" si="42"/>
        <v>27337</v>
      </c>
      <c r="K169" s="60">
        <f t="shared" si="42"/>
        <v>38247</v>
      </c>
      <c r="L169" s="60">
        <f t="shared" si="42"/>
        <v>240304.30235030674</v>
      </c>
      <c r="M169" s="60">
        <f t="shared" si="42"/>
        <v>54916.639341382557</v>
      </c>
      <c r="N169" s="60">
        <f t="shared" si="42"/>
        <v>56961.330500647877</v>
      </c>
      <c r="O169" s="60">
        <f t="shared" si="42"/>
        <v>53418.795514512349</v>
      </c>
      <c r="P169" s="60">
        <f t="shared" si="42"/>
        <v>78698.492130783314</v>
      </c>
      <c r="Q169" s="20">
        <f t="shared" si="37"/>
        <v>0</v>
      </c>
      <c r="R169" s="20">
        <f t="shared" si="38"/>
        <v>3690.9551370193658</v>
      </c>
    </row>
    <row r="170" spans="2:18" s="21" customFormat="1" ht="48" customHeight="1" x14ac:dyDescent="0.25">
      <c r="B170" s="61" t="s">
        <v>65</v>
      </c>
      <c r="C170" s="28" t="s">
        <v>13</v>
      </c>
      <c r="D170" s="29" t="s">
        <v>14</v>
      </c>
      <c r="E170" s="62">
        <f>E171+E172+E173+E174+E175+E177+E178+E179+E180+E181+E182+E183+E184+E185+E186</f>
        <v>28028</v>
      </c>
      <c r="F170" s="62">
        <f t="shared" ref="F170:P170" si="43">F171+F172+F173+F174+F175+F177+F178+F179+F180+F181+F182+F183+F184+F185+F186</f>
        <v>77337.558482652021</v>
      </c>
      <c r="G170" s="62">
        <f t="shared" si="43"/>
        <v>28028</v>
      </c>
      <c r="H170" s="62">
        <f t="shared" si="43"/>
        <v>6742</v>
      </c>
      <c r="I170" s="62">
        <f t="shared" si="43"/>
        <v>6783</v>
      </c>
      <c r="J170" s="62">
        <f t="shared" si="43"/>
        <v>6799</v>
      </c>
      <c r="K170" s="62">
        <f t="shared" si="43"/>
        <v>7704</v>
      </c>
      <c r="L170" s="62">
        <f t="shared" si="43"/>
        <v>77337.558482652021</v>
      </c>
      <c r="M170" s="62">
        <f t="shared" si="43"/>
        <v>18694.311606547199</v>
      </c>
      <c r="N170" s="62">
        <f t="shared" si="43"/>
        <v>18816.150846729601</v>
      </c>
      <c r="O170" s="62">
        <f t="shared" si="43"/>
        <v>18983.163320503201</v>
      </c>
      <c r="P170" s="62">
        <f t="shared" si="43"/>
        <v>20843.932708871998</v>
      </c>
      <c r="Q170" s="63">
        <f t="shared" si="37"/>
        <v>0</v>
      </c>
      <c r="R170" s="63">
        <f t="shared" si="38"/>
        <v>0</v>
      </c>
    </row>
    <row r="171" spans="2:18" s="21" customFormat="1" ht="15" customHeight="1" x14ac:dyDescent="0.25">
      <c r="B171" s="61"/>
      <c r="C171" s="22" t="s">
        <v>15</v>
      </c>
      <c r="D171" s="23" t="s">
        <v>14</v>
      </c>
      <c r="E171" s="64">
        <f>'[1]заб.без.стом.'!W$45</f>
        <v>7229</v>
      </c>
      <c r="F171" s="46">
        <f>'[1]заб.без.стом.'!EU$45</f>
        <v>22766.125601700001</v>
      </c>
      <c r="G171" s="47">
        <f>SUM(H171:K171)</f>
        <v>7229</v>
      </c>
      <c r="H171" s="47">
        <f>'[1]заб.без.стом.'!G$45</f>
        <v>1928</v>
      </c>
      <c r="I171" s="47">
        <f>'[1]заб.без.стом.'!K$45</f>
        <v>1929</v>
      </c>
      <c r="J171" s="47">
        <f>'[1]заб.без.стом.'!O$45</f>
        <v>1929</v>
      </c>
      <c r="K171" s="47">
        <f>'[1]заб.без.стом.'!V$45</f>
        <v>1443</v>
      </c>
      <c r="L171" s="46">
        <f>SUM(M171:P171)</f>
        <v>22766.125601699998</v>
      </c>
      <c r="M171" s="46">
        <f>'[1]заб.без.стом.'!BS$45</f>
        <v>6071.806634399999</v>
      </c>
      <c r="N171" s="46">
        <f>'[1]заб.без.стом.'!CM$45</f>
        <v>6074.9559116999999</v>
      </c>
      <c r="O171" s="46">
        <f>'[1]заб.без.стом.'!DG$45</f>
        <v>6074.9559116999999</v>
      </c>
      <c r="P171" s="46">
        <f>'[1]заб.без.стом.'!EP$45</f>
        <v>4544.4071438999999</v>
      </c>
      <c r="Q171" s="20">
        <f t="shared" si="37"/>
        <v>0</v>
      </c>
      <c r="R171" s="20">
        <f t="shared" si="38"/>
        <v>0</v>
      </c>
    </row>
    <row r="172" spans="2:18" s="21" customFormat="1" ht="15" customHeight="1" x14ac:dyDescent="0.25">
      <c r="B172" s="61"/>
      <c r="C172" s="22" t="s">
        <v>28</v>
      </c>
      <c r="D172" s="23" t="s">
        <v>14</v>
      </c>
      <c r="E172" s="64">
        <f>'[1]заб.без.стом.'!W$46</f>
        <v>138</v>
      </c>
      <c r="F172" s="46">
        <f>'[1]заб.без.стом.'!EU$46</f>
        <v>528.47392515839988</v>
      </c>
      <c r="G172" s="47">
        <f t="shared" ref="G172:G186" si="44">SUM(H172:K172)</f>
        <v>138</v>
      </c>
      <c r="H172" s="47">
        <f>'[1]заб.без.стом.'!G$46</f>
        <v>0</v>
      </c>
      <c r="I172" s="47">
        <f>'[1]заб.без.стом.'!K$46</f>
        <v>0</v>
      </c>
      <c r="J172" s="47">
        <f>'[1]заб.без.стом.'!O$46</f>
        <v>0</v>
      </c>
      <c r="K172" s="47">
        <f>'[1]заб.без.стом.'!V$46</f>
        <v>138</v>
      </c>
      <c r="L172" s="46">
        <f t="shared" ref="L172:L186" si="45">SUM(M172:P172)</f>
        <v>528.47392515839988</v>
      </c>
      <c r="M172" s="46">
        <f>'[1]заб.без.стом.'!BS$46</f>
        <v>0</v>
      </c>
      <c r="N172" s="46">
        <f>'[1]заб.без.стом.'!CM$46</f>
        <v>0</v>
      </c>
      <c r="O172" s="46">
        <f>'[1]заб.без.стом.'!DG$46</f>
        <v>0</v>
      </c>
      <c r="P172" s="46">
        <f>'[1]заб.без.стом.'!EP$46</f>
        <v>528.47392515839988</v>
      </c>
      <c r="Q172" s="20"/>
      <c r="R172" s="20"/>
    </row>
    <row r="173" spans="2:18" s="21" customFormat="1" ht="15" customHeight="1" x14ac:dyDescent="0.25">
      <c r="B173" s="61"/>
      <c r="C173" s="22" t="s">
        <v>16</v>
      </c>
      <c r="D173" s="23" t="s">
        <v>14</v>
      </c>
      <c r="E173" s="64">
        <f>'[1]заб.без.стом.'!W$47</f>
        <v>6571</v>
      </c>
      <c r="F173" s="46">
        <f>'[1]заб.без.стом.'!EU$47</f>
        <v>13409.647937618402</v>
      </c>
      <c r="G173" s="47">
        <f t="shared" si="44"/>
        <v>6571</v>
      </c>
      <c r="H173" s="47">
        <f>'[1]заб.без.стом.'!G$47</f>
        <v>1642</v>
      </c>
      <c r="I173" s="47">
        <f>'[1]заб.без.стом.'!K$47</f>
        <v>1643</v>
      </c>
      <c r="J173" s="47">
        <f>'[1]заб.без.стом.'!O$47</f>
        <v>1642</v>
      </c>
      <c r="K173" s="47">
        <f>'[1]заб.без.стом.'!V$47</f>
        <v>1644</v>
      </c>
      <c r="L173" s="46">
        <f t="shared" si="45"/>
        <v>13409.647937618402</v>
      </c>
      <c r="M173" s="46">
        <f>'[1]заб.без.стом.'!BS$47</f>
        <v>3350.8814356368002</v>
      </c>
      <c r="N173" s="46">
        <f>'[1]заб.без.стом.'!CM$47</f>
        <v>3352.9221673271995</v>
      </c>
      <c r="O173" s="46">
        <f>'[1]заб.без.стом.'!DG$47</f>
        <v>3350.8814356368002</v>
      </c>
      <c r="P173" s="46">
        <f>'[1]заб.без.стом.'!EP$47</f>
        <v>3354.9628990176002</v>
      </c>
      <c r="Q173" s="20">
        <f t="shared" si="37"/>
        <v>0</v>
      </c>
      <c r="R173" s="20">
        <f t="shared" si="38"/>
        <v>0</v>
      </c>
    </row>
    <row r="174" spans="2:18" s="21" customFormat="1" ht="15" customHeight="1" x14ac:dyDescent="0.25">
      <c r="B174" s="61"/>
      <c r="C174" s="22" t="s">
        <v>55</v>
      </c>
      <c r="D174" s="23" t="s">
        <v>14</v>
      </c>
      <c r="E174" s="64">
        <f>'[1]заб.без.стом.'!W$48</f>
        <v>131</v>
      </c>
      <c r="F174" s="46">
        <f>'[1]заб.без.стом.'!EU$48</f>
        <v>267.33585144239998</v>
      </c>
      <c r="G174" s="47">
        <f t="shared" si="44"/>
        <v>131</v>
      </c>
      <c r="H174" s="47">
        <f>'[1]заб.без.стом.'!G$48</f>
        <v>0</v>
      </c>
      <c r="I174" s="47">
        <f>'[1]заб.без.стом.'!K$48</f>
        <v>0</v>
      </c>
      <c r="J174" s="47">
        <f>'[1]заб.без.стом.'!O$48</f>
        <v>0</v>
      </c>
      <c r="K174" s="47">
        <f>'[1]заб.без.стом.'!V$48</f>
        <v>131</v>
      </c>
      <c r="L174" s="46">
        <f t="shared" si="45"/>
        <v>267.33585144239998</v>
      </c>
      <c r="M174" s="46">
        <f>'[1]заб.без.стом.'!BS$48</f>
        <v>0</v>
      </c>
      <c r="N174" s="46">
        <f>'[1]заб.без.стом.'!CM$48</f>
        <v>0</v>
      </c>
      <c r="O174" s="46">
        <f>'[1]заб.без.стом.'!DG$48</f>
        <v>0</v>
      </c>
      <c r="P174" s="46">
        <f>'[1]заб.без.стом.'!EP$48</f>
        <v>267.33585144239998</v>
      </c>
      <c r="Q174" s="20"/>
      <c r="R174" s="20"/>
    </row>
    <row r="175" spans="2:18" s="21" customFormat="1" ht="34.5" customHeight="1" x14ac:dyDescent="0.25">
      <c r="B175" s="61"/>
      <c r="C175" s="22" t="s">
        <v>18</v>
      </c>
      <c r="D175" s="23" t="s">
        <v>14</v>
      </c>
      <c r="E175" s="64">
        <f>'[1]заб.без.стом.'!W$49</f>
        <v>1239</v>
      </c>
      <c r="F175" s="46">
        <f>'[1]заб.без.стом.'!EU$49</f>
        <v>3277.6418427479998</v>
      </c>
      <c r="G175" s="47">
        <f t="shared" si="44"/>
        <v>1239</v>
      </c>
      <c r="H175" s="47">
        <f>'[1]заб.без.стом.'!G$49</f>
        <v>289</v>
      </c>
      <c r="I175" s="47">
        <f>'[1]заб.без.стом.'!K$49</f>
        <v>298</v>
      </c>
      <c r="J175" s="47">
        <f>'[1]заб.без.стом.'!O$49</f>
        <v>300</v>
      </c>
      <c r="K175" s="47">
        <f>'[1]заб.без.стом.'!V$49</f>
        <v>352</v>
      </c>
      <c r="L175" s="46">
        <f t="shared" si="45"/>
        <v>3277.6418427480003</v>
      </c>
      <c r="M175" s="46">
        <f>'[1]заб.без.стом.'!BS$49</f>
        <v>764.51855734800006</v>
      </c>
      <c r="N175" s="46">
        <f>'[1]заб.без.стом.'!CM$49</f>
        <v>788.32709373600017</v>
      </c>
      <c r="O175" s="46">
        <f>'[1]заб.без.стом.'!DG$49</f>
        <v>793.61787959999992</v>
      </c>
      <c r="P175" s="46">
        <f>'[1]заб.без.стом.'!EP$49</f>
        <v>931.17831206400024</v>
      </c>
      <c r="Q175" s="20">
        <f t="shared" si="37"/>
        <v>0</v>
      </c>
      <c r="R175" s="20">
        <f t="shared" si="38"/>
        <v>0</v>
      </c>
    </row>
    <row r="176" spans="2:18" s="21" customFormat="1" ht="34.5" customHeight="1" x14ac:dyDescent="0.25">
      <c r="B176" s="61"/>
      <c r="C176" s="22" t="s">
        <v>19</v>
      </c>
      <c r="D176" s="23" t="s">
        <v>14</v>
      </c>
      <c r="E176" s="64">
        <v>42</v>
      </c>
      <c r="F176" s="46">
        <v>119.07165999999999</v>
      </c>
      <c r="G176" s="47">
        <f t="shared" si="44"/>
        <v>42</v>
      </c>
      <c r="H176" s="47"/>
      <c r="I176" s="47">
        <v>21</v>
      </c>
      <c r="J176" s="47"/>
      <c r="K176" s="47">
        <v>21</v>
      </c>
      <c r="L176" s="46">
        <f t="shared" si="45"/>
        <v>119.07165999999999</v>
      </c>
      <c r="M176" s="46"/>
      <c r="N176" s="46">
        <v>59.535829999999997</v>
      </c>
      <c r="O176" s="46"/>
      <c r="P176" s="46">
        <v>59.535829999999997</v>
      </c>
      <c r="Q176" s="20">
        <f t="shared" si="37"/>
        <v>0</v>
      </c>
      <c r="R176" s="20">
        <f t="shared" si="38"/>
        <v>0</v>
      </c>
    </row>
    <row r="177" spans="2:18" s="21" customFormat="1" ht="15" customHeight="1" x14ac:dyDescent="0.25">
      <c r="B177" s="61"/>
      <c r="C177" s="22" t="s">
        <v>20</v>
      </c>
      <c r="D177" s="23" t="s">
        <v>14</v>
      </c>
      <c r="E177" s="64">
        <f>'[1]заб.без.стом.'!W$50</f>
        <v>2026</v>
      </c>
      <c r="F177" s="46">
        <f>'[1]заб.без.стом.'!EU$50</f>
        <v>4798.0877289695991</v>
      </c>
      <c r="G177" s="47">
        <f t="shared" si="44"/>
        <v>2026</v>
      </c>
      <c r="H177" s="47">
        <f>'[1]заб.без.стом.'!G$50</f>
        <v>306</v>
      </c>
      <c r="I177" s="47">
        <f>'[1]заб.без.стом.'!K$50</f>
        <v>306</v>
      </c>
      <c r="J177" s="47">
        <f>'[1]заб.без.стом.'!O$50</f>
        <v>306</v>
      </c>
      <c r="K177" s="47">
        <f>'[1]заб.без.стом.'!V$50</f>
        <v>1108</v>
      </c>
      <c r="L177" s="46">
        <f t="shared" si="45"/>
        <v>4798.0877289695991</v>
      </c>
      <c r="M177" s="46">
        <f>'[1]заб.без.стом.'!BS$50</f>
        <v>724.68649805759992</v>
      </c>
      <c r="N177" s="46">
        <f>'[1]заб.без.стом.'!CM$50</f>
        <v>724.68649805759992</v>
      </c>
      <c r="O177" s="46">
        <f>'[1]заб.без.стом.'!DG$50</f>
        <v>724.68649805759992</v>
      </c>
      <c r="P177" s="46">
        <f>'[1]заб.без.стом.'!EP$50</f>
        <v>2624.0282347967996</v>
      </c>
      <c r="Q177" s="20">
        <f t="shared" si="37"/>
        <v>0</v>
      </c>
      <c r="R177" s="20">
        <f t="shared" si="38"/>
        <v>0</v>
      </c>
    </row>
    <row r="178" spans="2:18" s="21" customFormat="1" ht="15" customHeight="1" x14ac:dyDescent="0.25">
      <c r="B178" s="61"/>
      <c r="C178" s="22" t="s">
        <v>41</v>
      </c>
      <c r="D178" s="23" t="s">
        <v>14</v>
      </c>
      <c r="E178" s="64">
        <f>'[1]заб.без.стом.'!W$51</f>
        <v>4289</v>
      </c>
      <c r="F178" s="46">
        <f>'[1]заб.без.стом.'!EU$51</f>
        <v>16748.990421228002</v>
      </c>
      <c r="G178" s="47">
        <f t="shared" si="44"/>
        <v>4289</v>
      </c>
      <c r="H178" s="47">
        <f>'[1]заб.без.стом.'!G$51</f>
        <v>1025</v>
      </c>
      <c r="I178" s="47">
        <f>'[1]заб.без.стом.'!K$51</f>
        <v>1037</v>
      </c>
      <c r="J178" s="47">
        <f>'[1]заб.без.стом.'!O$51</f>
        <v>1105</v>
      </c>
      <c r="K178" s="47">
        <f>'[1]заб.без.стом.'!V$51</f>
        <v>1122</v>
      </c>
      <c r="L178" s="46">
        <f t="shared" si="45"/>
        <v>16748.990421228002</v>
      </c>
      <c r="M178" s="46">
        <f>'[1]заб.без.стом.'!BS$51</f>
        <v>4002.7314483000005</v>
      </c>
      <c r="N178" s="46">
        <f>'[1]заб.без.стом.'!CM$51</f>
        <v>4049.5926945240003</v>
      </c>
      <c r="O178" s="46">
        <f>'[1]заб.без.стом.'!DG$51</f>
        <v>4315.1397564600002</v>
      </c>
      <c r="P178" s="46">
        <f>'[1]заб.без.стом.'!EP$51</f>
        <v>4381.5265219439998</v>
      </c>
      <c r="Q178" s="20">
        <f t="shared" si="37"/>
        <v>0</v>
      </c>
      <c r="R178" s="20">
        <f t="shared" si="38"/>
        <v>0</v>
      </c>
    </row>
    <row r="179" spans="2:18" s="21" customFormat="1" ht="15" customHeight="1" x14ac:dyDescent="0.25">
      <c r="B179" s="61"/>
      <c r="C179" s="22" t="s">
        <v>35</v>
      </c>
      <c r="D179" s="23" t="s">
        <v>14</v>
      </c>
      <c r="E179" s="64">
        <f>'[1]заб.без.стом.'!W$52</f>
        <v>1172</v>
      </c>
      <c r="F179" s="46">
        <f>'[1]заб.без.стом.'!EU$52</f>
        <v>2952.76239648</v>
      </c>
      <c r="G179" s="47">
        <f t="shared" si="44"/>
        <v>1172</v>
      </c>
      <c r="H179" s="47">
        <f>'[1]заб.без.стом.'!G$52</f>
        <v>284</v>
      </c>
      <c r="I179" s="47">
        <f>'[1]заб.без.стом.'!K$52</f>
        <v>293</v>
      </c>
      <c r="J179" s="47">
        <f>'[1]заб.без.стом.'!O$52</f>
        <v>300</v>
      </c>
      <c r="K179" s="47">
        <f>'[1]заб.без.стом.'!V$52</f>
        <v>295</v>
      </c>
      <c r="L179" s="46">
        <f t="shared" si="45"/>
        <v>2952.76239648</v>
      </c>
      <c r="M179" s="46">
        <f>'[1]заб.без.стом.'!BS$52</f>
        <v>715.51580256</v>
      </c>
      <c r="N179" s="46">
        <f>'[1]заб.без.стом.'!CM$52</f>
        <v>738.19059912</v>
      </c>
      <c r="O179" s="46">
        <f>'[1]заб.без.стом.'!DG$52</f>
        <v>755.82655199999999</v>
      </c>
      <c r="P179" s="46">
        <f>'[1]заб.без.стом.'!EP$52</f>
        <v>743.22944280000002</v>
      </c>
      <c r="Q179" s="20">
        <f t="shared" si="37"/>
        <v>0</v>
      </c>
      <c r="R179" s="20">
        <f t="shared" si="38"/>
        <v>0</v>
      </c>
    </row>
    <row r="180" spans="2:18" s="21" customFormat="1" ht="15" customHeight="1" x14ac:dyDescent="0.25">
      <c r="B180" s="61"/>
      <c r="C180" s="22" t="s">
        <v>24</v>
      </c>
      <c r="D180" s="23" t="s">
        <v>14</v>
      </c>
      <c r="E180" s="64">
        <f>'[1]заб.без.стом.'!W$53</f>
        <v>998</v>
      </c>
      <c r="F180" s="46">
        <f>'[1]заб.без.стом.'!EU$53</f>
        <v>1986.3625670928002</v>
      </c>
      <c r="G180" s="47">
        <f t="shared" si="44"/>
        <v>998</v>
      </c>
      <c r="H180" s="47">
        <f>'[1]заб.без.стом.'!G$53</f>
        <v>279</v>
      </c>
      <c r="I180" s="47">
        <f>'[1]заб.без.стом.'!K$53</f>
        <v>279</v>
      </c>
      <c r="J180" s="47">
        <f>'[1]заб.без.стом.'!O$53</f>
        <v>219</v>
      </c>
      <c r="K180" s="47">
        <f>'[1]заб.без.стом.'!V$53</f>
        <v>221</v>
      </c>
      <c r="L180" s="46">
        <f t="shared" si="45"/>
        <v>1986.3625670928</v>
      </c>
      <c r="M180" s="46">
        <f>'[1]заб.без.стом.'!BS$53</f>
        <v>555.30576775439999</v>
      </c>
      <c r="N180" s="46">
        <f>'[1]заб.без.стом.'!CM$53</f>
        <v>555.30576775439999</v>
      </c>
      <c r="O180" s="46">
        <f>'[1]заб.без.стом.'!DG$53</f>
        <v>435.88517253840001</v>
      </c>
      <c r="P180" s="46">
        <f>'[1]заб.без.стом.'!EP$53</f>
        <v>439.86585904560002</v>
      </c>
      <c r="Q180" s="20">
        <f t="shared" si="37"/>
        <v>0</v>
      </c>
      <c r="R180" s="20">
        <f t="shared" si="38"/>
        <v>0</v>
      </c>
    </row>
    <row r="181" spans="2:18" s="21" customFormat="1" ht="15" customHeight="1" x14ac:dyDescent="0.25">
      <c r="B181" s="61"/>
      <c r="C181" s="22" t="s">
        <v>23</v>
      </c>
      <c r="D181" s="23" t="s">
        <v>14</v>
      </c>
      <c r="E181" s="64">
        <f>'[1]заб.без.стом.'!W$54</f>
        <v>1825</v>
      </c>
      <c r="F181" s="46">
        <f>'[1]заб.без.стом.'!EU$54</f>
        <v>4689.9037551600013</v>
      </c>
      <c r="G181" s="47">
        <f t="shared" si="44"/>
        <v>1825</v>
      </c>
      <c r="H181" s="47">
        <f>'[1]заб.без.стом.'!G$54</f>
        <v>484</v>
      </c>
      <c r="I181" s="47">
        <f>'[1]заб.без.стом.'!K$54</f>
        <v>485</v>
      </c>
      <c r="J181" s="47">
        <f>'[1]заб.без.стом.'!O$54</f>
        <v>485</v>
      </c>
      <c r="K181" s="47">
        <f>'[1]заб.без.стом.'!V$54</f>
        <v>371</v>
      </c>
      <c r="L181" s="46">
        <f t="shared" si="45"/>
        <v>4689.9037551599995</v>
      </c>
      <c r="M181" s="46">
        <f>'[1]заб.без.стом.'!BS$54</f>
        <v>1243.7881739711997</v>
      </c>
      <c r="N181" s="46">
        <f>'[1]заб.без.стом.'!CM$54</f>
        <v>1246.3579842480001</v>
      </c>
      <c r="O181" s="46">
        <f>'[1]заб.без.стом.'!DG$54</f>
        <v>1246.3579842480001</v>
      </c>
      <c r="P181" s="46">
        <f>'[1]заб.без.стом.'!EP$54</f>
        <v>953.39961269279991</v>
      </c>
      <c r="Q181" s="20">
        <f t="shared" si="37"/>
        <v>0</v>
      </c>
      <c r="R181" s="20">
        <f t="shared" si="38"/>
        <v>0</v>
      </c>
    </row>
    <row r="182" spans="2:18" s="21" customFormat="1" ht="15" customHeight="1" x14ac:dyDescent="0.25">
      <c r="B182" s="61"/>
      <c r="C182" s="22" t="s">
        <v>22</v>
      </c>
      <c r="D182" s="23" t="s">
        <v>14</v>
      </c>
      <c r="E182" s="64">
        <f>'[1]заб.без.стом.'!W$55</f>
        <v>868</v>
      </c>
      <c r="F182" s="46">
        <f>'[1]заб.без.стом.'!EU$55</f>
        <v>2318.0696465471997</v>
      </c>
      <c r="G182" s="47">
        <f t="shared" si="44"/>
        <v>868</v>
      </c>
      <c r="H182" s="47">
        <f>'[1]заб.без.стом.'!G$55</f>
        <v>215</v>
      </c>
      <c r="I182" s="47">
        <f>'[1]заб.без.стом.'!K$55</f>
        <v>222</v>
      </c>
      <c r="J182" s="47">
        <f>'[1]заб.без.стом.'!O$55</f>
        <v>222</v>
      </c>
      <c r="K182" s="47">
        <f>'[1]заб.без.стом.'!V$55</f>
        <v>209</v>
      </c>
      <c r="L182" s="46">
        <f t="shared" si="45"/>
        <v>2318.0696465472001</v>
      </c>
      <c r="M182" s="46">
        <f>'[1]заб.без.стом.'!BS$55</f>
        <v>574.17623733600021</v>
      </c>
      <c r="N182" s="46">
        <f>'[1]заб.без.стом.'!CM$55</f>
        <v>592.87034738880004</v>
      </c>
      <c r="O182" s="46">
        <f>'[1]заб.без.стом.'!DG$55</f>
        <v>592.87034738880004</v>
      </c>
      <c r="P182" s="46">
        <f>'[1]заб.без.стом.'!EP$55</f>
        <v>558.15271443360007</v>
      </c>
      <c r="Q182" s="20">
        <f t="shared" si="37"/>
        <v>0</v>
      </c>
      <c r="R182" s="20">
        <f t="shared" si="38"/>
        <v>0</v>
      </c>
    </row>
    <row r="183" spans="2:18" s="21" customFormat="1" ht="15" customHeight="1" x14ac:dyDescent="0.25">
      <c r="B183" s="61"/>
      <c r="C183" s="22" t="s">
        <v>27</v>
      </c>
      <c r="D183" s="23" t="s">
        <v>14</v>
      </c>
      <c r="E183" s="64">
        <f>'[1]заб.без.стом.'!W$56</f>
        <v>772</v>
      </c>
      <c r="F183" s="46">
        <f>'[1]заб.без.стом.'!EU$56</f>
        <v>2022.7934068991999</v>
      </c>
      <c r="G183" s="47">
        <f t="shared" si="44"/>
        <v>772</v>
      </c>
      <c r="H183" s="47">
        <f>'[1]заб.без.стом.'!G$56</f>
        <v>171</v>
      </c>
      <c r="I183" s="47">
        <f>'[1]заб.без.стом.'!K$56</f>
        <v>171</v>
      </c>
      <c r="J183" s="47">
        <f>'[1]заб.без.стом.'!O$56</f>
        <v>171</v>
      </c>
      <c r="K183" s="47">
        <f>'[1]заб.без.стом.'!V$56</f>
        <v>259</v>
      </c>
      <c r="L183" s="46">
        <f t="shared" si="45"/>
        <v>2022.7934068991999</v>
      </c>
      <c r="M183" s="46">
        <f>'[1]заб.без.стом.'!BS$56</f>
        <v>448.05398002560003</v>
      </c>
      <c r="N183" s="46">
        <f>'[1]заб.без.стом.'!CM$56</f>
        <v>448.05398002560003</v>
      </c>
      <c r="O183" s="46">
        <f>'[1]заб.без.стом.'!DG$56</f>
        <v>448.05398002560003</v>
      </c>
      <c r="P183" s="46">
        <f>'[1]заб.без.стом.'!EP$56</f>
        <v>678.63146682239983</v>
      </c>
      <c r="Q183" s="20">
        <f t="shared" si="37"/>
        <v>0</v>
      </c>
      <c r="R183" s="20">
        <f t="shared" si="38"/>
        <v>0</v>
      </c>
    </row>
    <row r="184" spans="2:18" s="21" customFormat="1" ht="15" customHeight="1" x14ac:dyDescent="0.25">
      <c r="B184" s="61"/>
      <c r="C184" s="22" t="s">
        <v>26</v>
      </c>
      <c r="D184" s="23" t="s">
        <v>14</v>
      </c>
      <c r="E184" s="64">
        <f>'[1]заб.без.стом.'!W$57</f>
        <v>482</v>
      </c>
      <c r="F184" s="46">
        <f>'[1]заб.без.стом.'!EU$57</f>
        <v>983.6326747728001</v>
      </c>
      <c r="G184" s="47">
        <f t="shared" si="44"/>
        <v>482</v>
      </c>
      <c r="H184" s="47">
        <f>'[1]заб.без.стом.'!G$57</f>
        <v>119</v>
      </c>
      <c r="I184" s="47">
        <f>'[1]заб.без.стом.'!K$57</f>
        <v>120</v>
      </c>
      <c r="J184" s="47">
        <f>'[1]заб.без.стом.'!O$57</f>
        <v>120</v>
      </c>
      <c r="K184" s="47">
        <f>'[1]заб.без.стом.'!V$57</f>
        <v>123</v>
      </c>
      <c r="L184" s="46">
        <f t="shared" si="45"/>
        <v>983.6326747728001</v>
      </c>
      <c r="M184" s="46">
        <f>'[1]заб.без.стом.'!BS$57</f>
        <v>242.8470711576</v>
      </c>
      <c r="N184" s="46">
        <f>'[1]заб.без.стом.'!CM$57</f>
        <v>244.88780284800004</v>
      </c>
      <c r="O184" s="46">
        <f>'[1]заб.без.стом.'!DG$57</f>
        <v>244.88780284800004</v>
      </c>
      <c r="P184" s="46">
        <f>'[1]заб.без.стом.'!EP$57</f>
        <v>251.0099979192</v>
      </c>
      <c r="Q184" s="20">
        <f t="shared" si="37"/>
        <v>0</v>
      </c>
      <c r="R184" s="20">
        <f t="shared" si="38"/>
        <v>0</v>
      </c>
    </row>
    <row r="185" spans="2:18" s="21" customFormat="1" ht="15" customHeight="1" x14ac:dyDescent="0.25">
      <c r="B185" s="61"/>
      <c r="C185" s="22" t="s">
        <v>17</v>
      </c>
      <c r="D185" s="23" t="s">
        <v>14</v>
      </c>
      <c r="E185" s="64">
        <f>'[1]заб.без.стом.'!W$58</f>
        <v>288</v>
      </c>
      <c r="F185" s="46">
        <f>'[1]заб.без.стом.'!EU$58</f>
        <v>587.7307268351999</v>
      </c>
      <c r="G185" s="47">
        <f t="shared" si="44"/>
        <v>288</v>
      </c>
      <c r="H185" s="47">
        <f>'[1]заб.без.стом.'!G$58</f>
        <v>0</v>
      </c>
      <c r="I185" s="47">
        <f>'[1]заб.без.стом.'!K$58</f>
        <v>0</v>
      </c>
      <c r="J185" s="47">
        <f>'[1]заб.без.стом.'!O$58</f>
        <v>0</v>
      </c>
      <c r="K185" s="47">
        <f>'[1]заб.без.стом.'!V$58</f>
        <v>288</v>
      </c>
      <c r="L185" s="46">
        <f t="shared" si="45"/>
        <v>587.7307268351999</v>
      </c>
      <c r="M185" s="46">
        <f>'[1]заб.без.стом.'!BS$58</f>
        <v>0</v>
      </c>
      <c r="N185" s="46">
        <f>'[1]заб.без.стом.'!CM$58</f>
        <v>0</v>
      </c>
      <c r="O185" s="46">
        <f>'[1]заб.без.стом.'!DG$58</f>
        <v>0</v>
      </c>
      <c r="P185" s="46">
        <f>'[1]заб.без.стом.'!EP$58</f>
        <v>587.7307268351999</v>
      </c>
      <c r="Q185" s="20">
        <f t="shared" si="37"/>
        <v>0</v>
      </c>
      <c r="R185" s="20">
        <f t="shared" si="38"/>
        <v>0</v>
      </c>
    </row>
    <row r="186" spans="2:18" s="21" customFormat="1" ht="15" customHeight="1" x14ac:dyDescent="0.25">
      <c r="B186" s="61"/>
      <c r="C186" s="22" t="s">
        <v>57</v>
      </c>
      <c r="D186" s="23" t="s">
        <v>14</v>
      </c>
      <c r="E186" s="64">
        <f>'[1]заб.без.стом.'!W$59</f>
        <v>0</v>
      </c>
      <c r="F186" s="46">
        <f>'[1]заб.без.стом.'!EU$59</f>
        <v>0</v>
      </c>
      <c r="G186" s="47">
        <f t="shared" si="44"/>
        <v>0</v>
      </c>
      <c r="H186" s="47">
        <f>'[1]заб.без.стом.'!G$59</f>
        <v>0</v>
      </c>
      <c r="I186" s="47">
        <f>'[1]заб.без.стом.'!K$59</f>
        <v>0</v>
      </c>
      <c r="J186" s="47">
        <f>'[1]заб.без.стом.'!O$59</f>
        <v>0</v>
      </c>
      <c r="K186" s="47">
        <f>'[1]заб.без.стом.'!V$59</f>
        <v>0</v>
      </c>
      <c r="L186" s="46">
        <f t="shared" si="45"/>
        <v>0</v>
      </c>
      <c r="M186" s="46">
        <f>'[1]заб.без.стом.'!BS$59</f>
        <v>0</v>
      </c>
      <c r="N186" s="46">
        <f>'[1]заб.без.стом.'!CM$59</f>
        <v>0</v>
      </c>
      <c r="O186" s="46">
        <f>'[1]заб.без.стом.'!DG$59</f>
        <v>0</v>
      </c>
      <c r="P186" s="46">
        <f>'[1]заб.без.стом.'!EP$59</f>
        <v>0</v>
      </c>
      <c r="Q186" s="20">
        <f t="shared" si="37"/>
        <v>0</v>
      </c>
      <c r="R186" s="20">
        <f t="shared" si="38"/>
        <v>0</v>
      </c>
    </row>
    <row r="187" spans="2:18" s="21" customFormat="1" ht="15" customHeight="1" x14ac:dyDescent="0.25">
      <c r="B187" s="61"/>
      <c r="C187" s="28" t="s">
        <v>29</v>
      </c>
      <c r="D187" s="29" t="s">
        <v>14</v>
      </c>
      <c r="E187" s="62">
        <f>'[1]стом обр.'!W$14</f>
        <v>1990</v>
      </c>
      <c r="F187" s="33">
        <f>'[1]стом обр.'!FL$14</f>
        <v>3879.5226393600005</v>
      </c>
      <c r="G187" s="48">
        <f>H187+I187+J187+K187</f>
        <v>1990</v>
      </c>
      <c r="H187" s="48">
        <f>'[1]стом обр.'!G$14</f>
        <v>492</v>
      </c>
      <c r="I187" s="48">
        <f>'[1]стом обр.'!K$14</f>
        <v>495</v>
      </c>
      <c r="J187" s="48">
        <f>'[1]стом обр.'!O$14</f>
        <v>492</v>
      </c>
      <c r="K187" s="48">
        <f>'[1]стом обр.'!V$14</f>
        <v>511</v>
      </c>
      <c r="L187" s="33">
        <f>M187+N187+O187+P187</f>
        <v>3879.5226393600005</v>
      </c>
      <c r="M187" s="33">
        <f>'[1]стом обр.'!CJ$14</f>
        <v>959.15836108800022</v>
      </c>
      <c r="N187" s="33">
        <f>'[1]стом обр.'!DD$14</f>
        <v>965.00688768000009</v>
      </c>
      <c r="O187" s="33">
        <f>'[1]стом обр.'!DX$14</f>
        <v>959.15836108800022</v>
      </c>
      <c r="P187" s="33">
        <f>'[1]стом обр.'!FG$14</f>
        <v>996.19902950400001</v>
      </c>
      <c r="Q187" s="20">
        <f t="shared" si="37"/>
        <v>0</v>
      </c>
      <c r="R187" s="20">
        <f t="shared" si="38"/>
        <v>0</v>
      </c>
    </row>
    <row r="188" spans="2:18" s="21" customFormat="1" ht="15" customHeight="1" x14ac:dyDescent="0.25">
      <c r="B188" s="65"/>
      <c r="C188" s="28" t="s">
        <v>30</v>
      </c>
      <c r="D188" s="29" t="s">
        <v>31</v>
      </c>
      <c r="E188" s="62">
        <f>'[1]КТ,МРТ,Услуги'!Y$342</f>
        <v>11481</v>
      </c>
      <c r="F188" s="33">
        <f>'[1]КТ,МРТ,Услуги'!EE$342</f>
        <v>7854.3817199999994</v>
      </c>
      <c r="G188" s="48">
        <f>SUBTOTAL(9,H188:K188)</f>
        <v>11481</v>
      </c>
      <c r="H188" s="48">
        <f>'[1]КТ,МРТ,Услуги'!H$342</f>
        <v>482</v>
      </c>
      <c r="I188" s="48">
        <f>'[1]КТ,МРТ,Услуги'!L$342</f>
        <v>4153</v>
      </c>
      <c r="J188" s="48">
        <f>'[1]КТ,МРТ,Услуги'!Q$342</f>
        <v>3420</v>
      </c>
      <c r="K188" s="48">
        <f>'[1]КТ,МРТ,Услуги'!X$342</f>
        <v>3426</v>
      </c>
      <c r="L188" s="33">
        <f>SUBTOTAL(9,M188:P188)</f>
        <v>7854.3817200000003</v>
      </c>
      <c r="M188" s="33">
        <f>'[1]КТ,МРТ,Услуги'!BC$342</f>
        <v>329.74583999999999</v>
      </c>
      <c r="N188" s="33">
        <f>'[1]КТ,МРТ,Услуги'!BW$342</f>
        <v>2841.1503600000001</v>
      </c>
      <c r="O188" s="33">
        <f>'[1]КТ,МРТ,Услуги'!CQ$342</f>
        <v>2339.6904</v>
      </c>
      <c r="P188" s="33">
        <f>'[1]КТ,МРТ,Услуги'!DZ$342</f>
        <v>2343.7951199999998</v>
      </c>
      <c r="Q188" s="20">
        <f t="shared" si="37"/>
        <v>0</v>
      </c>
      <c r="R188" s="20">
        <f t="shared" si="38"/>
        <v>0</v>
      </c>
    </row>
    <row r="189" spans="2:18" s="21" customFormat="1" ht="15" customHeight="1" x14ac:dyDescent="0.25">
      <c r="B189" s="65"/>
      <c r="C189" s="28" t="s">
        <v>63</v>
      </c>
      <c r="D189" s="29" t="s">
        <v>31</v>
      </c>
      <c r="E189" s="62">
        <f>'[1]КТ,МРТ,Услуги'!Y$348</f>
        <v>0</v>
      </c>
      <c r="F189" s="33">
        <f>'[1]КТ,МРТ,Услуги'!EE$348</f>
        <v>0</v>
      </c>
      <c r="G189" s="48">
        <f>SUBTOTAL(9,H189:K189)</f>
        <v>0</v>
      </c>
      <c r="H189" s="48">
        <f>'[1]КТ,МРТ,Услуги'!H$348</f>
        <v>0</v>
      </c>
      <c r="I189" s="48">
        <f>'[1]КТ,МРТ,Услуги'!L$348</f>
        <v>0</v>
      </c>
      <c r="J189" s="48">
        <f>'[1]КТ,МРТ,Услуги'!Q$348</f>
        <v>0</v>
      </c>
      <c r="K189" s="48">
        <f>'[1]КТ,МРТ,Услуги'!X$348</f>
        <v>0</v>
      </c>
      <c r="L189" s="33">
        <f>SUBTOTAL(9,M189:P189)</f>
        <v>0</v>
      </c>
      <c r="M189" s="33">
        <f>'[1]КТ,МРТ,Услуги'!BC$348</f>
        <v>0</v>
      </c>
      <c r="N189" s="33">
        <f>'[1]КТ,МРТ,Услуги'!BW$348</f>
        <v>0</v>
      </c>
      <c r="O189" s="33">
        <f>'[1]КТ,МРТ,Услуги'!CQ$348</f>
        <v>0</v>
      </c>
      <c r="P189" s="33">
        <f>'[1]КТ,МРТ,Услуги'!DZ$348</f>
        <v>0</v>
      </c>
      <c r="Q189" s="20">
        <f t="shared" si="37"/>
        <v>0</v>
      </c>
      <c r="R189" s="20">
        <f t="shared" si="38"/>
        <v>0</v>
      </c>
    </row>
    <row r="190" spans="2:18" s="21" customFormat="1" ht="15" customHeight="1" x14ac:dyDescent="0.25">
      <c r="B190" s="61"/>
      <c r="C190" s="29" t="s">
        <v>61</v>
      </c>
      <c r="D190" s="29" t="s">
        <v>31</v>
      </c>
      <c r="E190" s="62">
        <f>'[1]КТ,МРТ,Услуги'!Y$316</f>
        <v>3166</v>
      </c>
      <c r="F190" s="33">
        <f>'[1]КТ,МРТ,Услуги'!EE$316</f>
        <v>2946.4125719999997</v>
      </c>
      <c r="G190" s="48">
        <f>H190+I190+J190+K190</f>
        <v>3166</v>
      </c>
      <c r="H190" s="48">
        <f>'[1]КТ,МРТ,Услуги'!H$316</f>
        <v>903</v>
      </c>
      <c r="I190" s="48">
        <f>'[1]КТ,МРТ,Услуги'!L$316</f>
        <v>791</v>
      </c>
      <c r="J190" s="48">
        <f>'[1]КТ,МРТ,Услуги'!Q$316</f>
        <v>610</v>
      </c>
      <c r="K190" s="48">
        <f>'[1]КТ,МРТ,Услуги'!X$316</f>
        <v>862</v>
      </c>
      <c r="L190" s="33">
        <f>M190+N190+O190+P190</f>
        <v>2946.4125720000002</v>
      </c>
      <c r="M190" s="33">
        <f>'[1]КТ,МРТ,Услуги'!BC$316</f>
        <v>840.3697259999999</v>
      </c>
      <c r="N190" s="33">
        <f>'[1]КТ,МРТ,Услуги'!BW$316</f>
        <v>736.13782199999991</v>
      </c>
      <c r="O190" s="33">
        <f>'[1]КТ,МРТ,Услуги'!CQ$316</f>
        <v>567.69162000000006</v>
      </c>
      <c r="P190" s="33">
        <f>'[1]КТ,МРТ,Услуги'!DZ$316</f>
        <v>802.21340399999985</v>
      </c>
      <c r="Q190" s="20">
        <f t="shared" si="37"/>
        <v>0</v>
      </c>
      <c r="R190" s="20">
        <f t="shared" si="38"/>
        <v>0</v>
      </c>
    </row>
    <row r="191" spans="2:18" s="21" customFormat="1" ht="15" customHeight="1" x14ac:dyDescent="0.25">
      <c r="B191" s="61"/>
      <c r="C191" s="28" t="s">
        <v>66</v>
      </c>
      <c r="D191" s="29" t="s">
        <v>31</v>
      </c>
      <c r="E191" s="62">
        <f>'[1]КТ,МРТ,Услуги'!Y$329</f>
        <v>302</v>
      </c>
      <c r="F191" s="33">
        <f>'[1]КТ,МРТ,Услуги'!EE$329</f>
        <v>515.36952042473479</v>
      </c>
      <c r="G191" s="48">
        <f>H191+I191+J191+K191</f>
        <v>302</v>
      </c>
      <c r="H191" s="48">
        <f>'[1]КТ,МРТ,Услуги'!H$329</f>
        <v>125</v>
      </c>
      <c r="I191" s="48">
        <f>'[1]КТ,МРТ,Услуги'!L$329</f>
        <v>110</v>
      </c>
      <c r="J191" s="48">
        <f>'[1]КТ,МРТ,Услуги'!Q$329</f>
        <v>33</v>
      </c>
      <c r="K191" s="48">
        <f>'[1]КТ,МРТ,Услуги'!X$329</f>
        <v>34</v>
      </c>
      <c r="L191" s="33">
        <f>M191+N191+O191+P191</f>
        <v>515.36952042473479</v>
      </c>
      <c r="M191" s="33">
        <f>'[1]КТ,МРТ,Услуги'!BC$329</f>
        <v>213.31519885129748</v>
      </c>
      <c r="N191" s="33">
        <f>'[1]КТ,МРТ,Услуги'!BW$329</f>
        <v>187.7173749891418</v>
      </c>
      <c r="O191" s="33">
        <f>'[1]КТ,МРТ,Услуги'!CQ$329</f>
        <v>56.315212496742539</v>
      </c>
      <c r="P191" s="33">
        <f>'[1]КТ,МРТ,Услуги'!DZ$329</f>
        <v>58.021734087552915</v>
      </c>
      <c r="Q191" s="20">
        <f t="shared" si="37"/>
        <v>0</v>
      </c>
      <c r="R191" s="20">
        <f t="shared" si="38"/>
        <v>0</v>
      </c>
    </row>
    <row r="192" spans="2:18" s="21" customFormat="1" ht="15" customHeight="1" x14ac:dyDescent="0.25">
      <c r="B192" s="61"/>
      <c r="C192" s="28" t="s">
        <v>32</v>
      </c>
      <c r="D192" s="29" t="s">
        <v>33</v>
      </c>
      <c r="E192" s="62">
        <f>E193+E194</f>
        <v>10360</v>
      </c>
      <c r="F192" s="62">
        <f t="shared" ref="F192:P192" si="46">F193+F194</f>
        <v>14291.667023746202</v>
      </c>
      <c r="G192" s="62">
        <f t="shared" si="46"/>
        <v>10360</v>
      </c>
      <c r="H192" s="62">
        <f t="shared" si="46"/>
        <v>2573</v>
      </c>
      <c r="I192" s="62">
        <f t="shared" si="46"/>
        <v>2574</v>
      </c>
      <c r="J192" s="62">
        <f t="shared" si="46"/>
        <v>2575</v>
      </c>
      <c r="K192" s="62">
        <f t="shared" si="46"/>
        <v>2638</v>
      </c>
      <c r="L192" s="62">
        <f t="shared" si="46"/>
        <v>14291.667023746202</v>
      </c>
      <c r="M192" s="62">
        <f t="shared" si="46"/>
        <v>3544.5075476484008</v>
      </c>
      <c r="N192" s="62">
        <f t="shared" si="46"/>
        <v>3546.1542029784005</v>
      </c>
      <c r="O192" s="62">
        <f t="shared" si="46"/>
        <v>3547.246101404201</v>
      </c>
      <c r="P192" s="62">
        <f t="shared" si="46"/>
        <v>3653.7591717152004</v>
      </c>
      <c r="Q192" s="20">
        <f t="shared" si="37"/>
        <v>0</v>
      </c>
      <c r="R192" s="20">
        <f t="shared" si="38"/>
        <v>0</v>
      </c>
    </row>
    <row r="193" spans="2:18" s="21" customFormat="1" ht="15" customHeight="1" x14ac:dyDescent="0.25">
      <c r="B193" s="61"/>
      <c r="C193" s="34" t="s">
        <v>16</v>
      </c>
      <c r="D193" s="23" t="s">
        <v>33</v>
      </c>
      <c r="E193" s="64">
        <f>'[1]неотложка с коэф'!W$18</f>
        <v>4989</v>
      </c>
      <c r="F193" s="46">
        <f>'[1]неотложка с коэф'!EU$18</f>
        <v>5447.4812463162016</v>
      </c>
      <c r="G193" s="47">
        <f>SUM(H193:K193)</f>
        <v>4989</v>
      </c>
      <c r="H193" s="47">
        <f>'[1]неотложка с коэф'!G$18</f>
        <v>1248</v>
      </c>
      <c r="I193" s="47">
        <f>'[1]неотложка с коэф'!K$18</f>
        <v>1248</v>
      </c>
      <c r="J193" s="47">
        <f>'[1]неотложка с коэф'!O$18</f>
        <v>1249</v>
      </c>
      <c r="K193" s="47">
        <f>'[1]неотложка с коэф'!V$18</f>
        <v>1244</v>
      </c>
      <c r="L193" s="46">
        <f>SUM(M193:P193)</f>
        <v>5447.4812463162016</v>
      </c>
      <c r="M193" s="46">
        <f>'[1]неотложка с коэф'!BS$18</f>
        <v>1362.6892353984006</v>
      </c>
      <c r="N193" s="46">
        <f>'[1]неотложка с коэф'!CM$18</f>
        <v>1362.6892353984006</v>
      </c>
      <c r="O193" s="46">
        <f>'[1]неотложка с коэф'!DG$18</f>
        <v>1363.7811338242007</v>
      </c>
      <c r="P193" s="46">
        <f>'[1]неотложка с коэф'!EP$18</f>
        <v>1358.3216416952005</v>
      </c>
      <c r="Q193" s="20">
        <f t="shared" si="37"/>
        <v>0</v>
      </c>
      <c r="R193" s="20">
        <f t="shared" si="38"/>
        <v>0</v>
      </c>
    </row>
    <row r="194" spans="2:18" s="21" customFormat="1" ht="15" customHeight="1" x14ac:dyDescent="0.25">
      <c r="B194" s="61"/>
      <c r="C194" s="34" t="s">
        <v>15</v>
      </c>
      <c r="D194" s="23" t="s">
        <v>33</v>
      </c>
      <c r="E194" s="64">
        <f>'[1]неотложка с коэф'!W$19</f>
        <v>5371</v>
      </c>
      <c r="F194" s="46">
        <f>'[1]неотложка с коэф'!EU$19</f>
        <v>8844.1857774300006</v>
      </c>
      <c r="G194" s="47">
        <f>SUM(H194:K194)</f>
        <v>5371</v>
      </c>
      <c r="H194" s="47">
        <f>'[1]неотложка с коэф'!G$19</f>
        <v>1325</v>
      </c>
      <c r="I194" s="47">
        <f>'[1]неотложка с коэф'!K$19</f>
        <v>1326</v>
      </c>
      <c r="J194" s="47">
        <f>'[1]неотложка с коэф'!O$19</f>
        <v>1326</v>
      </c>
      <c r="K194" s="47">
        <f>'[1]неотложка с коэф'!V$19</f>
        <v>1394</v>
      </c>
      <c r="L194" s="46">
        <f>SUM(M194:P194)</f>
        <v>8844.1857774300006</v>
      </c>
      <c r="M194" s="46">
        <f>'[1]неотложка с коэф'!BS$19</f>
        <v>2181.81831225</v>
      </c>
      <c r="N194" s="46">
        <f>'[1]неотложка с коэф'!CM$19</f>
        <v>2183.4649675800001</v>
      </c>
      <c r="O194" s="46">
        <f>'[1]неотложка с коэф'!DG$19</f>
        <v>2183.4649675800001</v>
      </c>
      <c r="P194" s="46">
        <f>'[1]неотложка с коэф'!EP$19</f>
        <v>2295.4375300199999</v>
      </c>
      <c r="Q194" s="20">
        <f t="shared" si="37"/>
        <v>0</v>
      </c>
      <c r="R194" s="20">
        <f t="shared" si="38"/>
        <v>0</v>
      </c>
    </row>
    <row r="195" spans="2:18" s="21" customFormat="1" ht="15" customHeight="1" x14ac:dyDescent="0.25">
      <c r="B195" s="61"/>
      <c r="C195" s="28" t="s">
        <v>34</v>
      </c>
      <c r="D195" s="29" t="s">
        <v>33</v>
      </c>
      <c r="E195" s="62">
        <f>SUM(E196:E209)</f>
        <v>5883</v>
      </c>
      <c r="F195" s="62">
        <f t="shared" ref="F195:P195" si="47">SUM(F196:F209)</f>
        <v>12604.91238396</v>
      </c>
      <c r="G195" s="62">
        <f t="shared" si="47"/>
        <v>5883</v>
      </c>
      <c r="H195" s="62">
        <f t="shared" si="47"/>
        <v>1246</v>
      </c>
      <c r="I195" s="62">
        <f t="shared" si="47"/>
        <v>1245</v>
      </c>
      <c r="J195" s="62">
        <f t="shared" si="47"/>
        <v>1878</v>
      </c>
      <c r="K195" s="62">
        <f t="shared" si="47"/>
        <v>1514</v>
      </c>
      <c r="L195" s="62">
        <f t="shared" si="47"/>
        <v>12604.91238396</v>
      </c>
      <c r="M195" s="62">
        <f t="shared" si="47"/>
        <v>2645.5661844300002</v>
      </c>
      <c r="N195" s="62">
        <f t="shared" si="47"/>
        <v>2644.8232578300003</v>
      </c>
      <c r="O195" s="62">
        <f t="shared" si="47"/>
        <v>4015.4641827300011</v>
      </c>
      <c r="P195" s="62">
        <f t="shared" si="47"/>
        <v>3299.0587589699994</v>
      </c>
      <c r="Q195" s="20">
        <f t="shared" si="37"/>
        <v>0</v>
      </c>
      <c r="R195" s="20">
        <f t="shared" si="38"/>
        <v>0</v>
      </c>
    </row>
    <row r="196" spans="2:18" s="21" customFormat="1" ht="15" customHeight="1" x14ac:dyDescent="0.25">
      <c r="B196" s="61"/>
      <c r="C196" s="55" t="s">
        <v>64</v>
      </c>
      <c r="D196" s="23" t="s">
        <v>33</v>
      </c>
      <c r="E196" s="64">
        <f>[1]ДНХБ!W$36</f>
        <v>132</v>
      </c>
      <c r="F196" s="46">
        <f>[1]ДНХБ!EI$36</f>
        <v>279.28826640000005</v>
      </c>
      <c r="G196" s="47">
        <f>SUM(H196:K196)</f>
        <v>132</v>
      </c>
      <c r="H196" s="47">
        <f>[1]ДНХБ!G$36</f>
        <v>45</v>
      </c>
      <c r="I196" s="47">
        <f>[1]ДНХБ!K$36</f>
        <v>42</v>
      </c>
      <c r="J196" s="47">
        <f>[1]ДНХБ!O$36</f>
        <v>15</v>
      </c>
      <c r="K196" s="47">
        <f>[1]ДНХБ!V$36</f>
        <v>30</v>
      </c>
      <c r="L196" s="46">
        <f>SUM(M196:P196)</f>
        <v>279.2882664</v>
      </c>
      <c r="M196" s="46">
        <f>[1]ДНХБ!BG$36</f>
        <v>95.211909000000006</v>
      </c>
      <c r="N196" s="46">
        <f>[1]ДНХБ!CA$36</f>
        <v>88.864448400000015</v>
      </c>
      <c r="O196" s="46">
        <f>[1]ДНХБ!CU$36</f>
        <v>31.737302999999997</v>
      </c>
      <c r="P196" s="46">
        <f>[1]ДНХБ!ED$36</f>
        <v>63.474606000000009</v>
      </c>
      <c r="Q196" s="20">
        <f t="shared" si="37"/>
        <v>0</v>
      </c>
      <c r="R196" s="20">
        <f t="shared" si="38"/>
        <v>0</v>
      </c>
    </row>
    <row r="197" spans="2:18" s="21" customFormat="1" ht="15" customHeight="1" x14ac:dyDescent="0.25">
      <c r="B197" s="61"/>
      <c r="C197" s="55" t="s">
        <v>15</v>
      </c>
      <c r="D197" s="23" t="s">
        <v>33</v>
      </c>
      <c r="E197" s="64">
        <f>[1]ДНХБ!W$37</f>
        <v>800</v>
      </c>
      <c r="F197" s="46">
        <f>[1]ДНХБ!EI$37</f>
        <v>2241.8136000000004</v>
      </c>
      <c r="G197" s="47">
        <f t="shared" ref="G197:G209" si="48">SUM(H197:K197)</f>
        <v>800</v>
      </c>
      <c r="H197" s="47">
        <f>[1]ДНХБ!G$37</f>
        <v>151</v>
      </c>
      <c r="I197" s="47">
        <f>[1]ДНХБ!K$37</f>
        <v>153</v>
      </c>
      <c r="J197" s="47">
        <f>[1]ДНХБ!O$37</f>
        <v>298</v>
      </c>
      <c r="K197" s="47">
        <f>[1]ДНХБ!V$37</f>
        <v>198</v>
      </c>
      <c r="L197" s="46">
        <f t="shared" ref="L197:L209" si="49">SUM(M197:P197)</f>
        <v>2241.8136000000004</v>
      </c>
      <c r="M197" s="46">
        <f>[1]ДНХБ!BG$37</f>
        <v>423.14231700000005</v>
      </c>
      <c r="N197" s="46">
        <f>[1]ДНХБ!CA$37</f>
        <v>428.74685100000011</v>
      </c>
      <c r="O197" s="46">
        <f>[1]ДНХБ!CU$37</f>
        <v>835.07556600000009</v>
      </c>
      <c r="P197" s="46">
        <f>[1]ДНХБ!ED$37</f>
        <v>554.84886600000004</v>
      </c>
      <c r="Q197" s="20">
        <f t="shared" si="37"/>
        <v>0</v>
      </c>
      <c r="R197" s="20">
        <f t="shared" si="38"/>
        <v>0</v>
      </c>
    </row>
    <row r="198" spans="2:18" s="21" customFormat="1" ht="15" customHeight="1" x14ac:dyDescent="0.25">
      <c r="B198" s="61"/>
      <c r="C198" s="55" t="s">
        <v>16</v>
      </c>
      <c r="D198" s="23" t="s">
        <v>33</v>
      </c>
      <c r="E198" s="64">
        <f>[1]ДНХБ!W$38</f>
        <v>2655</v>
      </c>
      <c r="F198" s="46">
        <f>[1]ДНХБ!EI$38</f>
        <v>4933.4822901000007</v>
      </c>
      <c r="G198" s="47">
        <f t="shared" si="48"/>
        <v>2655</v>
      </c>
      <c r="H198" s="47">
        <f>[1]ДНХБ!G$38</f>
        <v>531</v>
      </c>
      <c r="I198" s="47">
        <f>[1]ДНХБ!K$38</f>
        <v>531</v>
      </c>
      <c r="J198" s="47">
        <f>[1]ДНХБ!O$38</f>
        <v>949</v>
      </c>
      <c r="K198" s="47">
        <f>[1]ДНХБ!V$38</f>
        <v>644</v>
      </c>
      <c r="L198" s="46">
        <f t="shared" si="49"/>
        <v>4933.4822901000007</v>
      </c>
      <c r="M198" s="46">
        <f>[1]ДНХБ!BG$38</f>
        <v>986.69645802000014</v>
      </c>
      <c r="N198" s="46">
        <f>[1]ДНХБ!CA$38</f>
        <v>986.69645802000014</v>
      </c>
      <c r="O198" s="46">
        <f>[1]ДНХБ!CU$38</f>
        <v>1763.4179635800001</v>
      </c>
      <c r="P198" s="46">
        <f>[1]ДНХБ!ED$38</f>
        <v>1196.6714104799998</v>
      </c>
      <c r="Q198" s="20">
        <f t="shared" si="37"/>
        <v>0</v>
      </c>
      <c r="R198" s="20">
        <f t="shared" si="38"/>
        <v>0</v>
      </c>
    </row>
    <row r="199" spans="2:18" s="21" customFormat="1" ht="15" customHeight="1" x14ac:dyDescent="0.25">
      <c r="B199" s="61"/>
      <c r="C199" s="55" t="s">
        <v>23</v>
      </c>
      <c r="D199" s="23" t="s">
        <v>33</v>
      </c>
      <c r="E199" s="64">
        <f>[1]ДНХБ!W$39</f>
        <v>270</v>
      </c>
      <c r="F199" s="46">
        <f>[1]ДНХБ!EI$39</f>
        <v>595.20151080000005</v>
      </c>
      <c r="G199" s="47">
        <f t="shared" si="48"/>
        <v>270</v>
      </c>
      <c r="H199" s="47">
        <f>[1]ДНХБ!G$39</f>
        <v>60</v>
      </c>
      <c r="I199" s="47">
        <f>[1]ДНХБ!K$39</f>
        <v>60</v>
      </c>
      <c r="J199" s="47">
        <f>[1]ДНХБ!O$39</f>
        <v>87</v>
      </c>
      <c r="K199" s="47">
        <f>[1]ДНХБ!V$39</f>
        <v>63</v>
      </c>
      <c r="L199" s="46">
        <f t="shared" si="49"/>
        <v>595.20151079999994</v>
      </c>
      <c r="M199" s="46">
        <f>[1]ДНХБ!BG$39</f>
        <v>132.2670024</v>
      </c>
      <c r="N199" s="46">
        <f>[1]ДНХБ!CA$39</f>
        <v>132.2670024</v>
      </c>
      <c r="O199" s="46">
        <f>[1]ДНХБ!CU$39</f>
        <v>191.78715348</v>
      </c>
      <c r="P199" s="46">
        <f>[1]ДНХБ!ED$39</f>
        <v>138.88035252</v>
      </c>
      <c r="Q199" s="20">
        <f t="shared" si="37"/>
        <v>0</v>
      </c>
      <c r="R199" s="20">
        <f t="shared" si="38"/>
        <v>0</v>
      </c>
    </row>
    <row r="200" spans="2:18" s="21" customFormat="1" ht="15" customHeight="1" x14ac:dyDescent="0.25">
      <c r="B200" s="61"/>
      <c r="C200" s="55" t="s">
        <v>18</v>
      </c>
      <c r="D200" s="23" t="s">
        <v>33</v>
      </c>
      <c r="E200" s="64">
        <f>[1]ДНХБ!W$40</f>
        <v>312</v>
      </c>
      <c r="F200" s="46">
        <f>[1]ДНХБ!EI$40</f>
        <v>870.37630991999993</v>
      </c>
      <c r="G200" s="47">
        <f t="shared" si="48"/>
        <v>312</v>
      </c>
      <c r="H200" s="47">
        <f>[1]ДНХБ!G$40</f>
        <v>39</v>
      </c>
      <c r="I200" s="47">
        <f>[1]ДНХБ!K$40</f>
        <v>39</v>
      </c>
      <c r="J200" s="47">
        <f>[1]ДНХБ!O$40</f>
        <v>78</v>
      </c>
      <c r="K200" s="47">
        <f>[1]ДНХБ!V$40</f>
        <v>156</v>
      </c>
      <c r="L200" s="46">
        <f t="shared" si="49"/>
        <v>870.37630992000004</v>
      </c>
      <c r="M200" s="46">
        <f>[1]ДНХБ!BG$40</f>
        <v>108.79703873999999</v>
      </c>
      <c r="N200" s="46">
        <f>[1]ДНХБ!CA$40</f>
        <v>108.79703873999999</v>
      </c>
      <c r="O200" s="46">
        <f>[1]ДНХБ!CU$40</f>
        <v>217.59407747999998</v>
      </c>
      <c r="P200" s="46">
        <f>[1]ДНХБ!ED$40</f>
        <v>435.18815496000002</v>
      </c>
      <c r="Q200" s="20">
        <f t="shared" si="37"/>
        <v>0</v>
      </c>
      <c r="R200" s="20">
        <f t="shared" si="38"/>
        <v>0</v>
      </c>
    </row>
    <row r="201" spans="2:18" s="21" customFormat="1" ht="15" customHeight="1" x14ac:dyDescent="0.25">
      <c r="B201" s="61"/>
      <c r="C201" s="55" t="s">
        <v>20</v>
      </c>
      <c r="D201" s="23" t="s">
        <v>33</v>
      </c>
      <c r="E201" s="64">
        <f>[1]ДНХБ!W$41</f>
        <v>269</v>
      </c>
      <c r="F201" s="46">
        <f>[1]ДНХБ!EI$41</f>
        <v>532.51697031000015</v>
      </c>
      <c r="G201" s="47">
        <f t="shared" si="48"/>
        <v>269</v>
      </c>
      <c r="H201" s="47">
        <f>[1]ДНХБ!G$41</f>
        <v>39</v>
      </c>
      <c r="I201" s="47">
        <f>[1]ДНХБ!K$41</f>
        <v>39</v>
      </c>
      <c r="J201" s="47">
        <f>[1]ДНХБ!O$41</f>
        <v>127</v>
      </c>
      <c r="K201" s="47">
        <f>[1]ДНХБ!V$41</f>
        <v>64</v>
      </c>
      <c r="L201" s="46">
        <f t="shared" si="49"/>
        <v>532.51697031000003</v>
      </c>
      <c r="M201" s="46">
        <f>[1]ДНХБ!BG$41</f>
        <v>77.205062610000013</v>
      </c>
      <c r="N201" s="46">
        <f>[1]ДНХБ!CA$41</f>
        <v>77.205062610000013</v>
      </c>
      <c r="O201" s="46">
        <f>[1]ДНХБ!CU$41</f>
        <v>251.41135773000005</v>
      </c>
      <c r="P201" s="46">
        <f>[1]ДНХБ!ED$41</f>
        <v>126.69548735999999</v>
      </c>
      <c r="Q201" s="20">
        <f t="shared" si="37"/>
        <v>0</v>
      </c>
      <c r="R201" s="20">
        <f t="shared" si="38"/>
        <v>0</v>
      </c>
    </row>
    <row r="202" spans="2:18" s="21" customFormat="1" ht="15" customHeight="1" x14ac:dyDescent="0.25">
      <c r="B202" s="61"/>
      <c r="C202" s="55" t="s">
        <v>21</v>
      </c>
      <c r="D202" s="23" t="s">
        <v>33</v>
      </c>
      <c r="E202" s="64">
        <f>[1]ДНХБ!W$42</f>
        <v>849</v>
      </c>
      <c r="F202" s="46">
        <f>[1]ДНХБ!EI$42</f>
        <v>2202.2579720699996</v>
      </c>
      <c r="G202" s="47">
        <f t="shared" si="48"/>
        <v>849</v>
      </c>
      <c r="H202" s="47">
        <f>[1]ДНХБ!G$42</f>
        <v>210</v>
      </c>
      <c r="I202" s="47">
        <f>[1]ДНХБ!K$42</f>
        <v>210</v>
      </c>
      <c r="J202" s="47">
        <f>[1]ДНХБ!O$42</f>
        <v>216</v>
      </c>
      <c r="K202" s="47">
        <f>[1]ДНХБ!V$42</f>
        <v>213</v>
      </c>
      <c r="L202" s="46">
        <f t="shared" si="49"/>
        <v>2202.2579720700001</v>
      </c>
      <c r="M202" s="46">
        <f>[1]ДНХБ!BG$42</f>
        <v>544.7281203</v>
      </c>
      <c r="N202" s="46">
        <f>[1]ДНХБ!CA$42</f>
        <v>544.7281203</v>
      </c>
      <c r="O202" s="46">
        <f>[1]ДНХБ!CU$42</f>
        <v>560.29178088000003</v>
      </c>
      <c r="P202" s="46">
        <f>[1]ДНХБ!ED$42</f>
        <v>552.50995059000002</v>
      </c>
      <c r="Q202" s="20">
        <f t="shared" si="37"/>
        <v>0</v>
      </c>
      <c r="R202" s="20">
        <f t="shared" si="38"/>
        <v>0</v>
      </c>
    </row>
    <row r="203" spans="2:18" s="21" customFormat="1" ht="15" customHeight="1" x14ac:dyDescent="0.25">
      <c r="B203" s="61"/>
      <c r="C203" s="55" t="s">
        <v>35</v>
      </c>
      <c r="D203" s="23" t="s">
        <v>33</v>
      </c>
      <c r="E203" s="64">
        <f>[1]ДНХБ!W$43</f>
        <v>85</v>
      </c>
      <c r="F203" s="46">
        <f>[1]ДНХБ!EI$43</f>
        <v>131.13523410000002</v>
      </c>
      <c r="G203" s="47">
        <f t="shared" si="48"/>
        <v>85</v>
      </c>
      <c r="H203" s="47">
        <f>[1]ДНХБ!G$43</f>
        <v>21</v>
      </c>
      <c r="I203" s="47">
        <f>[1]ДНХБ!K$43</f>
        <v>21</v>
      </c>
      <c r="J203" s="47">
        <f>[1]ДНХБ!O$43</f>
        <v>22</v>
      </c>
      <c r="K203" s="47">
        <f>[1]ДНХБ!V$43</f>
        <v>21</v>
      </c>
      <c r="L203" s="46">
        <f t="shared" si="49"/>
        <v>131.13523410000002</v>
      </c>
      <c r="M203" s="46">
        <f>[1]ДНХБ!BG$43</f>
        <v>32.398116660000007</v>
      </c>
      <c r="N203" s="46">
        <f>[1]ДНХБ!CA$43</f>
        <v>32.398116660000007</v>
      </c>
      <c r="O203" s="46">
        <f>[1]ДНХБ!CU$43</f>
        <v>33.940884120000007</v>
      </c>
      <c r="P203" s="46">
        <f>[1]ДНХБ!ED$43</f>
        <v>32.398116660000007</v>
      </c>
      <c r="Q203" s="20">
        <f t="shared" si="37"/>
        <v>0</v>
      </c>
      <c r="R203" s="20">
        <f t="shared" si="38"/>
        <v>0</v>
      </c>
    </row>
    <row r="204" spans="2:18" s="21" customFormat="1" ht="15" customHeight="1" x14ac:dyDescent="0.25">
      <c r="B204" s="61"/>
      <c r="C204" s="55" t="s">
        <v>24</v>
      </c>
      <c r="D204" s="23" t="s">
        <v>33</v>
      </c>
      <c r="E204" s="64">
        <f>[1]ДНХБ!W$44</f>
        <v>198</v>
      </c>
      <c r="F204" s="46">
        <f>[1]ДНХБ!EI$44</f>
        <v>261.85425552000004</v>
      </c>
      <c r="G204" s="47">
        <f t="shared" si="48"/>
        <v>198</v>
      </c>
      <c r="H204" s="47">
        <f>[1]ДНХБ!G$44</f>
        <v>51</v>
      </c>
      <c r="I204" s="47">
        <f>[1]ДНХБ!K$44</f>
        <v>51</v>
      </c>
      <c r="J204" s="47">
        <f>[1]ДНХБ!O$44</f>
        <v>44</v>
      </c>
      <c r="K204" s="47">
        <f>[1]ДНХБ!V$44</f>
        <v>52</v>
      </c>
      <c r="L204" s="46">
        <f t="shared" si="49"/>
        <v>261.85425552000004</v>
      </c>
      <c r="M204" s="46">
        <f>[1]ДНХБ!BG$44</f>
        <v>67.447308239999998</v>
      </c>
      <c r="N204" s="46">
        <f>[1]ДНХБ!CA$44</f>
        <v>67.447308239999998</v>
      </c>
      <c r="O204" s="46">
        <f>[1]ДНХБ!CU$44</f>
        <v>58.189834560000001</v>
      </c>
      <c r="P204" s="46">
        <f>[1]ДНХБ!ED$44</f>
        <v>68.769804480000005</v>
      </c>
      <c r="Q204" s="20">
        <f t="shared" si="37"/>
        <v>0</v>
      </c>
      <c r="R204" s="20">
        <f t="shared" si="38"/>
        <v>0</v>
      </c>
    </row>
    <row r="205" spans="2:18" s="21" customFormat="1" ht="15" customHeight="1" x14ac:dyDescent="0.25">
      <c r="B205" s="61"/>
      <c r="C205" s="55" t="s">
        <v>22</v>
      </c>
      <c r="D205" s="23" t="s">
        <v>33</v>
      </c>
      <c r="E205" s="64">
        <f>[1]ДНХБ!W$45</f>
        <v>94</v>
      </c>
      <c r="F205" s="46">
        <f>[1]ДНХБ!EI$45</f>
        <v>150.04336776000002</v>
      </c>
      <c r="G205" s="47">
        <f t="shared" si="48"/>
        <v>94</v>
      </c>
      <c r="H205" s="47">
        <f>[1]ДНХБ!G$45</f>
        <v>24</v>
      </c>
      <c r="I205" s="47">
        <f>[1]ДНХБ!K$45</f>
        <v>24</v>
      </c>
      <c r="J205" s="47">
        <f>[1]ДНХБ!O$45</f>
        <v>23</v>
      </c>
      <c r="K205" s="47">
        <f>[1]ДНХБ!V$45</f>
        <v>23</v>
      </c>
      <c r="L205" s="46">
        <f t="shared" si="49"/>
        <v>150.04336776000005</v>
      </c>
      <c r="M205" s="46">
        <f>[1]ДНХБ!BG$45</f>
        <v>38.308944960000012</v>
      </c>
      <c r="N205" s="46">
        <f>[1]ДНХБ!CA$45</f>
        <v>38.308944960000012</v>
      </c>
      <c r="O205" s="46">
        <f>[1]ДНХБ!CU$45</f>
        <v>36.712738920000014</v>
      </c>
      <c r="P205" s="46">
        <f>[1]ДНХБ!ED$45</f>
        <v>36.712738920000014</v>
      </c>
      <c r="Q205" s="20">
        <f t="shared" si="37"/>
        <v>0</v>
      </c>
      <c r="R205" s="20">
        <f t="shared" si="38"/>
        <v>0</v>
      </c>
    </row>
    <row r="206" spans="2:18" s="21" customFormat="1" ht="15" customHeight="1" x14ac:dyDescent="0.25">
      <c r="B206" s="61"/>
      <c r="C206" s="55" t="s">
        <v>26</v>
      </c>
      <c r="D206" s="23" t="s">
        <v>33</v>
      </c>
      <c r="E206" s="64">
        <f>[1]ДНХБ!W$46</f>
        <v>219</v>
      </c>
      <c r="F206" s="46">
        <f>[1]ДНХБ!EI$46</f>
        <v>406.94260698000005</v>
      </c>
      <c r="G206" s="47">
        <f t="shared" si="48"/>
        <v>219</v>
      </c>
      <c r="H206" s="47">
        <f>[1]ДНХБ!G$46</f>
        <v>75</v>
      </c>
      <c r="I206" s="47">
        <f>[1]ДНХБ!K$46</f>
        <v>75</v>
      </c>
      <c r="J206" s="47">
        <f>[1]ДНХБ!O$46</f>
        <v>19</v>
      </c>
      <c r="K206" s="47">
        <f>[1]ДНХБ!V$46</f>
        <v>50</v>
      </c>
      <c r="L206" s="46">
        <f t="shared" si="49"/>
        <v>406.94260698000005</v>
      </c>
      <c r="M206" s="46">
        <f>[1]ДНХБ!BG$46</f>
        <v>139.36390650000001</v>
      </c>
      <c r="N206" s="46">
        <f>[1]ДНХБ!CA$46</f>
        <v>139.36390650000001</v>
      </c>
      <c r="O206" s="46">
        <f>[1]ДНХБ!CU$46</f>
        <v>35.305522980000006</v>
      </c>
      <c r="P206" s="46">
        <f>[1]ДНХБ!ED$46</f>
        <v>92.909271000000004</v>
      </c>
      <c r="Q206" s="20">
        <f t="shared" si="37"/>
        <v>0</v>
      </c>
      <c r="R206" s="20">
        <f t="shared" si="38"/>
        <v>0</v>
      </c>
    </row>
    <row r="207" spans="2:18" s="21" customFormat="1" ht="15" customHeight="1" x14ac:dyDescent="0.25">
      <c r="B207" s="61"/>
      <c r="C207" s="66" t="s">
        <v>17</v>
      </c>
      <c r="D207" s="23" t="s">
        <v>33</v>
      </c>
      <c r="E207" s="64">
        <f>[1]ДНХБ!W$47</f>
        <v>0</v>
      </c>
      <c r="F207" s="46">
        <f>[1]ДНХБ!EI$47</f>
        <v>0</v>
      </c>
      <c r="G207" s="47">
        <f t="shared" si="48"/>
        <v>0</v>
      </c>
      <c r="H207" s="47">
        <f>[1]ДНХБ!G$47</f>
        <v>0</v>
      </c>
      <c r="I207" s="47">
        <f>[1]ДНХБ!K$47</f>
        <v>0</v>
      </c>
      <c r="J207" s="47">
        <f>[1]ДНХБ!O$47</f>
        <v>0</v>
      </c>
      <c r="K207" s="47">
        <f>[1]ДНХБ!V$47</f>
        <v>0</v>
      </c>
      <c r="L207" s="46">
        <f t="shared" si="49"/>
        <v>0</v>
      </c>
      <c r="M207" s="46">
        <f>[1]ДНХБ!BG$47</f>
        <v>0</v>
      </c>
      <c r="N207" s="46">
        <f>[1]ДНХБ!CA$47</f>
        <v>0</v>
      </c>
      <c r="O207" s="46">
        <f>[1]ДНХБ!CU$47</f>
        <v>0</v>
      </c>
      <c r="P207" s="46">
        <f>[1]ДНХБ!ED$47</f>
        <v>0</v>
      </c>
      <c r="Q207" s="20">
        <f t="shared" si="37"/>
        <v>0</v>
      </c>
      <c r="R207" s="20">
        <f t="shared" si="38"/>
        <v>0</v>
      </c>
    </row>
    <row r="208" spans="2:18" s="21" customFormat="1" ht="15" customHeight="1" x14ac:dyDescent="0.25">
      <c r="B208" s="61"/>
      <c r="C208" s="66" t="s">
        <v>28</v>
      </c>
      <c r="D208" s="23" t="s">
        <v>33</v>
      </c>
      <c r="E208" s="64">
        <f>[1]ДНХБ!W$48</f>
        <v>0</v>
      </c>
      <c r="F208" s="46">
        <f>[1]ДНХБ!EI$48</f>
        <v>0</v>
      </c>
      <c r="G208" s="47">
        <f t="shared" si="48"/>
        <v>0</v>
      </c>
      <c r="H208" s="47">
        <f>[1]ДНХБ!G$48</f>
        <v>0</v>
      </c>
      <c r="I208" s="47">
        <f>[1]ДНХБ!K$48</f>
        <v>0</v>
      </c>
      <c r="J208" s="47">
        <f>[1]ДНХБ!O$48</f>
        <v>0</v>
      </c>
      <c r="K208" s="47">
        <f>[1]ДНХБ!V$48</f>
        <v>0</v>
      </c>
      <c r="L208" s="46">
        <f t="shared" si="49"/>
        <v>0</v>
      </c>
      <c r="M208" s="46">
        <f>[1]ДНХБ!BG$48</f>
        <v>0</v>
      </c>
      <c r="N208" s="46">
        <f>[1]ДНХБ!CA$48</f>
        <v>0</v>
      </c>
      <c r="O208" s="46">
        <f>[1]ДНХБ!CU$48</f>
        <v>0</v>
      </c>
      <c r="P208" s="46">
        <f>[1]ДНХБ!ED$48</f>
        <v>0</v>
      </c>
      <c r="Q208" s="20">
        <f t="shared" si="37"/>
        <v>0</v>
      </c>
      <c r="R208" s="20">
        <f t="shared" si="38"/>
        <v>0</v>
      </c>
    </row>
    <row r="209" spans="2:18" s="21" customFormat="1" ht="15" customHeight="1" x14ac:dyDescent="0.25">
      <c r="B209" s="61"/>
      <c r="C209" s="66" t="s">
        <v>55</v>
      </c>
      <c r="D209" s="23" t="s">
        <v>33</v>
      </c>
      <c r="E209" s="64">
        <f>[1]ДНХБ!W$49</f>
        <v>0</v>
      </c>
      <c r="F209" s="46">
        <f>[1]ДНХБ!EI$49</f>
        <v>0</v>
      </c>
      <c r="G209" s="47">
        <f t="shared" si="48"/>
        <v>0</v>
      </c>
      <c r="H209" s="47">
        <f>[1]ДНХБ!G$49</f>
        <v>0</v>
      </c>
      <c r="I209" s="47">
        <f>[1]ДНХБ!K$49</f>
        <v>0</v>
      </c>
      <c r="J209" s="47">
        <f>[1]ДНХБ!O$49</f>
        <v>0</v>
      </c>
      <c r="K209" s="47">
        <f>[1]ДНХБ!V$49</f>
        <v>0</v>
      </c>
      <c r="L209" s="46">
        <f t="shared" si="49"/>
        <v>0</v>
      </c>
      <c r="M209" s="46">
        <f>[1]ДНХБ!BG$49</f>
        <v>0</v>
      </c>
      <c r="N209" s="46">
        <f>[1]ДНХБ!CA$49</f>
        <v>0</v>
      </c>
      <c r="O209" s="46">
        <f>[1]ДНХБ!CU$49</f>
        <v>0</v>
      </c>
      <c r="P209" s="46">
        <f>[1]ДНХБ!ED$49</f>
        <v>0</v>
      </c>
      <c r="Q209" s="20">
        <f t="shared" si="37"/>
        <v>0</v>
      </c>
      <c r="R209" s="20">
        <f t="shared" si="38"/>
        <v>0</v>
      </c>
    </row>
    <row r="210" spans="2:18" s="21" customFormat="1" ht="15" customHeight="1" x14ac:dyDescent="0.25">
      <c r="B210" s="61"/>
      <c r="C210" s="28" t="s">
        <v>36</v>
      </c>
      <c r="D210" s="29" t="s">
        <v>33</v>
      </c>
      <c r="E210" s="62">
        <f>E211+E212+E213</f>
        <v>4978</v>
      </c>
      <c r="F210" s="62">
        <f t="shared" ref="F210:P210" si="50">F211+F212+F213</f>
        <v>27316.894559999997</v>
      </c>
      <c r="G210" s="62">
        <f>G211+G212+G213</f>
        <v>4978</v>
      </c>
      <c r="H210" s="62">
        <f>H211+H212+H213</f>
        <v>1198</v>
      </c>
      <c r="I210" s="62">
        <f t="shared" si="50"/>
        <v>1260</v>
      </c>
      <c r="J210" s="62">
        <f t="shared" si="50"/>
        <v>1260</v>
      </c>
      <c r="K210" s="62">
        <f t="shared" si="50"/>
        <v>1260</v>
      </c>
      <c r="L210" s="62">
        <f t="shared" si="50"/>
        <v>27316.894559999997</v>
      </c>
      <c r="M210" s="62">
        <f t="shared" si="50"/>
        <v>6829.2236399999992</v>
      </c>
      <c r="N210" s="62">
        <f t="shared" si="50"/>
        <v>6829.2236399999992</v>
      </c>
      <c r="O210" s="62">
        <f t="shared" si="50"/>
        <v>6829.2236399999992</v>
      </c>
      <c r="P210" s="62">
        <f t="shared" si="50"/>
        <v>6829.2236399999992</v>
      </c>
      <c r="Q210" s="20">
        <f t="shared" si="37"/>
        <v>0</v>
      </c>
      <c r="R210" s="20">
        <f t="shared" si="38"/>
        <v>0</v>
      </c>
    </row>
    <row r="211" spans="2:18" s="21" customFormat="1" ht="15" customHeight="1" x14ac:dyDescent="0.25">
      <c r="B211" s="61"/>
      <c r="C211" s="36" t="s">
        <v>37</v>
      </c>
      <c r="D211" s="23" t="s">
        <v>33</v>
      </c>
      <c r="E211" s="64">
        <f>[1]ФАП!W$17</f>
        <v>1544</v>
      </c>
      <c r="F211" s="46">
        <f>[1]ФАП!EP$17</f>
        <v>8455.2292685714274</v>
      </c>
      <c r="G211" s="47">
        <f>H211+I211+J211+K211</f>
        <v>1544</v>
      </c>
      <c r="H211" s="47">
        <f>[1]ФАП!G$17</f>
        <v>374</v>
      </c>
      <c r="I211" s="47">
        <f>[1]ФАП!K$17</f>
        <v>390</v>
      </c>
      <c r="J211" s="47">
        <f>[1]ФАП!O$17</f>
        <v>390</v>
      </c>
      <c r="K211" s="47">
        <f>[1]ФАП!V$17</f>
        <v>390</v>
      </c>
      <c r="L211" s="46">
        <f>M211+N211+O211+P211</f>
        <v>8455.2292685714274</v>
      </c>
      <c r="M211" s="46">
        <f>[1]ФАП!BN$17</f>
        <v>2113.8073171428568</v>
      </c>
      <c r="N211" s="46">
        <f>[1]ФАП!CH$17</f>
        <v>2113.8073171428568</v>
      </c>
      <c r="O211" s="46">
        <f>[1]ФАП!DB$17</f>
        <v>2113.8073171428568</v>
      </c>
      <c r="P211" s="46">
        <f>[1]ФАП!EK$17</f>
        <v>2113.8073171428568</v>
      </c>
      <c r="Q211" s="20">
        <f t="shared" si="37"/>
        <v>0</v>
      </c>
      <c r="R211" s="20">
        <f t="shared" si="38"/>
        <v>0</v>
      </c>
    </row>
    <row r="212" spans="2:18" s="21" customFormat="1" ht="15" customHeight="1" x14ac:dyDescent="0.25">
      <c r="B212" s="61"/>
      <c r="C212" s="36" t="s">
        <v>38</v>
      </c>
      <c r="D212" s="23" t="s">
        <v>33</v>
      </c>
      <c r="E212" s="64">
        <f>[1]ФАП!W$18</f>
        <v>1544</v>
      </c>
      <c r="F212" s="46">
        <f>[1]ФАП!EP$18</f>
        <v>8455.2292685714274</v>
      </c>
      <c r="G212" s="47">
        <f t="shared" ref="G212:G213" si="51">H212+I212+J212+K212</f>
        <v>1544</v>
      </c>
      <c r="H212" s="47">
        <f>[1]ФАП!G$18</f>
        <v>374</v>
      </c>
      <c r="I212" s="47">
        <f>[1]ФАП!K$18</f>
        <v>390</v>
      </c>
      <c r="J212" s="47">
        <f>[1]ФАП!O$18</f>
        <v>390</v>
      </c>
      <c r="K212" s="47">
        <f>[1]ФАП!V$18</f>
        <v>390</v>
      </c>
      <c r="L212" s="46">
        <f t="shared" ref="L212:L213" si="52">M212+N212+O212+P212</f>
        <v>8455.2292685714274</v>
      </c>
      <c r="M212" s="46">
        <f>[1]ФАП!BN$18</f>
        <v>2113.8073171428568</v>
      </c>
      <c r="N212" s="46">
        <f>[1]ФАП!CH$18</f>
        <v>2113.8073171428568</v>
      </c>
      <c r="O212" s="46">
        <f>[1]ФАП!DB$18</f>
        <v>2113.8073171428568</v>
      </c>
      <c r="P212" s="46">
        <f>[1]ФАП!EK$18</f>
        <v>2113.8073171428568</v>
      </c>
      <c r="Q212" s="20">
        <f t="shared" si="37"/>
        <v>0</v>
      </c>
      <c r="R212" s="20">
        <f t="shared" si="38"/>
        <v>0</v>
      </c>
    </row>
    <row r="213" spans="2:18" s="21" customFormat="1" ht="15" customHeight="1" x14ac:dyDescent="0.25">
      <c r="B213" s="61"/>
      <c r="C213" s="36" t="s">
        <v>39</v>
      </c>
      <c r="D213" s="23" t="s">
        <v>33</v>
      </c>
      <c r="E213" s="64">
        <f>[1]ФАП!W$19</f>
        <v>1890</v>
      </c>
      <c r="F213" s="46">
        <f>[1]ФАП!EP$19</f>
        <v>10406.436022857142</v>
      </c>
      <c r="G213" s="47">
        <f t="shared" si="51"/>
        <v>1890</v>
      </c>
      <c r="H213" s="47">
        <f>[1]ФАП!G$19</f>
        <v>450</v>
      </c>
      <c r="I213" s="47">
        <f>[1]ФАП!K$19</f>
        <v>480</v>
      </c>
      <c r="J213" s="47">
        <f>[1]ФАП!$O$19</f>
        <v>480</v>
      </c>
      <c r="K213" s="47">
        <f>[1]ФАП!V$19</f>
        <v>480</v>
      </c>
      <c r="L213" s="46">
        <f t="shared" si="52"/>
        <v>10406.436022857142</v>
      </c>
      <c r="M213" s="46">
        <f>[1]ФАП!BN$19</f>
        <v>2601.6090057142856</v>
      </c>
      <c r="N213" s="46">
        <f>[1]ФАП!CH$19</f>
        <v>2601.6090057142856</v>
      </c>
      <c r="O213" s="46">
        <f>[1]ФАП!DB$19</f>
        <v>2601.6090057142856</v>
      </c>
      <c r="P213" s="46">
        <f>[1]ФАП!EK$19</f>
        <v>2601.6090057142856</v>
      </c>
      <c r="Q213" s="20">
        <f t="shared" si="37"/>
        <v>0</v>
      </c>
      <c r="R213" s="20">
        <f t="shared" si="38"/>
        <v>0</v>
      </c>
    </row>
    <row r="214" spans="2:18" s="21" customFormat="1" ht="15" customHeight="1" x14ac:dyDescent="0.25">
      <c r="B214" s="61"/>
      <c r="C214" s="28" t="s">
        <v>40</v>
      </c>
      <c r="D214" s="29" t="s">
        <v>33</v>
      </c>
      <c r="E214" s="62">
        <f>SUM(E215:E228)</f>
        <v>9901</v>
      </c>
      <c r="F214" s="62">
        <f t="shared" ref="F214:P214" si="53">SUM(F215:F228)</f>
        <v>2849.9060519999998</v>
      </c>
      <c r="G214" s="62">
        <f t="shared" si="53"/>
        <v>9901</v>
      </c>
      <c r="H214" s="62">
        <f t="shared" si="53"/>
        <v>2061</v>
      </c>
      <c r="I214" s="62">
        <f t="shared" si="53"/>
        <v>2103</v>
      </c>
      <c r="J214" s="62">
        <f t="shared" si="53"/>
        <v>2659</v>
      </c>
      <c r="K214" s="62">
        <f t="shared" si="53"/>
        <v>3078</v>
      </c>
      <c r="L214" s="62">
        <f t="shared" si="53"/>
        <v>2849.9060519999998</v>
      </c>
      <c r="M214" s="62">
        <f t="shared" si="53"/>
        <v>589.08250799999985</v>
      </c>
      <c r="N214" s="62">
        <f t="shared" si="53"/>
        <v>602.86248399999988</v>
      </c>
      <c r="O214" s="62">
        <f t="shared" si="53"/>
        <v>764.65732000000003</v>
      </c>
      <c r="P214" s="62">
        <f t="shared" si="53"/>
        <v>893.30374000000018</v>
      </c>
      <c r="Q214" s="20">
        <f t="shared" si="37"/>
        <v>0</v>
      </c>
      <c r="R214" s="20">
        <f t="shared" si="38"/>
        <v>0</v>
      </c>
    </row>
    <row r="215" spans="2:18" s="21" customFormat="1" ht="15" customHeight="1" x14ac:dyDescent="0.25">
      <c r="B215" s="61"/>
      <c r="C215" s="37" t="s">
        <v>15</v>
      </c>
      <c r="D215" s="23" t="s">
        <v>33</v>
      </c>
      <c r="E215" s="64">
        <f>'[1]разовые без стом'!W$39</f>
        <v>2811</v>
      </c>
      <c r="F215" s="46">
        <f>'[1]разовые без стом'!EV$39</f>
        <v>1015.3331999999997</v>
      </c>
      <c r="G215" s="47">
        <f>SUM(H215:K215)</f>
        <v>2811</v>
      </c>
      <c r="H215" s="47">
        <f>'[1]разовые без стом'!G$39</f>
        <v>570</v>
      </c>
      <c r="I215" s="47">
        <f>'[1]разовые без стом'!K$39</f>
        <v>600</v>
      </c>
      <c r="J215" s="47">
        <f>'[1]разовые без стом'!O$39</f>
        <v>786</v>
      </c>
      <c r="K215" s="47">
        <f>'[1]разовые без стом'!V$39</f>
        <v>855</v>
      </c>
      <c r="L215" s="46">
        <f>SUM(M215:P215)</f>
        <v>1015.3331999999998</v>
      </c>
      <c r="M215" s="46">
        <f>'[1]разовые без стом'!BP$39</f>
        <v>205.88399999999996</v>
      </c>
      <c r="N215" s="46">
        <f>'[1]разовые без стом'!CL$39</f>
        <v>216.71999999999997</v>
      </c>
      <c r="O215" s="46">
        <f>'[1]разовые без стом'!DH$39</f>
        <v>283.90319999999997</v>
      </c>
      <c r="P215" s="46">
        <f>'[1]разовые без стом'!EQ$39</f>
        <v>308.82599999999996</v>
      </c>
      <c r="Q215" s="20">
        <f t="shared" si="37"/>
        <v>0</v>
      </c>
      <c r="R215" s="20">
        <f t="shared" si="38"/>
        <v>0</v>
      </c>
    </row>
    <row r="216" spans="2:18" s="21" customFormat="1" ht="15" customHeight="1" x14ac:dyDescent="0.25">
      <c r="B216" s="61"/>
      <c r="C216" s="37" t="s">
        <v>16</v>
      </c>
      <c r="D216" s="23" t="s">
        <v>33</v>
      </c>
      <c r="E216" s="64">
        <f>'[1]разовые без стом'!W$40</f>
        <v>3211</v>
      </c>
      <c r="F216" s="46">
        <f>'[1]разовые без стом'!EV$40</f>
        <v>769.07303200000001</v>
      </c>
      <c r="G216" s="47">
        <f t="shared" ref="G216:G228" si="54">SUM(H216:K216)</f>
        <v>3211</v>
      </c>
      <c r="H216" s="47">
        <f>'[1]разовые без стом'!G$40</f>
        <v>658</v>
      </c>
      <c r="I216" s="47">
        <f>'[1]разовые без стом'!K$40</f>
        <v>660</v>
      </c>
      <c r="J216" s="47">
        <f>'[1]разовые без стом'!O$40</f>
        <v>899</v>
      </c>
      <c r="K216" s="47">
        <f>'[1]разовые без стом'!V$40</f>
        <v>994</v>
      </c>
      <c r="L216" s="46">
        <f t="shared" ref="L216:L228" si="55">SUM(M216:P216)</f>
        <v>769.07303200000001</v>
      </c>
      <c r="M216" s="46">
        <f>'[1]разовые без стом'!BP$40</f>
        <v>157.598896</v>
      </c>
      <c r="N216" s="46">
        <f>'[1]разовые без стом'!CL$40</f>
        <v>158.07792000000001</v>
      </c>
      <c r="O216" s="46">
        <f>'[1]разовые без стом'!DH$40</f>
        <v>215.32128800000001</v>
      </c>
      <c r="P216" s="46">
        <f>'[1]разовые без стом'!EQ$40</f>
        <v>238.074928</v>
      </c>
      <c r="Q216" s="20">
        <f t="shared" si="37"/>
        <v>0</v>
      </c>
      <c r="R216" s="20">
        <f t="shared" si="38"/>
        <v>0</v>
      </c>
    </row>
    <row r="217" spans="2:18" s="21" customFormat="1" ht="15" customHeight="1" x14ac:dyDescent="0.25">
      <c r="B217" s="61"/>
      <c r="C217" s="37" t="s">
        <v>23</v>
      </c>
      <c r="D217" s="23" t="s">
        <v>33</v>
      </c>
      <c r="E217" s="64">
        <f>'[1]разовые без стом'!W$41</f>
        <v>747</v>
      </c>
      <c r="F217" s="46">
        <f>'[1]разовые без стом'!EV$41</f>
        <v>212.25556799999998</v>
      </c>
      <c r="G217" s="47">
        <f t="shared" si="54"/>
        <v>747</v>
      </c>
      <c r="H217" s="47">
        <f>'[1]разовые без стом'!G$41</f>
        <v>156</v>
      </c>
      <c r="I217" s="47">
        <f>'[1]разовые без стом'!K$41</f>
        <v>159</v>
      </c>
      <c r="J217" s="47">
        <f>'[1]разовые без стом'!O$41</f>
        <v>207</v>
      </c>
      <c r="K217" s="47">
        <f>'[1]разовые без стом'!V$41</f>
        <v>225</v>
      </c>
      <c r="L217" s="46">
        <f t="shared" si="55"/>
        <v>212.25556800000001</v>
      </c>
      <c r="M217" s="46">
        <f>'[1]разовые без стом'!BP$41</f>
        <v>44.326464000000001</v>
      </c>
      <c r="N217" s="46">
        <f>'[1]разовые без стом'!CL$41</f>
        <v>45.178895999999995</v>
      </c>
      <c r="O217" s="46">
        <f>'[1]разовые без стом'!DH$41</f>
        <v>58.817807999999999</v>
      </c>
      <c r="P217" s="46">
        <f>'[1]разовые без стом'!EQ$41</f>
        <v>63.932400000000001</v>
      </c>
      <c r="Q217" s="20">
        <f t="shared" si="37"/>
        <v>0</v>
      </c>
      <c r="R217" s="20">
        <f t="shared" si="38"/>
        <v>0</v>
      </c>
    </row>
    <row r="218" spans="2:18" s="21" customFormat="1" ht="15" customHeight="1" x14ac:dyDescent="0.25">
      <c r="B218" s="61"/>
      <c r="C218" s="37" t="s">
        <v>18</v>
      </c>
      <c r="D218" s="23" t="s">
        <v>33</v>
      </c>
      <c r="E218" s="64">
        <f>'[1]разовые без стом'!W$42</f>
        <v>345</v>
      </c>
      <c r="F218" s="46">
        <f>'[1]разовые без стом'!EV$42</f>
        <v>124.05372000000001</v>
      </c>
      <c r="G218" s="47">
        <f t="shared" si="54"/>
        <v>345</v>
      </c>
      <c r="H218" s="47">
        <f>'[1]разовые без стом'!G$42</f>
        <v>67</v>
      </c>
      <c r="I218" s="47">
        <f>'[1]разовые без стом'!K$42</f>
        <v>68</v>
      </c>
      <c r="J218" s="47">
        <f>'[1]разовые без стом'!O$42</f>
        <v>99</v>
      </c>
      <c r="K218" s="47">
        <f>'[1]разовые без стом'!V$42</f>
        <v>111</v>
      </c>
      <c r="L218" s="46">
        <f t="shared" si="55"/>
        <v>124.05372</v>
      </c>
      <c r="M218" s="46">
        <f>'[1]разовые без стом'!BP$42</f>
        <v>24.091592000000002</v>
      </c>
      <c r="N218" s="46">
        <f>'[1]разовые без стом'!CL$42</f>
        <v>24.451167999999999</v>
      </c>
      <c r="O218" s="46">
        <f>'[1]разовые без стом'!DH$42</f>
        <v>35.598024000000002</v>
      </c>
      <c r="P218" s="46">
        <f>'[1]разовые без стом'!EQ$42</f>
        <v>39.912936000000002</v>
      </c>
      <c r="Q218" s="20">
        <f t="shared" si="37"/>
        <v>0</v>
      </c>
      <c r="R218" s="20">
        <f t="shared" si="38"/>
        <v>0</v>
      </c>
    </row>
    <row r="219" spans="2:18" s="21" customFormat="1" ht="15" customHeight="1" x14ac:dyDescent="0.25">
      <c r="B219" s="61"/>
      <c r="C219" s="37" t="s">
        <v>20</v>
      </c>
      <c r="D219" s="23" t="s">
        <v>33</v>
      </c>
      <c r="E219" s="64">
        <f>'[1]разовые без стом'!W$43</f>
        <v>680</v>
      </c>
      <c r="F219" s="46">
        <f>'[1]разовые без стом'!EV$43</f>
        <v>173.51152000000002</v>
      </c>
      <c r="G219" s="47">
        <f t="shared" si="54"/>
        <v>680</v>
      </c>
      <c r="H219" s="47">
        <f>'[1]разовые без стом'!G$43</f>
        <v>166</v>
      </c>
      <c r="I219" s="47">
        <f>'[1]разовые без стом'!K$43</f>
        <v>166</v>
      </c>
      <c r="J219" s="47">
        <f>'[1]разовые без стом'!O$43</f>
        <v>173</v>
      </c>
      <c r="K219" s="47">
        <f>'[1]разовые без стом'!V$43</f>
        <v>175</v>
      </c>
      <c r="L219" s="46">
        <f t="shared" si="55"/>
        <v>173.51152000000002</v>
      </c>
      <c r="M219" s="46">
        <f>'[1]разовые без стом'!BP$43</f>
        <v>42.357224000000002</v>
      </c>
      <c r="N219" s="46">
        <f>'[1]разовые без стом'!CL$43</f>
        <v>42.357223999999995</v>
      </c>
      <c r="O219" s="46">
        <f>'[1]разовые без стом'!DH$43</f>
        <v>44.143371999999999</v>
      </c>
      <c r="P219" s="46">
        <f>'[1]разовые без стом'!EQ$43</f>
        <v>44.653700000000001</v>
      </c>
      <c r="Q219" s="20">
        <f t="shared" si="37"/>
        <v>0</v>
      </c>
      <c r="R219" s="20">
        <f t="shared" si="38"/>
        <v>0</v>
      </c>
    </row>
    <row r="220" spans="2:18" s="21" customFormat="1" ht="15" customHeight="1" x14ac:dyDescent="0.25">
      <c r="B220" s="61"/>
      <c r="C220" s="37" t="s">
        <v>41</v>
      </c>
      <c r="D220" s="23" t="s">
        <v>33</v>
      </c>
      <c r="E220" s="64">
        <f>'[1]разовые без стом'!W$44</f>
        <v>769</v>
      </c>
      <c r="F220" s="46">
        <f>'[1]разовые без стом'!EV$44</f>
        <v>257.11361199999999</v>
      </c>
      <c r="G220" s="47">
        <f t="shared" si="54"/>
        <v>769</v>
      </c>
      <c r="H220" s="47">
        <f>'[1]разовые без стом'!G$44</f>
        <v>175</v>
      </c>
      <c r="I220" s="47">
        <f>'[1]разовые без стом'!K$44</f>
        <v>175</v>
      </c>
      <c r="J220" s="47">
        <f>'[1]разовые без стом'!O$44</f>
        <v>203</v>
      </c>
      <c r="K220" s="47">
        <f>'[1]разовые без стом'!V$44</f>
        <v>216</v>
      </c>
      <c r="L220" s="46">
        <f t="shared" si="55"/>
        <v>257.11361199999999</v>
      </c>
      <c r="M220" s="46">
        <f>'[1]разовые без стом'!BP$44</f>
        <v>58.510899999999992</v>
      </c>
      <c r="N220" s="46">
        <f>'[1]разовые без стом'!CL$44</f>
        <v>58.510899999999999</v>
      </c>
      <c r="O220" s="46">
        <f>'[1]разовые без стом'!DH$44</f>
        <v>67.872643999999994</v>
      </c>
      <c r="P220" s="46">
        <f>'[1]разовые без стом'!EQ$44</f>
        <v>72.219167999999996</v>
      </c>
      <c r="Q220" s="20">
        <f t="shared" si="37"/>
        <v>0</v>
      </c>
      <c r="R220" s="20">
        <f t="shared" si="38"/>
        <v>0</v>
      </c>
    </row>
    <row r="221" spans="2:18" s="21" customFormat="1" ht="15" customHeight="1" x14ac:dyDescent="0.25">
      <c r="B221" s="61"/>
      <c r="C221" s="37" t="s">
        <v>35</v>
      </c>
      <c r="D221" s="23" t="s">
        <v>33</v>
      </c>
      <c r="E221" s="64">
        <f>'[1]разовые без стом'!W$45</f>
        <v>300</v>
      </c>
      <c r="F221" s="46">
        <f>'[1]разовые без стом'!EV$45</f>
        <v>59.656800000000011</v>
      </c>
      <c r="G221" s="47">
        <f t="shared" si="54"/>
        <v>300</v>
      </c>
      <c r="H221" s="47">
        <f>'[1]разовые без стом'!G$45</f>
        <v>67</v>
      </c>
      <c r="I221" s="47">
        <f>'[1]разовые без стом'!K$45</f>
        <v>69</v>
      </c>
      <c r="J221" s="47">
        <f>'[1]разовые без стом'!O$45</f>
        <v>80</v>
      </c>
      <c r="K221" s="47">
        <f>'[1]разовые без стом'!V$45</f>
        <v>84</v>
      </c>
      <c r="L221" s="46">
        <f t="shared" si="55"/>
        <v>59.656800000000011</v>
      </c>
      <c r="M221" s="46">
        <f>'[1]разовые без стом'!BP$45</f>
        <v>13.323352000000002</v>
      </c>
      <c r="N221" s="46">
        <f>'[1]разовые без стом'!CL$45</f>
        <v>13.721064000000004</v>
      </c>
      <c r="O221" s="46">
        <f>'[1]разовые без стом'!DH$45</f>
        <v>15.908480000000003</v>
      </c>
      <c r="P221" s="46">
        <f>'[1]разовые без стом'!EQ$45</f>
        <v>16.703904000000001</v>
      </c>
      <c r="Q221" s="20">
        <f t="shared" si="37"/>
        <v>0</v>
      </c>
      <c r="R221" s="20">
        <f t="shared" si="38"/>
        <v>0</v>
      </c>
    </row>
    <row r="222" spans="2:18" s="21" customFormat="1" ht="15" customHeight="1" x14ac:dyDescent="0.25">
      <c r="B222" s="61"/>
      <c r="C222" s="37" t="s">
        <v>24</v>
      </c>
      <c r="D222" s="23" t="s">
        <v>33</v>
      </c>
      <c r="E222" s="64">
        <f>'[1]разовые без стом'!W$46</f>
        <v>306</v>
      </c>
      <c r="F222" s="46">
        <f>'[1]разовые без стом'!EV$46</f>
        <v>52.161983999999997</v>
      </c>
      <c r="G222" s="47">
        <f t="shared" si="54"/>
        <v>306</v>
      </c>
      <c r="H222" s="47">
        <f>'[1]разовые без стом'!G$46</f>
        <v>68</v>
      </c>
      <c r="I222" s="47">
        <f>'[1]разовые без стом'!K$46</f>
        <v>69</v>
      </c>
      <c r="J222" s="47">
        <f>'[1]разовые без стом'!O$46</f>
        <v>79</v>
      </c>
      <c r="K222" s="47">
        <f>'[1]разовые без стом'!V$46</f>
        <v>90</v>
      </c>
      <c r="L222" s="46">
        <f t="shared" si="55"/>
        <v>52.161984000000004</v>
      </c>
      <c r="M222" s="46">
        <f>'[1]разовые без стом'!BP$46</f>
        <v>11.591552</v>
      </c>
      <c r="N222" s="46">
        <f>'[1]разовые без стом'!CL$46</f>
        <v>11.762016000000001</v>
      </c>
      <c r="O222" s="46">
        <f>'[1]разовые без стом'!DH$46</f>
        <v>13.466655999999999</v>
      </c>
      <c r="P222" s="46">
        <f>'[1]разовые без стом'!EQ$46</f>
        <v>15.341759999999999</v>
      </c>
      <c r="Q222" s="20">
        <f t="shared" ref="Q222:Q290" si="56">E222-G222</f>
        <v>0</v>
      </c>
      <c r="R222" s="20">
        <f t="shared" ref="R222:R290" si="57">F222-L222</f>
        <v>0</v>
      </c>
    </row>
    <row r="223" spans="2:18" s="21" customFormat="1" ht="15" customHeight="1" x14ac:dyDescent="0.25">
      <c r="B223" s="61"/>
      <c r="C223" s="37" t="s">
        <v>22</v>
      </c>
      <c r="D223" s="23" t="s">
        <v>33</v>
      </c>
      <c r="E223" s="64">
        <f>'[1]разовые без стом'!W$47</f>
        <v>254</v>
      </c>
      <c r="F223" s="46">
        <f>'[1]разовые без стом'!EV$47</f>
        <v>52.258975999999997</v>
      </c>
      <c r="G223" s="47">
        <f t="shared" si="54"/>
        <v>254</v>
      </c>
      <c r="H223" s="47">
        <f>'[1]разовые без стом'!G$47</f>
        <v>57</v>
      </c>
      <c r="I223" s="47">
        <f>'[1]разовые без стом'!K$47</f>
        <v>58</v>
      </c>
      <c r="J223" s="47">
        <f>'[1]разовые без стом'!O$47</f>
        <v>67</v>
      </c>
      <c r="K223" s="47">
        <f>'[1]разовые без стом'!V$47</f>
        <v>72</v>
      </c>
      <c r="L223" s="46">
        <f t="shared" si="55"/>
        <v>52.258975999999997</v>
      </c>
      <c r="M223" s="46">
        <f>'[1]разовые без стом'!BP$47</f>
        <v>11.727408</v>
      </c>
      <c r="N223" s="46">
        <f>'[1]разовые без стом'!CL$47</f>
        <v>11.933152</v>
      </c>
      <c r="O223" s="46">
        <f>'[1]разовые без стом'!DH$47</f>
        <v>13.784848</v>
      </c>
      <c r="P223" s="46">
        <f>'[1]разовые без стом'!EQ$47</f>
        <v>14.813567999999998</v>
      </c>
      <c r="Q223" s="20">
        <f t="shared" si="56"/>
        <v>0</v>
      </c>
      <c r="R223" s="20">
        <f t="shared" si="57"/>
        <v>0</v>
      </c>
    </row>
    <row r="224" spans="2:18" s="21" customFormat="1" ht="15" customHeight="1" x14ac:dyDescent="0.25">
      <c r="B224" s="61"/>
      <c r="C224" s="37" t="s">
        <v>27</v>
      </c>
      <c r="D224" s="23" t="s">
        <v>33</v>
      </c>
      <c r="E224" s="64">
        <f>'[1]разовые без стом'!W$48</f>
        <v>99</v>
      </c>
      <c r="F224" s="46">
        <f>'[1]разовые без стом'!EV$48</f>
        <v>26.999279999999999</v>
      </c>
      <c r="G224" s="47">
        <f t="shared" si="54"/>
        <v>99</v>
      </c>
      <c r="H224" s="47">
        <f>'[1]разовые без стом'!G$48</f>
        <v>37</v>
      </c>
      <c r="I224" s="47">
        <f>'[1]разовые без стом'!K$48</f>
        <v>37</v>
      </c>
      <c r="J224" s="47">
        <f>'[1]разовые без стом'!O$48</f>
        <v>1</v>
      </c>
      <c r="K224" s="47">
        <f>'[1]разовые без стом'!V$48</f>
        <v>24</v>
      </c>
      <c r="L224" s="46">
        <f t="shared" si="55"/>
        <v>26.999280000000002</v>
      </c>
      <c r="M224" s="46">
        <f>'[1]разовые без стом'!BP$48</f>
        <v>10.09064</v>
      </c>
      <c r="N224" s="46">
        <f>'[1]разовые без стом'!CL$48</f>
        <v>10.09064</v>
      </c>
      <c r="O224" s="46">
        <f>'[1]разовые без стом'!DH$48</f>
        <v>0.27271999999999996</v>
      </c>
      <c r="P224" s="46">
        <f>'[1]разовые без стом'!EQ$48</f>
        <v>6.5452800000000009</v>
      </c>
      <c r="Q224" s="20">
        <f t="shared" si="56"/>
        <v>0</v>
      </c>
      <c r="R224" s="20">
        <f t="shared" si="57"/>
        <v>0</v>
      </c>
    </row>
    <row r="225" spans="2:18" s="21" customFormat="1" ht="15" customHeight="1" x14ac:dyDescent="0.25">
      <c r="B225" s="61"/>
      <c r="C225" s="37" t="s">
        <v>26</v>
      </c>
      <c r="D225" s="23" t="s">
        <v>33</v>
      </c>
      <c r="E225" s="64">
        <f>'[1]разовые без стом'!W$49</f>
        <v>220</v>
      </c>
      <c r="F225" s="46">
        <f>'[1]разовые без стом'!EV$49</f>
        <v>52.692639999999997</v>
      </c>
      <c r="G225" s="47">
        <f t="shared" si="54"/>
        <v>220</v>
      </c>
      <c r="H225" s="47">
        <f>'[1]разовые без стом'!G$49</f>
        <v>40</v>
      </c>
      <c r="I225" s="47">
        <f>'[1]разовые без стом'!K$49</f>
        <v>42</v>
      </c>
      <c r="J225" s="47">
        <f>'[1]разовые без стом'!O$49</f>
        <v>65</v>
      </c>
      <c r="K225" s="47">
        <f>'[1]разовые без стом'!V$49</f>
        <v>73</v>
      </c>
      <c r="L225" s="46">
        <f t="shared" si="55"/>
        <v>52.692639999999997</v>
      </c>
      <c r="M225" s="46">
        <f>'[1]разовые без стом'!BP$49</f>
        <v>9.5804799999999997</v>
      </c>
      <c r="N225" s="46">
        <f>'[1]разовые без стом'!CL$49</f>
        <v>10.059504000000002</v>
      </c>
      <c r="O225" s="46">
        <f>'[1]разовые без стом'!DH$49</f>
        <v>15.568280000000001</v>
      </c>
      <c r="P225" s="46">
        <f>'[1]разовые без стом'!EQ$49</f>
        <v>17.484376000000001</v>
      </c>
      <c r="Q225" s="20">
        <f t="shared" si="56"/>
        <v>0</v>
      </c>
      <c r="R225" s="20">
        <f t="shared" si="57"/>
        <v>0</v>
      </c>
    </row>
    <row r="226" spans="2:18" s="21" customFormat="1" ht="15" customHeight="1" x14ac:dyDescent="0.25">
      <c r="B226" s="61"/>
      <c r="C226" s="67" t="s">
        <v>17</v>
      </c>
      <c r="D226" s="23" t="s">
        <v>33</v>
      </c>
      <c r="E226" s="64">
        <f>'[1]разовые без стом'!W$50</f>
        <v>60</v>
      </c>
      <c r="F226" s="46">
        <f>'[1]разовые без стом'!EV$50</f>
        <v>14.37072</v>
      </c>
      <c r="G226" s="47">
        <f t="shared" si="54"/>
        <v>60</v>
      </c>
      <c r="H226" s="47">
        <f>'[1]разовые без стом'!G$50</f>
        <v>0</v>
      </c>
      <c r="I226" s="47">
        <f>'[1]разовые без стом'!K$50</f>
        <v>0</v>
      </c>
      <c r="J226" s="47">
        <f>'[1]разовые без стом'!O$50</f>
        <v>0</v>
      </c>
      <c r="K226" s="47">
        <f>'[1]разовые без стом'!V$50</f>
        <v>60</v>
      </c>
      <c r="L226" s="46">
        <f t="shared" si="55"/>
        <v>14.37072</v>
      </c>
      <c r="M226" s="46">
        <f>'[1]разовые без стом'!BP$50</f>
        <v>0</v>
      </c>
      <c r="N226" s="46">
        <f>'[1]разовые без стом'!CL$50</f>
        <v>0</v>
      </c>
      <c r="O226" s="46">
        <f>'[1]разовые без стом'!DH$50</f>
        <v>0</v>
      </c>
      <c r="P226" s="46">
        <f>'[1]разовые без стом'!EQ$50</f>
        <v>14.37072</v>
      </c>
      <c r="Q226" s="20">
        <f t="shared" si="56"/>
        <v>0</v>
      </c>
      <c r="R226" s="20">
        <f t="shared" si="57"/>
        <v>0</v>
      </c>
    </row>
    <row r="227" spans="2:18" s="21" customFormat="1" ht="15" customHeight="1" x14ac:dyDescent="0.25">
      <c r="B227" s="61"/>
      <c r="C227" s="67" t="s">
        <v>28</v>
      </c>
      <c r="D227" s="23" t="s">
        <v>33</v>
      </c>
      <c r="E227" s="64">
        <f>'[1]разовые без стом'!W$51</f>
        <v>66</v>
      </c>
      <c r="F227" s="46">
        <f>'[1]разовые без стом'!EV$51</f>
        <v>32.521104000000001</v>
      </c>
      <c r="G227" s="47">
        <f t="shared" si="54"/>
        <v>66</v>
      </c>
      <c r="H227" s="47">
        <f>'[1]разовые без стом'!G$51</f>
        <v>0</v>
      </c>
      <c r="I227" s="47">
        <f>'[1]разовые без стом'!K$51</f>
        <v>0</v>
      </c>
      <c r="J227" s="47">
        <f>'[1]разовые без стом'!O$51</f>
        <v>0</v>
      </c>
      <c r="K227" s="47">
        <f>'[1]разовые без стом'!V$51</f>
        <v>66</v>
      </c>
      <c r="L227" s="46">
        <f t="shared" si="55"/>
        <v>32.521104000000001</v>
      </c>
      <c r="M227" s="46">
        <f>'[1]разовые без стом'!BP$51</f>
        <v>0</v>
      </c>
      <c r="N227" s="46">
        <f>'[1]разовые без стом'!CL$51</f>
        <v>0</v>
      </c>
      <c r="O227" s="46">
        <f>'[1]разовые без стом'!DH$51</f>
        <v>0</v>
      </c>
      <c r="P227" s="46">
        <f>'[1]разовые без стом'!EQ$51</f>
        <v>32.521104000000001</v>
      </c>
      <c r="Q227" s="20">
        <f t="shared" si="56"/>
        <v>0</v>
      </c>
      <c r="R227" s="20">
        <f t="shared" si="57"/>
        <v>0</v>
      </c>
    </row>
    <row r="228" spans="2:18" s="21" customFormat="1" ht="15" customHeight="1" x14ac:dyDescent="0.25">
      <c r="B228" s="61"/>
      <c r="C228" s="67" t="s">
        <v>55</v>
      </c>
      <c r="D228" s="23" t="s">
        <v>33</v>
      </c>
      <c r="E228" s="64">
        <f>'[1]разовые без стом'!W$52</f>
        <v>33</v>
      </c>
      <c r="F228" s="46">
        <f>'[1]разовые без стом'!EV$52</f>
        <v>7.9038960000000005</v>
      </c>
      <c r="G228" s="47">
        <f t="shared" si="54"/>
        <v>33</v>
      </c>
      <c r="H228" s="47">
        <f>'[1]разовые без стом'!G$52</f>
        <v>0</v>
      </c>
      <c r="I228" s="47">
        <f>'[1]разовые без стом'!K$52</f>
        <v>0</v>
      </c>
      <c r="J228" s="47">
        <f>'[1]разовые без стом'!O$52</f>
        <v>0</v>
      </c>
      <c r="K228" s="47">
        <f>'[1]разовые без стом'!V$52</f>
        <v>33</v>
      </c>
      <c r="L228" s="46">
        <f t="shared" si="55"/>
        <v>7.9038960000000005</v>
      </c>
      <c r="M228" s="46">
        <f>'[1]разовые без стом'!BP$52</f>
        <v>0</v>
      </c>
      <c r="N228" s="46">
        <f>'[1]разовые без стом'!CL$52</f>
        <v>0</v>
      </c>
      <c r="O228" s="46">
        <f>'[1]разовые без стом'!DH$52</f>
        <v>0</v>
      </c>
      <c r="P228" s="46">
        <f>'[1]разовые без стом'!EQ$52</f>
        <v>7.9038960000000005</v>
      </c>
      <c r="Q228" s="20">
        <f t="shared" si="56"/>
        <v>0</v>
      </c>
      <c r="R228" s="20">
        <f t="shared" si="57"/>
        <v>0</v>
      </c>
    </row>
    <row r="229" spans="2:18" s="21" customFormat="1" ht="15" customHeight="1" x14ac:dyDescent="0.25">
      <c r="B229" s="61"/>
      <c r="C229" s="28" t="s">
        <v>42</v>
      </c>
      <c r="D229" s="29" t="s">
        <v>33</v>
      </c>
      <c r="E229" s="62">
        <f>SUM(E230:E243)</f>
        <v>6382</v>
      </c>
      <c r="F229" s="62">
        <f t="shared" ref="F229:P229" si="58">SUM(F230:F243)</f>
        <v>718.16023200000006</v>
      </c>
      <c r="G229" s="62">
        <f t="shared" si="58"/>
        <v>6382</v>
      </c>
      <c r="H229" s="62">
        <f t="shared" si="58"/>
        <v>1452</v>
      </c>
      <c r="I229" s="62">
        <f t="shared" si="58"/>
        <v>1603</v>
      </c>
      <c r="J229" s="62">
        <f t="shared" si="58"/>
        <v>1668</v>
      </c>
      <c r="K229" s="62">
        <f t="shared" si="58"/>
        <v>1659</v>
      </c>
      <c r="L229" s="62">
        <f t="shared" si="58"/>
        <v>718.16023200000006</v>
      </c>
      <c r="M229" s="62">
        <f t="shared" si="58"/>
        <v>164.76528000000002</v>
      </c>
      <c r="N229" s="62">
        <f t="shared" si="58"/>
        <v>180.36182400000004</v>
      </c>
      <c r="O229" s="62">
        <f t="shared" si="58"/>
        <v>187.03394400000005</v>
      </c>
      <c r="P229" s="62">
        <f t="shared" si="58"/>
        <v>185.99918400000004</v>
      </c>
      <c r="Q229" s="20">
        <f t="shared" si="56"/>
        <v>0</v>
      </c>
      <c r="R229" s="20">
        <f t="shared" si="57"/>
        <v>0</v>
      </c>
    </row>
    <row r="230" spans="2:18" s="21" customFormat="1" ht="15" customHeight="1" x14ac:dyDescent="0.25">
      <c r="B230" s="61"/>
      <c r="C230" s="38" t="s">
        <v>16</v>
      </c>
      <c r="D230" s="23" t="s">
        <v>33</v>
      </c>
      <c r="E230" s="64">
        <f>[1]иные!W$38</f>
        <v>474</v>
      </c>
      <c r="F230" s="46">
        <f>[1]иные!EK$38</f>
        <v>48.655152000000001</v>
      </c>
      <c r="G230" s="47">
        <f>SUM(H230:K230)</f>
        <v>474</v>
      </c>
      <c r="H230" s="47">
        <f>[1]иные!G$38</f>
        <v>118</v>
      </c>
      <c r="I230" s="47">
        <f>[1]иные!K$38</f>
        <v>120</v>
      </c>
      <c r="J230" s="47">
        <f>[1]иные!O$38</f>
        <v>119</v>
      </c>
      <c r="K230" s="47">
        <f>[1]иные!V$38</f>
        <v>117</v>
      </c>
      <c r="L230" s="46">
        <f>SUM(M230:P230)</f>
        <v>48.655152000000001</v>
      </c>
      <c r="M230" s="46">
        <f>[1]иные!BI$38</f>
        <v>12.112464000000003</v>
      </c>
      <c r="N230" s="46">
        <f>[1]иные!CC$38</f>
        <v>12.317760000000002</v>
      </c>
      <c r="O230" s="46">
        <f>[1]иные!CW$38</f>
        <v>12.215112000000001</v>
      </c>
      <c r="P230" s="46">
        <f>[1]иные!EF$38</f>
        <v>12.009816000000002</v>
      </c>
      <c r="Q230" s="20">
        <f t="shared" si="56"/>
        <v>0</v>
      </c>
      <c r="R230" s="20">
        <f t="shared" si="57"/>
        <v>0</v>
      </c>
    </row>
    <row r="231" spans="2:18" s="21" customFormat="1" ht="15" customHeight="1" x14ac:dyDescent="0.25">
      <c r="B231" s="61"/>
      <c r="C231" s="35" t="s">
        <v>15</v>
      </c>
      <c r="D231" s="23" t="s">
        <v>33</v>
      </c>
      <c r="E231" s="64">
        <f>[1]иные!W$39</f>
        <v>462</v>
      </c>
      <c r="F231" s="46">
        <f>[1]иные!EK$39</f>
        <v>71.51760000000003</v>
      </c>
      <c r="G231" s="47">
        <f t="shared" ref="G231:G243" si="59">SUM(H231:K231)</f>
        <v>462</v>
      </c>
      <c r="H231" s="47">
        <f>[1]иные!G$39</f>
        <v>114</v>
      </c>
      <c r="I231" s="47">
        <f>[1]иные!K$39</f>
        <v>117</v>
      </c>
      <c r="J231" s="47">
        <f>[1]иные!O$39</f>
        <v>117</v>
      </c>
      <c r="K231" s="47">
        <f>[1]иные!V$39</f>
        <v>114</v>
      </c>
      <c r="L231" s="46">
        <f t="shared" ref="L231:L243" si="60">SUM(M231:P231)</f>
        <v>71.517600000000016</v>
      </c>
      <c r="M231" s="46">
        <f>[1]иные!BI$39</f>
        <v>17.647200000000005</v>
      </c>
      <c r="N231" s="46">
        <f>[1]иные!CC$39</f>
        <v>18.111600000000003</v>
      </c>
      <c r="O231" s="46">
        <f>[1]иные!CW$39</f>
        <v>18.111600000000003</v>
      </c>
      <c r="P231" s="46">
        <f>[1]иные!EF$39</f>
        <v>17.647200000000005</v>
      </c>
      <c r="Q231" s="20">
        <f t="shared" si="56"/>
        <v>0</v>
      </c>
      <c r="R231" s="20">
        <f t="shared" si="57"/>
        <v>0</v>
      </c>
    </row>
    <row r="232" spans="2:18" s="21" customFormat="1" ht="15" customHeight="1" x14ac:dyDescent="0.25">
      <c r="B232" s="61"/>
      <c r="C232" s="38" t="s">
        <v>23</v>
      </c>
      <c r="D232" s="23" t="s">
        <v>33</v>
      </c>
      <c r="E232" s="64">
        <f>[1]иные!W$40</f>
        <v>600</v>
      </c>
      <c r="F232" s="46">
        <f>[1]иные!EK$40</f>
        <v>73.065600000000003</v>
      </c>
      <c r="G232" s="47">
        <f t="shared" si="59"/>
        <v>600</v>
      </c>
      <c r="H232" s="47">
        <f>[1]иные!G$40</f>
        <v>150</v>
      </c>
      <c r="I232" s="47">
        <f>[1]иные!K$40</f>
        <v>150</v>
      </c>
      <c r="J232" s="47">
        <f>[1]иные!O$40</f>
        <v>150</v>
      </c>
      <c r="K232" s="47">
        <f>[1]иные!V$40</f>
        <v>150</v>
      </c>
      <c r="L232" s="46">
        <f t="shared" si="60"/>
        <v>73.065600000000003</v>
      </c>
      <c r="M232" s="46">
        <f>[1]иные!BI$40</f>
        <v>18.266400000000001</v>
      </c>
      <c r="N232" s="46">
        <f>[1]иные!CC$40</f>
        <v>18.266400000000001</v>
      </c>
      <c r="O232" s="46">
        <f>[1]иные!CW$40</f>
        <v>18.266400000000001</v>
      </c>
      <c r="P232" s="46">
        <f>[1]иные!EF$40</f>
        <v>18.266400000000001</v>
      </c>
      <c r="Q232" s="20">
        <f t="shared" si="56"/>
        <v>0</v>
      </c>
      <c r="R232" s="20">
        <f t="shared" si="57"/>
        <v>0</v>
      </c>
    </row>
    <row r="233" spans="2:18" s="21" customFormat="1" ht="15" customHeight="1" x14ac:dyDescent="0.25">
      <c r="B233" s="61"/>
      <c r="C233" s="38" t="s">
        <v>18</v>
      </c>
      <c r="D233" s="23" t="s">
        <v>33</v>
      </c>
      <c r="E233" s="64">
        <f>[1]иные!W$41</f>
        <v>696</v>
      </c>
      <c r="F233" s="46">
        <f>[1]иные!EK$41</f>
        <v>107.25638400000001</v>
      </c>
      <c r="G233" s="47">
        <f t="shared" si="59"/>
        <v>696</v>
      </c>
      <c r="H233" s="47">
        <f>[1]иные!G$41</f>
        <v>174</v>
      </c>
      <c r="I233" s="47">
        <f>[1]иные!K$41</f>
        <v>174</v>
      </c>
      <c r="J233" s="47">
        <f>[1]иные!O$41</f>
        <v>174</v>
      </c>
      <c r="K233" s="47">
        <f>[1]иные!V$41</f>
        <v>174</v>
      </c>
      <c r="L233" s="46">
        <f t="shared" si="60"/>
        <v>107.25638400000001</v>
      </c>
      <c r="M233" s="46">
        <f>[1]иные!BI$41</f>
        <v>26.814096000000003</v>
      </c>
      <c r="N233" s="46">
        <f>[1]иные!CC$41</f>
        <v>26.814096000000003</v>
      </c>
      <c r="O233" s="46">
        <f>[1]иные!CW$41</f>
        <v>26.814096000000003</v>
      </c>
      <c r="P233" s="46">
        <f>[1]иные!EF$41</f>
        <v>26.814096000000003</v>
      </c>
      <c r="Q233" s="20">
        <f t="shared" si="56"/>
        <v>0</v>
      </c>
      <c r="R233" s="20">
        <f t="shared" si="57"/>
        <v>0</v>
      </c>
    </row>
    <row r="234" spans="2:18" s="21" customFormat="1" ht="15" customHeight="1" x14ac:dyDescent="0.25">
      <c r="B234" s="61"/>
      <c r="C234" s="38" t="s">
        <v>20</v>
      </c>
      <c r="D234" s="23" t="s">
        <v>33</v>
      </c>
      <c r="E234" s="64">
        <f>[1]иные!W$42</f>
        <v>540</v>
      </c>
      <c r="F234" s="46">
        <f>[1]иные!EK$42</f>
        <v>59.052239999999998</v>
      </c>
      <c r="G234" s="47">
        <f t="shared" si="59"/>
        <v>540</v>
      </c>
      <c r="H234" s="47">
        <f>[1]иные!G$42</f>
        <v>135</v>
      </c>
      <c r="I234" s="47">
        <f>[1]иные!K$42</f>
        <v>135</v>
      </c>
      <c r="J234" s="47">
        <f>[1]иные!O$42</f>
        <v>135</v>
      </c>
      <c r="K234" s="47">
        <f>[1]иные!V$42</f>
        <v>135</v>
      </c>
      <c r="L234" s="46">
        <f t="shared" si="60"/>
        <v>59.052239999999998</v>
      </c>
      <c r="M234" s="46">
        <f>[1]иные!BI$42</f>
        <v>14.763059999999999</v>
      </c>
      <c r="N234" s="46">
        <f>[1]иные!CC$42</f>
        <v>14.763059999999999</v>
      </c>
      <c r="O234" s="46">
        <f>[1]иные!CW$42</f>
        <v>14.763059999999999</v>
      </c>
      <c r="P234" s="46">
        <f>[1]иные!EF$42</f>
        <v>14.763059999999999</v>
      </c>
      <c r="Q234" s="20">
        <f t="shared" si="56"/>
        <v>0</v>
      </c>
      <c r="R234" s="20">
        <f t="shared" si="57"/>
        <v>0</v>
      </c>
    </row>
    <row r="235" spans="2:18" s="21" customFormat="1" ht="15" customHeight="1" x14ac:dyDescent="0.25">
      <c r="B235" s="61"/>
      <c r="C235" s="38" t="s">
        <v>21</v>
      </c>
      <c r="D235" s="23" t="s">
        <v>33</v>
      </c>
      <c r="E235" s="64">
        <f>[1]иные!W$43</f>
        <v>688</v>
      </c>
      <c r="F235" s="46">
        <f>[1]иные!EK$43</f>
        <v>98.584896000000015</v>
      </c>
      <c r="G235" s="47">
        <f t="shared" si="59"/>
        <v>688</v>
      </c>
      <c r="H235" s="47">
        <f>[1]иные!G$43</f>
        <v>171</v>
      </c>
      <c r="I235" s="47">
        <f>[1]иные!K$43</f>
        <v>173</v>
      </c>
      <c r="J235" s="47">
        <f>[1]иные!O$43</f>
        <v>173</v>
      </c>
      <c r="K235" s="47">
        <f>[1]иные!V$43</f>
        <v>171</v>
      </c>
      <c r="L235" s="46">
        <f t="shared" si="60"/>
        <v>98.584896000000001</v>
      </c>
      <c r="M235" s="46">
        <f>[1]иные!BI$43</f>
        <v>24.502932000000005</v>
      </c>
      <c r="N235" s="46">
        <f>[1]иные!CC$43</f>
        <v>24.789515999999999</v>
      </c>
      <c r="O235" s="46">
        <f>[1]иные!CW$43</f>
        <v>24.789515999999999</v>
      </c>
      <c r="P235" s="46">
        <f>[1]иные!EF$43</f>
        <v>24.502932000000005</v>
      </c>
      <c r="Q235" s="20">
        <f t="shared" si="56"/>
        <v>0</v>
      </c>
      <c r="R235" s="20">
        <f t="shared" si="57"/>
        <v>0</v>
      </c>
    </row>
    <row r="236" spans="2:18" s="21" customFormat="1" ht="15" customHeight="1" x14ac:dyDescent="0.25">
      <c r="B236" s="61"/>
      <c r="C236" s="38" t="s">
        <v>35</v>
      </c>
      <c r="D236" s="23" t="s">
        <v>33</v>
      </c>
      <c r="E236" s="64">
        <f>[1]иные!W$44</f>
        <v>690</v>
      </c>
      <c r="F236" s="46">
        <f>[1]иные!EK$44</f>
        <v>58.804560000000009</v>
      </c>
      <c r="G236" s="47">
        <f t="shared" si="59"/>
        <v>690</v>
      </c>
      <c r="H236" s="47">
        <f>[1]иные!G$44</f>
        <v>171</v>
      </c>
      <c r="I236" s="47">
        <f>[1]иные!K$44</f>
        <v>174</v>
      </c>
      <c r="J236" s="47">
        <f>[1]иные!O$44</f>
        <v>174</v>
      </c>
      <c r="K236" s="47">
        <f>[1]иные!V$44</f>
        <v>171</v>
      </c>
      <c r="L236" s="46">
        <f t="shared" si="60"/>
        <v>58.804560000000009</v>
      </c>
      <c r="M236" s="46">
        <f>[1]иные!BI$44</f>
        <v>14.573304000000004</v>
      </c>
      <c r="N236" s="46">
        <f>[1]иные!CC$44</f>
        <v>14.828976000000001</v>
      </c>
      <c r="O236" s="46">
        <f>[1]иные!CW$44</f>
        <v>14.828976000000001</v>
      </c>
      <c r="P236" s="46">
        <f>[1]иные!EF$44</f>
        <v>14.573304000000004</v>
      </c>
      <c r="Q236" s="20">
        <f t="shared" si="56"/>
        <v>0</v>
      </c>
      <c r="R236" s="20">
        <f t="shared" si="57"/>
        <v>0</v>
      </c>
    </row>
    <row r="237" spans="2:18" s="21" customFormat="1" ht="15" customHeight="1" x14ac:dyDescent="0.25">
      <c r="B237" s="61"/>
      <c r="C237" s="38" t="s">
        <v>24</v>
      </c>
      <c r="D237" s="23" t="s">
        <v>33</v>
      </c>
      <c r="E237" s="64">
        <f>[1]иные!W$45</f>
        <v>690</v>
      </c>
      <c r="F237" s="46">
        <f>[1]иные!EK$45</f>
        <v>50.408639999999998</v>
      </c>
      <c r="G237" s="47">
        <f t="shared" si="59"/>
        <v>690</v>
      </c>
      <c r="H237" s="47">
        <f>[1]иные!G$45</f>
        <v>171</v>
      </c>
      <c r="I237" s="47">
        <f>[1]иные!K$45</f>
        <v>174</v>
      </c>
      <c r="J237" s="47">
        <f>[1]иные!O$45</f>
        <v>174</v>
      </c>
      <c r="K237" s="47">
        <f>[1]иные!V$45</f>
        <v>171</v>
      </c>
      <c r="L237" s="46">
        <f t="shared" si="60"/>
        <v>50.408640000000005</v>
      </c>
      <c r="M237" s="46">
        <f>[1]иные!BI$45</f>
        <v>12.492576</v>
      </c>
      <c r="N237" s="46">
        <f>[1]иные!CC$45</f>
        <v>12.711744000000001</v>
      </c>
      <c r="O237" s="46">
        <f>[1]иные!CW$45</f>
        <v>12.711744000000001</v>
      </c>
      <c r="P237" s="46">
        <f>[1]иные!EF$45</f>
        <v>12.492576</v>
      </c>
      <c r="Q237" s="20">
        <f t="shared" si="56"/>
        <v>0</v>
      </c>
      <c r="R237" s="20">
        <f t="shared" si="57"/>
        <v>0</v>
      </c>
    </row>
    <row r="238" spans="2:18" s="21" customFormat="1" ht="15" customHeight="1" x14ac:dyDescent="0.25">
      <c r="B238" s="61"/>
      <c r="C238" s="37" t="s">
        <v>22</v>
      </c>
      <c r="D238" s="23" t="s">
        <v>33</v>
      </c>
      <c r="E238" s="64">
        <f>[1]иные!W$46</f>
        <v>696</v>
      </c>
      <c r="F238" s="46">
        <f>[1]иные!EK$46</f>
        <v>61.370495999999989</v>
      </c>
      <c r="G238" s="47">
        <f t="shared" si="59"/>
        <v>696</v>
      </c>
      <c r="H238" s="47">
        <f>[1]иные!G$46</f>
        <v>174</v>
      </c>
      <c r="I238" s="47">
        <f>[1]иные!K$46</f>
        <v>174</v>
      </c>
      <c r="J238" s="47">
        <f>[1]иные!O$46</f>
        <v>174</v>
      </c>
      <c r="K238" s="47">
        <f>[1]иные!V$46</f>
        <v>174</v>
      </c>
      <c r="L238" s="46">
        <f t="shared" si="60"/>
        <v>61.370495999999989</v>
      </c>
      <c r="M238" s="46">
        <f>[1]иные!BI$46</f>
        <v>15.342623999999997</v>
      </c>
      <c r="N238" s="46">
        <f>[1]иные!CC$46</f>
        <v>15.342623999999997</v>
      </c>
      <c r="O238" s="46">
        <f>[1]иные!CW$46</f>
        <v>15.342623999999997</v>
      </c>
      <c r="P238" s="46">
        <f>[1]иные!EF$46</f>
        <v>15.342623999999997</v>
      </c>
      <c r="Q238" s="20">
        <f t="shared" si="56"/>
        <v>0</v>
      </c>
      <c r="R238" s="20">
        <f t="shared" si="57"/>
        <v>0</v>
      </c>
    </row>
    <row r="239" spans="2:18" s="21" customFormat="1" ht="15" customHeight="1" x14ac:dyDescent="0.25">
      <c r="B239" s="61"/>
      <c r="C239" s="37" t="s">
        <v>26</v>
      </c>
      <c r="D239" s="23" t="s">
        <v>33</v>
      </c>
      <c r="E239" s="64">
        <f>[1]иные!W$47</f>
        <v>111</v>
      </c>
      <c r="F239" s="46">
        <f>[1]иные!EK$47</f>
        <v>11.393928000000001</v>
      </c>
      <c r="G239" s="47">
        <f t="shared" si="59"/>
        <v>111</v>
      </c>
      <c r="H239" s="47">
        <f>[1]иные!G$47</f>
        <v>28</v>
      </c>
      <c r="I239" s="47">
        <f>[1]иные!K$47</f>
        <v>28</v>
      </c>
      <c r="J239" s="47">
        <f>[1]иные!O$47</f>
        <v>28</v>
      </c>
      <c r="K239" s="47">
        <f>[1]иные!V$47</f>
        <v>27</v>
      </c>
      <c r="L239" s="46">
        <f t="shared" si="60"/>
        <v>11.393928000000001</v>
      </c>
      <c r="M239" s="46">
        <f>[1]иные!BI$47</f>
        <v>2.8741440000000003</v>
      </c>
      <c r="N239" s="46">
        <f>[1]иные!CC$47</f>
        <v>2.8741440000000003</v>
      </c>
      <c r="O239" s="46">
        <f>[1]иные!CW$47</f>
        <v>2.8741440000000003</v>
      </c>
      <c r="P239" s="46">
        <f>[1]иные!EF$47</f>
        <v>2.7714960000000004</v>
      </c>
      <c r="Q239" s="20">
        <f t="shared" si="56"/>
        <v>0</v>
      </c>
      <c r="R239" s="20">
        <f t="shared" si="57"/>
        <v>0</v>
      </c>
    </row>
    <row r="240" spans="2:18" s="21" customFormat="1" ht="15" customHeight="1" x14ac:dyDescent="0.25">
      <c r="B240" s="61"/>
      <c r="C240" s="37" t="s">
        <v>64</v>
      </c>
      <c r="D240" s="23" t="s">
        <v>33</v>
      </c>
      <c r="E240" s="64">
        <f>[1]иные!W$48</f>
        <v>183</v>
      </c>
      <c r="F240" s="46">
        <f>[1]иные!EK$48</f>
        <v>21.389040000000001</v>
      </c>
      <c r="G240" s="47">
        <f t="shared" si="59"/>
        <v>183</v>
      </c>
      <c r="H240" s="47">
        <f>[1]иные!G$48</f>
        <v>46</v>
      </c>
      <c r="I240" s="47">
        <f>[1]иные!K$48</f>
        <v>46</v>
      </c>
      <c r="J240" s="47">
        <f>[1]иные!O$48</f>
        <v>46</v>
      </c>
      <c r="K240" s="47">
        <f>[1]иные!V$48</f>
        <v>45</v>
      </c>
      <c r="L240" s="46">
        <f t="shared" si="60"/>
        <v>21.389040000000001</v>
      </c>
      <c r="M240" s="46">
        <f>[1]иные!BI$48</f>
        <v>5.3764800000000008</v>
      </c>
      <c r="N240" s="46">
        <f>[1]иные!CC$48</f>
        <v>5.3764800000000008</v>
      </c>
      <c r="O240" s="46">
        <f>[1]иные!CW$48</f>
        <v>5.3764800000000008</v>
      </c>
      <c r="P240" s="46">
        <f>[1]иные!EF$48</f>
        <v>5.2595999999999998</v>
      </c>
      <c r="Q240" s="20">
        <f t="shared" si="56"/>
        <v>0</v>
      </c>
      <c r="R240" s="20">
        <f t="shared" si="57"/>
        <v>0</v>
      </c>
    </row>
    <row r="241" spans="2:19" s="21" customFormat="1" ht="15" customHeight="1" x14ac:dyDescent="0.25">
      <c r="B241" s="61"/>
      <c r="C241" s="37" t="s">
        <v>17</v>
      </c>
      <c r="D241" s="23" t="s">
        <v>33</v>
      </c>
      <c r="E241" s="64">
        <f>[1]иные!W$49</f>
        <v>264</v>
      </c>
      <c r="F241" s="46">
        <f>[1]иные!EK$49</f>
        <v>27.099072</v>
      </c>
      <c r="G241" s="47">
        <f t="shared" si="59"/>
        <v>264</v>
      </c>
      <c r="H241" s="47">
        <f>[1]иные!G$49</f>
        <v>0</v>
      </c>
      <c r="I241" s="47">
        <f>[1]иные!K$49</f>
        <v>66</v>
      </c>
      <c r="J241" s="47">
        <f>[1]иные!O$49</f>
        <v>99</v>
      </c>
      <c r="K241" s="47">
        <f>[1]иные!V$49</f>
        <v>99</v>
      </c>
      <c r="L241" s="46">
        <f t="shared" si="60"/>
        <v>27.099072</v>
      </c>
      <c r="M241" s="46">
        <f>[1]иные!BI$49</f>
        <v>0</v>
      </c>
      <c r="N241" s="46">
        <f>[1]иные!CC$49</f>
        <v>6.7747679999999999</v>
      </c>
      <c r="O241" s="46">
        <f>[1]иные!CW$49</f>
        <v>10.162152000000001</v>
      </c>
      <c r="P241" s="46">
        <f>[1]иные!EF$49</f>
        <v>10.162152000000001</v>
      </c>
      <c r="Q241" s="20">
        <f t="shared" si="56"/>
        <v>0</v>
      </c>
      <c r="R241" s="20">
        <f t="shared" si="57"/>
        <v>0</v>
      </c>
    </row>
    <row r="242" spans="2:19" s="21" customFormat="1" ht="15" customHeight="1" x14ac:dyDescent="0.25">
      <c r="B242" s="61"/>
      <c r="C242" s="67" t="s">
        <v>28</v>
      </c>
      <c r="D242" s="23" t="s">
        <v>33</v>
      </c>
      <c r="E242" s="64">
        <f>[1]иные!W$50</f>
        <v>180</v>
      </c>
      <c r="F242" s="46">
        <f>[1]иные!EK$50</f>
        <v>18.476640000000003</v>
      </c>
      <c r="G242" s="47">
        <f t="shared" si="59"/>
        <v>180</v>
      </c>
      <c r="H242" s="47">
        <f>[1]иные!G$50</f>
        <v>0</v>
      </c>
      <c r="I242" s="47">
        <f>[1]иные!K$50</f>
        <v>45</v>
      </c>
      <c r="J242" s="47">
        <f>[1]иные!O$50</f>
        <v>65</v>
      </c>
      <c r="K242" s="47">
        <f>[1]иные!V$50</f>
        <v>70</v>
      </c>
      <c r="L242" s="46">
        <f t="shared" si="60"/>
        <v>18.476640000000003</v>
      </c>
      <c r="M242" s="46">
        <f>[1]иные!BI$50</f>
        <v>0</v>
      </c>
      <c r="N242" s="46">
        <f>[1]иные!CC$50</f>
        <v>4.6191600000000008</v>
      </c>
      <c r="O242" s="46">
        <f>[1]иные!CW$50</f>
        <v>6.6721200000000014</v>
      </c>
      <c r="P242" s="46">
        <f>[1]иные!EF$50</f>
        <v>7.185360000000002</v>
      </c>
      <c r="Q242" s="20">
        <f t="shared" si="56"/>
        <v>0</v>
      </c>
      <c r="R242" s="20">
        <f t="shared" si="57"/>
        <v>0</v>
      </c>
    </row>
    <row r="243" spans="2:19" s="21" customFormat="1" ht="15" customHeight="1" x14ac:dyDescent="0.25">
      <c r="B243" s="61"/>
      <c r="C243" s="67" t="s">
        <v>55</v>
      </c>
      <c r="D243" s="23" t="s">
        <v>33</v>
      </c>
      <c r="E243" s="64">
        <f>[1]иные!W$51</f>
        <v>108</v>
      </c>
      <c r="F243" s="46">
        <f>[1]иные!EK$51</f>
        <v>11.085984</v>
      </c>
      <c r="G243" s="47">
        <f t="shared" si="59"/>
        <v>108</v>
      </c>
      <c r="H243" s="47">
        <f>[1]иные!G$51</f>
        <v>0</v>
      </c>
      <c r="I243" s="47">
        <f>[1]иные!K$51</f>
        <v>27</v>
      </c>
      <c r="J243" s="47">
        <f>[1]иные!O$51</f>
        <v>40</v>
      </c>
      <c r="K243" s="47">
        <f>[1]иные!V$51</f>
        <v>41</v>
      </c>
      <c r="L243" s="46">
        <f t="shared" si="60"/>
        <v>11.085984</v>
      </c>
      <c r="M243" s="46">
        <f>[1]иные!BI$51</f>
        <v>0</v>
      </c>
      <c r="N243" s="46">
        <f>[1]иные!CC$51</f>
        <v>2.771496</v>
      </c>
      <c r="O243" s="46">
        <f>[1]иные!CW$51</f>
        <v>4.1059200000000002</v>
      </c>
      <c r="P243" s="46">
        <f>[1]иные!EF$51</f>
        <v>4.2085680000000005</v>
      </c>
      <c r="Q243" s="20"/>
      <c r="R243" s="20"/>
    </row>
    <row r="244" spans="2:19" s="21" customFormat="1" ht="15" customHeight="1" x14ac:dyDescent="0.25">
      <c r="B244" s="61"/>
      <c r="C244" s="28" t="s">
        <v>43</v>
      </c>
      <c r="D244" s="29" t="s">
        <v>33</v>
      </c>
      <c r="E244" s="62">
        <f>E245+E246</f>
        <v>1423</v>
      </c>
      <c r="F244" s="62">
        <f t="shared" ref="F244:P244" si="61">F245+F246</f>
        <v>1042.1898854399997</v>
      </c>
      <c r="G244" s="62">
        <f t="shared" si="61"/>
        <v>1423</v>
      </c>
      <c r="H244" s="62">
        <f t="shared" si="61"/>
        <v>350</v>
      </c>
      <c r="I244" s="62">
        <f t="shared" si="61"/>
        <v>352</v>
      </c>
      <c r="J244" s="62">
        <f t="shared" si="61"/>
        <v>352</v>
      </c>
      <c r="K244" s="62">
        <f t="shared" si="61"/>
        <v>369</v>
      </c>
      <c r="L244" s="62">
        <f t="shared" si="61"/>
        <v>1042.1898854399999</v>
      </c>
      <c r="M244" s="62">
        <f t="shared" si="61"/>
        <v>256.32009216</v>
      </c>
      <c r="N244" s="62">
        <f t="shared" si="61"/>
        <v>257.76444671999997</v>
      </c>
      <c r="O244" s="62">
        <f t="shared" si="61"/>
        <v>257.76444671999997</v>
      </c>
      <c r="P244" s="62">
        <f t="shared" si="61"/>
        <v>270.34089983999996</v>
      </c>
      <c r="Q244" s="20">
        <f t="shared" si="56"/>
        <v>0</v>
      </c>
      <c r="R244" s="20">
        <f t="shared" si="57"/>
        <v>0</v>
      </c>
    </row>
    <row r="245" spans="2:19" s="21" customFormat="1" ht="15" customHeight="1" x14ac:dyDescent="0.25">
      <c r="B245" s="61"/>
      <c r="C245" s="37" t="s">
        <v>44</v>
      </c>
      <c r="D245" s="23" t="s">
        <v>33</v>
      </c>
      <c r="E245" s="64">
        <f>'[1]проф.пос. по стом. '!W$17</f>
        <v>1124</v>
      </c>
      <c r="F245" s="46">
        <f>'[1]проф.пос. по стом. '!FB$17</f>
        <v>831.52548863999971</v>
      </c>
      <c r="G245" s="47">
        <f>SUM(H245:K245)</f>
        <v>1124</v>
      </c>
      <c r="H245" s="47">
        <f>'[1]проф.пос. по стом. '!G$17</f>
        <v>276</v>
      </c>
      <c r="I245" s="47">
        <f>'[1]проф.пос. по стом. '!K$17</f>
        <v>277</v>
      </c>
      <c r="J245" s="47">
        <f>'[1]проф.пос. по стом. '!O$17</f>
        <v>277</v>
      </c>
      <c r="K245" s="47">
        <f>'[1]проф.пос. по стом. '!V$17</f>
        <v>294</v>
      </c>
      <c r="L245" s="46">
        <f>SUM(M245:P245)</f>
        <v>831.52548863999994</v>
      </c>
      <c r="M245" s="46">
        <f>'[1]проф.пос. по стом. '!BZ$17</f>
        <v>204.18241535999999</v>
      </c>
      <c r="N245" s="46">
        <f>'[1]проф.пос. по стом. '!CT$17</f>
        <v>204.92220671999999</v>
      </c>
      <c r="O245" s="46">
        <f>'[1]проф.пос. по стом. '!DN$17</f>
        <v>204.92220671999999</v>
      </c>
      <c r="P245" s="46">
        <f>'[1]проф.пос. по стом. '!EW$17</f>
        <v>217.49865983999999</v>
      </c>
      <c r="Q245" s="20">
        <f t="shared" si="56"/>
        <v>0</v>
      </c>
      <c r="R245" s="20">
        <f t="shared" si="57"/>
        <v>0</v>
      </c>
    </row>
    <row r="246" spans="2:19" s="21" customFormat="1" ht="15" customHeight="1" x14ac:dyDescent="0.25">
      <c r="B246" s="61"/>
      <c r="C246" s="37" t="s">
        <v>45</v>
      </c>
      <c r="D246" s="23" t="s">
        <v>33</v>
      </c>
      <c r="E246" s="64">
        <f>'[1]проф.пос. по стом. '!W$18</f>
        <v>299</v>
      </c>
      <c r="F246" s="46">
        <f>'[1]проф.пос. по стом. '!FB$18</f>
        <v>210.66439679999996</v>
      </c>
      <c r="G246" s="47">
        <f>SUM(H246:K246)</f>
        <v>299</v>
      </c>
      <c r="H246" s="47">
        <f>'[1]проф.пос. по стом. '!G$18</f>
        <v>74</v>
      </c>
      <c r="I246" s="47">
        <f>'[1]проф.пос. по стом. '!K$18</f>
        <v>75</v>
      </c>
      <c r="J246" s="47">
        <f>'[1]проф.пос. по стом. '!O$18</f>
        <v>75</v>
      </c>
      <c r="K246" s="47">
        <f>'[1]проф.пос. по стом. '!V$18</f>
        <v>75</v>
      </c>
      <c r="L246" s="46">
        <f>SUM(M246:P246)</f>
        <v>210.66439679999996</v>
      </c>
      <c r="M246" s="46">
        <f>'[1]проф.пос. по стом. '!BZ$18</f>
        <v>52.137676799999994</v>
      </c>
      <c r="N246" s="46">
        <f>'[1]проф.пос. по стом. '!CT$18</f>
        <v>52.84223999999999</v>
      </c>
      <c r="O246" s="46">
        <f>'[1]проф.пос. по стом. '!DN$18</f>
        <v>52.84223999999999</v>
      </c>
      <c r="P246" s="46">
        <f>'[1]проф.пос. по стом. '!EW$18</f>
        <v>52.84223999999999</v>
      </c>
      <c r="Q246" s="20">
        <f t="shared" si="56"/>
        <v>0</v>
      </c>
      <c r="R246" s="20">
        <f t="shared" si="57"/>
        <v>0</v>
      </c>
    </row>
    <row r="247" spans="2:19" s="21" customFormat="1" ht="15" customHeight="1" x14ac:dyDescent="0.25">
      <c r="B247" s="61"/>
      <c r="C247" s="28" t="s">
        <v>46</v>
      </c>
      <c r="D247" s="29" t="s">
        <v>33</v>
      </c>
      <c r="E247" s="62">
        <f>'[2]ПМО взр'!BG$176</f>
        <v>2179</v>
      </c>
      <c r="F247" s="33">
        <f>'[2]ПМО взр'!NZ$176</f>
        <v>6732.4604599999984</v>
      </c>
      <c r="G247" s="48">
        <f t="shared" ref="G247:G254" si="62">H247+I247+J247+K247</f>
        <v>2179</v>
      </c>
      <c r="H247" s="48">
        <f>'[2]ПМО взр'!N$176</f>
        <v>495</v>
      </c>
      <c r="I247" s="48">
        <f>'[2]ПМО взр'!Z$176</f>
        <v>719</v>
      </c>
      <c r="J247" s="48">
        <f>'[2]ПМО взр'!AL$176</f>
        <v>933</v>
      </c>
      <c r="K247" s="48">
        <f>'[2]ПМО взр'!BD$176</f>
        <v>32</v>
      </c>
      <c r="L247" s="33">
        <f>M247+N247+O247+P247</f>
        <v>6732.4604599999993</v>
      </c>
      <c r="M247" s="33">
        <f>'[2]ПМО взр'!FI$176</f>
        <v>1467.9062999999999</v>
      </c>
      <c r="N247" s="33">
        <f>'[2]ПМО взр'!HQ$176</f>
        <v>2224.9400599999994</v>
      </c>
      <c r="O247" s="33">
        <f>'[2]ПМО взр'!JY$176</f>
        <v>2932.3264199999999</v>
      </c>
      <c r="P247" s="33">
        <f>'[2]ПМО взр'!NK$176</f>
        <v>107.28767999999999</v>
      </c>
      <c r="Q247" s="20">
        <f t="shared" si="56"/>
        <v>0</v>
      </c>
      <c r="R247" s="20">
        <f t="shared" si="57"/>
        <v>0</v>
      </c>
    </row>
    <row r="248" spans="2:19" s="21" customFormat="1" ht="15" customHeight="1" x14ac:dyDescent="0.25">
      <c r="B248" s="61"/>
      <c r="C248" s="28" t="s">
        <v>47</v>
      </c>
      <c r="D248" s="29" t="s">
        <v>33</v>
      </c>
      <c r="E248" s="62">
        <f>'[2]Проф.МО дети  '!V$75</f>
        <v>5009</v>
      </c>
      <c r="F248" s="33">
        <f>'[2]Проф.МО дети  '!ED$75</f>
        <v>16053.969348478675</v>
      </c>
      <c r="G248" s="48">
        <f t="shared" si="62"/>
        <v>5009</v>
      </c>
      <c r="H248" s="48">
        <f>'[2]Проф.МО дети  '!G$75</f>
        <v>666</v>
      </c>
      <c r="I248" s="48">
        <f>'[2]Проф.МО дети  '!K$75</f>
        <v>1238</v>
      </c>
      <c r="J248" s="48">
        <f>'[2]Проф.МО дети  '!O$75</f>
        <v>1767</v>
      </c>
      <c r="K248" s="48">
        <f>'[2]Проф.МО дети  '!U$75</f>
        <v>1338</v>
      </c>
      <c r="L248" s="33">
        <f t="shared" ref="L248:L254" si="63">M248+N248+O248+P248</f>
        <v>16053.969348478679</v>
      </c>
      <c r="M248" s="33">
        <f>'[2]Проф.МО дети  '!BG$75</f>
        <v>2707.0908471865</v>
      </c>
      <c r="N248" s="33">
        <f>'[2]Проф.МО дети  '!CA$75</f>
        <v>4881.1726171233968</v>
      </c>
      <c r="O248" s="33">
        <f>'[2]Проф.МО дети  '!CU$75</f>
        <v>6570.1342937758845</v>
      </c>
      <c r="P248" s="33">
        <f>'[2]Проф.МО дети  '!DY$75</f>
        <v>1895.5715903928958</v>
      </c>
      <c r="Q248" s="20">
        <f t="shared" si="56"/>
        <v>0</v>
      </c>
      <c r="R248" s="20">
        <f t="shared" si="57"/>
        <v>0</v>
      </c>
    </row>
    <row r="249" spans="2:19" s="21" customFormat="1" ht="15" customHeight="1" x14ac:dyDescent="0.25">
      <c r="B249" s="61"/>
      <c r="C249" s="28" t="s">
        <v>48</v>
      </c>
      <c r="D249" s="29" t="s">
        <v>33</v>
      </c>
      <c r="E249" s="62">
        <f>'[2]ДДС ТЖС'!V$22</f>
        <v>180</v>
      </c>
      <c r="F249" s="33">
        <f>'[2]ДДС ТЖС'!EF$22</f>
        <v>1905.0454217280005</v>
      </c>
      <c r="G249" s="48">
        <f t="shared" si="62"/>
        <v>180</v>
      </c>
      <c r="H249" s="48">
        <f>'[2]ДДС ТЖС'!G$22</f>
        <v>60</v>
      </c>
      <c r="I249" s="48">
        <f>'[2]ДДС ТЖС'!K$22</f>
        <v>120</v>
      </c>
      <c r="J249" s="48">
        <f>'[2]ДДС ТЖС'!O$22</f>
        <v>0</v>
      </c>
      <c r="K249" s="48">
        <f>'[2]ДДС ТЖС'!U$22</f>
        <v>0</v>
      </c>
      <c r="L249" s="33">
        <f t="shared" si="63"/>
        <v>1905.0454217280003</v>
      </c>
      <c r="M249" s="33">
        <f>'[2]ДДС ТЖС'!BI$22</f>
        <v>633.17350857600013</v>
      </c>
      <c r="N249" s="33">
        <f>'[2]ДДС ТЖС'!CC$22</f>
        <v>1271.8719131520002</v>
      </c>
      <c r="O249" s="33">
        <f>'[2]ДДС ТЖС'!CW$22</f>
        <v>0</v>
      </c>
      <c r="P249" s="33">
        <f>'[2]ДДС ТЖС'!EA$22</f>
        <v>0</v>
      </c>
      <c r="Q249" s="20">
        <f t="shared" si="56"/>
        <v>0</v>
      </c>
      <c r="R249" s="20">
        <f t="shared" si="57"/>
        <v>0</v>
      </c>
    </row>
    <row r="250" spans="2:19" s="21" customFormat="1" ht="15" customHeight="1" x14ac:dyDescent="0.25">
      <c r="B250" s="61"/>
      <c r="C250" s="28" t="s">
        <v>49</v>
      </c>
      <c r="D250" s="29" t="s">
        <v>33</v>
      </c>
      <c r="E250" s="62">
        <f>'[2]ДДС опека'!V$21</f>
        <v>198</v>
      </c>
      <c r="F250" s="33">
        <f>'[2]ДДС опека'!EH$21</f>
        <v>2078.8477047008</v>
      </c>
      <c r="G250" s="48">
        <f t="shared" si="62"/>
        <v>198</v>
      </c>
      <c r="H250" s="48">
        <f>'[2]ДДС опека'!G$21</f>
        <v>0</v>
      </c>
      <c r="I250" s="48">
        <f>'[2]ДДС опека'!K$21</f>
        <v>198</v>
      </c>
      <c r="J250" s="48">
        <f>'[2]ДДС опека'!O$21</f>
        <v>0</v>
      </c>
      <c r="K250" s="48">
        <f>'[2]ДДС опека'!U$21</f>
        <v>0</v>
      </c>
      <c r="L250" s="33">
        <f t="shared" si="63"/>
        <v>2078.8477047008</v>
      </c>
      <c r="M250" s="33">
        <f>'[2]ДДС опека'!BI$21</f>
        <v>0</v>
      </c>
      <c r="N250" s="33">
        <f>'[2]ДДС опека'!CC$21</f>
        <v>2078.8477047008</v>
      </c>
      <c r="O250" s="33">
        <f>'[2]ДДС опека'!CW$21</f>
        <v>0</v>
      </c>
      <c r="P250" s="33">
        <f>'[2]ДДС опека'!EA$21</f>
        <v>0</v>
      </c>
      <c r="Q250" s="20">
        <f t="shared" si="56"/>
        <v>0</v>
      </c>
      <c r="R250" s="20">
        <f t="shared" si="57"/>
        <v>0</v>
      </c>
    </row>
    <row r="251" spans="2:19" s="21" customFormat="1" ht="15" customHeight="1" x14ac:dyDescent="0.25">
      <c r="B251" s="61"/>
      <c r="C251" s="28" t="s">
        <v>50</v>
      </c>
      <c r="D251" s="29" t="s">
        <v>33</v>
      </c>
      <c r="E251" s="62">
        <f>'[2]ДВН1Этап новый '!BG$143</f>
        <v>4904</v>
      </c>
      <c r="F251" s="33">
        <f>'[2]ДВН1Этап новый '!OB$143</f>
        <v>22105.263820000004</v>
      </c>
      <c r="G251" s="48">
        <f t="shared" si="62"/>
        <v>4904</v>
      </c>
      <c r="H251" s="48">
        <f>'[2]ДВН1Этап новый '!N$143</f>
        <v>780</v>
      </c>
      <c r="I251" s="48">
        <f>'[2]ДВН1Этап новый '!Z$143</f>
        <v>1941</v>
      </c>
      <c r="J251" s="48">
        <f>'[2]ДВН1Этап новый '!AL$143</f>
        <v>1987</v>
      </c>
      <c r="K251" s="48">
        <f>'[2]ДВН1Этап новый '!BD$143</f>
        <v>196</v>
      </c>
      <c r="L251" s="33">
        <f t="shared" si="63"/>
        <v>22105.26382</v>
      </c>
      <c r="M251" s="33">
        <f>'[2]ДВН1Этап новый '!FK$143</f>
        <v>3348.1476000000002</v>
      </c>
      <c r="N251" s="33">
        <f>'[2]ДВН1Этап новый '!HS$143</f>
        <v>8133.5713800000021</v>
      </c>
      <c r="O251" s="33">
        <f>'[2]ДВН1Этап новый '!KA$143</f>
        <v>9034.292559999998</v>
      </c>
      <c r="P251" s="33">
        <f>'[2]ДВН1Этап новый '!NM$143</f>
        <v>1589.2522799999999</v>
      </c>
      <c r="Q251" s="20">
        <f t="shared" si="56"/>
        <v>0</v>
      </c>
      <c r="R251" s="20">
        <f t="shared" si="57"/>
        <v>0</v>
      </c>
    </row>
    <row r="252" spans="2:19" s="21" customFormat="1" ht="15" customHeight="1" x14ac:dyDescent="0.25">
      <c r="B252" s="61"/>
      <c r="C252" s="28" t="s">
        <v>51</v>
      </c>
      <c r="D252" s="29" t="s">
        <v>33</v>
      </c>
      <c r="E252" s="62">
        <f>'[2]ДВН2 этап'!BG$149</f>
        <v>45</v>
      </c>
      <c r="F252" s="33">
        <f>'[2]ДВН2 этап'!NP$149</f>
        <v>280.43759999999997</v>
      </c>
      <c r="G252" s="48">
        <f t="shared" si="62"/>
        <v>45</v>
      </c>
      <c r="H252" s="48">
        <f>'[2]ДВН2 этап'!N$149</f>
        <v>10</v>
      </c>
      <c r="I252" s="48">
        <f>'[2]ДВН2 этап'!Z$149</f>
        <v>15</v>
      </c>
      <c r="J252" s="48">
        <f>'[2]ДВН2 этап'!AL$149</f>
        <v>20</v>
      </c>
      <c r="K252" s="48">
        <f>'[2]ДВН2 этап'!BD$149</f>
        <v>0</v>
      </c>
      <c r="L252" s="33">
        <f t="shared" si="63"/>
        <v>280.43760000000003</v>
      </c>
      <c r="M252" s="33">
        <f>'[2]ДВН2 этап'!EY$149</f>
        <v>65.744079999999997</v>
      </c>
      <c r="N252" s="33">
        <f>'[2]ДВН2 этап'!HG$149</f>
        <v>95.355560000000011</v>
      </c>
      <c r="O252" s="33">
        <f>'[2]ДВН2 этап'!JO$149</f>
        <v>119.33796000000001</v>
      </c>
      <c r="P252" s="33">
        <f>'[2]ДВН2 этап'!NA$149</f>
        <v>0</v>
      </c>
      <c r="Q252" s="20">
        <f t="shared" si="56"/>
        <v>0</v>
      </c>
      <c r="R252" s="20">
        <f t="shared" si="57"/>
        <v>0</v>
      </c>
    </row>
    <row r="253" spans="2:19" s="21" customFormat="1" ht="15" customHeight="1" x14ac:dyDescent="0.25">
      <c r="B253" s="61"/>
      <c r="C253" s="28" t="s">
        <v>52</v>
      </c>
      <c r="D253" s="29" t="s">
        <v>33</v>
      </c>
      <c r="E253" s="62">
        <f>'[2]1 этап угл.дисп.'!BG$31</f>
        <v>1252</v>
      </c>
      <c r="F253" s="33">
        <f>'[2]1 этап угл.дисп.'!NB$31</f>
        <v>2183.6632800000007</v>
      </c>
      <c r="G253" s="57">
        <f t="shared" si="62"/>
        <v>1252</v>
      </c>
      <c r="H253" s="48">
        <f>'[2]1 этап угл.дисп.'!$N$31</f>
        <v>306</v>
      </c>
      <c r="I253" s="48">
        <f>'[2]1 этап угл.дисп.'!$Z$31</f>
        <v>384</v>
      </c>
      <c r="J253" s="48">
        <f>'[2]1 этап угл.дисп.'!AL$31</f>
        <v>562</v>
      </c>
      <c r="K253" s="48">
        <f>'[2]1 этап угл.дисп.'!BD$31</f>
        <v>0</v>
      </c>
      <c r="L253" s="58">
        <f t="shared" si="63"/>
        <v>2183.6632800000007</v>
      </c>
      <c r="M253" s="33">
        <f>'[2]1 этап угл.дисп.'!EI$31</f>
        <v>533.70684000000028</v>
      </c>
      <c r="N253" s="33">
        <f>'[2]1 этап угл.дисп.'!GQ$31</f>
        <v>669.74976000000026</v>
      </c>
      <c r="O253" s="33">
        <f>'[2]1 этап угл.дисп.'!IY$31</f>
        <v>980.20668000000035</v>
      </c>
      <c r="P253" s="33">
        <f>'[2]1 этап угл.дисп.'!MK$31</f>
        <v>0</v>
      </c>
      <c r="Q253" s="20">
        <f>E253-G253</f>
        <v>0</v>
      </c>
      <c r="R253" s="20">
        <f t="shared" si="57"/>
        <v>0</v>
      </c>
    </row>
    <row r="254" spans="2:19" s="21" customFormat="1" ht="15" customHeight="1" x14ac:dyDescent="0.25">
      <c r="B254" s="61"/>
      <c r="C254" s="28" t="s">
        <v>53</v>
      </c>
      <c r="D254" s="29" t="s">
        <v>33</v>
      </c>
      <c r="E254" s="62">
        <f>'[2]2 этап угл.дисп.'!U$30</f>
        <v>57</v>
      </c>
      <c r="F254" s="33">
        <f>'[2]2 этап угл.дисп.'!DV$30</f>
        <v>344.11891799999995</v>
      </c>
      <c r="G254" s="48">
        <f t="shared" si="62"/>
        <v>57</v>
      </c>
      <c r="H254" s="48">
        <f>'[2]2 этап угл.дисп.'!F$30</f>
        <v>6</v>
      </c>
      <c r="I254" s="48">
        <f>'[2]2 этап угл.дисп.'!J$30</f>
        <v>8</v>
      </c>
      <c r="J254" s="48">
        <f>'[2]2 этап угл.дисп.'!N$30</f>
        <v>43</v>
      </c>
      <c r="K254" s="48">
        <f>'[2]2 этап угл.дисп.'!T$30</f>
        <v>0</v>
      </c>
      <c r="L254" s="33">
        <f t="shared" si="63"/>
        <v>344.11891800000001</v>
      </c>
      <c r="M254" s="33">
        <f>'[2]2 этап угл.дисп.'!AY$30</f>
        <v>36.223044000000002</v>
      </c>
      <c r="N254" s="33">
        <f>'[2]2 этап угл.дисп.'!BS$30</f>
        <v>48.297392000000002</v>
      </c>
      <c r="O254" s="33">
        <f>'[2]2 этап угл.дисп.'!CM$30</f>
        <v>259.59848199999999</v>
      </c>
      <c r="P254" s="33">
        <f>'[2]2 этап угл.дисп.'!DQ$30</f>
        <v>0</v>
      </c>
      <c r="Q254" s="20">
        <f t="shared" si="56"/>
        <v>0</v>
      </c>
      <c r="R254" s="20">
        <f t="shared" si="57"/>
        <v>0</v>
      </c>
    </row>
    <row r="255" spans="2:19" s="21" customFormat="1" ht="15" customHeight="1" x14ac:dyDescent="0.25">
      <c r="B255" s="61"/>
      <c r="C255" s="59" t="s">
        <v>7</v>
      </c>
      <c r="D255" s="59"/>
      <c r="E255" s="60">
        <f>E170+E187+E188+E189+E190+E191+E192+E195+E210+E214+E229+E244+E247+E248+E249+E250+E251+E252+E253+E254</f>
        <v>97718</v>
      </c>
      <c r="F255" s="60">
        <f t="shared" ref="F255:P255" si="64">F170+F187+F188+F189+F190+F191+F192+F195+F210+F214+F229+F244+F247+F248+F249+F250+F251+F252+F253+F254</f>
        <v>203040.78162449042</v>
      </c>
      <c r="G255" s="60">
        <f t="shared" si="64"/>
        <v>97718</v>
      </c>
      <c r="H255" s="60">
        <f t="shared" si="64"/>
        <v>19947</v>
      </c>
      <c r="I255" s="60">
        <f t="shared" si="64"/>
        <v>26092</v>
      </c>
      <c r="J255" s="60">
        <f t="shared" si="64"/>
        <v>27058</v>
      </c>
      <c r="K255" s="60">
        <f t="shared" si="64"/>
        <v>24621</v>
      </c>
      <c r="L255" s="60">
        <f t="shared" si="64"/>
        <v>203040.78162449042</v>
      </c>
      <c r="M255" s="60">
        <f t="shared" si="64"/>
        <v>43858.358204487398</v>
      </c>
      <c r="N255" s="60">
        <f t="shared" si="64"/>
        <v>57011.159533903337</v>
      </c>
      <c r="O255" s="60">
        <f t="shared" si="64"/>
        <v>58403.304944718031</v>
      </c>
      <c r="P255" s="60">
        <f t="shared" si="64"/>
        <v>43767.958941381643</v>
      </c>
      <c r="Q255" s="20">
        <f t="shared" si="56"/>
        <v>0</v>
      </c>
      <c r="R255" s="20">
        <f t="shared" si="57"/>
        <v>0</v>
      </c>
    </row>
    <row r="256" spans="2:19" s="21" customFormat="1" ht="45.2" customHeight="1" x14ac:dyDescent="0.25">
      <c r="B256" s="61" t="s">
        <v>67</v>
      </c>
      <c r="C256" s="28" t="s">
        <v>13</v>
      </c>
      <c r="D256" s="29" t="s">
        <v>14</v>
      </c>
      <c r="E256" s="62">
        <f>E257+E258+E259+E260+E262+E263+E264+E265+E266+E267+E268+E269+E270</f>
        <v>19533</v>
      </c>
      <c r="F256" s="62">
        <f>F257+F258+F259+F260+F262+F263+F264+F265+F266+F267+F268+F269+F270+F1794</f>
        <v>59077.887005304983</v>
      </c>
      <c r="G256" s="62">
        <f t="shared" ref="G256:O256" si="65">G257+G258+G259+G260+G262+G263+G264+G265+G266+G267+G268+G269+G270</f>
        <v>19533</v>
      </c>
      <c r="H256" s="62">
        <f t="shared" si="65"/>
        <v>4055</v>
      </c>
      <c r="I256" s="62">
        <f t="shared" si="65"/>
        <v>4408</v>
      </c>
      <c r="J256" s="62">
        <f t="shared" si="65"/>
        <v>4803</v>
      </c>
      <c r="K256" s="62">
        <f t="shared" si="65"/>
        <v>6267</v>
      </c>
      <c r="L256" s="62">
        <f>L257+L258+L259+L260+L262+L263+L264+L265+L266+L267+L268+L269+L270+L1794</f>
        <v>59077.887005304983</v>
      </c>
      <c r="M256" s="62">
        <f t="shared" si="65"/>
        <v>10072.633455828</v>
      </c>
      <c r="N256" s="62">
        <f t="shared" si="65"/>
        <v>11248.4483990928</v>
      </c>
      <c r="O256" s="62">
        <f t="shared" si="65"/>
        <v>12747.762150127199</v>
      </c>
      <c r="P256" s="62">
        <f>P257+P258+P259+P260+P262+P263+P264+P265+P266+P267+P268+P269+P270+P1794</f>
        <v>25009.043000256992</v>
      </c>
      <c r="Q256" s="20">
        <f t="shared" si="56"/>
        <v>0</v>
      </c>
      <c r="R256" s="20">
        <f t="shared" si="57"/>
        <v>0</v>
      </c>
      <c r="S256" s="44">
        <f>F256-'[1]заб.без.стом.'!$EY$60</f>
        <v>0</v>
      </c>
    </row>
    <row r="257" spans="2:18" s="21" customFormat="1" ht="15" customHeight="1" x14ac:dyDescent="0.25">
      <c r="B257" s="61"/>
      <c r="C257" s="22" t="s">
        <v>16</v>
      </c>
      <c r="D257" s="23" t="s">
        <v>14</v>
      </c>
      <c r="E257" s="64">
        <f>'[1]заб.без.стом.'!W$62</f>
        <v>4923</v>
      </c>
      <c r="F257" s="46">
        <f>'[1]заб.без.стом.'!EU$62</f>
        <v>9990.6563725704</v>
      </c>
      <c r="G257" s="47">
        <f>SUM(H257:K257)</f>
        <v>4923</v>
      </c>
      <c r="H257" s="47">
        <f>'[1]заб.без.стом.'!G$62</f>
        <v>1249</v>
      </c>
      <c r="I257" s="47">
        <f>'[1]заб.без.стом.'!K$62</f>
        <v>1250</v>
      </c>
      <c r="J257" s="47">
        <f>'[1]заб.без.стом.'!O$62</f>
        <v>1118</v>
      </c>
      <c r="K257" s="47">
        <f>'[1]заб.без.стом.'!V$62</f>
        <v>1306</v>
      </c>
      <c r="L257" s="46">
        <f>SUM(M257:P257)</f>
        <v>9990.6563725704</v>
      </c>
      <c r="M257" s="46">
        <f>'[1]заб.без.стом.'!BS$62</f>
        <v>2534.7003472152001</v>
      </c>
      <c r="N257" s="46">
        <f>'[1]заб.без.стом.'!CM$62</f>
        <v>2536.7297310000004</v>
      </c>
      <c r="O257" s="46">
        <f>'[1]заб.без.стом.'!DG$62</f>
        <v>2268.8510714064</v>
      </c>
      <c r="P257" s="46">
        <f>'[1]заб.без.стом.'!EP$62</f>
        <v>2650.3752229488005</v>
      </c>
      <c r="Q257" s="20">
        <f t="shared" si="56"/>
        <v>0</v>
      </c>
      <c r="R257" s="20">
        <f t="shared" si="57"/>
        <v>0</v>
      </c>
    </row>
    <row r="258" spans="2:18" s="21" customFormat="1" ht="15" customHeight="1" x14ac:dyDescent="0.25">
      <c r="B258" s="61"/>
      <c r="C258" s="22" t="s">
        <v>15</v>
      </c>
      <c r="D258" s="23" t="s">
        <v>14</v>
      </c>
      <c r="E258" s="64">
        <f>'[1]заб.без.стом.'!W$64</f>
        <v>5756</v>
      </c>
      <c r="F258" s="46">
        <f>'[1]заб.без.стом.'!EU$64</f>
        <v>18026.439915599996</v>
      </c>
      <c r="G258" s="47">
        <f t="shared" ref="G258:G270" si="66">SUM(H258:K258)</f>
        <v>5756</v>
      </c>
      <c r="H258" s="47">
        <f>'[1]заб.без.стом.'!G$64</f>
        <v>1249</v>
      </c>
      <c r="I258" s="47">
        <f>'[1]заб.без.стом.'!K$64</f>
        <v>1250</v>
      </c>
      <c r="J258" s="47">
        <f>'[1]заб.без.стом.'!O$64</f>
        <v>1250</v>
      </c>
      <c r="K258" s="47">
        <f>'[1]заб.без.стом.'!V$64</f>
        <v>2007</v>
      </c>
      <c r="L258" s="46">
        <f t="shared" ref="L258:L270" si="67">SUM(M258:P258)</f>
        <v>18026.439915599996</v>
      </c>
      <c r="M258" s="46">
        <f>'[1]заб.без.стом.'!BS$64</f>
        <v>3911.5746098999989</v>
      </c>
      <c r="N258" s="46">
        <f>'[1]заб.без.стом.'!CM$64</f>
        <v>3914.7063749999993</v>
      </c>
      <c r="O258" s="46">
        <f>'[1]заб.без.стом.'!DG$64</f>
        <v>3914.7063749999993</v>
      </c>
      <c r="P258" s="46">
        <f>'[1]заб.без.стом.'!EP$64</f>
        <v>6285.4525556999988</v>
      </c>
      <c r="Q258" s="20">
        <f t="shared" si="56"/>
        <v>0</v>
      </c>
      <c r="R258" s="20">
        <f t="shared" si="57"/>
        <v>0</v>
      </c>
    </row>
    <row r="259" spans="2:18" s="21" customFormat="1" ht="15" customHeight="1" x14ac:dyDescent="0.25">
      <c r="B259" s="61"/>
      <c r="C259" s="22" t="s">
        <v>23</v>
      </c>
      <c r="D259" s="23" t="s">
        <v>14</v>
      </c>
      <c r="E259" s="64">
        <f>'[1]заб.без.стом.'!W$66</f>
        <v>728</v>
      </c>
      <c r="F259" s="46">
        <f>'[1]заб.без.стом.'!EU$66</f>
        <v>1860.4187941248001</v>
      </c>
      <c r="G259" s="47">
        <f t="shared" si="66"/>
        <v>728</v>
      </c>
      <c r="H259" s="47">
        <f>'[1]заб.без.стом.'!G$66</f>
        <v>183</v>
      </c>
      <c r="I259" s="47">
        <f>'[1]заб.без.стом.'!K$66</f>
        <v>183</v>
      </c>
      <c r="J259" s="47">
        <f>'[1]заб.без.стом.'!O$66</f>
        <v>207</v>
      </c>
      <c r="K259" s="47">
        <f>'[1]заб.без.стом.'!V$66</f>
        <v>155</v>
      </c>
      <c r="L259" s="46">
        <f t="shared" si="67"/>
        <v>1860.4187941247999</v>
      </c>
      <c r="M259" s="46">
        <f>'[1]заб.без.стом.'!BS$66</f>
        <v>467.66021885280003</v>
      </c>
      <c r="N259" s="46">
        <f>'[1]заб.без.стом.'!CM$66</f>
        <v>467.66021885280003</v>
      </c>
      <c r="O259" s="46">
        <f>'[1]заб.без.стом.'!DG$66</f>
        <v>528.99270657119996</v>
      </c>
      <c r="P259" s="46">
        <f>'[1]заб.без.стом.'!EP$66</f>
        <v>396.10564984800004</v>
      </c>
      <c r="Q259" s="20">
        <f t="shared" si="56"/>
        <v>0</v>
      </c>
      <c r="R259" s="20">
        <f t="shared" si="57"/>
        <v>0</v>
      </c>
    </row>
    <row r="260" spans="2:18" s="21" customFormat="1" ht="32.25" customHeight="1" x14ac:dyDescent="0.25">
      <c r="B260" s="61"/>
      <c r="C260" s="22" t="s">
        <v>18</v>
      </c>
      <c r="D260" s="23" t="s">
        <v>14</v>
      </c>
      <c r="E260" s="64">
        <f>'[1]заб.без.стом.'!W$67</f>
        <v>1179</v>
      </c>
      <c r="F260" s="46">
        <f>'[1]заб.без.стом.'!EU$67</f>
        <v>3101.5748844359996</v>
      </c>
      <c r="G260" s="47">
        <f t="shared" si="66"/>
        <v>1179</v>
      </c>
      <c r="H260" s="47">
        <f>'[1]заб.без.стом.'!G$67</f>
        <v>256</v>
      </c>
      <c r="I260" s="47">
        <f>'[1]заб.без.стом.'!K$67</f>
        <v>294</v>
      </c>
      <c r="J260" s="47">
        <f>'[1]заб.без.стом.'!O$67</f>
        <v>294</v>
      </c>
      <c r="K260" s="47">
        <f>'[1]заб.без.стом.'!V$67</f>
        <v>335</v>
      </c>
      <c r="L260" s="46">
        <f t="shared" si="67"/>
        <v>3101.5748844360005</v>
      </c>
      <c r="M260" s="46">
        <f>'[1]заб.без.стом.'!BS$67</f>
        <v>673.4547671040001</v>
      </c>
      <c r="N260" s="46">
        <f>'[1]заб.без.стом.'!CM$67</f>
        <v>773.420709096</v>
      </c>
      <c r="O260" s="46">
        <f>'[1]заб.без.стом.'!DG$67</f>
        <v>773.420709096</v>
      </c>
      <c r="P260" s="46">
        <f>'[1]заб.без.стом.'!EP$67</f>
        <v>881.27869914000007</v>
      </c>
      <c r="Q260" s="20">
        <f t="shared" si="56"/>
        <v>0</v>
      </c>
      <c r="R260" s="20">
        <f t="shared" si="57"/>
        <v>0</v>
      </c>
    </row>
    <row r="261" spans="2:18" s="21" customFormat="1" ht="32.25" customHeight="1" x14ac:dyDescent="0.25">
      <c r="B261" s="61"/>
      <c r="C261" s="22" t="s">
        <v>19</v>
      </c>
      <c r="D261" s="23" t="s">
        <v>14</v>
      </c>
      <c r="E261" s="64">
        <v>66</v>
      </c>
      <c r="F261" s="46">
        <v>142.75819999999999</v>
      </c>
      <c r="G261" s="47">
        <f t="shared" si="66"/>
        <v>66</v>
      </c>
      <c r="H261" s="47"/>
      <c r="I261" s="47">
        <v>33</v>
      </c>
      <c r="J261" s="47"/>
      <c r="K261" s="47">
        <v>33</v>
      </c>
      <c r="L261" s="46">
        <f t="shared" si="67"/>
        <v>142.75819999999999</v>
      </c>
      <c r="M261" s="46"/>
      <c r="N261" s="46">
        <v>71.379099999999994</v>
      </c>
      <c r="O261" s="46"/>
      <c r="P261" s="46">
        <v>71.379099999999994</v>
      </c>
      <c r="Q261" s="20">
        <f t="shared" si="56"/>
        <v>0</v>
      </c>
      <c r="R261" s="20">
        <f t="shared" si="57"/>
        <v>0</v>
      </c>
    </row>
    <row r="262" spans="2:18" s="21" customFormat="1" ht="15" customHeight="1" x14ac:dyDescent="0.25">
      <c r="B262" s="61"/>
      <c r="C262" s="22" t="s">
        <v>20</v>
      </c>
      <c r="D262" s="23" t="s">
        <v>14</v>
      </c>
      <c r="E262" s="64">
        <f>'[1]заб.без.стом.'!W$68</f>
        <v>1191</v>
      </c>
      <c r="F262" s="46">
        <f>'[1]заб.без.стом.'!EU$68</f>
        <v>2804.9090400432001</v>
      </c>
      <c r="G262" s="47">
        <f t="shared" si="66"/>
        <v>1191</v>
      </c>
      <c r="H262" s="47">
        <f>'[1]заб.без.стом.'!G$68</f>
        <v>239</v>
      </c>
      <c r="I262" s="47">
        <f>'[1]заб.без.стом.'!K$68</f>
        <v>294</v>
      </c>
      <c r="J262" s="47">
        <f>'[1]заб.без.стом.'!O$68</f>
        <v>294</v>
      </c>
      <c r="K262" s="47">
        <f>'[1]заб.без.стом.'!V$68</f>
        <v>364</v>
      </c>
      <c r="L262" s="46">
        <f t="shared" si="67"/>
        <v>2804.9090400431996</v>
      </c>
      <c r="M262" s="46">
        <f>'[1]заб.без.стом.'!BS$68</f>
        <v>562.86587789279997</v>
      </c>
      <c r="N262" s="46">
        <f>'[1]заб.без.стом.'!CM$68</f>
        <v>692.39568242879989</v>
      </c>
      <c r="O262" s="46">
        <f>'[1]заб.без.стом.'!DG$68</f>
        <v>692.39568242879989</v>
      </c>
      <c r="P262" s="46">
        <f>'[1]заб.без.стом.'!EP$68</f>
        <v>857.25179729279989</v>
      </c>
      <c r="Q262" s="20">
        <f t="shared" si="56"/>
        <v>0</v>
      </c>
      <c r="R262" s="20">
        <f t="shared" si="57"/>
        <v>0</v>
      </c>
    </row>
    <row r="263" spans="2:18" s="21" customFormat="1" ht="15" customHeight="1" x14ac:dyDescent="0.25">
      <c r="B263" s="61"/>
      <c r="C263" s="22" t="s">
        <v>24</v>
      </c>
      <c r="D263" s="23" t="s">
        <v>14</v>
      </c>
      <c r="E263" s="64">
        <f>'[1]заб.без.стом.'!W$69</f>
        <v>726</v>
      </c>
      <c r="F263" s="46">
        <f>'[1]заб.без.стом.'!EU$69</f>
        <v>1436.9540443632</v>
      </c>
      <c r="G263" s="47">
        <f t="shared" si="66"/>
        <v>726</v>
      </c>
      <c r="H263" s="47">
        <f>'[1]заб.без.стом.'!G$69</f>
        <v>151</v>
      </c>
      <c r="I263" s="47">
        <f>'[1]заб.без.стом.'!K$69</f>
        <v>180</v>
      </c>
      <c r="J263" s="47">
        <f>'[1]заб.без.стом.'!O$69</f>
        <v>180</v>
      </c>
      <c r="K263" s="47">
        <f>'[1]заб.без.стом.'!V$69</f>
        <v>215</v>
      </c>
      <c r="L263" s="46">
        <f t="shared" si="67"/>
        <v>1436.9540443632</v>
      </c>
      <c r="M263" s="46">
        <f>'[1]заб.без.стом.'!BS$69</f>
        <v>298.87060702319997</v>
      </c>
      <c r="N263" s="46">
        <f>'[1]заб.без.стом.'!CM$69</f>
        <v>356.26959777599996</v>
      </c>
      <c r="O263" s="46">
        <f>'[1]заб.без.стом.'!DG$69</f>
        <v>356.26959777599996</v>
      </c>
      <c r="P263" s="46">
        <f>'[1]заб.без.стом.'!EP$69</f>
        <v>425.54424178800002</v>
      </c>
      <c r="Q263" s="20">
        <f t="shared" si="56"/>
        <v>0</v>
      </c>
      <c r="R263" s="20">
        <f t="shared" si="57"/>
        <v>0</v>
      </c>
    </row>
    <row r="264" spans="2:18" s="21" customFormat="1" ht="15" customHeight="1" x14ac:dyDescent="0.25">
      <c r="B264" s="61"/>
      <c r="C264" s="22" t="s">
        <v>21</v>
      </c>
      <c r="D264" s="23" t="s">
        <v>14</v>
      </c>
      <c r="E264" s="64">
        <f>'[1]заб.без.стом.'!W$70</f>
        <v>1386</v>
      </c>
      <c r="F264" s="46">
        <f>'[1]заб.без.стом.'!EU$70</f>
        <v>5382.3767714640007</v>
      </c>
      <c r="G264" s="47">
        <f t="shared" si="66"/>
        <v>1386</v>
      </c>
      <c r="H264" s="47">
        <f>'[1]заб.без.стом.'!G$70</f>
        <v>0</v>
      </c>
      <c r="I264" s="47">
        <f>'[1]заб.без.стом.'!K$70</f>
        <v>225</v>
      </c>
      <c r="J264" s="47">
        <f>'[1]заб.без.стом.'!O$70</f>
        <v>594</v>
      </c>
      <c r="K264" s="47">
        <f>'[1]заб.без.стом.'!V$70</f>
        <v>567</v>
      </c>
      <c r="L264" s="46">
        <f t="shared" si="67"/>
        <v>5382.3767714640007</v>
      </c>
      <c r="M264" s="46">
        <f>'[1]заб.без.стом.'!BS$70</f>
        <v>0</v>
      </c>
      <c r="N264" s="46">
        <f>'[1]заб.без.стом.'!CM$70</f>
        <v>873.76246289999995</v>
      </c>
      <c r="O264" s="46">
        <f>'[1]заб.без.стом.'!DG$70</f>
        <v>2306.7329020560001</v>
      </c>
      <c r="P264" s="46">
        <f>'[1]заб.без.стом.'!EP$70</f>
        <v>2201.8814065080005</v>
      </c>
      <c r="Q264" s="20">
        <f t="shared" si="56"/>
        <v>0</v>
      </c>
      <c r="R264" s="20">
        <f t="shared" si="57"/>
        <v>0</v>
      </c>
    </row>
    <row r="265" spans="2:18" s="21" customFormat="1" ht="15" customHeight="1" x14ac:dyDescent="0.25">
      <c r="B265" s="61"/>
      <c r="C265" s="22" t="s">
        <v>25</v>
      </c>
      <c r="D265" s="23" t="s">
        <v>14</v>
      </c>
      <c r="E265" s="64">
        <f>'[1]заб.без.стом.'!W$71</f>
        <v>714</v>
      </c>
      <c r="F265" s="46">
        <f>'[1]заб.без.стом.'!EU$71</f>
        <v>1788.8642251200004</v>
      </c>
      <c r="G265" s="47">
        <f t="shared" si="66"/>
        <v>714</v>
      </c>
      <c r="H265" s="47">
        <f>'[1]заб.без.стом.'!G$71</f>
        <v>153</v>
      </c>
      <c r="I265" s="47">
        <f>'[1]заб.без.стом.'!K$71</f>
        <v>153</v>
      </c>
      <c r="J265" s="47">
        <f>'[1]заб.без.стом.'!O$71</f>
        <v>155</v>
      </c>
      <c r="K265" s="47">
        <f>'[1]заб.без.стом.'!V$71</f>
        <v>253</v>
      </c>
      <c r="L265" s="46">
        <f t="shared" si="67"/>
        <v>1788.8642251200001</v>
      </c>
      <c r="M265" s="46">
        <f>'[1]заб.без.стом.'!BS$71</f>
        <v>383.32804823999999</v>
      </c>
      <c r="N265" s="46">
        <f>'[1]заб.без.стом.'!CM$71</f>
        <v>383.32804823999999</v>
      </c>
      <c r="O265" s="46">
        <f>'[1]заб.без.стом.'!DG$71</f>
        <v>388.33887240000001</v>
      </c>
      <c r="P265" s="46">
        <f>'[1]заб.без.стом.'!EP$71</f>
        <v>633.86925624000014</v>
      </c>
      <c r="Q265" s="20">
        <f t="shared" si="56"/>
        <v>0</v>
      </c>
      <c r="R265" s="20">
        <f t="shared" si="57"/>
        <v>0</v>
      </c>
    </row>
    <row r="266" spans="2:18" s="21" customFormat="1" ht="15" customHeight="1" x14ac:dyDescent="0.25">
      <c r="B266" s="61"/>
      <c r="C266" s="22" t="s">
        <v>22</v>
      </c>
      <c r="D266" s="23" t="s">
        <v>14</v>
      </c>
      <c r="E266" s="64">
        <f>'[1]заб.без.стом.'!W$72</f>
        <v>487</v>
      </c>
      <c r="F266" s="46">
        <f>'[1]заб.без.стом.'!EU$72</f>
        <v>1293.3438239375998</v>
      </c>
      <c r="G266" s="47">
        <f t="shared" si="66"/>
        <v>487</v>
      </c>
      <c r="H266" s="47">
        <f>'[1]заб.без.стом.'!G$72</f>
        <v>117</v>
      </c>
      <c r="I266" s="47">
        <f>'[1]заб.без.стом.'!K$72</f>
        <v>120</v>
      </c>
      <c r="J266" s="47">
        <f>'[1]заб.без.стом.'!O$72</f>
        <v>120</v>
      </c>
      <c r="K266" s="47">
        <f>'[1]заб.без.стом.'!V$72</f>
        <v>130</v>
      </c>
      <c r="L266" s="46">
        <f t="shared" si="67"/>
        <v>1293.3438239376001</v>
      </c>
      <c r="M266" s="46">
        <f>'[1]заб.без.стом.'!BS$72</f>
        <v>310.72120616160004</v>
      </c>
      <c r="N266" s="46">
        <f>'[1]заб.без.стом.'!CM$72</f>
        <v>318.68841657600001</v>
      </c>
      <c r="O266" s="46">
        <f>'[1]заб.без.стом.'!DG$72</f>
        <v>318.68841657600001</v>
      </c>
      <c r="P266" s="46">
        <f>'[1]заб.без.стом.'!EP$72</f>
        <v>345.24578462400007</v>
      </c>
      <c r="Q266" s="20">
        <f t="shared" si="56"/>
        <v>0</v>
      </c>
      <c r="R266" s="20">
        <f t="shared" si="57"/>
        <v>0</v>
      </c>
    </row>
    <row r="267" spans="2:18" s="21" customFormat="1" ht="15" customHeight="1" x14ac:dyDescent="0.25">
      <c r="B267" s="61"/>
      <c r="C267" s="22" t="s">
        <v>26</v>
      </c>
      <c r="D267" s="23" t="s">
        <v>14</v>
      </c>
      <c r="E267" s="64">
        <f>'[1]заб.без.стом.'!W$73</f>
        <v>514</v>
      </c>
      <c r="F267" s="46">
        <f>'[1]заб.без.стом.'!EU$73</f>
        <v>1043.1032653872001</v>
      </c>
      <c r="G267" s="47">
        <f t="shared" si="66"/>
        <v>514</v>
      </c>
      <c r="H267" s="47">
        <f>'[1]заб.без.стом.'!G$73</f>
        <v>110</v>
      </c>
      <c r="I267" s="47">
        <f>'[1]заб.без.стом.'!K$73</f>
        <v>111</v>
      </c>
      <c r="J267" s="47">
        <f>'[1]заб.без.стом.'!O$73</f>
        <v>111</v>
      </c>
      <c r="K267" s="47">
        <f>'[1]заб.без.стом.'!V$73</f>
        <v>182</v>
      </c>
      <c r="L267" s="46">
        <f t="shared" si="67"/>
        <v>1043.1032653872001</v>
      </c>
      <c r="M267" s="46">
        <f>'[1]заб.без.стом.'!BS$73</f>
        <v>223.23221632799999</v>
      </c>
      <c r="N267" s="46">
        <f>'[1]заб.без.стом.'!CM$73</f>
        <v>225.26160011280001</v>
      </c>
      <c r="O267" s="46">
        <f>'[1]заб.без.стом.'!DG$73</f>
        <v>225.26160011280001</v>
      </c>
      <c r="P267" s="46">
        <f>'[1]заб.без.стом.'!EP$73</f>
        <v>369.34784883360004</v>
      </c>
      <c r="Q267" s="20">
        <f t="shared" si="56"/>
        <v>0</v>
      </c>
      <c r="R267" s="20">
        <f t="shared" si="57"/>
        <v>0</v>
      </c>
    </row>
    <row r="268" spans="2:18" s="21" customFormat="1" ht="15" customHeight="1" x14ac:dyDescent="0.25">
      <c r="B268" s="61"/>
      <c r="C268" s="67" t="s">
        <v>17</v>
      </c>
      <c r="D268" s="23" t="s">
        <v>14</v>
      </c>
      <c r="E268" s="64">
        <f>'[1]заб.без.стом.'!W$74</f>
        <v>768</v>
      </c>
      <c r="F268" s="46">
        <f>'[1]заб.без.стом.'!EU$74</f>
        <v>1558.5667467264</v>
      </c>
      <c r="G268" s="47">
        <f t="shared" si="66"/>
        <v>768</v>
      </c>
      <c r="H268" s="47">
        <f>'[1]заб.без.стом.'!G$74</f>
        <v>168</v>
      </c>
      <c r="I268" s="47">
        <f>'[1]заб.без.стом.'!K$74</f>
        <v>168</v>
      </c>
      <c r="J268" s="47">
        <f>'[1]заб.без.стом.'!O$74</f>
        <v>168</v>
      </c>
      <c r="K268" s="47">
        <f>'[1]заб.без.стом.'!V$74</f>
        <v>264</v>
      </c>
      <c r="L268" s="46">
        <f t="shared" si="67"/>
        <v>1558.5667467264</v>
      </c>
      <c r="M268" s="46">
        <f>'[1]заб.без.стом.'!BS$74</f>
        <v>340.93647584639996</v>
      </c>
      <c r="N268" s="46">
        <f>'[1]заб.без.стом.'!CM$74</f>
        <v>340.93647584639996</v>
      </c>
      <c r="O268" s="46">
        <f>'[1]заб.без.стом.'!DG$74</f>
        <v>340.93647584639996</v>
      </c>
      <c r="P268" s="46">
        <f>'[1]заб.без.стом.'!EP$74</f>
        <v>535.7573191872001</v>
      </c>
      <c r="Q268" s="20">
        <f t="shared" si="56"/>
        <v>0</v>
      </c>
      <c r="R268" s="20">
        <f t="shared" si="57"/>
        <v>0</v>
      </c>
    </row>
    <row r="269" spans="2:18" s="21" customFormat="1" ht="15" customHeight="1" x14ac:dyDescent="0.25">
      <c r="B269" s="61"/>
      <c r="C269" s="35" t="s">
        <v>68</v>
      </c>
      <c r="D269" s="23" t="s">
        <v>14</v>
      </c>
      <c r="E269" s="64">
        <f>'[1]заб.без.стом.'!W$75</f>
        <v>330</v>
      </c>
      <c r="F269" s="46">
        <f>'[1]заб.без.стом.'!EU$75</f>
        <v>669.69664898400003</v>
      </c>
      <c r="G269" s="47">
        <f t="shared" si="66"/>
        <v>330</v>
      </c>
      <c r="H269" s="47">
        <f>'[1]заб.без.стом.'!G$75</f>
        <v>0</v>
      </c>
      <c r="I269" s="47">
        <f>'[1]заб.без.стом.'!K$75</f>
        <v>0</v>
      </c>
      <c r="J269" s="47">
        <f>'[1]заб.без.стом.'!O$75</f>
        <v>132</v>
      </c>
      <c r="K269" s="47">
        <f>'[1]заб.без.стом.'!V$75</f>
        <v>198</v>
      </c>
      <c r="L269" s="46">
        <f t="shared" si="67"/>
        <v>669.69664898400015</v>
      </c>
      <c r="M269" s="46">
        <f>'[1]заб.без.стом.'!BS$75</f>
        <v>0</v>
      </c>
      <c r="N269" s="46">
        <f>'[1]заб.без.стом.'!CM$75</f>
        <v>0</v>
      </c>
      <c r="O269" s="46">
        <f>'[1]заб.без.стом.'!DG$75</f>
        <v>267.87865959360005</v>
      </c>
      <c r="P269" s="46">
        <f>'[1]заб.без.стом.'!EP$75</f>
        <v>401.81798939040004</v>
      </c>
      <c r="Q269" s="20">
        <f t="shared" si="56"/>
        <v>0</v>
      </c>
      <c r="R269" s="20">
        <f t="shared" si="57"/>
        <v>0</v>
      </c>
    </row>
    <row r="270" spans="2:18" s="21" customFormat="1" ht="15" customHeight="1" x14ac:dyDescent="0.25">
      <c r="B270" s="61"/>
      <c r="C270" s="35" t="s">
        <v>57</v>
      </c>
      <c r="D270" s="23" t="s">
        <v>14</v>
      </c>
      <c r="E270" s="64">
        <f>'[1]заб.без.стом.'!W$76</f>
        <v>831</v>
      </c>
      <c r="F270" s="46">
        <f>'[1]заб.без.стом.'!EU$76</f>
        <v>1686.4179251688001</v>
      </c>
      <c r="G270" s="47">
        <f t="shared" si="66"/>
        <v>831</v>
      </c>
      <c r="H270" s="47">
        <f>'[1]заб.без.стом.'!G$76</f>
        <v>180</v>
      </c>
      <c r="I270" s="47">
        <f>'[1]заб.без.стом.'!K$76</f>
        <v>180</v>
      </c>
      <c r="J270" s="47">
        <f>'[1]заб.без.стом.'!O$76</f>
        <v>180</v>
      </c>
      <c r="K270" s="47">
        <f>'[1]заб.без.стом.'!V$76</f>
        <v>291</v>
      </c>
      <c r="L270" s="46">
        <f t="shared" si="67"/>
        <v>1686.4179251688001</v>
      </c>
      <c r="M270" s="46">
        <f>'[1]заб.без.стом.'!BS$76</f>
        <v>365.28908126400006</v>
      </c>
      <c r="N270" s="46">
        <f>'[1]заб.без.стом.'!CM$76</f>
        <v>365.28908126400006</v>
      </c>
      <c r="O270" s="46">
        <f>'[1]заб.без.стом.'!DG$76</f>
        <v>365.28908126400006</v>
      </c>
      <c r="P270" s="46">
        <f>'[1]заб.без.стом.'!EP$76</f>
        <v>590.55068137680007</v>
      </c>
      <c r="Q270" s="20">
        <f t="shared" si="56"/>
        <v>0</v>
      </c>
      <c r="R270" s="20">
        <f t="shared" si="57"/>
        <v>0</v>
      </c>
    </row>
    <row r="271" spans="2:18" s="21" customFormat="1" ht="15" customHeight="1" x14ac:dyDescent="0.25">
      <c r="B271" s="61"/>
      <c r="C271" s="28" t="s">
        <v>29</v>
      </c>
      <c r="D271" s="29" t="s">
        <v>14</v>
      </c>
      <c r="E271" s="62">
        <f>'[1]стом обр.'!W$16</f>
        <v>1100</v>
      </c>
      <c r="F271" s="33">
        <f>'[1]стом обр.'!FL$16</f>
        <v>2144.4597503999998</v>
      </c>
      <c r="G271" s="68">
        <f>H271+I271+J271+K271</f>
        <v>1100</v>
      </c>
      <c r="H271" s="48">
        <f>'[1]стом обр.'!G$16</f>
        <v>206</v>
      </c>
      <c r="I271" s="48">
        <f>'[1]стом обр.'!K$16</f>
        <v>210</v>
      </c>
      <c r="J271" s="48">
        <f>'[1]стом обр.'!O$16</f>
        <v>210</v>
      </c>
      <c r="K271" s="48">
        <f>'[1]стом обр.'!V$16</f>
        <v>474</v>
      </c>
      <c r="L271" s="33">
        <f>M271+N271+O271+P271</f>
        <v>2144.4597504000003</v>
      </c>
      <c r="M271" s="33">
        <f>'[1]стом обр.'!CJ$16</f>
        <v>401.59882598399997</v>
      </c>
      <c r="N271" s="33">
        <f>'[1]стом обр.'!DD$16</f>
        <v>409.39686144000001</v>
      </c>
      <c r="O271" s="33">
        <f>'[1]стом обр.'!DX$16</f>
        <v>409.39686144000001</v>
      </c>
      <c r="P271" s="33">
        <f>'[1]стом обр.'!FG$16</f>
        <v>924.06720153600008</v>
      </c>
      <c r="Q271" s="20">
        <f t="shared" si="56"/>
        <v>0</v>
      </c>
      <c r="R271" s="20">
        <f t="shared" si="57"/>
        <v>0</v>
      </c>
    </row>
    <row r="272" spans="2:18" s="21" customFormat="1" ht="15" customHeight="1" x14ac:dyDescent="0.25">
      <c r="B272" s="65"/>
      <c r="C272" s="28" t="s">
        <v>30</v>
      </c>
      <c r="D272" s="29" t="s">
        <v>31</v>
      </c>
      <c r="E272" s="62">
        <f>'[1]КТ,МРТ,Услуги'!Y$338</f>
        <v>0</v>
      </c>
      <c r="F272" s="33">
        <f>'[1]КТ,МРТ,Услуги'!EE$338</f>
        <v>0</v>
      </c>
      <c r="G272" s="68">
        <f>SUBTOTAL(9,H272:K272)</f>
        <v>0</v>
      </c>
      <c r="H272" s="48">
        <f>'[1]КТ,МРТ,Услуги'!H$338</f>
        <v>0</v>
      </c>
      <c r="I272" s="48">
        <f>'[1]КТ,МРТ,Услуги'!L$338</f>
        <v>0</v>
      </c>
      <c r="J272" s="48">
        <f>'[1]КТ,МРТ,Услуги'!Q$338</f>
        <v>0</v>
      </c>
      <c r="K272" s="48">
        <f>'[1]КТ,МРТ,Услуги'!X$338</f>
        <v>0</v>
      </c>
      <c r="L272" s="33">
        <f>SUBTOTAL(9,M272:P272)</f>
        <v>0</v>
      </c>
      <c r="M272" s="33">
        <f>'[1]КТ,МРТ,Услуги'!BC$338</f>
        <v>0</v>
      </c>
      <c r="N272" s="33">
        <f>'[1]КТ,МРТ,Услуги'!BW$338</f>
        <v>0</v>
      </c>
      <c r="O272" s="33">
        <f>'[1]КТ,МРТ,Услуги'!CQ$338</f>
        <v>0</v>
      </c>
      <c r="P272" s="33">
        <f>'[1]КТ,МРТ,Услуги'!DZ$338</f>
        <v>0</v>
      </c>
      <c r="Q272" s="20">
        <f t="shared" si="56"/>
        <v>0</v>
      </c>
      <c r="R272" s="20">
        <f t="shared" si="57"/>
        <v>0</v>
      </c>
    </row>
    <row r="273" spans="2:18" s="21" customFormat="1" ht="15" customHeight="1" x14ac:dyDescent="0.25">
      <c r="B273" s="61"/>
      <c r="C273" s="28" t="s">
        <v>32</v>
      </c>
      <c r="D273" s="29" t="s">
        <v>33</v>
      </c>
      <c r="E273" s="62">
        <f>SUM(E274:E276)</f>
        <v>6154</v>
      </c>
      <c r="F273" s="62">
        <f t="shared" ref="F273:P273" si="68">SUM(F274:F276)</f>
        <v>8014.8391754204004</v>
      </c>
      <c r="G273" s="62">
        <f t="shared" si="68"/>
        <v>6154</v>
      </c>
      <c r="H273" s="62">
        <f t="shared" si="68"/>
        <v>1229</v>
      </c>
      <c r="I273" s="62">
        <f t="shared" si="68"/>
        <v>1303</v>
      </c>
      <c r="J273" s="62">
        <f t="shared" si="68"/>
        <v>1307</v>
      </c>
      <c r="K273" s="62">
        <f t="shared" si="68"/>
        <v>2315</v>
      </c>
      <c r="L273" s="62">
        <f t="shared" si="68"/>
        <v>8014.8391754204004</v>
      </c>
      <c r="M273" s="62">
        <f t="shared" si="68"/>
        <v>1644.9607520074001</v>
      </c>
      <c r="N273" s="62">
        <f t="shared" si="68"/>
        <v>1752.3319406174001</v>
      </c>
      <c r="O273" s="62">
        <f t="shared" si="68"/>
        <v>1758.4005482667999</v>
      </c>
      <c r="P273" s="62">
        <f t="shared" si="68"/>
        <v>2859.1459345288004</v>
      </c>
      <c r="Q273" s="20">
        <f t="shared" si="56"/>
        <v>0</v>
      </c>
      <c r="R273" s="20">
        <f t="shared" si="57"/>
        <v>0</v>
      </c>
    </row>
    <row r="274" spans="2:18" s="21" customFormat="1" ht="15" customHeight="1" x14ac:dyDescent="0.25">
      <c r="B274" s="61"/>
      <c r="C274" s="34" t="s">
        <v>16</v>
      </c>
      <c r="D274" s="23" t="s">
        <v>33</v>
      </c>
      <c r="E274" s="64">
        <f>'[1]неотложка с коэф'!W$21</f>
        <v>3667</v>
      </c>
      <c r="F274" s="46">
        <f>'[1]неотложка с коэф'!EU$21</f>
        <v>3981.2845811284001</v>
      </c>
      <c r="G274" s="69">
        <f>SUM(H274:K274)</f>
        <v>3667</v>
      </c>
      <c r="H274" s="47">
        <f>'[1]неотложка с коэф'!G$21</f>
        <v>665</v>
      </c>
      <c r="I274" s="47">
        <f>'[1]неотложка с коэф'!K$21</f>
        <v>690</v>
      </c>
      <c r="J274" s="47">
        <f>'[1]неотложка с коэф'!O$21</f>
        <v>690</v>
      </c>
      <c r="K274" s="47">
        <f>'[1]неотложка с коэф'!V$21</f>
        <v>1622</v>
      </c>
      <c r="L274" s="46">
        <f>SUM(M274:P274)</f>
        <v>3981.284581128401</v>
      </c>
      <c r="M274" s="46">
        <f>'[1]неотложка с коэф'!BS$21</f>
        <v>721.99461315800011</v>
      </c>
      <c r="N274" s="46">
        <f>'[1]неотложка с коэф'!CM$21</f>
        <v>749.13726778800014</v>
      </c>
      <c r="O274" s="46">
        <f>'[1]неотложка с коэф'!DG$21</f>
        <v>749.13726778800014</v>
      </c>
      <c r="P274" s="46">
        <f>'[1]неотложка с коэф'!EP$21</f>
        <v>1761.0154323944002</v>
      </c>
      <c r="Q274" s="20">
        <f t="shared" si="56"/>
        <v>0</v>
      </c>
      <c r="R274" s="20">
        <f t="shared" si="57"/>
        <v>0</v>
      </c>
    </row>
    <row r="275" spans="2:18" s="21" customFormat="1" ht="15" customHeight="1" x14ac:dyDescent="0.25">
      <c r="B275" s="61"/>
      <c r="C275" s="34" t="s">
        <v>15</v>
      </c>
      <c r="D275" s="23" t="s">
        <v>33</v>
      </c>
      <c r="E275" s="64">
        <f>'[1]неотложка с коэф'!W$22</f>
        <v>2407</v>
      </c>
      <c r="F275" s="46">
        <f>'[1]неотложка с коэф'!EU$22</f>
        <v>3941.0220671400002</v>
      </c>
      <c r="G275" s="69">
        <f>SUM(H275:K275)</f>
        <v>2407</v>
      </c>
      <c r="H275" s="47">
        <f>'[1]неотложка с коэф'!G$22</f>
        <v>563</v>
      </c>
      <c r="I275" s="47">
        <f>'[1]неотложка с коэф'!K$22</f>
        <v>612</v>
      </c>
      <c r="J275" s="47">
        <f>'[1]неотложка с коэф'!O$22</f>
        <v>615</v>
      </c>
      <c r="K275" s="47">
        <f>'[1]неотложка с коэф'!V$22</f>
        <v>617</v>
      </c>
      <c r="L275" s="46">
        <f>SUM(M275:P275)</f>
        <v>3941.0220671399998</v>
      </c>
      <c r="M275" s="46">
        <f>'[1]неотложка с коэф'!BS$22</f>
        <v>921.80948225999998</v>
      </c>
      <c r="N275" s="46">
        <f>'[1]неотложка с коэф'!CM$22</f>
        <v>1002.0380162399999</v>
      </c>
      <c r="O275" s="46">
        <f>'[1]неотложка с коэф'!DG$22</f>
        <v>1006.9499672999999</v>
      </c>
      <c r="P275" s="46">
        <f>'[1]неотложка с коэф'!EP$22</f>
        <v>1010.2246013399999</v>
      </c>
      <c r="Q275" s="20">
        <f t="shared" si="56"/>
        <v>0</v>
      </c>
      <c r="R275" s="20">
        <f t="shared" si="57"/>
        <v>0</v>
      </c>
    </row>
    <row r="276" spans="2:18" s="21" customFormat="1" ht="15" customHeight="1" x14ac:dyDescent="0.25">
      <c r="B276" s="61"/>
      <c r="C276" s="39" t="s">
        <v>20</v>
      </c>
      <c r="D276" s="23" t="s">
        <v>33</v>
      </c>
      <c r="E276" s="64">
        <f>'[1]неотложка с коэф'!W$23</f>
        <v>80</v>
      </c>
      <c r="F276" s="46">
        <f>'[1]неотложка с коэф'!EU$23</f>
        <v>92.532527152000029</v>
      </c>
      <c r="G276" s="69">
        <f>SUM(H276:K276)</f>
        <v>80</v>
      </c>
      <c r="H276" s="47">
        <f>'[1]неотложка с коэф'!G$23</f>
        <v>1</v>
      </c>
      <c r="I276" s="47">
        <f>'[1]неотложка с коэф'!K$23</f>
        <v>1</v>
      </c>
      <c r="J276" s="47">
        <f>'[1]неотложка с коэф'!O$23</f>
        <v>2</v>
      </c>
      <c r="K276" s="47">
        <f>'[1]неотложка с коэф'!V$23</f>
        <v>76</v>
      </c>
      <c r="L276" s="46">
        <f>SUM(M276:P276)</f>
        <v>92.532527152000029</v>
      </c>
      <c r="M276" s="46">
        <f>'[1]неотложка с коэф'!BS$23</f>
        <v>1.1566565894000003</v>
      </c>
      <c r="N276" s="46">
        <f>'[1]неотложка с коэф'!CM$23</f>
        <v>1.1566565894000003</v>
      </c>
      <c r="O276" s="46">
        <f>'[1]неотложка с коэф'!DG$23</f>
        <v>2.3133131788000005</v>
      </c>
      <c r="P276" s="46">
        <f>'[1]неотложка с коэф'!EP$23</f>
        <v>87.905900794400026</v>
      </c>
      <c r="Q276" s="20">
        <f t="shared" si="56"/>
        <v>0</v>
      </c>
      <c r="R276" s="20">
        <f t="shared" si="57"/>
        <v>0</v>
      </c>
    </row>
    <row r="277" spans="2:18" s="21" customFormat="1" ht="15" customHeight="1" x14ac:dyDescent="0.25">
      <c r="B277" s="61"/>
      <c r="C277" s="28" t="s">
        <v>34</v>
      </c>
      <c r="D277" s="29" t="s">
        <v>33</v>
      </c>
      <c r="E277" s="62">
        <f>SUM(E278:E290)</f>
        <v>1692</v>
      </c>
      <c r="F277" s="62">
        <f t="shared" ref="F277:P277" si="69">SUM(F278:F290)</f>
        <v>3512.393390610001</v>
      </c>
      <c r="G277" s="62">
        <f t="shared" si="69"/>
        <v>1692</v>
      </c>
      <c r="H277" s="62">
        <f t="shared" si="69"/>
        <v>368</v>
      </c>
      <c r="I277" s="62">
        <f t="shared" si="69"/>
        <v>413</v>
      </c>
      <c r="J277" s="62">
        <f t="shared" si="69"/>
        <v>360</v>
      </c>
      <c r="K277" s="62">
        <f t="shared" si="69"/>
        <v>551</v>
      </c>
      <c r="L277" s="62">
        <f t="shared" si="69"/>
        <v>3512.3933906100006</v>
      </c>
      <c r="M277" s="62">
        <f t="shared" si="69"/>
        <v>745.80142182000009</v>
      </c>
      <c r="N277" s="62">
        <f t="shared" si="69"/>
        <v>844.45620909000024</v>
      </c>
      <c r="O277" s="62">
        <f t="shared" si="69"/>
        <v>732.75958431000004</v>
      </c>
      <c r="P277" s="62">
        <f t="shared" si="69"/>
        <v>1189.3761753900003</v>
      </c>
      <c r="Q277" s="20">
        <f t="shared" si="56"/>
        <v>0</v>
      </c>
      <c r="R277" s="20">
        <f t="shared" si="57"/>
        <v>0</v>
      </c>
    </row>
    <row r="278" spans="2:18" s="21" customFormat="1" ht="15" customHeight="1" x14ac:dyDescent="0.25">
      <c r="B278" s="61"/>
      <c r="C278" s="55" t="s">
        <v>16</v>
      </c>
      <c r="D278" s="23" t="s">
        <v>33</v>
      </c>
      <c r="E278" s="64">
        <f>[1]ДНХБ!W$52</f>
        <v>475</v>
      </c>
      <c r="F278" s="46">
        <f>[1]ДНХБ!EI$52</f>
        <v>882.63807450000013</v>
      </c>
      <c r="G278" s="69">
        <f>SUM(H278:K278)</f>
        <v>475</v>
      </c>
      <c r="H278" s="47">
        <f>[1]ДНХБ!G$52</f>
        <v>120</v>
      </c>
      <c r="I278" s="47">
        <f>[1]ДНХБ!K$52</f>
        <v>128</v>
      </c>
      <c r="J278" s="47">
        <f>[1]ДНХБ!O$52</f>
        <v>84</v>
      </c>
      <c r="K278" s="47">
        <f>[1]ДНХБ!V$52</f>
        <v>143</v>
      </c>
      <c r="L278" s="46">
        <f>SUM(M278:P278)</f>
        <v>882.63807450000013</v>
      </c>
      <c r="M278" s="46">
        <f>[1]ДНХБ!BG$52</f>
        <v>222.98225040000003</v>
      </c>
      <c r="N278" s="46">
        <f>[1]ДНХБ!CA$52</f>
        <v>237.84773376000001</v>
      </c>
      <c r="O278" s="46">
        <f>[1]ДНХБ!CU$52</f>
        <v>156.08757528000004</v>
      </c>
      <c r="P278" s="46">
        <f>[1]ДНХБ!ED$52</f>
        <v>265.72051506000003</v>
      </c>
      <c r="Q278" s="20">
        <f t="shared" si="56"/>
        <v>0</v>
      </c>
      <c r="R278" s="20">
        <f t="shared" si="57"/>
        <v>0</v>
      </c>
    </row>
    <row r="279" spans="2:18" s="21" customFormat="1" ht="15" customHeight="1" x14ac:dyDescent="0.25">
      <c r="B279" s="61"/>
      <c r="C279" s="55" t="s">
        <v>15</v>
      </c>
      <c r="D279" s="23" t="s">
        <v>33</v>
      </c>
      <c r="E279" s="64">
        <f>[1]ДНХБ!W$53</f>
        <v>304</v>
      </c>
      <c r="F279" s="46">
        <f>[1]ДНХБ!EI$53</f>
        <v>851.88916800000027</v>
      </c>
      <c r="G279" s="69">
        <f t="shared" ref="G279:G290" si="70">SUM(H279:K279)</f>
        <v>304</v>
      </c>
      <c r="H279" s="47">
        <f>[1]ДНХБ!G$53</f>
        <v>45</v>
      </c>
      <c r="I279" s="47">
        <f>[1]ДНХБ!K$53</f>
        <v>60</v>
      </c>
      <c r="J279" s="47">
        <f>[1]ДНХБ!O$53</f>
        <v>45</v>
      </c>
      <c r="K279" s="47">
        <f>[1]ДНХБ!V$53</f>
        <v>154</v>
      </c>
      <c r="L279" s="46">
        <f t="shared" ref="L279:L290" si="71">SUM(M279:P279)</f>
        <v>851.88916800000004</v>
      </c>
      <c r="M279" s="46">
        <f>[1]ДНХБ!BG$53</f>
        <v>126.10201500000002</v>
      </c>
      <c r="N279" s="46">
        <f>[1]ДНХБ!CA$53</f>
        <v>168.13602</v>
      </c>
      <c r="O279" s="46">
        <f>[1]ДНХБ!CU$53</f>
        <v>126.10201500000002</v>
      </c>
      <c r="P279" s="46">
        <f>[1]ДНХБ!ED$53</f>
        <v>431.54911800000002</v>
      </c>
      <c r="Q279" s="20">
        <f t="shared" si="56"/>
        <v>0</v>
      </c>
      <c r="R279" s="20">
        <f t="shared" si="57"/>
        <v>0</v>
      </c>
    </row>
    <row r="280" spans="2:18" s="21" customFormat="1" ht="15" customHeight="1" x14ac:dyDescent="0.25">
      <c r="B280" s="61"/>
      <c r="C280" s="55" t="s">
        <v>23</v>
      </c>
      <c r="D280" s="23" t="s">
        <v>33</v>
      </c>
      <c r="E280" s="64">
        <f>[1]ДНХБ!W$54</f>
        <v>110</v>
      </c>
      <c r="F280" s="46">
        <f>[1]ДНХБ!EI$54</f>
        <v>242.48950440000004</v>
      </c>
      <c r="G280" s="69">
        <f t="shared" si="70"/>
        <v>110</v>
      </c>
      <c r="H280" s="47">
        <f>[1]ДНХБ!G$54</f>
        <v>24</v>
      </c>
      <c r="I280" s="47">
        <f>[1]ДНХБ!K$54</f>
        <v>25</v>
      </c>
      <c r="J280" s="47">
        <f>[1]ДНХБ!O$54</f>
        <v>27</v>
      </c>
      <c r="K280" s="47">
        <f>[1]ДНХБ!V$54</f>
        <v>34</v>
      </c>
      <c r="L280" s="46">
        <f t="shared" si="71"/>
        <v>242.48950440000004</v>
      </c>
      <c r="M280" s="46">
        <f>[1]ДНХБ!BG$54</f>
        <v>52.906800960000005</v>
      </c>
      <c r="N280" s="46">
        <f>[1]ДНХБ!CA$54</f>
        <v>55.111251000000003</v>
      </c>
      <c r="O280" s="46">
        <f>[1]ДНХБ!CU$54</f>
        <v>59.520151080000005</v>
      </c>
      <c r="P280" s="46">
        <f>[1]ДНХБ!ED$54</f>
        <v>74.951301360000016</v>
      </c>
      <c r="Q280" s="20">
        <f t="shared" si="56"/>
        <v>0</v>
      </c>
      <c r="R280" s="20">
        <f t="shared" si="57"/>
        <v>0</v>
      </c>
    </row>
    <row r="281" spans="2:18" s="21" customFormat="1" ht="15" customHeight="1" x14ac:dyDescent="0.25">
      <c r="B281" s="61"/>
      <c r="C281" s="55" t="s">
        <v>18</v>
      </c>
      <c r="D281" s="23" t="s">
        <v>33</v>
      </c>
      <c r="E281" s="64">
        <f>[1]ДНХБ!W$55</f>
        <v>102</v>
      </c>
      <c r="F281" s="46">
        <f>[1]ДНХБ!EI$55</f>
        <v>284.54610131999999</v>
      </c>
      <c r="G281" s="69">
        <f t="shared" si="70"/>
        <v>102</v>
      </c>
      <c r="H281" s="47">
        <f>[1]ДНХБ!G$55</f>
        <v>24</v>
      </c>
      <c r="I281" s="47">
        <f>[1]ДНХБ!K$55</f>
        <v>25</v>
      </c>
      <c r="J281" s="47">
        <f>[1]ДНХБ!O$55</f>
        <v>27</v>
      </c>
      <c r="K281" s="47">
        <f>[1]ДНХБ!V$55</f>
        <v>26</v>
      </c>
      <c r="L281" s="46">
        <f t="shared" si="71"/>
        <v>284.54610131999993</v>
      </c>
      <c r="M281" s="46">
        <f>[1]ДНХБ!BG$55</f>
        <v>66.952023839999995</v>
      </c>
      <c r="N281" s="46">
        <f>[1]ДНХБ!CA$55</f>
        <v>69.741691500000002</v>
      </c>
      <c r="O281" s="46">
        <f>[1]ДНХБ!CU$55</f>
        <v>75.32102682</v>
      </c>
      <c r="P281" s="46">
        <f>[1]ДНХБ!ED$55</f>
        <v>72.531359159999994</v>
      </c>
      <c r="Q281" s="20">
        <f t="shared" si="56"/>
        <v>0</v>
      </c>
      <c r="R281" s="20">
        <f t="shared" si="57"/>
        <v>0</v>
      </c>
    </row>
    <row r="282" spans="2:18" s="21" customFormat="1" ht="15" customHeight="1" x14ac:dyDescent="0.25">
      <c r="B282" s="61"/>
      <c r="C282" s="55" t="s">
        <v>20</v>
      </c>
      <c r="D282" s="23" t="s">
        <v>33</v>
      </c>
      <c r="E282" s="64">
        <f>[1]ДНХБ!W$56</f>
        <v>95</v>
      </c>
      <c r="F282" s="46">
        <f>[1]ДНХБ!EI$56</f>
        <v>188.06361405000001</v>
      </c>
      <c r="G282" s="69">
        <f t="shared" si="70"/>
        <v>95</v>
      </c>
      <c r="H282" s="47">
        <f>[1]ДНХБ!G$56</f>
        <v>20</v>
      </c>
      <c r="I282" s="47">
        <f>[1]ДНХБ!K$56</f>
        <v>24</v>
      </c>
      <c r="J282" s="47">
        <f>[1]ДНХБ!O$56</f>
        <v>24</v>
      </c>
      <c r="K282" s="47">
        <f>[1]ДНХБ!V$56</f>
        <v>27</v>
      </c>
      <c r="L282" s="46">
        <f t="shared" si="71"/>
        <v>188.06361405000001</v>
      </c>
      <c r="M282" s="46">
        <f>[1]ДНХБ!BG$56</f>
        <v>39.592339800000005</v>
      </c>
      <c r="N282" s="46">
        <f>[1]ДНХБ!CA$56</f>
        <v>47.510807759999999</v>
      </c>
      <c r="O282" s="46">
        <f>[1]ДНХБ!CU$56</f>
        <v>47.510807759999999</v>
      </c>
      <c r="P282" s="46">
        <f>[1]ДНХБ!ED$56</f>
        <v>53.449658729999996</v>
      </c>
      <c r="Q282" s="20">
        <f t="shared" si="56"/>
        <v>0</v>
      </c>
      <c r="R282" s="20">
        <f t="shared" si="57"/>
        <v>0</v>
      </c>
    </row>
    <row r="283" spans="2:18" s="21" customFormat="1" ht="15" customHeight="1" x14ac:dyDescent="0.25">
      <c r="B283" s="61"/>
      <c r="C283" s="55" t="s">
        <v>24</v>
      </c>
      <c r="D283" s="23" t="s">
        <v>33</v>
      </c>
      <c r="E283" s="64">
        <f>[1]ДНХБ!W$57</f>
        <v>122</v>
      </c>
      <c r="F283" s="46">
        <f>[1]ДНХБ!EI$57</f>
        <v>161.34454128000002</v>
      </c>
      <c r="G283" s="69">
        <f t="shared" si="70"/>
        <v>122</v>
      </c>
      <c r="H283" s="47">
        <f>[1]ДНХБ!G$57</f>
        <v>30</v>
      </c>
      <c r="I283" s="47">
        <f>[1]ДНХБ!K$57</f>
        <v>30</v>
      </c>
      <c r="J283" s="47">
        <f>[1]ДНХБ!O$57</f>
        <v>33</v>
      </c>
      <c r="K283" s="47">
        <f>[1]ДНХБ!V$57</f>
        <v>29</v>
      </c>
      <c r="L283" s="46">
        <f t="shared" si="71"/>
        <v>161.34454128000004</v>
      </c>
      <c r="M283" s="46">
        <f>[1]ДНХБ!BG$57</f>
        <v>39.674887200000015</v>
      </c>
      <c r="N283" s="46">
        <f>[1]ДНХБ!CA$57</f>
        <v>39.674887200000015</v>
      </c>
      <c r="O283" s="46">
        <f>[1]ДНХБ!CU$57</f>
        <v>43.642375920000006</v>
      </c>
      <c r="P283" s="46">
        <f>[1]ДНХБ!ED$57</f>
        <v>38.352390960000015</v>
      </c>
      <c r="Q283" s="20">
        <f t="shared" si="56"/>
        <v>0</v>
      </c>
      <c r="R283" s="20">
        <f t="shared" si="57"/>
        <v>0</v>
      </c>
    </row>
    <row r="284" spans="2:18" s="21" customFormat="1" ht="15" customHeight="1" x14ac:dyDescent="0.25">
      <c r="B284" s="61"/>
      <c r="C284" s="55" t="s">
        <v>35</v>
      </c>
      <c r="D284" s="23" t="s">
        <v>33</v>
      </c>
      <c r="E284" s="64">
        <f>[1]ДНХБ!W$58</f>
        <v>99</v>
      </c>
      <c r="F284" s="46">
        <f>[1]ДНХБ!EI$58</f>
        <v>152.73397854000004</v>
      </c>
      <c r="G284" s="69">
        <f t="shared" si="70"/>
        <v>99</v>
      </c>
      <c r="H284" s="47">
        <f>[1]ДНХБ!G$58</f>
        <v>20</v>
      </c>
      <c r="I284" s="47">
        <f>[1]ДНХБ!K$58</f>
        <v>24</v>
      </c>
      <c r="J284" s="47">
        <f>[1]ДНХБ!O$58</f>
        <v>24</v>
      </c>
      <c r="K284" s="47">
        <f>[1]ДНХБ!V$58</f>
        <v>31</v>
      </c>
      <c r="L284" s="46">
        <f t="shared" si="71"/>
        <v>152.73397854000004</v>
      </c>
      <c r="M284" s="46">
        <f>[1]ДНХБ!BG$58</f>
        <v>30.85534920000001</v>
      </c>
      <c r="N284" s="46">
        <f>[1]ДНХБ!CA$58</f>
        <v>37.026419040000007</v>
      </c>
      <c r="O284" s="46">
        <f>[1]ДНХБ!CU$58</f>
        <v>37.026419040000007</v>
      </c>
      <c r="P284" s="46">
        <f>[1]ДНХБ!ED$58</f>
        <v>47.825791260000017</v>
      </c>
      <c r="Q284" s="20">
        <f t="shared" si="56"/>
        <v>0</v>
      </c>
      <c r="R284" s="20">
        <f t="shared" si="57"/>
        <v>0</v>
      </c>
    </row>
    <row r="285" spans="2:18" s="21" customFormat="1" ht="15" customHeight="1" x14ac:dyDescent="0.25">
      <c r="B285" s="61"/>
      <c r="C285" s="55" t="s">
        <v>21</v>
      </c>
      <c r="D285" s="23" t="s">
        <v>33</v>
      </c>
      <c r="E285" s="64">
        <f>[1]ДНХБ!W$59</f>
        <v>78</v>
      </c>
      <c r="F285" s="46">
        <f>[1]ДНХБ!EI$59</f>
        <v>202.32758754000002</v>
      </c>
      <c r="G285" s="69">
        <f t="shared" si="70"/>
        <v>78</v>
      </c>
      <c r="H285" s="47">
        <f>[1]ДНХБ!G$59</f>
        <v>18</v>
      </c>
      <c r="I285" s="47">
        <f>[1]ДНХБ!K$59</f>
        <v>21</v>
      </c>
      <c r="J285" s="47">
        <f>[1]ДНХБ!O$59</f>
        <v>21</v>
      </c>
      <c r="K285" s="47">
        <f>[1]ДНХБ!V$59</f>
        <v>18</v>
      </c>
      <c r="L285" s="46">
        <f t="shared" si="71"/>
        <v>202.32758754000002</v>
      </c>
      <c r="M285" s="46">
        <f>[1]ДНХБ!BG$59</f>
        <v>46.690981740000012</v>
      </c>
      <c r="N285" s="46">
        <f>[1]ДНХБ!CA$59</f>
        <v>54.472812030000007</v>
      </c>
      <c r="O285" s="46">
        <f>[1]ДНХБ!CU$59</f>
        <v>54.472812030000007</v>
      </c>
      <c r="P285" s="46">
        <f>[1]ДНХБ!ED$59</f>
        <v>46.690981740000012</v>
      </c>
      <c r="Q285" s="20">
        <f t="shared" si="56"/>
        <v>0</v>
      </c>
      <c r="R285" s="20">
        <f t="shared" si="57"/>
        <v>0</v>
      </c>
    </row>
    <row r="286" spans="2:18" s="21" customFormat="1" ht="15" customHeight="1" x14ac:dyDescent="0.25">
      <c r="B286" s="61"/>
      <c r="C286" s="55" t="s">
        <v>22</v>
      </c>
      <c r="D286" s="23" t="s">
        <v>33</v>
      </c>
      <c r="E286" s="64">
        <f>[1]ДНХБ!W$60</f>
        <v>92</v>
      </c>
      <c r="F286" s="46">
        <f>[1]ДНХБ!EI$60</f>
        <v>146.85095568</v>
      </c>
      <c r="G286" s="69">
        <f t="shared" si="70"/>
        <v>92</v>
      </c>
      <c r="H286" s="47">
        <f>[1]ДНХБ!G$60</f>
        <v>17</v>
      </c>
      <c r="I286" s="47">
        <f>[1]ДНХБ!K$60</f>
        <v>24</v>
      </c>
      <c r="J286" s="47">
        <f>[1]ДНХБ!O$60</f>
        <v>24</v>
      </c>
      <c r="K286" s="47">
        <f>[1]ДНХБ!V$60</f>
        <v>27</v>
      </c>
      <c r="L286" s="46">
        <f t="shared" si="71"/>
        <v>146.85095568000003</v>
      </c>
      <c r="M286" s="46">
        <f>[1]ДНХБ!BG$60</f>
        <v>27.135502680000005</v>
      </c>
      <c r="N286" s="46">
        <f>[1]ДНХБ!CA$60</f>
        <v>38.308944960000005</v>
      </c>
      <c r="O286" s="46">
        <f>[1]ДНХБ!CU$60</f>
        <v>38.308944960000005</v>
      </c>
      <c r="P286" s="46">
        <f>[1]ДНХБ!ED$60</f>
        <v>43.097563080000015</v>
      </c>
      <c r="Q286" s="20">
        <f t="shared" si="56"/>
        <v>0</v>
      </c>
      <c r="R286" s="20">
        <f t="shared" si="57"/>
        <v>0</v>
      </c>
    </row>
    <row r="287" spans="2:18" s="21" customFormat="1" ht="15" customHeight="1" x14ac:dyDescent="0.25">
      <c r="B287" s="61"/>
      <c r="C287" s="55" t="s">
        <v>26</v>
      </c>
      <c r="D287" s="23" t="s">
        <v>33</v>
      </c>
      <c r="E287" s="64">
        <f>[1]ДНХБ!W$61</f>
        <v>116</v>
      </c>
      <c r="F287" s="46">
        <f>[1]ДНХБ!EI$61</f>
        <v>215.54950872000001</v>
      </c>
      <c r="G287" s="69">
        <f t="shared" si="70"/>
        <v>116</v>
      </c>
      <c r="H287" s="47">
        <f>[1]ДНХБ!G$61</f>
        <v>24</v>
      </c>
      <c r="I287" s="47">
        <f>[1]ДНХБ!K$61</f>
        <v>27</v>
      </c>
      <c r="J287" s="47">
        <f>[1]ДНХБ!O$61</f>
        <v>27</v>
      </c>
      <c r="K287" s="47">
        <f>[1]ДНХБ!V$61</f>
        <v>38</v>
      </c>
      <c r="L287" s="46">
        <f t="shared" si="71"/>
        <v>215.54950872000003</v>
      </c>
      <c r="M287" s="46">
        <f>[1]ДНХБ!BG$61</f>
        <v>44.596450080000004</v>
      </c>
      <c r="N287" s="46">
        <f>[1]ДНХБ!CA$61</f>
        <v>50.171006340000012</v>
      </c>
      <c r="O287" s="46">
        <f>[1]ДНХБ!CU$61</f>
        <v>50.171006340000012</v>
      </c>
      <c r="P287" s="46">
        <f>[1]ДНХБ!ED$61</f>
        <v>70.611045960000013</v>
      </c>
      <c r="Q287" s="20">
        <f t="shared" si="56"/>
        <v>0</v>
      </c>
      <c r="R287" s="20">
        <f t="shared" si="57"/>
        <v>0</v>
      </c>
    </row>
    <row r="288" spans="2:18" s="21" customFormat="1" ht="15" customHeight="1" x14ac:dyDescent="0.25">
      <c r="B288" s="61"/>
      <c r="C288" s="67" t="s">
        <v>17</v>
      </c>
      <c r="D288" s="23" t="s">
        <v>33</v>
      </c>
      <c r="E288" s="64">
        <f>[1]ДНХБ!W$62</f>
        <v>80</v>
      </c>
      <c r="F288" s="46">
        <f>[1]ДНХБ!EI$62</f>
        <v>148.65483360000005</v>
      </c>
      <c r="G288" s="69">
        <f t="shared" si="70"/>
        <v>80</v>
      </c>
      <c r="H288" s="47">
        <f>[1]ДНХБ!G$62</f>
        <v>20</v>
      </c>
      <c r="I288" s="47">
        <f>[1]ДНХБ!K$62</f>
        <v>21</v>
      </c>
      <c r="J288" s="47">
        <f>[1]ДНХБ!O$62</f>
        <v>21</v>
      </c>
      <c r="K288" s="47">
        <f>[1]ДНХБ!V$62</f>
        <v>18</v>
      </c>
      <c r="L288" s="46">
        <f t="shared" si="71"/>
        <v>148.65483360000002</v>
      </c>
      <c r="M288" s="46">
        <f>[1]ДНХБ!BG$62</f>
        <v>37.163708400000004</v>
      </c>
      <c r="N288" s="46">
        <f>[1]ДНХБ!CA$62</f>
        <v>39.021893820000003</v>
      </c>
      <c r="O288" s="46">
        <f>[1]ДНХБ!CU$62</f>
        <v>39.021893820000003</v>
      </c>
      <c r="P288" s="46">
        <f>[1]ДНХБ!ED$62</f>
        <v>33.447337560000008</v>
      </c>
      <c r="Q288" s="20">
        <f t="shared" si="56"/>
        <v>0</v>
      </c>
      <c r="R288" s="20">
        <f t="shared" si="57"/>
        <v>0</v>
      </c>
    </row>
    <row r="289" spans="2:18" s="21" customFormat="1" ht="15" customHeight="1" x14ac:dyDescent="0.25">
      <c r="B289" s="61"/>
      <c r="C289" s="35" t="s">
        <v>28</v>
      </c>
      <c r="D289" s="23" t="s">
        <v>33</v>
      </c>
      <c r="E289" s="64">
        <f>[1]ДНХБ!W$63</f>
        <v>0</v>
      </c>
      <c r="F289" s="46">
        <f>[1]ДНХБ!EI$63</f>
        <v>0</v>
      </c>
      <c r="G289" s="69">
        <f t="shared" si="70"/>
        <v>0</v>
      </c>
      <c r="H289" s="47">
        <f>[1]ДНХБ!G$63</f>
        <v>0</v>
      </c>
      <c r="I289" s="47">
        <f>[1]ДНХБ!K$63</f>
        <v>0</v>
      </c>
      <c r="J289" s="47">
        <f>[1]ДНХБ!O$63</f>
        <v>0</v>
      </c>
      <c r="K289" s="47">
        <f>[1]ДНХБ!V$63</f>
        <v>0</v>
      </c>
      <c r="L289" s="46">
        <f t="shared" si="71"/>
        <v>0</v>
      </c>
      <c r="M289" s="46">
        <f>[1]ДНХБ!BG$63</f>
        <v>0</v>
      </c>
      <c r="N289" s="46">
        <f>[1]ДНХБ!CA$63</f>
        <v>0</v>
      </c>
      <c r="O289" s="46">
        <f>[1]ДНХБ!CU$63</f>
        <v>0</v>
      </c>
      <c r="P289" s="46">
        <f>[1]ДНХБ!ED$63</f>
        <v>0</v>
      </c>
      <c r="Q289" s="20">
        <f t="shared" si="56"/>
        <v>0</v>
      </c>
      <c r="R289" s="20">
        <f t="shared" si="57"/>
        <v>0</v>
      </c>
    </row>
    <row r="290" spans="2:18" s="21" customFormat="1" ht="15" customHeight="1" x14ac:dyDescent="0.25">
      <c r="B290" s="61"/>
      <c r="C290" s="35" t="s">
        <v>57</v>
      </c>
      <c r="D290" s="23" t="s">
        <v>33</v>
      </c>
      <c r="E290" s="64">
        <f>[1]ДНХБ!W$64</f>
        <v>19</v>
      </c>
      <c r="F290" s="46">
        <f>[1]ДНХБ!EI$64</f>
        <v>35.305522980000006</v>
      </c>
      <c r="G290" s="69">
        <f t="shared" si="70"/>
        <v>19</v>
      </c>
      <c r="H290" s="47">
        <f>[1]ДНХБ!G$64</f>
        <v>6</v>
      </c>
      <c r="I290" s="47">
        <f>[1]ДНХБ!K$64</f>
        <v>4</v>
      </c>
      <c r="J290" s="47">
        <f>[1]ДНХБ!O$64</f>
        <v>3</v>
      </c>
      <c r="K290" s="47">
        <f>[1]ДНХБ!V$64</f>
        <v>6</v>
      </c>
      <c r="L290" s="46">
        <f t="shared" si="71"/>
        <v>35.305522980000006</v>
      </c>
      <c r="M290" s="46">
        <f>[1]ДНХБ!BG$64</f>
        <v>11.149112520000001</v>
      </c>
      <c r="N290" s="46">
        <f>[1]ДНХБ!CA$64</f>
        <v>7.4327416800000021</v>
      </c>
      <c r="O290" s="46">
        <f>[1]ДНХБ!CU$64</f>
        <v>5.5745562600000005</v>
      </c>
      <c r="P290" s="46">
        <f>[1]ДНХБ!ED$64</f>
        <v>11.149112520000001</v>
      </c>
      <c r="Q290" s="20">
        <f t="shared" si="56"/>
        <v>0</v>
      </c>
      <c r="R290" s="20">
        <f t="shared" si="57"/>
        <v>0</v>
      </c>
    </row>
    <row r="291" spans="2:18" s="21" customFormat="1" ht="15" customHeight="1" x14ac:dyDescent="0.25">
      <c r="B291" s="61"/>
      <c r="C291" s="28" t="s">
        <v>36</v>
      </c>
      <c r="D291" s="29" t="s">
        <v>33</v>
      </c>
      <c r="E291" s="62">
        <f>SUM(E292:E294)</f>
        <v>3720</v>
      </c>
      <c r="F291" s="62">
        <f t="shared" ref="F291:P291" si="72">SUM(F292:F294)</f>
        <v>21984.03168</v>
      </c>
      <c r="G291" s="62">
        <f t="shared" si="72"/>
        <v>3720</v>
      </c>
      <c r="H291" s="62">
        <f t="shared" si="72"/>
        <v>930</v>
      </c>
      <c r="I291" s="62">
        <f t="shared" si="72"/>
        <v>930</v>
      </c>
      <c r="J291" s="62">
        <f t="shared" si="72"/>
        <v>930</v>
      </c>
      <c r="K291" s="62">
        <f t="shared" si="72"/>
        <v>930</v>
      </c>
      <c r="L291" s="62">
        <f>SUM(L292:L294)</f>
        <v>21984.03168</v>
      </c>
      <c r="M291" s="62">
        <f t="shared" si="72"/>
        <v>5496.00792</v>
      </c>
      <c r="N291" s="62">
        <f t="shared" si="72"/>
        <v>5496.00792</v>
      </c>
      <c r="O291" s="62">
        <f t="shared" si="72"/>
        <v>5496.00792</v>
      </c>
      <c r="P291" s="62">
        <f t="shared" si="72"/>
        <v>5496.00792</v>
      </c>
      <c r="Q291" s="20">
        <f t="shared" ref="Q291:Q355" si="73">E291-G291</f>
        <v>0</v>
      </c>
      <c r="R291" s="20">
        <f t="shared" ref="R291:R355" si="74">F291-L291</f>
        <v>0</v>
      </c>
    </row>
    <row r="292" spans="2:18" s="21" customFormat="1" ht="15" customHeight="1" x14ac:dyDescent="0.25">
      <c r="B292" s="61"/>
      <c r="C292" s="36" t="s">
        <v>37</v>
      </c>
      <c r="D292" s="23" t="s">
        <v>33</v>
      </c>
      <c r="E292" s="64">
        <f>[1]ФАП!W$22</f>
        <v>1260</v>
      </c>
      <c r="F292" s="46">
        <f>[1]ФАП!EP$22</f>
        <v>7446.204278709678</v>
      </c>
      <c r="G292" s="69">
        <f>SUM(H292:K292)</f>
        <v>1260</v>
      </c>
      <c r="H292" s="47">
        <f>[1]ФАП!G$22</f>
        <v>315</v>
      </c>
      <c r="I292" s="47">
        <f>[1]ФАП!K$22</f>
        <v>315</v>
      </c>
      <c r="J292" s="47">
        <f>[1]ФАП!O$22</f>
        <v>315</v>
      </c>
      <c r="K292" s="47">
        <f>[1]ФАП!V$22</f>
        <v>315</v>
      </c>
      <c r="L292" s="69">
        <f>SUM(M292:P292)</f>
        <v>7446.204278709678</v>
      </c>
      <c r="M292" s="46">
        <f>[1]ФАП!BN$22</f>
        <v>1861.5510696774195</v>
      </c>
      <c r="N292" s="46">
        <f>[1]ФАП!CH$22</f>
        <v>1861.5510696774195</v>
      </c>
      <c r="O292" s="46">
        <f>[1]ФАП!DB$22</f>
        <v>1861.5510696774195</v>
      </c>
      <c r="P292" s="46">
        <f>[1]ФАП!EK$22</f>
        <v>1861.5510696774195</v>
      </c>
      <c r="Q292" s="20">
        <f t="shared" si="73"/>
        <v>0</v>
      </c>
      <c r="R292" s="20">
        <f t="shared" si="74"/>
        <v>0</v>
      </c>
    </row>
    <row r="293" spans="2:18" s="21" customFormat="1" ht="15" customHeight="1" x14ac:dyDescent="0.25">
      <c r="B293" s="61"/>
      <c r="C293" s="36" t="s">
        <v>38</v>
      </c>
      <c r="D293" s="23" t="s">
        <v>33</v>
      </c>
      <c r="E293" s="64">
        <f>[1]ФАП!W$23</f>
        <v>1260</v>
      </c>
      <c r="F293" s="46">
        <f>[1]ФАП!EP$23</f>
        <v>7446.204278709678</v>
      </c>
      <c r="G293" s="69">
        <f>SUM(H293:K293)</f>
        <v>1260</v>
      </c>
      <c r="H293" s="47">
        <f>[1]ФАП!G$23</f>
        <v>315</v>
      </c>
      <c r="I293" s="47">
        <f>[1]ФАП!K$23</f>
        <v>315</v>
      </c>
      <c r="J293" s="47">
        <f>[1]ФАП!O$23</f>
        <v>315</v>
      </c>
      <c r="K293" s="47">
        <f>[1]ФАП!V$23</f>
        <v>315</v>
      </c>
      <c r="L293" s="69">
        <f t="shared" ref="L293:L294" si="75">SUM(M293:P293)</f>
        <v>7446.204278709678</v>
      </c>
      <c r="M293" s="46">
        <f>[1]ФАП!BN$23</f>
        <v>1861.5510696774195</v>
      </c>
      <c r="N293" s="46">
        <f>[1]ФАП!CH$23</f>
        <v>1861.5510696774195</v>
      </c>
      <c r="O293" s="46">
        <f>[1]ФАП!DB$23</f>
        <v>1861.5510696774195</v>
      </c>
      <c r="P293" s="46">
        <f>[1]ФАП!EK$23</f>
        <v>1861.5510696774195</v>
      </c>
      <c r="Q293" s="20">
        <f t="shared" si="73"/>
        <v>0</v>
      </c>
      <c r="R293" s="20">
        <f t="shared" si="74"/>
        <v>0</v>
      </c>
    </row>
    <row r="294" spans="2:18" s="21" customFormat="1" ht="15" customHeight="1" x14ac:dyDescent="0.25">
      <c r="B294" s="61"/>
      <c r="C294" s="36" t="s">
        <v>39</v>
      </c>
      <c r="D294" s="23" t="s">
        <v>33</v>
      </c>
      <c r="E294" s="64">
        <f>[1]ФАП!W$24</f>
        <v>1200</v>
      </c>
      <c r="F294" s="46">
        <f>[1]ФАП!EP$24</f>
        <v>7091.6231225806459</v>
      </c>
      <c r="G294" s="69">
        <f>SUM(H294:K294)</f>
        <v>1200</v>
      </c>
      <c r="H294" s="47">
        <f>[1]ФАП!G$24</f>
        <v>300</v>
      </c>
      <c r="I294" s="47">
        <f>[1]ФАП!K$24</f>
        <v>300</v>
      </c>
      <c r="J294" s="47">
        <f>[1]ФАП!O$24</f>
        <v>300</v>
      </c>
      <c r="K294" s="47">
        <f>[1]ФАП!V$24</f>
        <v>300</v>
      </c>
      <c r="L294" s="69">
        <f t="shared" si="75"/>
        <v>7091.6231225806459</v>
      </c>
      <c r="M294" s="46">
        <f>[1]ФАП!BN$24</f>
        <v>1772.9057806451615</v>
      </c>
      <c r="N294" s="46">
        <f>[1]ФАП!CH$24</f>
        <v>1772.9057806451615</v>
      </c>
      <c r="O294" s="46">
        <f>[1]ФАП!DB$24</f>
        <v>1772.9057806451615</v>
      </c>
      <c r="P294" s="46">
        <f>[1]ФАП!EK$24</f>
        <v>1772.9057806451615</v>
      </c>
      <c r="Q294" s="20">
        <f t="shared" si="73"/>
        <v>0</v>
      </c>
      <c r="R294" s="20">
        <f t="shared" si="74"/>
        <v>0</v>
      </c>
    </row>
    <row r="295" spans="2:18" s="21" customFormat="1" ht="15" customHeight="1" x14ac:dyDescent="0.25">
      <c r="B295" s="61"/>
      <c r="C295" s="28" t="s">
        <v>40</v>
      </c>
      <c r="D295" s="29" t="s">
        <v>33</v>
      </c>
      <c r="E295" s="62">
        <f>SUM(E296:E308)</f>
        <v>10158</v>
      </c>
      <c r="F295" s="62">
        <f t="shared" ref="F295:P295" si="76">SUM(F296:F308)</f>
        <v>2888.8125280000004</v>
      </c>
      <c r="G295" s="62">
        <f t="shared" si="76"/>
        <v>10158</v>
      </c>
      <c r="H295" s="62">
        <f t="shared" si="76"/>
        <v>2290</v>
      </c>
      <c r="I295" s="62">
        <f t="shared" si="76"/>
        <v>2412</v>
      </c>
      <c r="J295" s="62">
        <f t="shared" si="76"/>
        <v>2484</v>
      </c>
      <c r="K295" s="62">
        <f t="shared" si="76"/>
        <v>2972</v>
      </c>
      <c r="L295" s="62">
        <f t="shared" si="76"/>
        <v>2888.8125280000004</v>
      </c>
      <c r="M295" s="62">
        <f t="shared" si="76"/>
        <v>640.84518400000013</v>
      </c>
      <c r="N295" s="62">
        <f t="shared" si="76"/>
        <v>680.03250000000003</v>
      </c>
      <c r="O295" s="62">
        <f t="shared" si="76"/>
        <v>710.11701600000004</v>
      </c>
      <c r="P295" s="62">
        <f t="shared" si="76"/>
        <v>857.81782800000019</v>
      </c>
      <c r="Q295" s="20">
        <f t="shared" si="73"/>
        <v>0</v>
      </c>
      <c r="R295" s="20">
        <f t="shared" si="74"/>
        <v>0</v>
      </c>
    </row>
    <row r="296" spans="2:18" s="21" customFormat="1" ht="15" customHeight="1" x14ac:dyDescent="0.25">
      <c r="B296" s="61"/>
      <c r="C296" s="35" t="s">
        <v>15</v>
      </c>
      <c r="D296" s="23" t="s">
        <v>33</v>
      </c>
      <c r="E296" s="64">
        <f>'[1]разовые без стом'!W$55</f>
        <v>2524</v>
      </c>
      <c r="F296" s="46">
        <f>'[1]разовые без стом'!EV$55</f>
        <v>911.66880000000003</v>
      </c>
      <c r="G296" s="69">
        <f>SUM(H296:K296)</f>
        <v>2524</v>
      </c>
      <c r="H296" s="47">
        <f>'[1]разовые без стом'!G$55</f>
        <v>549</v>
      </c>
      <c r="I296" s="47">
        <f>'[1]разовые без стом'!K$55</f>
        <v>550</v>
      </c>
      <c r="J296" s="47">
        <f>'[1]разовые без стом'!O$55</f>
        <v>626</v>
      </c>
      <c r="K296" s="47">
        <f>'[1]разовые без стом'!V$55</f>
        <v>799</v>
      </c>
      <c r="L296" s="46">
        <f>SUM(M296:P296)</f>
        <v>911.66880000000015</v>
      </c>
      <c r="M296" s="46">
        <f>'[1]разовые без стом'!BP$55</f>
        <v>198.29880000000003</v>
      </c>
      <c r="N296" s="46">
        <f>'[1]разовые без стом'!CL$55</f>
        <v>198.66000000000003</v>
      </c>
      <c r="O296" s="46">
        <f>'[1]разовые без стом'!DH$55</f>
        <v>226.1112</v>
      </c>
      <c r="P296" s="46">
        <f>'[1]разовые без стом'!EQ$55</f>
        <v>288.59880000000004</v>
      </c>
      <c r="Q296" s="20">
        <f t="shared" si="73"/>
        <v>0</v>
      </c>
      <c r="R296" s="20">
        <f t="shared" si="74"/>
        <v>0</v>
      </c>
    </row>
    <row r="297" spans="2:18" s="21" customFormat="1" ht="15" customHeight="1" x14ac:dyDescent="0.25">
      <c r="B297" s="61"/>
      <c r="C297" s="35" t="s">
        <v>16</v>
      </c>
      <c r="D297" s="23" t="s">
        <v>33</v>
      </c>
      <c r="E297" s="64">
        <f>'[1]разовые без стом'!W$56</f>
        <v>2806</v>
      </c>
      <c r="F297" s="46">
        <f>'[1]разовые без стом'!EV$56</f>
        <v>672.07067200000006</v>
      </c>
      <c r="G297" s="69">
        <f t="shared" ref="G297:G308" si="77">SUM(H297:K297)</f>
        <v>2806</v>
      </c>
      <c r="H297" s="47">
        <f>'[1]разовые без стом'!G$56</f>
        <v>707</v>
      </c>
      <c r="I297" s="47">
        <f>'[1]разовые без стом'!K$56</f>
        <v>721</v>
      </c>
      <c r="J297" s="47">
        <f>'[1]разовые без стом'!O$56</f>
        <v>648</v>
      </c>
      <c r="K297" s="47">
        <f>'[1]разовые без стом'!V$56</f>
        <v>730</v>
      </c>
      <c r="L297" s="46">
        <f t="shared" ref="L297:L308" si="78">SUM(M297:P297)</f>
        <v>672.07067199999995</v>
      </c>
      <c r="M297" s="46">
        <f>'[1]разовые без стом'!BP$56</f>
        <v>169.33498400000002</v>
      </c>
      <c r="N297" s="46">
        <f>'[1]разовые без стом'!CL$56</f>
        <v>172.688152</v>
      </c>
      <c r="O297" s="46">
        <f>'[1]разовые без стом'!DH$56</f>
        <v>155.20377599999998</v>
      </c>
      <c r="P297" s="46">
        <f>'[1]разовые без стом'!EQ$56</f>
        <v>174.84376</v>
      </c>
      <c r="Q297" s="20">
        <f t="shared" si="73"/>
        <v>0</v>
      </c>
      <c r="R297" s="20">
        <f t="shared" si="74"/>
        <v>0</v>
      </c>
    </row>
    <row r="298" spans="2:18" s="21" customFormat="1" ht="15" customHeight="1" x14ac:dyDescent="0.25">
      <c r="B298" s="61"/>
      <c r="C298" s="35" t="s">
        <v>23</v>
      </c>
      <c r="D298" s="23" t="s">
        <v>33</v>
      </c>
      <c r="E298" s="64">
        <f>'[1]разовые без стом'!W$57</f>
        <v>355</v>
      </c>
      <c r="F298" s="46">
        <f>'[1]разовые без стом'!EV$57</f>
        <v>100.87112</v>
      </c>
      <c r="G298" s="69">
        <f t="shared" si="77"/>
        <v>355</v>
      </c>
      <c r="H298" s="47">
        <f>'[1]разовые без стом'!G$57</f>
        <v>81</v>
      </c>
      <c r="I298" s="47">
        <f>'[1]разовые без стом'!K$57</f>
        <v>82</v>
      </c>
      <c r="J298" s="47">
        <f>'[1]разовые без стом'!O$57</f>
        <v>83</v>
      </c>
      <c r="K298" s="47">
        <f>'[1]разовые без стом'!V$57</f>
        <v>109</v>
      </c>
      <c r="L298" s="46">
        <f t="shared" si="78"/>
        <v>100.87112000000002</v>
      </c>
      <c r="M298" s="46">
        <f>'[1]разовые без стом'!BP$57</f>
        <v>23.015664000000001</v>
      </c>
      <c r="N298" s="46">
        <f>'[1]разовые без стом'!CL$57</f>
        <v>23.299807999999999</v>
      </c>
      <c r="O298" s="46">
        <f>'[1]разовые без стом'!DH$57</f>
        <v>23.583952000000004</v>
      </c>
      <c r="P298" s="46">
        <f>'[1]разовые без стом'!EQ$57</f>
        <v>30.971696000000001</v>
      </c>
      <c r="Q298" s="20">
        <f t="shared" si="73"/>
        <v>0</v>
      </c>
      <c r="R298" s="20">
        <f t="shared" si="74"/>
        <v>0</v>
      </c>
    </row>
    <row r="299" spans="2:18" s="21" customFormat="1" ht="15" customHeight="1" x14ac:dyDescent="0.25">
      <c r="B299" s="61"/>
      <c r="C299" s="35" t="s">
        <v>18</v>
      </c>
      <c r="D299" s="23" t="s">
        <v>33</v>
      </c>
      <c r="E299" s="64">
        <f>'[1]разовые без стом'!W$58</f>
        <v>503</v>
      </c>
      <c r="F299" s="46">
        <f>'[1]разовые без стом'!EV$58</f>
        <v>180.86672799999999</v>
      </c>
      <c r="G299" s="69">
        <f t="shared" si="77"/>
        <v>503</v>
      </c>
      <c r="H299" s="47">
        <f>'[1]разовые без стом'!G$58</f>
        <v>123</v>
      </c>
      <c r="I299" s="47">
        <f>'[1]разовые без стом'!K$58</f>
        <v>126</v>
      </c>
      <c r="J299" s="47">
        <f>'[1]разовые без стом'!O$58</f>
        <v>127</v>
      </c>
      <c r="K299" s="47">
        <f>'[1]разовые без стом'!V$58</f>
        <v>127</v>
      </c>
      <c r="L299" s="46">
        <f t="shared" si="78"/>
        <v>180.86672800000002</v>
      </c>
      <c r="M299" s="46">
        <f>'[1]разовые без стом'!BP$58</f>
        <v>44.227848000000009</v>
      </c>
      <c r="N299" s="46">
        <f>'[1]разовые без стом'!CL$58</f>
        <v>45.306576</v>
      </c>
      <c r="O299" s="46">
        <f>'[1]разовые без стом'!DH$58</f>
        <v>45.666152000000004</v>
      </c>
      <c r="P299" s="46">
        <f>'[1]разовые без стом'!EQ$58</f>
        <v>45.666152000000004</v>
      </c>
      <c r="Q299" s="20">
        <f t="shared" si="73"/>
        <v>0</v>
      </c>
      <c r="R299" s="20">
        <f t="shared" si="74"/>
        <v>0</v>
      </c>
    </row>
    <row r="300" spans="2:18" s="21" customFormat="1" ht="15" customHeight="1" x14ac:dyDescent="0.25">
      <c r="B300" s="61"/>
      <c r="C300" s="35" t="s">
        <v>20</v>
      </c>
      <c r="D300" s="23" t="s">
        <v>33</v>
      </c>
      <c r="E300" s="64">
        <f>'[1]разовые без стом'!W$59</f>
        <v>425</v>
      </c>
      <c r="F300" s="46">
        <f>'[1]разовые без стом'!EV$59</f>
        <v>108.4447</v>
      </c>
      <c r="G300" s="69">
        <f t="shared" si="77"/>
        <v>425</v>
      </c>
      <c r="H300" s="47">
        <f>'[1]разовые без стом'!G$59</f>
        <v>105</v>
      </c>
      <c r="I300" s="47">
        <f>'[1]разовые без стом'!K$59</f>
        <v>105</v>
      </c>
      <c r="J300" s="47">
        <f>'[1]разовые без стом'!O$59</f>
        <v>107</v>
      </c>
      <c r="K300" s="47">
        <f>'[1]разовые без стом'!V$59</f>
        <v>108</v>
      </c>
      <c r="L300" s="46">
        <f t="shared" si="78"/>
        <v>108.44469999999998</v>
      </c>
      <c r="M300" s="46">
        <f>'[1]разовые без стом'!BP$59</f>
        <v>26.792219999999993</v>
      </c>
      <c r="N300" s="46">
        <f>'[1]разовые без стом'!CL$59</f>
        <v>26.79222</v>
      </c>
      <c r="O300" s="46">
        <f>'[1]разовые без стом'!DH$59</f>
        <v>27.302547999999998</v>
      </c>
      <c r="P300" s="46">
        <f>'[1]разовые без стом'!EQ$59</f>
        <v>27.557711999999995</v>
      </c>
      <c r="Q300" s="20">
        <f t="shared" si="73"/>
        <v>0</v>
      </c>
      <c r="R300" s="20">
        <f t="shared" si="74"/>
        <v>0</v>
      </c>
    </row>
    <row r="301" spans="2:18" s="21" customFormat="1" ht="15" customHeight="1" x14ac:dyDescent="0.25">
      <c r="B301" s="61"/>
      <c r="C301" s="37" t="s">
        <v>41</v>
      </c>
      <c r="D301" s="23" t="s">
        <v>33</v>
      </c>
      <c r="E301" s="64">
        <f>'[1]разовые без стом'!W$60</f>
        <v>1207</v>
      </c>
      <c r="F301" s="46">
        <f>'[1]разовые без стом'!EV$60</f>
        <v>403.55803599999996</v>
      </c>
      <c r="G301" s="69">
        <f t="shared" si="77"/>
        <v>1207</v>
      </c>
      <c r="H301" s="47">
        <f>'[1]разовые без стом'!G$60</f>
        <v>181</v>
      </c>
      <c r="I301" s="47">
        <f>'[1]разовые без стом'!K$60</f>
        <v>282</v>
      </c>
      <c r="J301" s="47">
        <f>'[1]разовые без стом'!O$60</f>
        <v>329</v>
      </c>
      <c r="K301" s="47">
        <f>'[1]разовые без стом'!V$60</f>
        <v>415</v>
      </c>
      <c r="L301" s="46">
        <f t="shared" si="78"/>
        <v>403.55803599999996</v>
      </c>
      <c r="M301" s="46">
        <f>'[1]разовые без стом'!BP$60</f>
        <v>60.516987999999998</v>
      </c>
      <c r="N301" s="46">
        <f>'[1]разовые без стом'!CL$60</f>
        <v>94.286135999999985</v>
      </c>
      <c r="O301" s="46">
        <f>'[1]разовые без стом'!DH$60</f>
        <v>110.00049199999999</v>
      </c>
      <c r="P301" s="46">
        <f>'[1]разовые без стом'!EQ$60</f>
        <v>138.75441999999998</v>
      </c>
      <c r="Q301" s="20">
        <f t="shared" si="73"/>
        <v>0</v>
      </c>
      <c r="R301" s="20">
        <f t="shared" si="74"/>
        <v>0</v>
      </c>
    </row>
    <row r="302" spans="2:18" s="21" customFormat="1" ht="15" customHeight="1" x14ac:dyDescent="0.25">
      <c r="B302" s="61"/>
      <c r="C302" s="37" t="s">
        <v>35</v>
      </c>
      <c r="D302" s="23" t="s">
        <v>33</v>
      </c>
      <c r="E302" s="64">
        <f>'[1]разовые без стом'!W$61</f>
        <v>207</v>
      </c>
      <c r="F302" s="46">
        <f>'[1]разовые без стом'!EV$61</f>
        <v>41.163192000000009</v>
      </c>
      <c r="G302" s="69">
        <f t="shared" si="77"/>
        <v>207</v>
      </c>
      <c r="H302" s="47">
        <f>'[1]разовые без стом'!G$61</f>
        <v>45</v>
      </c>
      <c r="I302" s="47">
        <f>'[1]разовые без стом'!K$61</f>
        <v>45</v>
      </c>
      <c r="J302" s="47">
        <f>'[1]разовые без стом'!O$61</f>
        <v>57</v>
      </c>
      <c r="K302" s="47">
        <f>'[1]разовые без стом'!V$61</f>
        <v>60</v>
      </c>
      <c r="L302" s="46">
        <f t="shared" si="78"/>
        <v>41.163192000000009</v>
      </c>
      <c r="M302" s="46">
        <f>'[1]разовые без стом'!BP$61</f>
        <v>8.948520000000002</v>
      </c>
      <c r="N302" s="46">
        <f>'[1]разовые без стом'!CL$61</f>
        <v>8.9485200000000003</v>
      </c>
      <c r="O302" s="46">
        <f>'[1]разовые без стом'!DH$61</f>
        <v>11.334792</v>
      </c>
      <c r="P302" s="46">
        <f>'[1]разовые без стом'!EQ$61</f>
        <v>11.931360000000003</v>
      </c>
      <c r="Q302" s="20">
        <f t="shared" si="73"/>
        <v>0</v>
      </c>
      <c r="R302" s="20">
        <f t="shared" si="74"/>
        <v>0</v>
      </c>
    </row>
    <row r="303" spans="2:18" s="21" customFormat="1" ht="15" customHeight="1" x14ac:dyDescent="0.25">
      <c r="B303" s="61"/>
      <c r="C303" s="35" t="s">
        <v>24</v>
      </c>
      <c r="D303" s="23" t="s">
        <v>33</v>
      </c>
      <c r="E303" s="64">
        <f>'[1]разовые без стом'!W$62</f>
        <v>299</v>
      </c>
      <c r="F303" s="46">
        <f>'[1]разовые без стом'!EV$62</f>
        <v>50.968736</v>
      </c>
      <c r="G303" s="69">
        <f t="shared" si="77"/>
        <v>299</v>
      </c>
      <c r="H303" s="47">
        <f>'[1]разовые без стом'!G$62</f>
        <v>76</v>
      </c>
      <c r="I303" s="47">
        <f>'[1]разовые без стом'!K$62</f>
        <v>78</v>
      </c>
      <c r="J303" s="47">
        <f>'[1]разовые без стом'!O$62</f>
        <v>78</v>
      </c>
      <c r="K303" s="47">
        <f>'[1]разовые без стом'!V$62</f>
        <v>67</v>
      </c>
      <c r="L303" s="46">
        <f t="shared" si="78"/>
        <v>50.968736</v>
      </c>
      <c r="M303" s="46">
        <f>'[1]разовые без стом'!BP$62</f>
        <v>12.955264</v>
      </c>
      <c r="N303" s="46">
        <f>'[1]разовые без стом'!CL$62</f>
        <v>13.296192000000001</v>
      </c>
      <c r="O303" s="46">
        <f>'[1]разовые без стом'!DH$62</f>
        <v>13.296192000000001</v>
      </c>
      <c r="P303" s="46">
        <f>'[1]разовые без стом'!EQ$62</f>
        <v>11.421087999999999</v>
      </c>
      <c r="Q303" s="20">
        <f t="shared" si="73"/>
        <v>0</v>
      </c>
      <c r="R303" s="20">
        <f t="shared" si="74"/>
        <v>0</v>
      </c>
    </row>
    <row r="304" spans="2:18" s="21" customFormat="1" ht="15" customHeight="1" x14ac:dyDescent="0.25">
      <c r="B304" s="61"/>
      <c r="C304" s="35" t="s">
        <v>26</v>
      </c>
      <c r="D304" s="23" t="s">
        <v>33</v>
      </c>
      <c r="E304" s="64">
        <f>'[1]разовые без стом'!W$63</f>
        <v>548</v>
      </c>
      <c r="F304" s="46">
        <f>'[1]разовые без стом'!EV$63</f>
        <v>131.252576</v>
      </c>
      <c r="G304" s="69">
        <f t="shared" si="77"/>
        <v>548</v>
      </c>
      <c r="H304" s="47">
        <f>'[1]разовые без стом'!G$63</f>
        <v>132</v>
      </c>
      <c r="I304" s="47">
        <f>'[1]разовые без стом'!K$63</f>
        <v>132</v>
      </c>
      <c r="J304" s="47">
        <f>'[1]разовые без стом'!O$63</f>
        <v>132</v>
      </c>
      <c r="K304" s="47">
        <f>'[1]разовые без стом'!V$63</f>
        <v>152</v>
      </c>
      <c r="L304" s="46">
        <f t="shared" si="78"/>
        <v>131.25257600000003</v>
      </c>
      <c r="M304" s="46">
        <f>'[1]разовые без стом'!BP$63</f>
        <v>31.615584000000005</v>
      </c>
      <c r="N304" s="46">
        <f>'[1]разовые без стом'!CL$63</f>
        <v>31.615583999999998</v>
      </c>
      <c r="O304" s="46">
        <f>'[1]разовые без стом'!DH$63</f>
        <v>31.615583999999998</v>
      </c>
      <c r="P304" s="46">
        <f>'[1]разовые без стом'!EQ$63</f>
        <v>36.40582400000001</v>
      </c>
      <c r="Q304" s="20">
        <f t="shared" si="73"/>
        <v>0</v>
      </c>
      <c r="R304" s="20">
        <f t="shared" si="74"/>
        <v>0</v>
      </c>
    </row>
    <row r="305" spans="2:18" s="21" customFormat="1" ht="15" customHeight="1" x14ac:dyDescent="0.25">
      <c r="B305" s="61"/>
      <c r="C305" s="37" t="s">
        <v>22</v>
      </c>
      <c r="D305" s="23" t="s">
        <v>33</v>
      </c>
      <c r="E305" s="64">
        <f>'[1]разовые без стом'!W$64</f>
        <v>580</v>
      </c>
      <c r="F305" s="46">
        <f>'[1]разовые без стом'!EV$64</f>
        <v>119.33152000000001</v>
      </c>
      <c r="G305" s="69">
        <f t="shared" si="77"/>
        <v>580</v>
      </c>
      <c r="H305" s="47">
        <f>'[1]разовые без стом'!G$64</f>
        <v>135</v>
      </c>
      <c r="I305" s="47">
        <f>'[1]разовые без стом'!K$64</f>
        <v>135</v>
      </c>
      <c r="J305" s="47">
        <f>'[1]разовые без стом'!O$64</f>
        <v>152</v>
      </c>
      <c r="K305" s="47">
        <f>'[1]разовые без стом'!V$64</f>
        <v>158</v>
      </c>
      <c r="L305" s="46">
        <f t="shared" si="78"/>
        <v>119.33152000000001</v>
      </c>
      <c r="M305" s="46">
        <f>'[1]разовые без стом'!BP$64</f>
        <v>27.775440000000003</v>
      </c>
      <c r="N305" s="46">
        <f>'[1]разовые без стом'!CL$64</f>
        <v>27.77544</v>
      </c>
      <c r="O305" s="46">
        <f>'[1]разовые без стом'!DH$64</f>
        <v>31.273088000000001</v>
      </c>
      <c r="P305" s="46">
        <f>'[1]разовые без стом'!EQ$64</f>
        <v>32.507552000000004</v>
      </c>
      <c r="Q305" s="20">
        <f t="shared" si="73"/>
        <v>0</v>
      </c>
      <c r="R305" s="20">
        <f t="shared" si="74"/>
        <v>0</v>
      </c>
    </row>
    <row r="306" spans="2:18" s="21" customFormat="1" ht="15" customHeight="1" x14ac:dyDescent="0.25">
      <c r="B306" s="61"/>
      <c r="C306" s="67" t="s">
        <v>17</v>
      </c>
      <c r="D306" s="23" t="s">
        <v>33</v>
      </c>
      <c r="E306" s="64">
        <f>'[1]разовые без стом'!W$65</f>
        <v>332</v>
      </c>
      <c r="F306" s="46">
        <f>'[1]разовые без стом'!EV$65</f>
        <v>79.517983999999998</v>
      </c>
      <c r="G306" s="69">
        <f t="shared" si="77"/>
        <v>332</v>
      </c>
      <c r="H306" s="47">
        <f>'[1]разовые без стом'!G$65</f>
        <v>81</v>
      </c>
      <c r="I306" s="47">
        <f>'[1]разовые без стом'!K$65</f>
        <v>81</v>
      </c>
      <c r="J306" s="47">
        <f>'[1]разовые без стом'!O$65</f>
        <v>77</v>
      </c>
      <c r="K306" s="47">
        <f>'[1]разовые без стом'!V$65</f>
        <v>93</v>
      </c>
      <c r="L306" s="46">
        <f t="shared" si="78"/>
        <v>79.517983999999998</v>
      </c>
      <c r="M306" s="46">
        <f>'[1]разовые без стом'!BP$65</f>
        <v>19.400472000000001</v>
      </c>
      <c r="N306" s="46">
        <f>'[1]разовые без стом'!CL$65</f>
        <v>19.400472000000001</v>
      </c>
      <c r="O306" s="46">
        <f>'[1]разовые без стом'!DH$65</f>
        <v>18.442423999999995</v>
      </c>
      <c r="P306" s="46">
        <f>'[1]разовые без стом'!EQ$65</f>
        <v>22.274615999999998</v>
      </c>
      <c r="Q306" s="20">
        <f t="shared" si="73"/>
        <v>0</v>
      </c>
      <c r="R306" s="20">
        <f t="shared" si="74"/>
        <v>0</v>
      </c>
    </row>
    <row r="307" spans="2:18" s="21" customFormat="1" ht="15" customHeight="1" x14ac:dyDescent="0.25">
      <c r="B307" s="61"/>
      <c r="C307" s="37" t="s">
        <v>68</v>
      </c>
      <c r="D307" s="23" t="s">
        <v>33</v>
      </c>
      <c r="E307" s="64">
        <f>'[1]разовые без стом'!W$66</f>
        <v>76</v>
      </c>
      <c r="F307" s="46">
        <f>'[1]разовые без стом'!EV$66</f>
        <v>18.202912000000001</v>
      </c>
      <c r="G307" s="69">
        <f t="shared" si="77"/>
        <v>76</v>
      </c>
      <c r="H307" s="47">
        <f>'[1]разовые без стом'!G$66</f>
        <v>0</v>
      </c>
      <c r="I307" s="47">
        <f>'[1]разовые без стом'!K$66</f>
        <v>0</v>
      </c>
      <c r="J307" s="47">
        <f>'[1]разовые без стом'!O$66</f>
        <v>0</v>
      </c>
      <c r="K307" s="47">
        <f>'[1]разовые без стом'!V$66</f>
        <v>76</v>
      </c>
      <c r="L307" s="46">
        <f t="shared" si="78"/>
        <v>18.202912000000001</v>
      </c>
      <c r="M307" s="46">
        <f>'[1]разовые без стом'!BP$66</f>
        <v>0</v>
      </c>
      <c r="N307" s="46">
        <f>'[1]разовые без стом'!CL$66</f>
        <v>0</v>
      </c>
      <c r="O307" s="46">
        <f>'[1]разовые без стом'!DH$66</f>
        <v>0</v>
      </c>
      <c r="P307" s="46">
        <f>'[1]разовые без стом'!EQ$66</f>
        <v>18.202912000000001</v>
      </c>
      <c r="Q307" s="20">
        <f t="shared" si="73"/>
        <v>0</v>
      </c>
      <c r="R307" s="20">
        <f t="shared" si="74"/>
        <v>0</v>
      </c>
    </row>
    <row r="308" spans="2:18" s="21" customFormat="1" ht="15" customHeight="1" x14ac:dyDescent="0.25">
      <c r="B308" s="61"/>
      <c r="C308" s="37" t="s">
        <v>57</v>
      </c>
      <c r="D308" s="23" t="s">
        <v>33</v>
      </c>
      <c r="E308" s="64">
        <f>'[1]разовые без стом'!W$67</f>
        <v>296</v>
      </c>
      <c r="F308" s="46">
        <f>'[1]разовые без стом'!EV$67</f>
        <v>70.895551999999995</v>
      </c>
      <c r="G308" s="69">
        <f t="shared" si="77"/>
        <v>296</v>
      </c>
      <c r="H308" s="47">
        <f>'[1]разовые без стом'!G$67</f>
        <v>75</v>
      </c>
      <c r="I308" s="47">
        <f>'[1]разовые без стом'!K$67</f>
        <v>75</v>
      </c>
      <c r="J308" s="47">
        <f>'[1]разовые без стом'!O$67</f>
        <v>68</v>
      </c>
      <c r="K308" s="47">
        <f>'[1]разовые без стом'!V$67</f>
        <v>78</v>
      </c>
      <c r="L308" s="46">
        <f t="shared" si="78"/>
        <v>70.895552000000009</v>
      </c>
      <c r="M308" s="46">
        <f>'[1]разовые без стом'!BP$67</f>
        <v>17.9634</v>
      </c>
      <c r="N308" s="46">
        <f>'[1]разовые без стом'!CL$67</f>
        <v>17.9634</v>
      </c>
      <c r="O308" s="46">
        <f>'[1]разовые без стом'!DH$67</f>
        <v>16.286815999999998</v>
      </c>
      <c r="P308" s="46">
        <f>'[1]разовые без стом'!EQ$67</f>
        <v>18.681936</v>
      </c>
      <c r="Q308" s="20">
        <f t="shared" si="73"/>
        <v>0</v>
      </c>
      <c r="R308" s="20">
        <f t="shared" si="74"/>
        <v>0</v>
      </c>
    </row>
    <row r="309" spans="2:18" s="21" customFormat="1" ht="15" customHeight="1" x14ac:dyDescent="0.25">
      <c r="B309" s="61"/>
      <c r="C309" s="28" t="s">
        <v>42</v>
      </c>
      <c r="D309" s="29" t="s">
        <v>33</v>
      </c>
      <c r="E309" s="62">
        <f>SUM(E310:E322)</f>
        <v>3561</v>
      </c>
      <c r="F309" s="62">
        <f t="shared" ref="F309:P309" si="79">SUM(F310:F322)</f>
        <v>408.59073599999999</v>
      </c>
      <c r="G309" s="62">
        <f t="shared" si="79"/>
        <v>3561</v>
      </c>
      <c r="H309" s="62">
        <f t="shared" si="79"/>
        <v>790</v>
      </c>
      <c r="I309" s="62">
        <f t="shared" si="79"/>
        <v>845</v>
      </c>
      <c r="J309" s="62">
        <f t="shared" si="79"/>
        <v>986</v>
      </c>
      <c r="K309" s="62">
        <f t="shared" si="79"/>
        <v>940</v>
      </c>
      <c r="L309" s="62">
        <f t="shared" si="79"/>
        <v>408.59073599999999</v>
      </c>
      <c r="M309" s="62">
        <f t="shared" si="79"/>
        <v>91.965335999999994</v>
      </c>
      <c r="N309" s="62">
        <f t="shared" si="79"/>
        <v>97.014792000000014</v>
      </c>
      <c r="O309" s="62">
        <f t="shared" si="79"/>
        <v>113.109396</v>
      </c>
      <c r="P309" s="62">
        <f t="shared" si="79"/>
        <v>106.50121199999998</v>
      </c>
      <c r="Q309" s="20">
        <f t="shared" si="73"/>
        <v>0</v>
      </c>
      <c r="R309" s="20">
        <f t="shared" si="74"/>
        <v>0</v>
      </c>
    </row>
    <row r="310" spans="2:18" s="21" customFormat="1" ht="15" customHeight="1" x14ac:dyDescent="0.25">
      <c r="B310" s="61"/>
      <c r="C310" s="38" t="s">
        <v>16</v>
      </c>
      <c r="D310" s="23" t="s">
        <v>33</v>
      </c>
      <c r="E310" s="64">
        <f>[1]иные!W$54</f>
        <v>778</v>
      </c>
      <c r="F310" s="46">
        <f>[1]иные!EK$54</f>
        <v>79.860143999999991</v>
      </c>
      <c r="G310" s="69">
        <f>SUM(H310:K310)</f>
        <v>778</v>
      </c>
      <c r="H310" s="47">
        <f>[1]иные!G$54</f>
        <v>222</v>
      </c>
      <c r="I310" s="47">
        <f>[1]иные!K$54</f>
        <v>223</v>
      </c>
      <c r="J310" s="47">
        <f>[1]иные!O$54</f>
        <v>225</v>
      </c>
      <c r="K310" s="47">
        <f>[1]иные!V$54</f>
        <v>108</v>
      </c>
      <c r="L310" s="46">
        <f>SUM(M310:P310)</f>
        <v>79.860143999999991</v>
      </c>
      <c r="M310" s="46">
        <f>[1]иные!BI$54</f>
        <v>22.787855999999998</v>
      </c>
      <c r="N310" s="46">
        <f>[1]иные!CC$54</f>
        <v>22.890504</v>
      </c>
      <c r="O310" s="46">
        <f>[1]иные!CW$54</f>
        <v>23.095800000000004</v>
      </c>
      <c r="P310" s="46">
        <f>[1]иные!EF$54</f>
        <v>11.085984</v>
      </c>
      <c r="Q310" s="20">
        <f t="shared" si="73"/>
        <v>0</v>
      </c>
      <c r="R310" s="20">
        <f t="shared" si="74"/>
        <v>0</v>
      </c>
    </row>
    <row r="311" spans="2:18" s="21" customFormat="1" ht="15" customHeight="1" x14ac:dyDescent="0.25">
      <c r="B311" s="61"/>
      <c r="C311" s="35" t="s">
        <v>15</v>
      </c>
      <c r="D311" s="23" t="s">
        <v>33</v>
      </c>
      <c r="E311" s="64">
        <f>[1]иные!W$55</f>
        <v>554</v>
      </c>
      <c r="F311" s="46">
        <f>[1]иные!EK$55</f>
        <v>85.759199999999993</v>
      </c>
      <c r="G311" s="69">
        <f t="shared" ref="G311:G322" si="80">SUM(H311:K311)</f>
        <v>554</v>
      </c>
      <c r="H311" s="47">
        <f>[1]иные!G$55</f>
        <v>148</v>
      </c>
      <c r="I311" s="47">
        <f>[1]иные!K$55</f>
        <v>148</v>
      </c>
      <c r="J311" s="47">
        <f>[1]иные!O$55</f>
        <v>148</v>
      </c>
      <c r="K311" s="47">
        <f>[1]иные!V$55</f>
        <v>110</v>
      </c>
      <c r="L311" s="46">
        <f t="shared" ref="L311:L322" si="81">SUM(M311:P311)</f>
        <v>85.759199999999993</v>
      </c>
      <c r="M311" s="46">
        <f>[1]иные!BI$55</f>
        <v>22.910400000000003</v>
      </c>
      <c r="N311" s="46">
        <f>[1]иные!CC$55</f>
        <v>22.910400000000003</v>
      </c>
      <c r="O311" s="46">
        <f>[1]иные!CW$55</f>
        <v>22.910400000000003</v>
      </c>
      <c r="P311" s="46">
        <f>[1]иные!EF$55</f>
        <v>17.027999999999999</v>
      </c>
      <c r="Q311" s="20">
        <f t="shared" si="73"/>
        <v>0</v>
      </c>
      <c r="R311" s="20">
        <f t="shared" si="74"/>
        <v>0</v>
      </c>
    </row>
    <row r="312" spans="2:18" s="21" customFormat="1" ht="15" customHeight="1" x14ac:dyDescent="0.25">
      <c r="B312" s="61"/>
      <c r="C312" s="35" t="s">
        <v>23</v>
      </c>
      <c r="D312" s="23" t="s">
        <v>33</v>
      </c>
      <c r="E312" s="64">
        <f>[1]иные!W$56</f>
        <v>153</v>
      </c>
      <c r="F312" s="46">
        <f>[1]иные!EK$56</f>
        <v>18.631727999999995</v>
      </c>
      <c r="G312" s="69">
        <f t="shared" si="80"/>
        <v>153</v>
      </c>
      <c r="H312" s="47">
        <f>[1]иные!G$56</f>
        <v>32</v>
      </c>
      <c r="I312" s="47">
        <f>[1]иные!K$56</f>
        <v>32</v>
      </c>
      <c r="J312" s="47">
        <f>[1]иные!O$56</f>
        <v>44</v>
      </c>
      <c r="K312" s="47">
        <f>[1]иные!V$56</f>
        <v>45</v>
      </c>
      <c r="L312" s="46">
        <f t="shared" si="81"/>
        <v>18.631727999999999</v>
      </c>
      <c r="M312" s="46">
        <f>[1]иные!BI$56</f>
        <v>3.8968319999999994</v>
      </c>
      <c r="N312" s="46">
        <f>[1]иные!CC$56</f>
        <v>3.8968319999999994</v>
      </c>
      <c r="O312" s="46">
        <f>[1]иные!CW$56</f>
        <v>5.3581439999999994</v>
      </c>
      <c r="P312" s="46">
        <f>[1]иные!EF$56</f>
        <v>5.4799200000000008</v>
      </c>
      <c r="Q312" s="20">
        <f t="shared" si="73"/>
        <v>0</v>
      </c>
      <c r="R312" s="20">
        <f t="shared" si="74"/>
        <v>0</v>
      </c>
    </row>
    <row r="313" spans="2:18" s="21" customFormat="1" ht="15" customHeight="1" x14ac:dyDescent="0.25">
      <c r="B313" s="61"/>
      <c r="C313" s="35" t="s">
        <v>18</v>
      </c>
      <c r="D313" s="23" t="s">
        <v>33</v>
      </c>
      <c r="E313" s="64">
        <f>[1]иные!W$57</f>
        <v>218</v>
      </c>
      <c r="F313" s="46">
        <f>[1]иные!EK$57</f>
        <v>33.594672000000003</v>
      </c>
      <c r="G313" s="69">
        <f t="shared" si="80"/>
        <v>218</v>
      </c>
      <c r="H313" s="47">
        <f>[1]иные!G$57</f>
        <v>30</v>
      </c>
      <c r="I313" s="47">
        <f>[1]иные!K$57</f>
        <v>29</v>
      </c>
      <c r="J313" s="47">
        <f>[1]иные!O$57</f>
        <v>79</v>
      </c>
      <c r="K313" s="47">
        <f>[1]иные!V$57</f>
        <v>80</v>
      </c>
      <c r="L313" s="46">
        <f t="shared" si="81"/>
        <v>33.594672000000003</v>
      </c>
      <c r="M313" s="46">
        <f>[1]иные!BI$57</f>
        <v>4.6231200000000001</v>
      </c>
      <c r="N313" s="46">
        <f>[1]иные!CC$57</f>
        <v>4.4690160000000008</v>
      </c>
      <c r="O313" s="46">
        <f>[1]иные!CW$57</f>
        <v>12.174216000000001</v>
      </c>
      <c r="P313" s="46">
        <f>[1]иные!EF$57</f>
        <v>12.328320000000001</v>
      </c>
      <c r="Q313" s="20">
        <f t="shared" si="73"/>
        <v>0</v>
      </c>
      <c r="R313" s="20">
        <f t="shared" si="74"/>
        <v>0</v>
      </c>
    </row>
    <row r="314" spans="2:18" s="21" customFormat="1" ht="15" customHeight="1" x14ac:dyDescent="0.25">
      <c r="B314" s="61"/>
      <c r="C314" s="35" t="s">
        <v>20</v>
      </c>
      <c r="D314" s="23" t="s">
        <v>33</v>
      </c>
      <c r="E314" s="64">
        <f>[1]иные!W$58</f>
        <v>382</v>
      </c>
      <c r="F314" s="46">
        <f>[1]иные!EK$58</f>
        <v>41.773992</v>
      </c>
      <c r="G314" s="69">
        <f t="shared" si="80"/>
        <v>382</v>
      </c>
      <c r="H314" s="47">
        <f>[1]иные!G$58</f>
        <v>90</v>
      </c>
      <c r="I314" s="47">
        <f>[1]иные!K$58</f>
        <v>90</v>
      </c>
      <c r="J314" s="47">
        <f>[1]иные!O$58</f>
        <v>93</v>
      </c>
      <c r="K314" s="47">
        <f>[1]иные!V$58</f>
        <v>109</v>
      </c>
      <c r="L314" s="46">
        <f t="shared" si="81"/>
        <v>41.773992</v>
      </c>
      <c r="M314" s="46">
        <f>[1]иные!BI$58</f>
        <v>9.8420400000000008</v>
      </c>
      <c r="N314" s="46">
        <f>[1]иные!CC$58</f>
        <v>9.8420400000000008</v>
      </c>
      <c r="O314" s="46">
        <f>[1]иные!CW$58</f>
        <v>10.170107999999999</v>
      </c>
      <c r="P314" s="46">
        <f>[1]иные!EF$58</f>
        <v>11.919803999999999</v>
      </c>
      <c r="Q314" s="20">
        <f t="shared" si="73"/>
        <v>0</v>
      </c>
      <c r="R314" s="20">
        <f t="shared" si="74"/>
        <v>0</v>
      </c>
    </row>
    <row r="315" spans="2:18" s="21" customFormat="1" ht="15" customHeight="1" x14ac:dyDescent="0.25">
      <c r="B315" s="61"/>
      <c r="C315" s="35" t="s">
        <v>24</v>
      </c>
      <c r="D315" s="23" t="s">
        <v>33</v>
      </c>
      <c r="E315" s="64">
        <f>[1]иные!W$59</f>
        <v>277</v>
      </c>
      <c r="F315" s="46">
        <f>[1]иные!EK$59</f>
        <v>20.236512000000001</v>
      </c>
      <c r="G315" s="69">
        <f t="shared" si="80"/>
        <v>277</v>
      </c>
      <c r="H315" s="47">
        <f>[1]иные!G$59</f>
        <v>29</v>
      </c>
      <c r="I315" s="47">
        <f>[1]иные!K$59</f>
        <v>57</v>
      </c>
      <c r="J315" s="47">
        <f>[1]иные!O$59</f>
        <v>102</v>
      </c>
      <c r="K315" s="47">
        <f>[1]иные!V$59</f>
        <v>89</v>
      </c>
      <c r="L315" s="46">
        <f t="shared" si="81"/>
        <v>20.236512000000001</v>
      </c>
      <c r="M315" s="46">
        <f>[1]иные!BI$59</f>
        <v>2.1186240000000001</v>
      </c>
      <c r="N315" s="46">
        <f>[1]иные!CC$59</f>
        <v>4.1641920000000008</v>
      </c>
      <c r="O315" s="46">
        <f>[1]иные!CW$59</f>
        <v>7.4517120000000006</v>
      </c>
      <c r="P315" s="46">
        <f>[1]иные!EF$59</f>
        <v>6.5019840000000002</v>
      </c>
      <c r="Q315" s="20">
        <f t="shared" si="73"/>
        <v>0</v>
      </c>
      <c r="R315" s="20">
        <f t="shared" si="74"/>
        <v>0</v>
      </c>
    </row>
    <row r="316" spans="2:18" s="21" customFormat="1" ht="15" customHeight="1" x14ac:dyDescent="0.25">
      <c r="B316" s="61"/>
      <c r="C316" s="35" t="s">
        <v>21</v>
      </c>
      <c r="D316" s="23" t="s">
        <v>33</v>
      </c>
      <c r="E316" s="64">
        <f>[1]иные!W$60</f>
        <v>192</v>
      </c>
      <c r="F316" s="46">
        <f>[1]иные!EK$60</f>
        <v>27.512064000000002</v>
      </c>
      <c r="G316" s="69">
        <f t="shared" si="80"/>
        <v>192</v>
      </c>
      <c r="H316" s="47">
        <f>[1]иные!G$60</f>
        <v>42</v>
      </c>
      <c r="I316" s="47">
        <f>[1]иные!K$60</f>
        <v>48</v>
      </c>
      <c r="J316" s="47">
        <f>[1]иные!O$60</f>
        <v>46</v>
      </c>
      <c r="K316" s="47">
        <f>[1]иные!V$60</f>
        <v>56</v>
      </c>
      <c r="L316" s="46">
        <f t="shared" si="81"/>
        <v>27.512064000000002</v>
      </c>
      <c r="M316" s="46">
        <f>[1]иные!BI$60</f>
        <v>6.0182640000000003</v>
      </c>
      <c r="N316" s="46">
        <f>[1]иные!CC$60</f>
        <v>6.8780160000000006</v>
      </c>
      <c r="O316" s="46">
        <f>[1]иные!CW$60</f>
        <v>6.5914320000000011</v>
      </c>
      <c r="P316" s="46">
        <f>[1]иные!EF$60</f>
        <v>8.0243520000000004</v>
      </c>
      <c r="Q316" s="20">
        <f t="shared" si="73"/>
        <v>0</v>
      </c>
      <c r="R316" s="20">
        <f t="shared" si="74"/>
        <v>0</v>
      </c>
    </row>
    <row r="317" spans="2:18" s="21" customFormat="1" ht="15" customHeight="1" x14ac:dyDescent="0.25">
      <c r="B317" s="61"/>
      <c r="C317" s="38" t="s">
        <v>25</v>
      </c>
      <c r="D317" s="23" t="s">
        <v>33</v>
      </c>
      <c r="E317" s="64">
        <f>[1]иные!W$61</f>
        <v>180</v>
      </c>
      <c r="F317" s="46">
        <f>[1]иные!EK$61</f>
        <v>15.340320000000002</v>
      </c>
      <c r="G317" s="69">
        <f t="shared" si="80"/>
        <v>180</v>
      </c>
      <c r="H317" s="47">
        <f>[1]иные!G$61</f>
        <v>35</v>
      </c>
      <c r="I317" s="47">
        <f>[1]иные!K$61</f>
        <v>36</v>
      </c>
      <c r="J317" s="47">
        <f>[1]иные!O$61</f>
        <v>33</v>
      </c>
      <c r="K317" s="47">
        <f>[1]иные!V$61</f>
        <v>76</v>
      </c>
      <c r="L317" s="46">
        <f t="shared" si="81"/>
        <v>15.340320000000004</v>
      </c>
      <c r="M317" s="46">
        <f>[1]иные!BI$61</f>
        <v>2.9828400000000004</v>
      </c>
      <c r="N317" s="46">
        <f>[1]иные!CC$61</f>
        <v>3.068064000000001</v>
      </c>
      <c r="O317" s="46">
        <f>[1]иные!CW$61</f>
        <v>2.8123920000000004</v>
      </c>
      <c r="P317" s="46">
        <f>[1]иные!EF$61</f>
        <v>6.4770240000000019</v>
      </c>
      <c r="Q317" s="20">
        <f t="shared" si="73"/>
        <v>0</v>
      </c>
      <c r="R317" s="20">
        <f t="shared" si="74"/>
        <v>0</v>
      </c>
    </row>
    <row r="318" spans="2:18" s="21" customFormat="1" ht="15" customHeight="1" x14ac:dyDescent="0.25">
      <c r="B318" s="61"/>
      <c r="C318" s="35" t="s">
        <v>22</v>
      </c>
      <c r="D318" s="23" t="s">
        <v>33</v>
      </c>
      <c r="E318" s="64">
        <f>[1]иные!W$62</f>
        <v>254</v>
      </c>
      <c r="F318" s="46">
        <f>[1]иные!EK$62</f>
        <v>22.396703999999996</v>
      </c>
      <c r="G318" s="69">
        <f t="shared" si="80"/>
        <v>254</v>
      </c>
      <c r="H318" s="47">
        <f>[1]иные!G$62</f>
        <v>60</v>
      </c>
      <c r="I318" s="47">
        <f>[1]иные!K$62</f>
        <v>58</v>
      </c>
      <c r="J318" s="47">
        <f>[1]иные!O$62</f>
        <v>46</v>
      </c>
      <c r="K318" s="47">
        <f>[1]иные!V$62</f>
        <v>90</v>
      </c>
      <c r="L318" s="46">
        <f t="shared" si="81"/>
        <v>22.396704</v>
      </c>
      <c r="M318" s="46">
        <f>[1]иные!BI$62</f>
        <v>5.2905599999999993</v>
      </c>
      <c r="N318" s="46">
        <f>[1]иные!CC$62</f>
        <v>5.1142079999999988</v>
      </c>
      <c r="O318" s="46">
        <f>[1]иные!CW$62</f>
        <v>4.0560959999999993</v>
      </c>
      <c r="P318" s="46">
        <f>[1]иные!EF$62</f>
        <v>7.9358400000000007</v>
      </c>
      <c r="Q318" s="20">
        <f t="shared" si="73"/>
        <v>0</v>
      </c>
      <c r="R318" s="20">
        <f t="shared" si="74"/>
        <v>0</v>
      </c>
    </row>
    <row r="319" spans="2:18" s="21" customFormat="1" ht="15" customHeight="1" x14ac:dyDescent="0.25">
      <c r="B319" s="61"/>
      <c r="C319" s="35" t="s">
        <v>26</v>
      </c>
      <c r="D319" s="23" t="s">
        <v>33</v>
      </c>
      <c r="E319" s="64">
        <f>[1]иные!W$63</f>
        <v>151</v>
      </c>
      <c r="F319" s="46">
        <f>[1]иные!EK$63</f>
        <v>15.499848000000002</v>
      </c>
      <c r="G319" s="69">
        <f t="shared" si="80"/>
        <v>151</v>
      </c>
      <c r="H319" s="47">
        <f>[1]иные!G$63</f>
        <v>15</v>
      </c>
      <c r="I319" s="47">
        <f>[1]иные!K$63</f>
        <v>21</v>
      </c>
      <c r="J319" s="47">
        <f>[1]иные!O$63</f>
        <v>67</v>
      </c>
      <c r="K319" s="47">
        <f>[1]иные!V$63</f>
        <v>48</v>
      </c>
      <c r="L319" s="46">
        <f t="shared" si="81"/>
        <v>15.499848</v>
      </c>
      <c r="M319" s="46">
        <f>[1]иные!BI$63</f>
        <v>1.53972</v>
      </c>
      <c r="N319" s="46">
        <f>[1]иные!CC$63</f>
        <v>2.155608</v>
      </c>
      <c r="O319" s="46">
        <f>[1]иные!CW$63</f>
        <v>6.8774160000000002</v>
      </c>
      <c r="P319" s="46">
        <f>[1]иные!EF$63</f>
        <v>4.9271040000000008</v>
      </c>
      <c r="Q319" s="20">
        <f t="shared" si="73"/>
        <v>0</v>
      </c>
      <c r="R319" s="20">
        <f t="shared" si="74"/>
        <v>0</v>
      </c>
    </row>
    <row r="320" spans="2:18" s="21" customFormat="1" ht="15" customHeight="1" x14ac:dyDescent="0.25">
      <c r="B320" s="61"/>
      <c r="C320" s="67" t="s">
        <v>17</v>
      </c>
      <c r="D320" s="23" t="s">
        <v>33</v>
      </c>
      <c r="E320" s="64">
        <f>[1]иные!W$64</f>
        <v>328</v>
      </c>
      <c r="F320" s="46">
        <f>[1]иные!EK$64</f>
        <v>38.336639999999996</v>
      </c>
      <c r="G320" s="69">
        <f t="shared" si="80"/>
        <v>328</v>
      </c>
      <c r="H320" s="47">
        <f>[1]иные!G$64</f>
        <v>72</v>
      </c>
      <c r="I320" s="47">
        <f>[1]иные!K$64</f>
        <v>74</v>
      </c>
      <c r="J320" s="47">
        <f>[1]иные!O$64</f>
        <v>73</v>
      </c>
      <c r="K320" s="47">
        <f>[1]иные!V$64</f>
        <v>109</v>
      </c>
      <c r="L320" s="46">
        <f t="shared" si="81"/>
        <v>38.336640000000003</v>
      </c>
      <c r="M320" s="46">
        <f>[1]иные!BI$64</f>
        <v>8.4153599999999997</v>
      </c>
      <c r="N320" s="46">
        <f>[1]иные!CC$64</f>
        <v>8.6491199999999999</v>
      </c>
      <c r="O320" s="46">
        <f>[1]иные!CW$64</f>
        <v>8.5322399999999998</v>
      </c>
      <c r="P320" s="46">
        <f>[1]иные!EF$64</f>
        <v>12.739920000000001</v>
      </c>
      <c r="Q320" s="20">
        <f t="shared" si="73"/>
        <v>0</v>
      </c>
      <c r="R320" s="20">
        <f t="shared" si="74"/>
        <v>0</v>
      </c>
    </row>
    <row r="321" spans="2:18" s="21" customFormat="1" ht="15" customHeight="1" x14ac:dyDescent="0.25">
      <c r="B321" s="61"/>
      <c r="C321" s="35" t="s">
        <v>28</v>
      </c>
      <c r="D321" s="23" t="s">
        <v>33</v>
      </c>
      <c r="E321" s="64">
        <f>[1]иные!W$65</f>
        <v>0</v>
      </c>
      <c r="F321" s="46">
        <f>[1]иные!EK$65</f>
        <v>0</v>
      </c>
      <c r="G321" s="69">
        <f t="shared" si="80"/>
        <v>0</v>
      </c>
      <c r="H321" s="47">
        <f>[1]иные!G$65</f>
        <v>0</v>
      </c>
      <c r="I321" s="47">
        <f>[1]иные!K$65</f>
        <v>0</v>
      </c>
      <c r="J321" s="47">
        <f>[1]иные!O$65</f>
        <v>0</v>
      </c>
      <c r="K321" s="47">
        <f>[1]иные!V$65</f>
        <v>0</v>
      </c>
      <c r="L321" s="46">
        <f t="shared" si="81"/>
        <v>0</v>
      </c>
      <c r="M321" s="46">
        <f>[1]иные!BI$65</f>
        <v>0</v>
      </c>
      <c r="N321" s="46">
        <f>[1]иные!CC$65</f>
        <v>0</v>
      </c>
      <c r="O321" s="46">
        <f>[1]иные!CW$65</f>
        <v>0</v>
      </c>
      <c r="P321" s="46">
        <f>[1]иные!EF$65</f>
        <v>0</v>
      </c>
      <c r="Q321" s="20">
        <f t="shared" si="73"/>
        <v>0</v>
      </c>
      <c r="R321" s="20">
        <f t="shared" si="74"/>
        <v>0</v>
      </c>
    </row>
    <row r="322" spans="2:18" s="21" customFormat="1" ht="15" customHeight="1" x14ac:dyDescent="0.25">
      <c r="B322" s="61"/>
      <c r="C322" s="35" t="s">
        <v>57</v>
      </c>
      <c r="D322" s="23" t="s">
        <v>33</v>
      </c>
      <c r="E322" s="64">
        <f>[1]иные!W$66</f>
        <v>94</v>
      </c>
      <c r="F322" s="46">
        <f>[1]иные!EK$66</f>
        <v>9.6489119999999993</v>
      </c>
      <c r="G322" s="69">
        <f t="shared" si="80"/>
        <v>94</v>
      </c>
      <c r="H322" s="47">
        <f>[1]иные!G$66</f>
        <v>15</v>
      </c>
      <c r="I322" s="47">
        <f>[1]иные!K$66</f>
        <v>29</v>
      </c>
      <c r="J322" s="47">
        <f>[1]иные!O$66</f>
        <v>30</v>
      </c>
      <c r="K322" s="47">
        <f>[1]иные!V$66</f>
        <v>20</v>
      </c>
      <c r="L322" s="46">
        <f t="shared" si="81"/>
        <v>9.648912000000001</v>
      </c>
      <c r="M322" s="46">
        <f>[1]иные!BI$66</f>
        <v>1.53972</v>
      </c>
      <c r="N322" s="46">
        <f>[1]иные!CC$66</f>
        <v>2.9767920000000005</v>
      </c>
      <c r="O322" s="46">
        <f>[1]иные!CW$66</f>
        <v>3.07944</v>
      </c>
      <c r="P322" s="46">
        <f>[1]иные!EF$66</f>
        <v>2.0529600000000001</v>
      </c>
      <c r="Q322" s="20">
        <f t="shared" si="73"/>
        <v>0</v>
      </c>
      <c r="R322" s="20">
        <f t="shared" si="74"/>
        <v>0</v>
      </c>
    </row>
    <row r="323" spans="2:18" s="21" customFormat="1" ht="15" customHeight="1" x14ac:dyDescent="0.25">
      <c r="B323" s="61"/>
      <c r="C323" s="28" t="s">
        <v>43</v>
      </c>
      <c r="D323" s="29" t="s">
        <v>33</v>
      </c>
      <c r="E323" s="62">
        <f>E324</f>
        <v>597</v>
      </c>
      <c r="F323" s="62">
        <f t="shared" ref="F323:P323" si="82">F324</f>
        <v>441.65544191999999</v>
      </c>
      <c r="G323" s="62">
        <f t="shared" si="82"/>
        <v>597</v>
      </c>
      <c r="H323" s="62">
        <f t="shared" si="82"/>
        <v>110</v>
      </c>
      <c r="I323" s="62">
        <f t="shared" si="82"/>
        <v>114</v>
      </c>
      <c r="J323" s="62">
        <f t="shared" si="82"/>
        <v>114</v>
      </c>
      <c r="K323" s="62">
        <f t="shared" si="82"/>
        <v>259</v>
      </c>
      <c r="L323" s="62">
        <f t="shared" si="82"/>
        <v>441.65544191999993</v>
      </c>
      <c r="M323" s="62">
        <f t="shared" si="82"/>
        <v>81.377049599999978</v>
      </c>
      <c r="N323" s="62">
        <f t="shared" si="82"/>
        <v>84.336215039999999</v>
      </c>
      <c r="O323" s="62">
        <f t="shared" si="82"/>
        <v>84.336215039999999</v>
      </c>
      <c r="P323" s="62">
        <f t="shared" si="82"/>
        <v>191.60596223999997</v>
      </c>
      <c r="Q323" s="20">
        <f t="shared" si="73"/>
        <v>0</v>
      </c>
      <c r="R323" s="20">
        <f t="shared" si="74"/>
        <v>0</v>
      </c>
    </row>
    <row r="324" spans="2:18" s="21" customFormat="1" ht="15" customHeight="1" x14ac:dyDescent="0.25">
      <c r="B324" s="61"/>
      <c r="C324" s="35" t="s">
        <v>44</v>
      </c>
      <c r="D324" s="23" t="s">
        <v>33</v>
      </c>
      <c r="E324" s="64">
        <f>'[1]проф.пос. по стом. '!W$20</f>
        <v>597</v>
      </c>
      <c r="F324" s="46">
        <f>'[1]проф.пос. по стом. '!FB$20</f>
        <v>441.65544191999999</v>
      </c>
      <c r="G324" s="69">
        <f>SUM(H324:K324)</f>
        <v>597</v>
      </c>
      <c r="H324" s="47">
        <f>'[1]проф.пос. по стом. '!G$20</f>
        <v>110</v>
      </c>
      <c r="I324" s="47">
        <f>'[1]проф.пос. по стом. '!K$20</f>
        <v>114</v>
      </c>
      <c r="J324" s="47">
        <f>'[1]проф.пос. по стом. '!O$20</f>
        <v>114</v>
      </c>
      <c r="K324" s="47">
        <f>'[1]проф.пос. по стом. '!V$20</f>
        <v>259</v>
      </c>
      <c r="L324" s="46">
        <f>SUM(M324:P324)</f>
        <v>441.65544191999993</v>
      </c>
      <c r="M324" s="46">
        <f>'[1]проф.пос. по стом. '!BZ$20</f>
        <v>81.377049599999978</v>
      </c>
      <c r="N324" s="46">
        <f>'[1]проф.пос. по стом. '!CT$20</f>
        <v>84.336215039999999</v>
      </c>
      <c r="O324" s="46">
        <f>'[1]проф.пос. по стом. '!DN$20</f>
        <v>84.336215039999999</v>
      </c>
      <c r="P324" s="46">
        <f>'[1]проф.пос. по стом. '!EW$20</f>
        <v>191.60596223999997</v>
      </c>
      <c r="Q324" s="20">
        <f t="shared" si="73"/>
        <v>0</v>
      </c>
      <c r="R324" s="20">
        <f t="shared" si="74"/>
        <v>0</v>
      </c>
    </row>
    <row r="325" spans="2:18" s="21" customFormat="1" ht="15" customHeight="1" x14ac:dyDescent="0.25">
      <c r="B325" s="61"/>
      <c r="C325" s="28" t="s">
        <v>46</v>
      </c>
      <c r="D325" s="29" t="s">
        <v>33</v>
      </c>
      <c r="E325" s="62">
        <f>'[2]ПМО взр'!BG$259</f>
        <v>1096</v>
      </c>
      <c r="F325" s="33">
        <f>'[2]ПМО взр'!NZ$259</f>
        <v>3271.2230399999994</v>
      </c>
      <c r="G325" s="48">
        <f>H325+I325+J325+K325</f>
        <v>1096</v>
      </c>
      <c r="H325" s="48">
        <f>'[2]ПМО взр'!N$259</f>
        <v>217</v>
      </c>
      <c r="I325" s="48">
        <f>'[2]ПМО взр'!Z$259</f>
        <v>404</v>
      </c>
      <c r="J325" s="48">
        <f>'[2]ПМО взр'!AL$259</f>
        <v>475</v>
      </c>
      <c r="K325" s="48">
        <f>'[2]ПМО взр'!BD$259</f>
        <v>0</v>
      </c>
      <c r="L325" s="33">
        <f>M325+N325+O325+P325</f>
        <v>3271.2230399999999</v>
      </c>
      <c r="M325" s="33">
        <f>'[2]ПМО взр'!FI$259</f>
        <v>645.48458000000005</v>
      </c>
      <c r="N325" s="33">
        <f>'[2]ПМО взр'!HQ$259</f>
        <v>1209.7669599999999</v>
      </c>
      <c r="O325" s="33">
        <f>'[2]ПМО взр'!JY$259</f>
        <v>1415.9715000000001</v>
      </c>
      <c r="P325" s="33">
        <f>'[2]ПМО взр'!NK$259</f>
        <v>0</v>
      </c>
      <c r="Q325" s="20">
        <f t="shared" si="73"/>
        <v>0</v>
      </c>
      <c r="R325" s="20">
        <f t="shared" si="74"/>
        <v>0</v>
      </c>
    </row>
    <row r="326" spans="2:18" s="21" customFormat="1" ht="15" customHeight="1" x14ac:dyDescent="0.25">
      <c r="B326" s="61"/>
      <c r="C326" s="28" t="s">
        <v>47</v>
      </c>
      <c r="D326" s="29" t="s">
        <v>33</v>
      </c>
      <c r="E326" s="62">
        <f>'[2]Проф.МО дети  '!V$107</f>
        <v>2114</v>
      </c>
      <c r="F326" s="33">
        <f>'[2]Проф.МО дети  '!ED$107</f>
        <v>7400.1789235539136</v>
      </c>
      <c r="G326" s="68">
        <f t="shared" ref="G326:G332" si="83">H326+I326+J326+K326</f>
        <v>2114</v>
      </c>
      <c r="H326" s="48">
        <f>'[2]Проф.МО дети  '!G$107</f>
        <v>185</v>
      </c>
      <c r="I326" s="48">
        <f>'[2]Проф.МО дети  '!K$107</f>
        <v>622</v>
      </c>
      <c r="J326" s="48">
        <f>'[2]Проф.МО дети  '!O$107</f>
        <v>665</v>
      </c>
      <c r="K326" s="48">
        <f>'[2]Проф.МО дети  '!U$107</f>
        <v>642</v>
      </c>
      <c r="L326" s="33">
        <f t="shared" ref="L326:L332" si="84">M326+N326+O326+P326</f>
        <v>7400.1789235539145</v>
      </c>
      <c r="M326" s="33">
        <f>'[2]Проф.МО дети  '!BG$107</f>
        <v>523.43730775086556</v>
      </c>
      <c r="N326" s="33">
        <f>'[2]Проф.МО дети  '!CA$107</f>
        <v>1902.7458726786376</v>
      </c>
      <c r="O326" s="33">
        <f>'[2]Проф.МО дети  '!CU$107</f>
        <v>2583.3745114360827</v>
      </c>
      <c r="P326" s="33">
        <f>'[2]Проф.МО дети  '!DY$107</f>
        <v>2390.621231688328</v>
      </c>
      <c r="Q326" s="20">
        <f t="shared" si="73"/>
        <v>0</v>
      </c>
      <c r="R326" s="20">
        <f t="shared" si="74"/>
        <v>0</v>
      </c>
    </row>
    <row r="327" spans="2:18" s="21" customFormat="1" ht="15" customHeight="1" x14ac:dyDescent="0.25">
      <c r="B327" s="61"/>
      <c r="C327" s="28" t="s">
        <v>48</v>
      </c>
      <c r="D327" s="29" t="s">
        <v>33</v>
      </c>
      <c r="E327" s="62">
        <f>'[2]ДДС ТЖС'!V$29</f>
        <v>77</v>
      </c>
      <c r="F327" s="33">
        <f>'[2]ДДС ТЖС'!EF$29</f>
        <v>813.78756693920013</v>
      </c>
      <c r="G327" s="68">
        <f t="shared" si="83"/>
        <v>77</v>
      </c>
      <c r="H327" s="48">
        <f>'[2]ДДС ТЖС'!G$29</f>
        <v>0</v>
      </c>
      <c r="I327" s="48">
        <f>'[2]ДДС ТЖС'!K$29</f>
        <v>0</v>
      </c>
      <c r="J327" s="48">
        <f>'[2]ДДС ТЖС'!O$29</f>
        <v>0</v>
      </c>
      <c r="K327" s="48">
        <f>'[2]ДДС ТЖС'!U$29</f>
        <v>77</v>
      </c>
      <c r="L327" s="33">
        <f t="shared" si="84"/>
        <v>813.78756693920013</v>
      </c>
      <c r="M327" s="33">
        <f>'[2]ДДС ТЖС'!BI$29</f>
        <v>0</v>
      </c>
      <c r="N327" s="33">
        <f>'[2]ДДС ТЖС'!CC$29</f>
        <v>0</v>
      </c>
      <c r="O327" s="33">
        <f>'[2]ДДС ТЖС'!CW$29</f>
        <v>0</v>
      </c>
      <c r="P327" s="33">
        <f>'[2]ДДС ТЖС'!EA$29</f>
        <v>813.78756693920013</v>
      </c>
      <c r="Q327" s="20">
        <f t="shared" si="73"/>
        <v>0</v>
      </c>
      <c r="R327" s="20">
        <f t="shared" si="74"/>
        <v>0</v>
      </c>
    </row>
    <row r="328" spans="2:18" s="21" customFormat="1" ht="15" customHeight="1" x14ac:dyDescent="0.25">
      <c r="B328" s="61"/>
      <c r="C328" s="28" t="s">
        <v>49</v>
      </c>
      <c r="D328" s="29" t="s">
        <v>33</v>
      </c>
      <c r="E328" s="62">
        <f>'[2]ДДС опека'!V$28</f>
        <v>105</v>
      </c>
      <c r="F328" s="33">
        <f>'[2]ДДС опека'!EH$28</f>
        <v>1135.5395520080001</v>
      </c>
      <c r="G328" s="68">
        <f t="shared" si="83"/>
        <v>105</v>
      </c>
      <c r="H328" s="48">
        <f>'[2]ДДС опека'!G$28</f>
        <v>0</v>
      </c>
      <c r="I328" s="48">
        <f>'[2]ДДС опека'!K$28</f>
        <v>0</v>
      </c>
      <c r="J328" s="48">
        <f>'[2]ДДС опека'!O$28</f>
        <v>0</v>
      </c>
      <c r="K328" s="48">
        <f>'[2]ДДС опека'!U$28</f>
        <v>105</v>
      </c>
      <c r="L328" s="33">
        <f t="shared" si="84"/>
        <v>1135.5395520080001</v>
      </c>
      <c r="M328" s="33">
        <f>'[2]ДДС опека'!BI$28</f>
        <v>0</v>
      </c>
      <c r="N328" s="33">
        <f>'[2]ДДС опека'!CC$28</f>
        <v>0</v>
      </c>
      <c r="O328" s="33">
        <f>'[2]ДДС опека'!CW$28</f>
        <v>0</v>
      </c>
      <c r="P328" s="33">
        <f>'[2]ДДС опека'!EA$28</f>
        <v>1135.5395520080001</v>
      </c>
      <c r="Q328" s="20">
        <f t="shared" si="73"/>
        <v>0</v>
      </c>
      <c r="R328" s="20">
        <f t="shared" si="74"/>
        <v>0</v>
      </c>
    </row>
    <row r="329" spans="2:18" s="21" customFormat="1" ht="15" customHeight="1" x14ac:dyDescent="0.25">
      <c r="B329" s="61"/>
      <c r="C329" s="28" t="s">
        <v>50</v>
      </c>
      <c r="D329" s="29" t="s">
        <v>33</v>
      </c>
      <c r="E329" s="62">
        <f>'[2]ДВН1Этап новый '!BG$212</f>
        <v>3391</v>
      </c>
      <c r="F329" s="33">
        <f>'[2]ДВН1Этап новый '!OB$212</f>
        <v>16146.262779999999</v>
      </c>
      <c r="G329" s="68">
        <f>H329+I329+J329+K329</f>
        <v>3391</v>
      </c>
      <c r="H329" s="48">
        <f>'[2]ДВН1Этап новый '!N$212</f>
        <v>577</v>
      </c>
      <c r="I329" s="48">
        <f>'[2]ДВН1Этап новый '!Z$212</f>
        <v>1275</v>
      </c>
      <c r="J329" s="48">
        <f>'[2]ДВН1Этап новый '!AL$212</f>
        <v>1208</v>
      </c>
      <c r="K329" s="48">
        <f>'[2]ДВН1Этап новый '!BD$212</f>
        <v>331</v>
      </c>
      <c r="L329" s="33">
        <f t="shared" si="84"/>
        <v>16146.262779999995</v>
      </c>
      <c r="M329" s="33">
        <f>'[2]ДВН1Этап новый '!FK$212</f>
        <v>2723.6712000000002</v>
      </c>
      <c r="N329" s="33">
        <f>'[2]ДВН1Этап новый '!HS$212</f>
        <v>6101.0529999999962</v>
      </c>
      <c r="O329" s="33">
        <f>'[2]ДВН1Этап новый '!KA$212</f>
        <v>5753.2456199999979</v>
      </c>
      <c r="P329" s="33">
        <f>'[2]ДВН1Этап новый '!NM$212</f>
        <v>1568.2929600000004</v>
      </c>
      <c r="Q329" s="20">
        <f t="shared" si="73"/>
        <v>0</v>
      </c>
      <c r="R329" s="20">
        <f t="shared" si="74"/>
        <v>0</v>
      </c>
    </row>
    <row r="330" spans="2:18" s="21" customFormat="1" ht="15" customHeight="1" x14ac:dyDescent="0.25">
      <c r="B330" s="61"/>
      <c r="C330" s="28" t="s">
        <v>51</v>
      </c>
      <c r="D330" s="29" t="s">
        <v>33</v>
      </c>
      <c r="E330" s="62">
        <f>'[2]ДВН2 этап'!BG$218</f>
        <v>50</v>
      </c>
      <c r="F330" s="33">
        <f>'[2]ДВН2 этап'!NP$218</f>
        <v>368.12396000000007</v>
      </c>
      <c r="G330" s="68">
        <f t="shared" si="83"/>
        <v>50</v>
      </c>
      <c r="H330" s="48">
        <f>'[2]ДВН2 этап'!N$218</f>
        <v>2</v>
      </c>
      <c r="I330" s="48">
        <f>'[2]ДВН2 этап'!Z$218</f>
        <v>14</v>
      </c>
      <c r="J330" s="48">
        <f>'[2]ДВН2 этап'!AL$218</f>
        <v>27</v>
      </c>
      <c r="K330" s="48">
        <f>'[2]ДВН2 этап'!BD$218</f>
        <v>7</v>
      </c>
      <c r="L330" s="33">
        <f t="shared" si="84"/>
        <v>368.12396000000001</v>
      </c>
      <c r="M330" s="33">
        <f>'[2]ДВН2 этап'!EY$218</f>
        <v>7.6999999999999993</v>
      </c>
      <c r="N330" s="33">
        <f>'[2]ДВН2 этап'!HG$218</f>
        <v>101.00171999999999</v>
      </c>
      <c r="O330" s="33">
        <f>'[2]ДВН2 этап'!JO$218</f>
        <v>211.82184000000001</v>
      </c>
      <c r="P330" s="33">
        <f>'[2]ДВН2 этап'!NA$218</f>
        <v>47.600400000000008</v>
      </c>
      <c r="Q330" s="20">
        <f t="shared" si="73"/>
        <v>0</v>
      </c>
      <c r="R330" s="20">
        <f t="shared" si="74"/>
        <v>0</v>
      </c>
    </row>
    <row r="331" spans="2:18" s="21" customFormat="1" ht="15" customHeight="1" x14ac:dyDescent="0.25">
      <c r="B331" s="61"/>
      <c r="C331" s="28" t="s">
        <v>52</v>
      </c>
      <c r="D331" s="29" t="s">
        <v>33</v>
      </c>
      <c r="E331" s="62">
        <f>'[2]1 этап угл.дисп.'!BG$41</f>
        <v>504</v>
      </c>
      <c r="F331" s="33">
        <f>'[2]1 этап угл.дисп.'!NB$41</f>
        <v>879.04656000000034</v>
      </c>
      <c r="G331" s="57">
        <f t="shared" si="83"/>
        <v>504</v>
      </c>
      <c r="H331" s="48">
        <f>'[2]1 этап угл.дисп.'!N$41</f>
        <v>126</v>
      </c>
      <c r="I331" s="48">
        <f>'[2]1 этап угл.дисп.'!Z$41</f>
        <v>168</v>
      </c>
      <c r="J331" s="48">
        <f>'[2]1 этап угл.дисп.'!AL$41</f>
        <v>168</v>
      </c>
      <c r="K331" s="48">
        <f>'[2]1 этап угл.дисп.'!BD$41</f>
        <v>42</v>
      </c>
      <c r="L331" s="58">
        <f t="shared" si="84"/>
        <v>879.04656000000045</v>
      </c>
      <c r="M331" s="33">
        <f>'[2]1 этап угл.дисп.'!EI$41</f>
        <v>219.76164000000009</v>
      </c>
      <c r="N331" s="33">
        <f>'[2]1 этап угл.дисп.'!GQ$41</f>
        <v>293.01552000000015</v>
      </c>
      <c r="O331" s="33">
        <f>'[2]1 этап угл.дисп.'!IY$41</f>
        <v>293.01552000000015</v>
      </c>
      <c r="P331" s="33">
        <f>'[2]1 этап угл.дисп.'!MK$41</f>
        <v>73.253880000000038</v>
      </c>
      <c r="Q331" s="20">
        <f t="shared" si="73"/>
        <v>0</v>
      </c>
      <c r="R331" s="20">
        <f t="shared" si="74"/>
        <v>0</v>
      </c>
    </row>
    <row r="332" spans="2:18" s="21" customFormat="1" ht="15" customHeight="1" x14ac:dyDescent="0.25">
      <c r="B332" s="61"/>
      <c r="C332" s="28" t="s">
        <v>53</v>
      </c>
      <c r="D332" s="29" t="s">
        <v>33</v>
      </c>
      <c r="E332" s="62">
        <f>'[2]2 этап угл.дисп.'!U$39</f>
        <v>12</v>
      </c>
      <c r="F332" s="33">
        <f>'[2]2 этап угл.дисп.'!DV$39</f>
        <v>72.446088000000032</v>
      </c>
      <c r="G332" s="48">
        <f t="shared" si="83"/>
        <v>12</v>
      </c>
      <c r="H332" s="48">
        <f>'[2]2 этап угл.дисп.'!F$39</f>
        <v>3</v>
      </c>
      <c r="I332" s="48">
        <f>'[2]2 этап угл.дисп.'!J$39</f>
        <v>3</v>
      </c>
      <c r="J332" s="48">
        <f>'[2]2 этап угл.дисп.'!N$39</f>
        <v>2</v>
      </c>
      <c r="K332" s="48">
        <f>'[2]2 этап угл.дисп.'!T$39</f>
        <v>4</v>
      </c>
      <c r="L332" s="33">
        <f t="shared" si="84"/>
        <v>72.446088000000032</v>
      </c>
      <c r="M332" s="33">
        <f>'[2]2 этап угл.дисп.'!AY$39</f>
        <v>18.111522000000008</v>
      </c>
      <c r="N332" s="33">
        <f>'[2]2 этап угл.дисп.'!BS$39</f>
        <v>18.111522000000008</v>
      </c>
      <c r="O332" s="33">
        <f>'[2]2 этап угл.дисп.'!CM$39</f>
        <v>12.074348000000006</v>
      </c>
      <c r="P332" s="33">
        <f>'[2]2 этап угл.дисп.'!DQ$39</f>
        <v>24.148696000000012</v>
      </c>
      <c r="Q332" s="20">
        <f t="shared" si="73"/>
        <v>0</v>
      </c>
      <c r="R332" s="20">
        <f t="shared" si="74"/>
        <v>0</v>
      </c>
    </row>
    <row r="333" spans="2:18" s="21" customFormat="1" ht="15" customHeight="1" x14ac:dyDescent="0.25">
      <c r="B333" s="61"/>
      <c r="C333" s="59" t="s">
        <v>7</v>
      </c>
      <c r="D333" s="59"/>
      <c r="E333" s="60">
        <f>E256+E271+E272+E273+E277+E291+E295+E309+E323+E325+E326+E327+E328+E329+E330+E331+E332</f>
        <v>53864</v>
      </c>
      <c r="F333" s="60">
        <f t="shared" ref="F333:P333" si="85">F256+F271+F272+F273+F277+F291+F295+F309+F323+F325+F326+F327+F328+F329+F330+F331+F332</f>
        <v>128559.27817815648</v>
      </c>
      <c r="G333" s="60">
        <f t="shared" si="85"/>
        <v>53864</v>
      </c>
      <c r="H333" s="60">
        <f t="shared" si="85"/>
        <v>11088</v>
      </c>
      <c r="I333" s="60">
        <f t="shared" si="85"/>
        <v>13121</v>
      </c>
      <c r="J333" s="60">
        <f t="shared" si="85"/>
        <v>13739</v>
      </c>
      <c r="K333" s="60">
        <f t="shared" si="85"/>
        <v>15916</v>
      </c>
      <c r="L333" s="60">
        <f t="shared" si="85"/>
        <v>128559.27817815647</v>
      </c>
      <c r="M333" s="60">
        <f t="shared" si="85"/>
        <v>23313.356194990269</v>
      </c>
      <c r="N333" s="60">
        <f t="shared" si="85"/>
        <v>30237.719431958838</v>
      </c>
      <c r="O333" s="60">
        <f t="shared" si="85"/>
        <v>32321.393030620078</v>
      </c>
      <c r="P333" s="60">
        <f t="shared" si="85"/>
        <v>42686.809520587311</v>
      </c>
      <c r="Q333" s="20">
        <f t="shared" si="73"/>
        <v>0</v>
      </c>
      <c r="R333" s="20">
        <f t="shared" si="74"/>
        <v>0</v>
      </c>
    </row>
    <row r="334" spans="2:18" s="21" customFormat="1" ht="44.25" customHeight="1" x14ac:dyDescent="0.25">
      <c r="B334" s="61" t="s">
        <v>69</v>
      </c>
      <c r="C334" s="28" t="s">
        <v>13</v>
      </c>
      <c r="D334" s="29" t="s">
        <v>14</v>
      </c>
      <c r="E334" s="70">
        <f>E335+E336+E337+E339+E340+E341+E342+E343+E344+E345+E346+E347+E348+E349</f>
        <v>33212</v>
      </c>
      <c r="F334" s="70">
        <f>F335+F336+F337+F339+F340+F341+F342+F343+F344+F345+F346+F347+F348+F349+F1795</f>
        <v>110215.30281512867</v>
      </c>
      <c r="G334" s="70">
        <f t="shared" ref="G334:O334" si="86">G335+G336+G337+G339+G340+G341+G342+G343+G344+G345+G346+G347+G348+G349</f>
        <v>33212</v>
      </c>
      <c r="H334" s="70">
        <f t="shared" si="86"/>
        <v>7874</v>
      </c>
      <c r="I334" s="70">
        <f t="shared" si="86"/>
        <v>7256</v>
      </c>
      <c r="J334" s="70">
        <f t="shared" si="86"/>
        <v>7005</v>
      </c>
      <c r="K334" s="70">
        <f t="shared" si="86"/>
        <v>11077</v>
      </c>
      <c r="L334" s="70">
        <f>L335+L336+L337+L339+L340+L341+L342+L343+L344+L345+L346+L347+L348+L349+L1795</f>
        <v>110215.30281512866</v>
      </c>
      <c r="M334" s="70">
        <f t="shared" si="86"/>
        <v>21024.382480502398</v>
      </c>
      <c r="N334" s="70">
        <f t="shared" si="86"/>
        <v>19645.593177023999</v>
      </c>
      <c r="O334" s="70">
        <f t="shared" si="86"/>
        <v>18484.328933942401</v>
      </c>
      <c r="P334" s="70">
        <f>P335+P336+P337+P339+P340+P341+P342+P343+P344+P345+P346+P347+P348+P349+P1795</f>
        <v>51060.998223659859</v>
      </c>
      <c r="Q334" s="20">
        <f t="shared" si="73"/>
        <v>0</v>
      </c>
      <c r="R334" s="20">
        <f t="shared" si="74"/>
        <v>0</v>
      </c>
    </row>
    <row r="335" spans="2:18" s="21" customFormat="1" ht="15" customHeight="1" x14ac:dyDescent="0.25">
      <c r="B335" s="61"/>
      <c r="C335" s="22" t="s">
        <v>16</v>
      </c>
      <c r="D335" s="23" t="s">
        <v>14</v>
      </c>
      <c r="E335" s="64">
        <f>'[1]заб.без.стом.'!W$79</f>
        <v>9573</v>
      </c>
      <c r="F335" s="46">
        <f>'[1]заб.без.стом.'!EU$79</f>
        <v>19481.607722044802</v>
      </c>
      <c r="G335" s="47">
        <f>SUM(H335:K335)</f>
        <v>9573</v>
      </c>
      <c r="H335" s="47">
        <f>'[1]заб.без.стом.'!G$79</f>
        <v>2395</v>
      </c>
      <c r="I335" s="47">
        <f>'[1]заб.без.стом.'!K$79</f>
        <v>2086</v>
      </c>
      <c r="J335" s="47">
        <f>'[1]заб.без.стом.'!O$79</f>
        <v>2158</v>
      </c>
      <c r="K335" s="47">
        <f>'[1]заб.без.стом.'!V$79</f>
        <v>2934</v>
      </c>
      <c r="L335" s="46">
        <f>SUM(M335:P335)</f>
        <v>19481.607722044799</v>
      </c>
      <c r="M335" s="46">
        <f>'[1]заб.без.стом.'!BS$79</f>
        <v>4873.9632815519999</v>
      </c>
      <c r="N335" s="46">
        <f>'[1]заб.без.стом.'!CM$79</f>
        <v>4245.1304406336003</v>
      </c>
      <c r="O335" s="46">
        <f>'[1]заб.без.стом.'!DG$79</f>
        <v>4391.6545977407995</v>
      </c>
      <c r="P335" s="46">
        <f>'[1]заб.без.стом.'!EP$79</f>
        <v>5970.8594021184008</v>
      </c>
      <c r="Q335" s="20">
        <f t="shared" si="73"/>
        <v>0</v>
      </c>
      <c r="R335" s="20">
        <f t="shared" si="74"/>
        <v>0</v>
      </c>
    </row>
    <row r="336" spans="2:18" s="21" customFormat="1" ht="15" customHeight="1" x14ac:dyDescent="0.25">
      <c r="B336" s="61"/>
      <c r="C336" s="22" t="s">
        <v>15</v>
      </c>
      <c r="D336" s="23" t="s">
        <v>14</v>
      </c>
      <c r="E336" s="64">
        <f>'[1]заб.без.стом.'!W$81</f>
        <v>8563</v>
      </c>
      <c r="F336" s="46">
        <f>'[1]заб.без.стом.'!EU$81</f>
        <v>26892.283035600001</v>
      </c>
      <c r="G336" s="47">
        <f t="shared" ref="G336:G349" si="87">SUM(H336:K336)</f>
        <v>8563</v>
      </c>
      <c r="H336" s="47">
        <f>'[1]заб.без.стом.'!G$81</f>
        <v>1655</v>
      </c>
      <c r="I336" s="47">
        <f>'[1]заб.без.стом.'!K$81</f>
        <v>1790</v>
      </c>
      <c r="J336" s="47">
        <f>'[1]заб.без.стом.'!O$81</f>
        <v>1711</v>
      </c>
      <c r="K336" s="47">
        <f>'[1]заб.без.стом.'!V$81</f>
        <v>3407</v>
      </c>
      <c r="L336" s="46">
        <f t="shared" ref="L336:L349" si="88">SUM(M336:P336)</f>
        <v>26892.283035599998</v>
      </c>
      <c r="M336" s="46">
        <f>'[1]заб.без.стом.'!BS$81</f>
        <v>5197.562586</v>
      </c>
      <c r="N336" s="46">
        <f>'[1]заб.без.стом.'!CM$81</f>
        <v>5621.532948</v>
      </c>
      <c r="O336" s="46">
        <f>'[1]заб.без.стом.'!DG$81</f>
        <v>5373.431773199999</v>
      </c>
      <c r="P336" s="46">
        <f>'[1]заб.без.стом.'!EP$81</f>
        <v>10699.755728399999</v>
      </c>
      <c r="Q336" s="20">
        <f t="shared" si="73"/>
        <v>0</v>
      </c>
      <c r="R336" s="20">
        <f t="shared" si="74"/>
        <v>0</v>
      </c>
    </row>
    <row r="337" spans="2:18" s="21" customFormat="1" ht="33" customHeight="1" x14ac:dyDescent="0.25">
      <c r="B337" s="61"/>
      <c r="C337" s="22" t="s">
        <v>18</v>
      </c>
      <c r="D337" s="23" t="s">
        <v>14</v>
      </c>
      <c r="E337" s="64">
        <f>'[1]заб.без.стом.'!W$83</f>
        <v>803</v>
      </c>
      <c r="F337" s="46">
        <f>'[1]заб.без.стом.'!EU$83</f>
        <v>2118.3443598240001</v>
      </c>
      <c r="G337" s="47">
        <f t="shared" si="87"/>
        <v>803</v>
      </c>
      <c r="H337" s="47">
        <f>'[1]заб.без.стом.'!G$83</f>
        <v>183</v>
      </c>
      <c r="I337" s="47">
        <f>'[1]заб.без.стом.'!K$83</f>
        <v>204</v>
      </c>
      <c r="J337" s="47">
        <f>'[1]заб.без.стом.'!O$83</f>
        <v>199</v>
      </c>
      <c r="K337" s="47">
        <f>'[1]заб.без.стом.'!V$83</f>
        <v>217</v>
      </c>
      <c r="L337" s="46">
        <f t="shared" si="88"/>
        <v>2118.3443598239996</v>
      </c>
      <c r="M337" s="46">
        <f>'[1]заб.без.стом.'!BS$83</f>
        <v>482.76091886399996</v>
      </c>
      <c r="N337" s="46">
        <f>'[1]заб.без.стом.'!CM$83</f>
        <v>538.15971283199997</v>
      </c>
      <c r="O337" s="46">
        <f>'[1]заб.без.стом.'!DG$83</f>
        <v>524.96952379200002</v>
      </c>
      <c r="P337" s="46">
        <f>'[1]заб.без.стом.'!EP$83</f>
        <v>572.45420433599986</v>
      </c>
      <c r="Q337" s="20">
        <f t="shared" si="73"/>
        <v>0</v>
      </c>
      <c r="R337" s="20">
        <f t="shared" si="74"/>
        <v>0</v>
      </c>
    </row>
    <row r="338" spans="2:18" s="21" customFormat="1" ht="33" customHeight="1" x14ac:dyDescent="0.25">
      <c r="B338" s="61"/>
      <c r="C338" s="22" t="s">
        <v>19</v>
      </c>
      <c r="D338" s="23" t="s">
        <v>14</v>
      </c>
      <c r="E338" s="64">
        <f>133+133</f>
        <v>266</v>
      </c>
      <c r="F338" s="46">
        <v>613.88444000000004</v>
      </c>
      <c r="G338" s="47">
        <f t="shared" si="87"/>
        <v>266</v>
      </c>
      <c r="H338" s="47"/>
      <c r="I338" s="47">
        <v>133</v>
      </c>
      <c r="J338" s="47"/>
      <c r="K338" s="47">
        <v>133</v>
      </c>
      <c r="L338" s="46">
        <f t="shared" si="88"/>
        <v>613.88444000000004</v>
      </c>
      <c r="M338" s="46"/>
      <c r="N338" s="46">
        <v>306.94222000000002</v>
      </c>
      <c r="O338" s="46"/>
      <c r="P338" s="46">
        <v>306.94222000000002</v>
      </c>
      <c r="Q338" s="20">
        <f t="shared" si="73"/>
        <v>0</v>
      </c>
      <c r="R338" s="20">
        <f t="shared" si="74"/>
        <v>0</v>
      </c>
    </row>
    <row r="339" spans="2:18" s="21" customFormat="1" ht="15" customHeight="1" x14ac:dyDescent="0.25">
      <c r="B339" s="61"/>
      <c r="C339" s="22" t="s">
        <v>20</v>
      </c>
      <c r="D339" s="23" t="s">
        <v>14</v>
      </c>
      <c r="E339" s="64">
        <f>'[1]заб.без.стом.'!W$84</f>
        <v>1746</v>
      </c>
      <c r="F339" s="46">
        <f>'[1]заб.без.стом.'!EU$84</f>
        <v>4123.4792114304</v>
      </c>
      <c r="G339" s="47">
        <f t="shared" si="87"/>
        <v>1746</v>
      </c>
      <c r="H339" s="47">
        <f>'[1]заб.без.стом.'!G$84</f>
        <v>345</v>
      </c>
      <c r="I339" s="47">
        <f>'[1]заб.без.стом.'!K$84</f>
        <v>233</v>
      </c>
      <c r="J339" s="47">
        <f>'[1]заб.без.стом.'!O$84</f>
        <v>300</v>
      </c>
      <c r="K339" s="47">
        <f>'[1]заб.без.стом.'!V$84</f>
        <v>868</v>
      </c>
      <c r="L339" s="46">
        <f t="shared" si="88"/>
        <v>4123.4792114304</v>
      </c>
      <c r="M339" s="46">
        <f>'[1]заб.без.стом.'!BS$84</f>
        <v>814.77682012800005</v>
      </c>
      <c r="N339" s="46">
        <f>'[1]заб.без.стом.'!CM$84</f>
        <v>550.26956257920006</v>
      </c>
      <c r="O339" s="46">
        <f>'[1]заб.без.стом.'!DG$84</f>
        <v>708.5015827200001</v>
      </c>
      <c r="P339" s="46">
        <f>'[1]заб.без.стом.'!EP$84</f>
        <v>2049.9312460032002</v>
      </c>
      <c r="Q339" s="20">
        <f t="shared" si="73"/>
        <v>0</v>
      </c>
      <c r="R339" s="20">
        <f t="shared" si="74"/>
        <v>0</v>
      </c>
    </row>
    <row r="340" spans="2:18" s="21" customFormat="1" ht="15" customHeight="1" x14ac:dyDescent="0.25">
      <c r="B340" s="61"/>
      <c r="C340" s="22" t="s">
        <v>26</v>
      </c>
      <c r="D340" s="23" t="s">
        <v>14</v>
      </c>
      <c r="E340" s="64">
        <f>'[1]заб.без.стом.'!W$85</f>
        <v>266</v>
      </c>
      <c r="F340" s="46">
        <f>'[1]заб.без.стом.'!EU$85</f>
        <v>541.32535820160001</v>
      </c>
      <c r="G340" s="47">
        <f t="shared" si="87"/>
        <v>266</v>
      </c>
      <c r="H340" s="47">
        <f>'[1]заб.без.стом.'!G$85</f>
        <v>132</v>
      </c>
      <c r="I340" s="47">
        <f>'[1]заб.без.стом.'!K$85</f>
        <v>0</v>
      </c>
      <c r="J340" s="47">
        <f>'[1]заб.без.стом.'!O$85</f>
        <v>0</v>
      </c>
      <c r="K340" s="47">
        <f>'[1]заб.без.стом.'!V$85</f>
        <v>134</v>
      </c>
      <c r="L340" s="46">
        <f t="shared" si="88"/>
        <v>541.32535820160001</v>
      </c>
      <c r="M340" s="46">
        <f>'[1]заб.без.стом.'!BS$85</f>
        <v>268.62762136319998</v>
      </c>
      <c r="N340" s="46">
        <f>'[1]заб.без.стом.'!CM$85</f>
        <v>0</v>
      </c>
      <c r="O340" s="46">
        <f>'[1]заб.без.стом.'!DG$85</f>
        <v>0</v>
      </c>
      <c r="P340" s="46">
        <f>'[1]заб.без.стом.'!EP$85</f>
        <v>272.69773683840003</v>
      </c>
      <c r="Q340" s="20">
        <f t="shared" si="73"/>
        <v>0</v>
      </c>
      <c r="R340" s="20">
        <f t="shared" si="74"/>
        <v>0</v>
      </c>
    </row>
    <row r="341" spans="2:18" s="21" customFormat="1" ht="15" customHeight="1" x14ac:dyDescent="0.25">
      <c r="B341" s="61"/>
      <c r="C341" s="22" t="s">
        <v>41</v>
      </c>
      <c r="D341" s="23" t="s">
        <v>14</v>
      </c>
      <c r="E341" s="64">
        <f>'[1]заб.без.стом.'!W$86</f>
        <v>3856</v>
      </c>
      <c r="F341" s="46">
        <f>'[1]заб.без.стом.'!EU$86</f>
        <v>15016.213686528003</v>
      </c>
      <c r="G341" s="47">
        <f t="shared" si="87"/>
        <v>3856</v>
      </c>
      <c r="H341" s="47">
        <f>'[1]заб.без.стом.'!G$86</f>
        <v>1129</v>
      </c>
      <c r="I341" s="47">
        <f>'[1]заб.без.стом.'!K$86</f>
        <v>890</v>
      </c>
      <c r="J341" s="47">
        <f>'[1]заб.без.стом.'!O$86</f>
        <v>578</v>
      </c>
      <c r="K341" s="47">
        <f>'[1]заб.без.стом.'!V$86</f>
        <v>1259</v>
      </c>
      <c r="L341" s="46">
        <f t="shared" si="88"/>
        <v>15016.213686528001</v>
      </c>
      <c r="M341" s="46">
        <f>'[1]заб.без.стом.'!BS$86</f>
        <v>4396.6040591520004</v>
      </c>
      <c r="N341" s="46">
        <f>'[1]заб.без.стом.'!CM$86</f>
        <v>3465.8791963200006</v>
      </c>
      <c r="O341" s="46">
        <f>'[1]заб.без.стом.'!DG$86</f>
        <v>2250.8743544640001</v>
      </c>
      <c r="P341" s="46">
        <f>'[1]заб.без.стом.'!EP$86</f>
        <v>4902.8560765920001</v>
      </c>
      <c r="Q341" s="20">
        <f t="shared" si="73"/>
        <v>0</v>
      </c>
      <c r="R341" s="20">
        <f t="shared" si="74"/>
        <v>0</v>
      </c>
    </row>
    <row r="342" spans="2:18" s="21" customFormat="1" ht="15" customHeight="1" x14ac:dyDescent="0.25">
      <c r="B342" s="61"/>
      <c r="C342" s="22" t="s">
        <v>25</v>
      </c>
      <c r="D342" s="23" t="s">
        <v>14</v>
      </c>
      <c r="E342" s="64">
        <f>'[1]заб.без.стом.'!W$87</f>
        <v>1008</v>
      </c>
      <c r="F342" s="46">
        <f>'[1]заб.без.стом.'!EU$87</f>
        <v>2532.51629568</v>
      </c>
      <c r="G342" s="47">
        <f t="shared" si="87"/>
        <v>1008</v>
      </c>
      <c r="H342" s="47">
        <f>'[1]заб.без.стом.'!G$87</f>
        <v>204</v>
      </c>
      <c r="I342" s="47">
        <f>'[1]заб.без.стом.'!K$87</f>
        <v>269</v>
      </c>
      <c r="J342" s="47">
        <f>'[1]заб.без.стом.'!O$87</f>
        <v>238</v>
      </c>
      <c r="K342" s="47">
        <f>'[1]заб.без.стом.'!V$87</f>
        <v>297</v>
      </c>
      <c r="L342" s="46">
        <f t="shared" si="88"/>
        <v>2532.5162956799995</v>
      </c>
      <c r="M342" s="46">
        <f>'[1]заб.без.стом.'!BS$87</f>
        <v>512.53305983999996</v>
      </c>
      <c r="N342" s="46">
        <f>'[1]заб.без.стом.'!CM$87</f>
        <v>675.84016223999993</v>
      </c>
      <c r="O342" s="46">
        <f>'[1]заб.без.стом.'!DG$87</f>
        <v>597.95523647999994</v>
      </c>
      <c r="P342" s="46">
        <f>'[1]заб.без.стом.'!EP$87</f>
        <v>746.18783711999993</v>
      </c>
      <c r="Q342" s="20">
        <f t="shared" si="73"/>
        <v>0</v>
      </c>
      <c r="R342" s="20">
        <f t="shared" si="74"/>
        <v>0</v>
      </c>
    </row>
    <row r="343" spans="2:18" s="21" customFormat="1" ht="15" customHeight="1" x14ac:dyDescent="0.25">
      <c r="B343" s="61"/>
      <c r="C343" s="22" t="s">
        <v>24</v>
      </c>
      <c r="D343" s="23" t="s">
        <v>14</v>
      </c>
      <c r="E343" s="64">
        <f>'[1]заб.без.стом.'!W$88</f>
        <v>1593</v>
      </c>
      <c r="F343" s="46">
        <f>'[1]заб.без.стом.'!EU$88</f>
        <v>3161.8013716512</v>
      </c>
      <c r="G343" s="47">
        <f t="shared" si="87"/>
        <v>1593</v>
      </c>
      <c r="H343" s="47">
        <f>'[1]заб.без.стом.'!G$88</f>
        <v>357</v>
      </c>
      <c r="I343" s="47">
        <f>'[1]заб.без.стом.'!K$88</f>
        <v>343</v>
      </c>
      <c r="J343" s="47">
        <f>'[1]заб.без.стом.'!O$88</f>
        <v>424</v>
      </c>
      <c r="K343" s="47">
        <f>'[1]заб.без.стом.'!V$88</f>
        <v>469</v>
      </c>
      <c r="L343" s="46">
        <f t="shared" si="88"/>
        <v>3161.8013716512005</v>
      </c>
      <c r="M343" s="46">
        <f>'[1]заб.без.стом.'!BS$88</f>
        <v>708.5769552288001</v>
      </c>
      <c r="N343" s="46">
        <f>'[1]заб.без.стом.'!CM$88</f>
        <v>680.78962365120003</v>
      </c>
      <c r="O343" s="46">
        <f>'[1]заб.без.стом.'!DG$88</f>
        <v>841.55918492160004</v>
      </c>
      <c r="P343" s="46">
        <f>'[1]заб.без.стом.'!EP$88</f>
        <v>930.8756078496001</v>
      </c>
      <c r="Q343" s="20">
        <f t="shared" si="73"/>
        <v>0</v>
      </c>
      <c r="R343" s="20">
        <f t="shared" si="74"/>
        <v>0</v>
      </c>
    </row>
    <row r="344" spans="2:18" s="21" customFormat="1" ht="15" customHeight="1" x14ac:dyDescent="0.25">
      <c r="B344" s="61"/>
      <c r="C344" s="22" t="s">
        <v>23</v>
      </c>
      <c r="D344" s="23" t="s">
        <v>14</v>
      </c>
      <c r="E344" s="64">
        <f>'[1]заб.без.стом.'!W$89</f>
        <v>1650</v>
      </c>
      <c r="F344" s="46">
        <f>'[1]заб.без.стом.'!EU$89</f>
        <v>4228.3977436799996</v>
      </c>
      <c r="G344" s="47">
        <f t="shared" si="87"/>
        <v>1650</v>
      </c>
      <c r="H344" s="47">
        <f>'[1]заб.без.стом.'!G$89</f>
        <v>371</v>
      </c>
      <c r="I344" s="47">
        <f>'[1]заб.без.стом.'!K$89</f>
        <v>418</v>
      </c>
      <c r="J344" s="47">
        <f>'[1]заб.без.стом.'!O$89</f>
        <v>417</v>
      </c>
      <c r="K344" s="47">
        <f>'[1]заб.без.стом.'!V$89</f>
        <v>444</v>
      </c>
      <c r="L344" s="46">
        <f t="shared" si="88"/>
        <v>4228.3977436800014</v>
      </c>
      <c r="M344" s="46">
        <f>'[1]заб.без.стом.'!BS$89</f>
        <v>950.74882600320007</v>
      </c>
      <c r="N344" s="46">
        <f>'[1]заб.без.стом.'!CM$89</f>
        <v>1071.1940950656003</v>
      </c>
      <c r="O344" s="46">
        <f>'[1]заб.без.стом.'!DG$89</f>
        <v>1068.6314297664003</v>
      </c>
      <c r="P344" s="46">
        <f>'[1]заб.без.стом.'!EP$89</f>
        <v>1137.8233928448005</v>
      </c>
      <c r="Q344" s="20">
        <f t="shared" si="73"/>
        <v>0</v>
      </c>
      <c r="R344" s="20">
        <f t="shared" si="74"/>
        <v>0</v>
      </c>
    </row>
    <row r="345" spans="2:18" s="21" customFormat="1" ht="15" customHeight="1" x14ac:dyDescent="0.25">
      <c r="B345" s="61"/>
      <c r="C345" s="22" t="s">
        <v>22</v>
      </c>
      <c r="D345" s="23" t="s">
        <v>14</v>
      </c>
      <c r="E345" s="64">
        <f>'[1]заб.без.стом.'!W$90</f>
        <v>846</v>
      </c>
      <c r="F345" s="46">
        <f>'[1]заб.без.стом.'!EU$90</f>
        <v>2253.0350330496003</v>
      </c>
      <c r="G345" s="47">
        <f t="shared" si="87"/>
        <v>846</v>
      </c>
      <c r="H345" s="47">
        <f>'[1]заб.без.стом.'!G$90</f>
        <v>144</v>
      </c>
      <c r="I345" s="47">
        <f>'[1]заб.без.стом.'!K$90</f>
        <v>278</v>
      </c>
      <c r="J345" s="47">
        <f>'[1]заб.без.стом.'!O$90</f>
        <v>275</v>
      </c>
      <c r="K345" s="47">
        <f>'[1]заб.без.стом.'!V$90</f>
        <v>149</v>
      </c>
      <c r="L345" s="46">
        <f t="shared" si="88"/>
        <v>2253.0350330496003</v>
      </c>
      <c r="M345" s="46">
        <f>'[1]заб.без.стом.'!BS$90</f>
        <v>383.49532477439999</v>
      </c>
      <c r="N345" s="46">
        <f>'[1]заб.без.стом.'!CM$90</f>
        <v>740.35902977280023</v>
      </c>
      <c r="O345" s="46">
        <f>'[1]заб.без.стом.'!DG$90</f>
        <v>732.36954384000001</v>
      </c>
      <c r="P345" s="46">
        <f>'[1]заб.без.стом.'!EP$90</f>
        <v>396.81113466240004</v>
      </c>
      <c r="Q345" s="20">
        <f t="shared" si="73"/>
        <v>0</v>
      </c>
      <c r="R345" s="20">
        <f t="shared" si="74"/>
        <v>0</v>
      </c>
    </row>
    <row r="346" spans="2:18" s="21" customFormat="1" ht="15" customHeight="1" x14ac:dyDescent="0.25">
      <c r="B346" s="61"/>
      <c r="C346" s="22" t="s">
        <v>28</v>
      </c>
      <c r="D346" s="23" t="s">
        <v>14</v>
      </c>
      <c r="E346" s="64">
        <f>'[1]заб.без.стом.'!W$91</f>
        <v>1096</v>
      </c>
      <c r="F346" s="46">
        <f>'[1]заб.без.стом.'!EU$91</f>
        <v>4185.4856620031996</v>
      </c>
      <c r="G346" s="47">
        <f t="shared" si="87"/>
        <v>1096</v>
      </c>
      <c r="H346" s="47">
        <f>'[1]заб.без.стом.'!G$91</f>
        <v>242</v>
      </c>
      <c r="I346" s="47">
        <f>'[1]заб.без.стом.'!K$91</f>
        <v>265</v>
      </c>
      <c r="J346" s="47">
        <f>'[1]заб.без.стом.'!O$91</f>
        <v>282</v>
      </c>
      <c r="K346" s="47">
        <f>'[1]заб.без.стом.'!V$91</f>
        <v>307</v>
      </c>
      <c r="L346" s="46">
        <f t="shared" si="88"/>
        <v>4185.4856620032006</v>
      </c>
      <c r="M346" s="46">
        <f>'[1]заб.без.стом.'!BS$91</f>
        <v>924.1674545663999</v>
      </c>
      <c r="N346" s="46">
        <f>'[1]заб.без.стом.'!CM$91</f>
        <v>1012.001551488</v>
      </c>
      <c r="O346" s="46">
        <f>'[1]заб.без.стом.'!DG$91</f>
        <v>1076.9224057344002</v>
      </c>
      <c r="P346" s="46">
        <f>'[1]заб.без.стом.'!EP$91</f>
        <v>1172.3942502144</v>
      </c>
      <c r="Q346" s="20">
        <f t="shared" si="73"/>
        <v>0</v>
      </c>
      <c r="R346" s="20">
        <f t="shared" si="74"/>
        <v>0</v>
      </c>
    </row>
    <row r="347" spans="2:18" s="21" customFormat="1" ht="15" customHeight="1" x14ac:dyDescent="0.25">
      <c r="B347" s="61"/>
      <c r="C347" s="22" t="s">
        <v>27</v>
      </c>
      <c r="D347" s="23" t="s">
        <v>14</v>
      </c>
      <c r="E347" s="64">
        <f>'[1]заб.без.стом.'!W$92</f>
        <v>438</v>
      </c>
      <c r="F347" s="46">
        <f>'[1]заб.без.стом.'!EU$92</f>
        <v>1144.4561736191997</v>
      </c>
      <c r="G347" s="47">
        <f t="shared" si="87"/>
        <v>438</v>
      </c>
      <c r="H347" s="47">
        <f>'[1]заб.без.стом.'!G$92</f>
        <v>89</v>
      </c>
      <c r="I347" s="47">
        <f>'[1]заб.без.стом.'!K$92</f>
        <v>117</v>
      </c>
      <c r="J347" s="47">
        <f>'[1]заб.без.стом.'!O$92</f>
        <v>98</v>
      </c>
      <c r="K347" s="47">
        <f>'[1]заб.без.стом.'!V$92</f>
        <v>134</v>
      </c>
      <c r="L347" s="46">
        <f t="shared" si="88"/>
        <v>1144.4561736192002</v>
      </c>
      <c r="M347" s="46">
        <f>'[1]заб.без.стом.'!BS$92</f>
        <v>232.54931381760002</v>
      </c>
      <c r="N347" s="46">
        <f>'[1]заб.без.стом.'!CM$92</f>
        <v>305.71089569280002</v>
      </c>
      <c r="O347" s="46">
        <f>'[1]заб.без.стом.'!DG$92</f>
        <v>256.0655365632</v>
      </c>
      <c r="P347" s="46">
        <f>'[1]заб.без.стом.'!EP$92</f>
        <v>350.13042754560007</v>
      </c>
      <c r="Q347" s="20">
        <f t="shared" si="73"/>
        <v>0</v>
      </c>
      <c r="R347" s="20">
        <f t="shared" si="74"/>
        <v>0</v>
      </c>
    </row>
    <row r="348" spans="2:18" s="21" customFormat="1" ht="15" customHeight="1" x14ac:dyDescent="0.25">
      <c r="B348" s="61"/>
      <c r="C348" s="22" t="s">
        <v>57</v>
      </c>
      <c r="D348" s="23" t="s">
        <v>14</v>
      </c>
      <c r="E348" s="64">
        <f>'[1]заб.без.стом.'!W$93</f>
        <v>1201</v>
      </c>
      <c r="F348" s="46">
        <f>'[1]заб.без.стом.'!EU$93</f>
        <v>2444.1043428575999</v>
      </c>
      <c r="G348" s="47">
        <f t="shared" si="87"/>
        <v>1201</v>
      </c>
      <c r="H348" s="47">
        <f>'[1]заб.без.стом.'!G$93</f>
        <v>434</v>
      </c>
      <c r="I348" s="47">
        <f>'[1]заб.без.стом.'!K$93</f>
        <v>233</v>
      </c>
      <c r="J348" s="47">
        <f>'[1]заб.без.стом.'!O$93</f>
        <v>234</v>
      </c>
      <c r="K348" s="47">
        <f>'[1]заб.без.стом.'!V$93</f>
        <v>300</v>
      </c>
      <c r="L348" s="46">
        <f t="shared" si="88"/>
        <v>2444.1043428575999</v>
      </c>
      <c r="M348" s="46">
        <f>'[1]заб.без.стом.'!BS$93</f>
        <v>883.21505811840007</v>
      </c>
      <c r="N348" s="46">
        <f>'[1]заб.без.стом.'!CM$93</f>
        <v>474.16845286080002</v>
      </c>
      <c r="O348" s="46">
        <f>'[1]заб.без.стом.'!DG$93</f>
        <v>476.20351059839999</v>
      </c>
      <c r="P348" s="46">
        <f>'[1]заб.без.стом.'!EP$93</f>
        <v>610.51732127999992</v>
      </c>
      <c r="Q348" s="20">
        <f t="shared" si="73"/>
        <v>0</v>
      </c>
      <c r="R348" s="20">
        <f t="shared" si="74"/>
        <v>0</v>
      </c>
    </row>
    <row r="349" spans="2:18" s="21" customFormat="1" ht="15" customHeight="1" x14ac:dyDescent="0.25">
      <c r="B349" s="61"/>
      <c r="C349" s="22" t="s">
        <v>17</v>
      </c>
      <c r="D349" s="23" t="s">
        <v>14</v>
      </c>
      <c r="E349" s="64">
        <f>'[1]заб.без.стом.'!W$94</f>
        <v>573</v>
      </c>
      <c r="F349" s="46">
        <f>'[1]заб.без.стом.'!EU$94</f>
        <v>1166.0880836448</v>
      </c>
      <c r="G349" s="47">
        <f t="shared" si="87"/>
        <v>573</v>
      </c>
      <c r="H349" s="47">
        <f>'[1]заб.без.стом.'!G$94</f>
        <v>194</v>
      </c>
      <c r="I349" s="47">
        <f>'[1]заб.без.стом.'!K$94</f>
        <v>130</v>
      </c>
      <c r="J349" s="47">
        <f>'[1]заб.без.стом.'!O$94</f>
        <v>91</v>
      </c>
      <c r="K349" s="47">
        <f>'[1]заб.без.стом.'!V$94</f>
        <v>158</v>
      </c>
      <c r="L349" s="46">
        <f t="shared" si="88"/>
        <v>1166.0880836448</v>
      </c>
      <c r="M349" s="46">
        <f>'[1]заб.без.стом.'!BS$94</f>
        <v>394.80120109440003</v>
      </c>
      <c r="N349" s="46">
        <f>'[1]заб.без.стом.'!CM$94</f>
        <v>264.55750588799998</v>
      </c>
      <c r="O349" s="46">
        <f>'[1]заб.без.стом.'!DG$94</f>
        <v>185.19025412159999</v>
      </c>
      <c r="P349" s="46">
        <f>'[1]заб.без.стом.'!EP$94</f>
        <v>321.53912254080001</v>
      </c>
      <c r="Q349" s="20">
        <f t="shared" si="73"/>
        <v>0</v>
      </c>
      <c r="R349" s="20">
        <f t="shared" si="74"/>
        <v>0</v>
      </c>
    </row>
    <row r="350" spans="2:18" s="21" customFormat="1" ht="15" customHeight="1" x14ac:dyDescent="0.25">
      <c r="B350" s="61"/>
      <c r="C350" s="28" t="s">
        <v>29</v>
      </c>
      <c r="D350" s="29" t="s">
        <v>14</v>
      </c>
      <c r="E350" s="62">
        <f>'[1]стом обр.'!W$18</f>
        <v>2815</v>
      </c>
      <c r="F350" s="33">
        <f>'[1]стом обр.'!FL$18</f>
        <v>5487.8674521599996</v>
      </c>
      <c r="G350" s="71">
        <f>H350+I350+J350+K350</f>
        <v>2815</v>
      </c>
      <c r="H350" s="48">
        <f>'[1]стом обр.'!G$18</f>
        <v>660</v>
      </c>
      <c r="I350" s="48">
        <f>'[1]стом обр.'!K$18</f>
        <v>755</v>
      </c>
      <c r="J350" s="48">
        <f>'[1]стом обр.'!O$18</f>
        <v>558</v>
      </c>
      <c r="K350" s="48">
        <f>'[1]стом обр.'!V$18</f>
        <v>842</v>
      </c>
      <c r="L350" s="33">
        <f>M350+N350+O350+P350</f>
        <v>5487.8674521599987</v>
      </c>
      <c r="M350" s="33">
        <f>'[1]стом обр.'!CJ$18</f>
        <v>1286.6758502399998</v>
      </c>
      <c r="N350" s="33">
        <f>'[1]стом обр.'!DD$18</f>
        <v>1471.8791923199999</v>
      </c>
      <c r="O350" s="33">
        <f>'[1]стом обр.'!DX$18</f>
        <v>1087.8259461119999</v>
      </c>
      <c r="P350" s="33">
        <f>'[1]стом обр.'!FG$18</f>
        <v>1641.4864634879998</v>
      </c>
      <c r="Q350" s="20">
        <f t="shared" si="73"/>
        <v>0</v>
      </c>
      <c r="R350" s="20">
        <f t="shared" si="74"/>
        <v>0</v>
      </c>
    </row>
    <row r="351" spans="2:18" s="21" customFormat="1" ht="15" customHeight="1" x14ac:dyDescent="0.25">
      <c r="B351" s="65"/>
      <c r="C351" s="29" t="s">
        <v>61</v>
      </c>
      <c r="D351" s="29" t="s">
        <v>31</v>
      </c>
      <c r="E351" s="62">
        <f>'[1]КТ,МРТ,Услуги'!Y$318</f>
        <v>600</v>
      </c>
      <c r="F351" s="33">
        <f>'[1]КТ,МРТ,Услуги'!EE$318</f>
        <v>558.38520000000005</v>
      </c>
      <c r="G351" s="71">
        <f>SUBTOTAL(9,H351:K351)</f>
        <v>600</v>
      </c>
      <c r="H351" s="48">
        <f>'[1]КТ,МРТ,Услуги'!H$318</f>
        <v>100</v>
      </c>
      <c r="I351" s="48">
        <f>'[1]КТ,МРТ,Услуги'!L$318</f>
        <v>180</v>
      </c>
      <c r="J351" s="48">
        <f>'[1]КТ,МРТ,Услуги'!Q$318</f>
        <v>170</v>
      </c>
      <c r="K351" s="48">
        <f>'[1]КТ,МРТ,Услуги'!X$318</f>
        <v>150</v>
      </c>
      <c r="L351" s="33">
        <f>SUBTOTAL(9,M351:P351)</f>
        <v>558.38519999999994</v>
      </c>
      <c r="M351" s="33">
        <f>'[1]КТ,МРТ,Услуги'!BC$318</f>
        <v>93.0642</v>
      </c>
      <c r="N351" s="33">
        <f>'[1]КТ,МРТ,Услуги'!BW$318</f>
        <v>167.51555999999999</v>
      </c>
      <c r="O351" s="33">
        <f>'[1]КТ,МРТ,Услуги'!CQ$318</f>
        <v>158.20913999999999</v>
      </c>
      <c r="P351" s="33">
        <f>'[1]КТ,МРТ,Услуги'!DZ$318</f>
        <v>139.59629999999999</v>
      </c>
      <c r="Q351" s="20">
        <f t="shared" si="73"/>
        <v>0</v>
      </c>
      <c r="R351" s="20">
        <f t="shared" si="74"/>
        <v>0</v>
      </c>
    </row>
    <row r="352" spans="2:18" s="21" customFormat="1" ht="15" customHeight="1" x14ac:dyDescent="0.25">
      <c r="B352" s="61"/>
      <c r="C352" s="29" t="s">
        <v>62</v>
      </c>
      <c r="D352" s="29" t="s">
        <v>31</v>
      </c>
      <c r="E352" s="62">
        <f>'[1]КТ,МРТ,Услуги'!Y$330</f>
        <v>503</v>
      </c>
      <c r="F352" s="33">
        <f>'[1]КТ,МРТ,Услуги'!EE$330</f>
        <v>858.38036017762101</v>
      </c>
      <c r="G352" s="71">
        <f>H352+I352+J352+K352</f>
        <v>503</v>
      </c>
      <c r="H352" s="48">
        <f>'[1]КТ,МРТ,Услуги'!H$330</f>
        <v>84</v>
      </c>
      <c r="I352" s="48">
        <f>'[1]КТ,МРТ,Услуги'!L$330</f>
        <v>152</v>
      </c>
      <c r="J352" s="48">
        <f>'[1]КТ,МРТ,Услуги'!Q$330</f>
        <v>135</v>
      </c>
      <c r="K352" s="48">
        <f>'[1]КТ,МРТ,Услуги'!X$330</f>
        <v>132</v>
      </c>
      <c r="L352" s="33">
        <f>SUBTOTAL(9,M352:P352)</f>
        <v>858.38036017762113</v>
      </c>
      <c r="M352" s="33">
        <f>'[1]КТ,МРТ,Услуги'!BC$330</f>
        <v>143.34781362807192</v>
      </c>
      <c r="N352" s="33">
        <f>'[1]КТ,МРТ,Услуги'!BW$330</f>
        <v>259.39128180317772</v>
      </c>
      <c r="O352" s="33">
        <f>'[1]КТ,МРТ,Услуги'!CQ$330</f>
        <v>230.38041475940128</v>
      </c>
      <c r="P352" s="33">
        <f>'[1]КТ,МРТ,Услуги'!DZ$330</f>
        <v>225.26084998697013</v>
      </c>
      <c r="Q352" s="20">
        <f t="shared" si="73"/>
        <v>0</v>
      </c>
      <c r="R352" s="20">
        <f t="shared" si="74"/>
        <v>0</v>
      </c>
    </row>
    <row r="353" spans="2:18" s="21" customFormat="1" ht="15" customHeight="1" x14ac:dyDescent="0.25">
      <c r="B353" s="61"/>
      <c r="C353" s="28" t="s">
        <v>32</v>
      </c>
      <c r="D353" s="29" t="s">
        <v>33</v>
      </c>
      <c r="E353" s="62">
        <f>SUM(E354:E356)</f>
        <v>16223</v>
      </c>
      <c r="F353" s="62">
        <f t="shared" ref="F353:P353" si="89">SUM(F354:F356)</f>
        <v>21163.080960583502</v>
      </c>
      <c r="G353" s="62">
        <f t="shared" si="89"/>
        <v>16223</v>
      </c>
      <c r="H353" s="62">
        <f t="shared" si="89"/>
        <v>2987</v>
      </c>
      <c r="I353" s="62">
        <f t="shared" si="89"/>
        <v>3148</v>
      </c>
      <c r="J353" s="62">
        <f t="shared" si="89"/>
        <v>3271</v>
      </c>
      <c r="K353" s="62">
        <f t="shared" si="89"/>
        <v>6817</v>
      </c>
      <c r="L353" s="62">
        <f>SUM(L354:L356)</f>
        <v>21163.080960583502</v>
      </c>
      <c r="M353" s="62">
        <f t="shared" si="89"/>
        <v>4131.8148390334991</v>
      </c>
      <c r="N353" s="62">
        <f t="shared" si="89"/>
        <v>4128.9868042399994</v>
      </c>
      <c r="O353" s="62">
        <f t="shared" si="89"/>
        <v>4225.2929846905008</v>
      </c>
      <c r="P353" s="62">
        <f t="shared" si="89"/>
        <v>8676.9863326195009</v>
      </c>
      <c r="Q353" s="20">
        <f t="shared" si="73"/>
        <v>0</v>
      </c>
      <c r="R353" s="20">
        <f t="shared" si="74"/>
        <v>0</v>
      </c>
    </row>
    <row r="354" spans="2:18" s="21" customFormat="1" ht="15" customHeight="1" x14ac:dyDescent="0.25">
      <c r="B354" s="61"/>
      <c r="C354" s="34" t="s">
        <v>16</v>
      </c>
      <c r="D354" s="23" t="s">
        <v>33</v>
      </c>
      <c r="E354" s="64">
        <f>'[1]неотложка с коэф'!W$25</f>
        <v>9792</v>
      </c>
      <c r="F354" s="46">
        <f>'[1]неотложка с коэф'!EU$25</f>
        <v>10661.552175456003</v>
      </c>
      <c r="G354" s="47">
        <f>SUM(H354:K354)</f>
        <v>9792</v>
      </c>
      <c r="H354" s="47">
        <f>'[1]неотложка с коэф'!G$25</f>
        <v>1397</v>
      </c>
      <c r="I354" s="47">
        <f>'[1]неотложка с коэф'!K$25</f>
        <v>1880</v>
      </c>
      <c r="J354" s="47">
        <f>'[1]неотложка с коэф'!O$25</f>
        <v>2071</v>
      </c>
      <c r="K354" s="47">
        <f>'[1]неотложка с коэф'!V$25</f>
        <v>4444</v>
      </c>
      <c r="L354" s="46">
        <f>SUM(M354:P354)</f>
        <v>10661.552175456001</v>
      </c>
      <c r="M354" s="46">
        <f>'[1]неотложка с коэф'!BS$25</f>
        <v>1521.0568207834999</v>
      </c>
      <c r="N354" s="46">
        <f>'[1]неотложка с коэф'!CM$25</f>
        <v>2046.9483343400002</v>
      </c>
      <c r="O354" s="46">
        <f>'[1]неотложка с коэф'!DG$25</f>
        <v>2254.9095746905004</v>
      </c>
      <c r="P354" s="46">
        <f>'[1]неотложка с коэф'!EP$25</f>
        <v>4838.6374456420008</v>
      </c>
      <c r="Q354" s="20">
        <f t="shared" si="73"/>
        <v>0</v>
      </c>
      <c r="R354" s="20">
        <f t="shared" si="74"/>
        <v>0</v>
      </c>
    </row>
    <row r="355" spans="2:18" s="21" customFormat="1" ht="15" customHeight="1" x14ac:dyDescent="0.25">
      <c r="B355" s="61"/>
      <c r="C355" s="34" t="s">
        <v>15</v>
      </c>
      <c r="D355" s="23" t="s">
        <v>33</v>
      </c>
      <c r="E355" s="64">
        <f>'[1]неотложка с коэф'!W$26</f>
        <v>6326</v>
      </c>
      <c r="F355" s="46">
        <f>'[1]неотложка с коэф'!EU$26</f>
        <v>10387.204543049998</v>
      </c>
      <c r="G355" s="47">
        <f>SUM(H355:K355)</f>
        <v>6326</v>
      </c>
      <c r="H355" s="47">
        <f>'[1]неотложка с коэф'!G$26</f>
        <v>1590</v>
      </c>
      <c r="I355" s="47">
        <f>'[1]неотложка с коэф'!K$26</f>
        <v>1268</v>
      </c>
      <c r="J355" s="47">
        <f>'[1]неотложка с коэф'!O$26</f>
        <v>1200</v>
      </c>
      <c r="K355" s="47">
        <f>'[1]неотложка с коэф'!V$26</f>
        <v>2268</v>
      </c>
      <c r="L355" s="46">
        <f>SUM(M355:P355)</f>
        <v>10387.20454305</v>
      </c>
      <c r="M355" s="46">
        <f>'[1]неотложка с коэф'!BS$26</f>
        <v>2610.7580182499996</v>
      </c>
      <c r="N355" s="46">
        <f>'[1]неотложка с коэф'!CM$26</f>
        <v>2082.0384698999997</v>
      </c>
      <c r="O355" s="46">
        <f>'[1]неотложка с коэф'!DG$26</f>
        <v>1970.3834099999999</v>
      </c>
      <c r="P355" s="46">
        <f>'[1]неотложка с коэф'!EP$26</f>
        <v>3724.0246448999997</v>
      </c>
      <c r="Q355" s="20">
        <f t="shared" si="73"/>
        <v>0</v>
      </c>
      <c r="R355" s="20">
        <f t="shared" si="74"/>
        <v>0</v>
      </c>
    </row>
    <row r="356" spans="2:18" s="21" customFormat="1" ht="15" customHeight="1" x14ac:dyDescent="0.25">
      <c r="B356" s="61"/>
      <c r="C356" s="34" t="s">
        <v>57</v>
      </c>
      <c r="D356" s="23" t="s">
        <v>33</v>
      </c>
      <c r="E356" s="64">
        <f>'[1]неотложка с коэф'!W$27</f>
        <v>105</v>
      </c>
      <c r="F356" s="46">
        <f>'[1]неотложка с коэф'!EU$27</f>
        <v>114.32424207750002</v>
      </c>
      <c r="G356" s="47">
        <f>SUM(H356:K356)</f>
        <v>105</v>
      </c>
      <c r="H356" s="47">
        <f>'[1]неотложка с коэф'!G$27</f>
        <v>0</v>
      </c>
      <c r="I356" s="47">
        <f>'[1]неотложка с коэф'!K$27</f>
        <v>0</v>
      </c>
      <c r="J356" s="47">
        <f>'[1]неотложка с коэф'!O$27</f>
        <v>0</v>
      </c>
      <c r="K356" s="47">
        <f>'[1]неотложка с коэф'!V$27</f>
        <v>105</v>
      </c>
      <c r="L356" s="46">
        <f>SUM(M356:P356)</f>
        <v>114.32424207750002</v>
      </c>
      <c r="M356" s="46">
        <f>'[1]неотложка с коэф'!BS$27</f>
        <v>0</v>
      </c>
      <c r="N356" s="46">
        <f>'[1]неотложка с коэф'!CM$27</f>
        <v>0</v>
      </c>
      <c r="O356" s="46">
        <f>'[1]неотложка с коэф'!DG$27</f>
        <v>0</v>
      </c>
      <c r="P356" s="46">
        <f>'[1]неотложка с коэф'!EP$27</f>
        <v>114.32424207750002</v>
      </c>
      <c r="Q356" s="20">
        <f t="shared" ref="Q356:Q419" si="90">E356-G356</f>
        <v>0</v>
      </c>
      <c r="R356" s="20">
        <f t="shared" ref="R356:R419" si="91">F356-L356</f>
        <v>0</v>
      </c>
    </row>
    <row r="357" spans="2:18" s="21" customFormat="1" ht="15" customHeight="1" x14ac:dyDescent="0.25">
      <c r="B357" s="61"/>
      <c r="C357" s="28" t="s">
        <v>34</v>
      </c>
      <c r="D357" s="29" t="s">
        <v>33</v>
      </c>
      <c r="E357" s="70">
        <f>SUM(E358:E370)</f>
        <v>8121</v>
      </c>
      <c r="F357" s="62">
        <f t="shared" ref="F357:P357" si="92">SUM(F358:F370)</f>
        <v>17598.278033699997</v>
      </c>
      <c r="G357" s="62">
        <f t="shared" si="92"/>
        <v>8121</v>
      </c>
      <c r="H357" s="62">
        <f t="shared" si="92"/>
        <v>2057</v>
      </c>
      <c r="I357" s="62">
        <f t="shared" si="92"/>
        <v>1857</v>
      </c>
      <c r="J357" s="62">
        <f t="shared" si="92"/>
        <v>1912</v>
      </c>
      <c r="K357" s="62">
        <f t="shared" si="92"/>
        <v>2295</v>
      </c>
      <c r="L357" s="62">
        <f t="shared" si="92"/>
        <v>17598.278033699997</v>
      </c>
      <c r="M357" s="62">
        <f t="shared" si="92"/>
        <v>4408.5264443999995</v>
      </c>
      <c r="N357" s="62">
        <f t="shared" si="92"/>
        <v>4068.8117433600005</v>
      </c>
      <c r="O357" s="62">
        <f t="shared" si="92"/>
        <v>4191.829744050001</v>
      </c>
      <c r="P357" s="62">
        <f t="shared" si="92"/>
        <v>4929.1101018900008</v>
      </c>
      <c r="Q357" s="20">
        <f t="shared" si="90"/>
        <v>0</v>
      </c>
      <c r="R357" s="20">
        <f t="shared" si="91"/>
        <v>0</v>
      </c>
    </row>
    <row r="358" spans="2:18" s="21" customFormat="1" ht="15" customHeight="1" x14ac:dyDescent="0.25">
      <c r="B358" s="61"/>
      <c r="C358" s="55" t="s">
        <v>64</v>
      </c>
      <c r="D358" s="23" t="s">
        <v>33</v>
      </c>
      <c r="E358" s="64">
        <f>[1]ДНХБ!W$67</f>
        <v>355</v>
      </c>
      <c r="F358" s="46">
        <f>[1]ДНХБ!EI$67</f>
        <v>751.11617100000001</v>
      </c>
      <c r="G358" s="47">
        <f>SUM(H358:K358)</f>
        <v>355</v>
      </c>
      <c r="H358" s="47">
        <f>[1]ДНХБ!G$67</f>
        <v>69</v>
      </c>
      <c r="I358" s="47">
        <f>[1]ДНХБ!K$67</f>
        <v>70</v>
      </c>
      <c r="J358" s="47">
        <f>[1]ДНХБ!O$67</f>
        <v>72</v>
      </c>
      <c r="K358" s="47">
        <f>[1]ДНХБ!V$67</f>
        <v>144</v>
      </c>
      <c r="L358" s="46">
        <f>SUM(M358:P358)</f>
        <v>751.11617100000001</v>
      </c>
      <c r="M358" s="46">
        <f>[1]ДНХБ!BG$67</f>
        <v>145.9915938</v>
      </c>
      <c r="N358" s="46">
        <f>[1]ДНХБ!CA$67</f>
        <v>148.10741399999998</v>
      </c>
      <c r="O358" s="46">
        <f>[1]ДНХБ!CU$67</f>
        <v>152.33905440000001</v>
      </c>
      <c r="P358" s="46">
        <f>[1]ДНХБ!ED$67</f>
        <v>304.67810880000002</v>
      </c>
      <c r="Q358" s="20">
        <f t="shared" si="90"/>
        <v>0</v>
      </c>
      <c r="R358" s="20">
        <f t="shared" si="91"/>
        <v>0</v>
      </c>
    </row>
    <row r="359" spans="2:18" s="21" customFormat="1" ht="15" customHeight="1" x14ac:dyDescent="0.25">
      <c r="B359" s="61"/>
      <c r="C359" s="55" t="s">
        <v>15</v>
      </c>
      <c r="D359" s="23" t="s">
        <v>33</v>
      </c>
      <c r="E359" s="64">
        <f>[1]ДНХБ!W$68</f>
        <v>1488</v>
      </c>
      <c r="F359" s="46">
        <f>[1]ДНХБ!EI$68</f>
        <v>4169.7732959999994</v>
      </c>
      <c r="G359" s="47">
        <f t="shared" ref="G359:G370" si="93">SUM(H359:K359)</f>
        <v>1488</v>
      </c>
      <c r="H359" s="47">
        <f>[1]ДНХБ!G$68</f>
        <v>387</v>
      </c>
      <c r="I359" s="47">
        <f>[1]ДНХБ!K$68</f>
        <v>387</v>
      </c>
      <c r="J359" s="47">
        <f>[1]ДНХБ!O$68</f>
        <v>388</v>
      </c>
      <c r="K359" s="47">
        <f>[1]ДНХБ!V$68</f>
        <v>326</v>
      </c>
      <c r="L359" s="46">
        <f t="shared" ref="L359:L370" si="94">SUM(M359:P359)</f>
        <v>4169.7732960000003</v>
      </c>
      <c r="M359" s="46">
        <f>[1]ДНХБ!BG$68</f>
        <v>1084.4773290000001</v>
      </c>
      <c r="N359" s="46">
        <f>[1]ДНХБ!CA$68</f>
        <v>1084.4773290000001</v>
      </c>
      <c r="O359" s="46">
        <f>[1]ДНХБ!CU$68</f>
        <v>1087.2795960000001</v>
      </c>
      <c r="P359" s="46">
        <f>[1]ДНХБ!ED$68</f>
        <v>913.53904200000011</v>
      </c>
      <c r="Q359" s="20">
        <f t="shared" si="90"/>
        <v>0</v>
      </c>
      <c r="R359" s="20">
        <f t="shared" si="91"/>
        <v>0</v>
      </c>
    </row>
    <row r="360" spans="2:18" s="21" customFormat="1" ht="15" customHeight="1" x14ac:dyDescent="0.25">
      <c r="B360" s="61"/>
      <c r="C360" s="55" t="s">
        <v>16</v>
      </c>
      <c r="D360" s="23" t="s">
        <v>33</v>
      </c>
      <c r="E360" s="64">
        <f>[1]ДНХБ!W$69</f>
        <v>3799</v>
      </c>
      <c r="F360" s="46">
        <f>[1]ДНХБ!EI$69</f>
        <v>7059.2464105800009</v>
      </c>
      <c r="G360" s="47">
        <f t="shared" si="93"/>
        <v>3799</v>
      </c>
      <c r="H360" s="47">
        <f>[1]ДНХБ!G$69</f>
        <v>1036</v>
      </c>
      <c r="I360" s="47">
        <f>[1]ДНХБ!K$69</f>
        <v>835</v>
      </c>
      <c r="J360" s="47">
        <f>[1]ДНХБ!O$69</f>
        <v>897</v>
      </c>
      <c r="K360" s="47">
        <f>[1]ДНХБ!V$69</f>
        <v>1031</v>
      </c>
      <c r="L360" s="46">
        <f t="shared" si="94"/>
        <v>7059.2464105800009</v>
      </c>
      <c r="M360" s="46">
        <f>[1]ДНХБ!BG$69</f>
        <v>1925.0800951200001</v>
      </c>
      <c r="N360" s="46">
        <f>[1]ДНХБ!CA$69</f>
        <v>1551.5848257000002</v>
      </c>
      <c r="O360" s="46">
        <f>[1]ДНХБ!CU$69</f>
        <v>1666.79232174</v>
      </c>
      <c r="P360" s="46">
        <f>[1]ДНХБ!ED$69</f>
        <v>1915.7891680200005</v>
      </c>
      <c r="Q360" s="20">
        <f t="shared" si="90"/>
        <v>0</v>
      </c>
      <c r="R360" s="20">
        <f t="shared" si="91"/>
        <v>0</v>
      </c>
    </row>
    <row r="361" spans="2:18" s="21" customFormat="1" ht="15" customHeight="1" x14ac:dyDescent="0.25">
      <c r="B361" s="61"/>
      <c r="C361" s="55" t="s">
        <v>28</v>
      </c>
      <c r="D361" s="23" t="s">
        <v>33</v>
      </c>
      <c r="E361" s="64">
        <f>[1]ДНХБ!W$70</f>
        <v>491</v>
      </c>
      <c r="F361" s="46">
        <f>[1]ДНХБ!EI$70</f>
        <v>1877.0014481400001</v>
      </c>
      <c r="G361" s="47">
        <f t="shared" si="93"/>
        <v>491</v>
      </c>
      <c r="H361" s="47">
        <f>[1]ДНХБ!G$70</f>
        <v>105</v>
      </c>
      <c r="I361" s="47">
        <f>[1]ДНХБ!K$70</f>
        <v>105</v>
      </c>
      <c r="J361" s="47">
        <f>[1]ДНХБ!O$70</f>
        <v>125</v>
      </c>
      <c r="K361" s="47">
        <f>[1]ДНХБ!V$70</f>
        <v>156</v>
      </c>
      <c r="L361" s="46">
        <f t="shared" si="94"/>
        <v>1877.0014481400005</v>
      </c>
      <c r="M361" s="46">
        <f>[1]ДНХБ!BG$70</f>
        <v>401.3954217000001</v>
      </c>
      <c r="N361" s="46">
        <f>[1]ДНХБ!CA$70</f>
        <v>401.3954217000001</v>
      </c>
      <c r="O361" s="46">
        <f>[1]ДНХБ!CU$70</f>
        <v>477.85169250000013</v>
      </c>
      <c r="P361" s="46">
        <f>[1]ДНХБ!ED$70</f>
        <v>596.35891224000011</v>
      </c>
      <c r="Q361" s="20">
        <f t="shared" si="90"/>
        <v>0</v>
      </c>
      <c r="R361" s="20">
        <f t="shared" si="91"/>
        <v>0</v>
      </c>
    </row>
    <row r="362" spans="2:18" s="21" customFormat="1" ht="15" customHeight="1" x14ac:dyDescent="0.25">
      <c r="B362" s="61"/>
      <c r="C362" s="55" t="s">
        <v>20</v>
      </c>
      <c r="D362" s="23" t="s">
        <v>33</v>
      </c>
      <c r="E362" s="64">
        <f>[1]ДНХБ!W$71</f>
        <v>338</v>
      </c>
      <c r="F362" s="46">
        <f>[1]ДНХБ!EI$71</f>
        <v>669.11054262000005</v>
      </c>
      <c r="G362" s="47">
        <f t="shared" si="93"/>
        <v>338</v>
      </c>
      <c r="H362" s="47">
        <f>[1]ДНХБ!G$71</f>
        <v>84</v>
      </c>
      <c r="I362" s="47">
        <f>[1]ДНХБ!K$71</f>
        <v>84</v>
      </c>
      <c r="J362" s="47">
        <f>[1]ДНХБ!O$71</f>
        <v>95</v>
      </c>
      <c r="K362" s="47">
        <f>[1]ДНХБ!V$71</f>
        <v>75</v>
      </c>
      <c r="L362" s="46">
        <f t="shared" si="94"/>
        <v>669.11054262000016</v>
      </c>
      <c r="M362" s="46">
        <f>[1]ДНХБ!BG$71</f>
        <v>166.28782716000001</v>
      </c>
      <c r="N362" s="46">
        <f>[1]ДНХБ!CA$71</f>
        <v>166.28782716000001</v>
      </c>
      <c r="O362" s="46">
        <f>[1]ДНХБ!CU$71</f>
        <v>188.06361405000001</v>
      </c>
      <c r="P362" s="46">
        <f>[1]ДНХБ!ED$71</f>
        <v>148.47127425000002</v>
      </c>
      <c r="Q362" s="20">
        <f t="shared" si="90"/>
        <v>0</v>
      </c>
      <c r="R362" s="20">
        <f t="shared" si="91"/>
        <v>0</v>
      </c>
    </row>
    <row r="363" spans="2:18" s="21" customFormat="1" ht="15" customHeight="1" x14ac:dyDescent="0.25">
      <c r="B363" s="61"/>
      <c r="C363" s="55" t="s">
        <v>35</v>
      </c>
      <c r="D363" s="23" t="s">
        <v>33</v>
      </c>
      <c r="E363" s="64">
        <f>[1]ДНХБ!W$72</f>
        <v>443</v>
      </c>
      <c r="F363" s="46">
        <f>[1]ДНХБ!EI$72</f>
        <v>683.44598478000023</v>
      </c>
      <c r="G363" s="47">
        <f t="shared" si="93"/>
        <v>443</v>
      </c>
      <c r="H363" s="47">
        <f>[1]ДНХБ!G$72</f>
        <v>117</v>
      </c>
      <c r="I363" s="47">
        <f>[1]ДНХБ!K$72</f>
        <v>112</v>
      </c>
      <c r="J363" s="47">
        <f>[1]ДНХБ!O$72</f>
        <v>105</v>
      </c>
      <c r="K363" s="47">
        <f>[1]ДНХБ!V$72</f>
        <v>109</v>
      </c>
      <c r="L363" s="46">
        <f t="shared" si="94"/>
        <v>683.44598478000012</v>
      </c>
      <c r="M363" s="46">
        <f>[1]ДНХБ!BG$72</f>
        <v>180.50379282000003</v>
      </c>
      <c r="N363" s="46">
        <f>[1]ДНХБ!CA$72</f>
        <v>172.78995552000006</v>
      </c>
      <c r="O363" s="46">
        <f>[1]ДНХБ!CU$72</f>
        <v>161.99058330000003</v>
      </c>
      <c r="P363" s="46">
        <f>[1]ДНХБ!ED$72</f>
        <v>168.16165314000003</v>
      </c>
      <c r="Q363" s="20">
        <f t="shared" si="90"/>
        <v>0</v>
      </c>
      <c r="R363" s="20">
        <f t="shared" si="91"/>
        <v>0</v>
      </c>
    </row>
    <row r="364" spans="2:18" s="21" customFormat="1" ht="15" customHeight="1" x14ac:dyDescent="0.25">
      <c r="B364" s="61"/>
      <c r="C364" s="55" t="s">
        <v>24</v>
      </c>
      <c r="D364" s="23" t="s">
        <v>33</v>
      </c>
      <c r="E364" s="64">
        <f>[1]ДНХБ!W$73</f>
        <v>272</v>
      </c>
      <c r="F364" s="46">
        <f>[1]ДНХБ!EI$73</f>
        <v>359.7189772800001</v>
      </c>
      <c r="G364" s="47">
        <f t="shared" si="93"/>
        <v>272</v>
      </c>
      <c r="H364" s="47">
        <f>[1]ДНХБ!G$73</f>
        <v>79</v>
      </c>
      <c r="I364" s="47">
        <f>[1]ДНХБ!K$73</f>
        <v>52</v>
      </c>
      <c r="J364" s="47">
        <f>[1]ДНХБ!O$73</f>
        <v>54</v>
      </c>
      <c r="K364" s="47">
        <f>[1]ДНХБ!V$73</f>
        <v>87</v>
      </c>
      <c r="L364" s="46">
        <f t="shared" si="94"/>
        <v>359.71897728000005</v>
      </c>
      <c r="M364" s="46">
        <f>[1]ДНХБ!BG$73</f>
        <v>104.47720296000001</v>
      </c>
      <c r="N364" s="46">
        <f>[1]ДНХБ!CA$73</f>
        <v>68.769804480000005</v>
      </c>
      <c r="O364" s="46">
        <f>[1]ДНХБ!CU$73</f>
        <v>71.414796960000018</v>
      </c>
      <c r="P364" s="46">
        <f>[1]ДНХБ!ED$73</f>
        <v>115.05717288000001</v>
      </c>
      <c r="Q364" s="20">
        <f t="shared" si="90"/>
        <v>0</v>
      </c>
      <c r="R364" s="20">
        <f t="shared" si="91"/>
        <v>0</v>
      </c>
    </row>
    <row r="365" spans="2:18" s="21" customFormat="1" ht="15" customHeight="1" x14ac:dyDescent="0.25">
      <c r="B365" s="61"/>
      <c r="C365" s="55" t="s">
        <v>18</v>
      </c>
      <c r="D365" s="23" t="s">
        <v>33</v>
      </c>
      <c r="E365" s="64">
        <f>[1]ДНХБ!W$74</f>
        <v>222</v>
      </c>
      <c r="F365" s="46">
        <f>[1]ДНХБ!EI$74</f>
        <v>619.30622052000001</v>
      </c>
      <c r="G365" s="47">
        <f t="shared" si="93"/>
        <v>222</v>
      </c>
      <c r="H365" s="47">
        <f>[1]ДНХБ!G$74</f>
        <v>49</v>
      </c>
      <c r="I365" s="47">
        <f>[1]ДНХБ!K$74</f>
        <v>63</v>
      </c>
      <c r="J365" s="47">
        <f>[1]ДНХБ!O$74</f>
        <v>42</v>
      </c>
      <c r="K365" s="47">
        <f>[1]ДНХБ!V$74</f>
        <v>68</v>
      </c>
      <c r="L365" s="46">
        <f t="shared" si="94"/>
        <v>619.30622052000012</v>
      </c>
      <c r="M365" s="46">
        <f>[1]ДНХБ!BG$74</f>
        <v>136.69371534000001</v>
      </c>
      <c r="N365" s="46">
        <f>[1]ДНХБ!CA$74</f>
        <v>175.74906258000001</v>
      </c>
      <c r="O365" s="46">
        <f>[1]ДНХБ!CU$74</f>
        <v>117.16604172000001</v>
      </c>
      <c r="P365" s="46">
        <f>[1]ДНХБ!ED$74</f>
        <v>189.69740088000003</v>
      </c>
      <c r="Q365" s="20">
        <f t="shared" si="90"/>
        <v>0</v>
      </c>
      <c r="R365" s="20">
        <f t="shared" si="91"/>
        <v>0</v>
      </c>
    </row>
    <row r="366" spans="2:18" s="21" customFormat="1" ht="15" customHeight="1" x14ac:dyDescent="0.25">
      <c r="B366" s="61"/>
      <c r="C366" s="55" t="s">
        <v>26</v>
      </c>
      <c r="D366" s="23" t="s">
        <v>33</v>
      </c>
      <c r="E366" s="64">
        <f>[1]ДНХБ!W$75</f>
        <v>175</v>
      </c>
      <c r="F366" s="46">
        <f>[1]ДНХБ!EI$75</f>
        <v>325.18244850000008</v>
      </c>
      <c r="G366" s="47">
        <f t="shared" si="93"/>
        <v>175</v>
      </c>
      <c r="H366" s="47">
        <f>[1]ДНХБ!G$75</f>
        <v>27</v>
      </c>
      <c r="I366" s="47">
        <f>[1]ДНХБ!K$75</f>
        <v>27</v>
      </c>
      <c r="J366" s="47">
        <f>[1]ДНХБ!O$75</f>
        <v>29</v>
      </c>
      <c r="K366" s="47">
        <f>[1]ДНХБ!V$75</f>
        <v>92</v>
      </c>
      <c r="L366" s="46">
        <f t="shared" si="94"/>
        <v>325.18244850000008</v>
      </c>
      <c r="M366" s="46">
        <f>[1]ДНХБ!BG$75</f>
        <v>50.171006340000005</v>
      </c>
      <c r="N366" s="46">
        <f>[1]ДНХБ!CA$75</f>
        <v>50.171006340000005</v>
      </c>
      <c r="O366" s="46">
        <f>[1]ДНХБ!CU$75</f>
        <v>53.887377180000001</v>
      </c>
      <c r="P366" s="46">
        <f>[1]ДНХБ!ED$75</f>
        <v>170.95305864000005</v>
      </c>
      <c r="Q366" s="20">
        <f t="shared" si="90"/>
        <v>0</v>
      </c>
      <c r="R366" s="20">
        <f t="shared" si="91"/>
        <v>0</v>
      </c>
    </row>
    <row r="367" spans="2:18" s="21" customFormat="1" ht="15" customHeight="1" x14ac:dyDescent="0.25">
      <c r="B367" s="61"/>
      <c r="C367" s="55" t="s">
        <v>23</v>
      </c>
      <c r="D367" s="23" t="s">
        <v>33</v>
      </c>
      <c r="E367" s="64">
        <f>[1]ДНХБ!W$76</f>
        <v>327</v>
      </c>
      <c r="F367" s="46">
        <f>[1]ДНХБ!EI$76</f>
        <v>720.8551630799999</v>
      </c>
      <c r="G367" s="47">
        <f t="shared" si="93"/>
        <v>327</v>
      </c>
      <c r="H367" s="47">
        <f>[1]ДНХБ!G$76</f>
        <v>78</v>
      </c>
      <c r="I367" s="47">
        <f>[1]ДНХБ!K$76</f>
        <v>90</v>
      </c>
      <c r="J367" s="47">
        <f>[1]ДНХБ!O$76</f>
        <v>78</v>
      </c>
      <c r="K367" s="47">
        <f>[1]ДНХБ!V$76</f>
        <v>81</v>
      </c>
      <c r="L367" s="46">
        <f t="shared" si="94"/>
        <v>720.85516308000001</v>
      </c>
      <c r="M367" s="46">
        <f>[1]ДНХБ!BG$76</f>
        <v>171.94710312000001</v>
      </c>
      <c r="N367" s="46">
        <f>[1]ДНХБ!CA$76</f>
        <v>198.40050360000004</v>
      </c>
      <c r="O367" s="46">
        <f>[1]ДНХБ!CU$76</f>
        <v>171.94710312000001</v>
      </c>
      <c r="P367" s="46">
        <f>[1]ДНХБ!ED$76</f>
        <v>178.56045324000002</v>
      </c>
      <c r="Q367" s="20">
        <f t="shared" si="90"/>
        <v>0</v>
      </c>
      <c r="R367" s="20">
        <f t="shared" si="91"/>
        <v>0</v>
      </c>
    </row>
    <row r="368" spans="2:18" s="21" customFormat="1" ht="15" customHeight="1" x14ac:dyDescent="0.25">
      <c r="B368" s="61"/>
      <c r="C368" s="55" t="s">
        <v>22</v>
      </c>
      <c r="D368" s="23" t="s">
        <v>33</v>
      </c>
      <c r="E368" s="64">
        <f>[1]ДНХБ!W$77</f>
        <v>109</v>
      </c>
      <c r="F368" s="46">
        <f>[1]ДНХБ!EI$77</f>
        <v>173.98645836000003</v>
      </c>
      <c r="G368" s="47">
        <f t="shared" si="93"/>
        <v>109</v>
      </c>
      <c r="H368" s="47">
        <f>[1]ДНХБ!G$77</f>
        <v>26</v>
      </c>
      <c r="I368" s="47">
        <f>[1]ДНХБ!K$77</f>
        <v>32</v>
      </c>
      <c r="J368" s="47">
        <f>[1]ДНХБ!O$77</f>
        <v>27</v>
      </c>
      <c r="K368" s="47">
        <f>[1]ДНХБ!V$77</f>
        <v>24</v>
      </c>
      <c r="L368" s="46">
        <f t="shared" si="94"/>
        <v>173.98645836000003</v>
      </c>
      <c r="M368" s="46">
        <f>[1]ДНХБ!BG$77</f>
        <v>41.501357040000002</v>
      </c>
      <c r="N368" s="46">
        <f>[1]ДНХБ!CA$77</f>
        <v>51.078593280000014</v>
      </c>
      <c r="O368" s="46">
        <f>[1]ДНХБ!CU$77</f>
        <v>43.097563080000015</v>
      </c>
      <c r="P368" s="46">
        <f>[1]ДНХБ!ED$77</f>
        <v>38.308944960000005</v>
      </c>
      <c r="Q368" s="20">
        <f t="shared" si="90"/>
        <v>0</v>
      </c>
      <c r="R368" s="20">
        <f t="shared" si="91"/>
        <v>0</v>
      </c>
    </row>
    <row r="369" spans="2:18" s="21" customFormat="1" ht="15" customHeight="1" x14ac:dyDescent="0.25">
      <c r="B369" s="61"/>
      <c r="C369" s="55" t="s">
        <v>57</v>
      </c>
      <c r="D369" s="23" t="s">
        <v>33</v>
      </c>
      <c r="E369" s="64">
        <f>[1]ДНХБ!W$78</f>
        <v>90</v>
      </c>
      <c r="F369" s="46">
        <f>[1]ДНХБ!EI$78</f>
        <v>167.23668780000003</v>
      </c>
      <c r="G369" s="47">
        <f t="shared" si="93"/>
        <v>90</v>
      </c>
      <c r="H369" s="47">
        <f>[1]ДНХБ!G$78</f>
        <v>0</v>
      </c>
      <c r="I369" s="47">
        <f>[1]ДНХБ!K$78</f>
        <v>0</v>
      </c>
      <c r="J369" s="47">
        <f>[1]ДНХБ!O$78</f>
        <v>0</v>
      </c>
      <c r="K369" s="47">
        <f>[1]ДНХБ!V$78</f>
        <v>90</v>
      </c>
      <c r="L369" s="46">
        <f t="shared" si="94"/>
        <v>167.23668780000003</v>
      </c>
      <c r="M369" s="46">
        <f>[1]ДНХБ!BG$78</f>
        <v>0</v>
      </c>
      <c r="N369" s="46">
        <f>[1]ДНХБ!CA$78</f>
        <v>0</v>
      </c>
      <c r="O369" s="46">
        <f>[1]ДНХБ!CU$78</f>
        <v>0</v>
      </c>
      <c r="P369" s="46">
        <f>[1]ДНХБ!ED$78</f>
        <v>167.23668780000003</v>
      </c>
      <c r="Q369" s="20">
        <f t="shared" si="90"/>
        <v>0</v>
      </c>
      <c r="R369" s="20">
        <f t="shared" si="91"/>
        <v>0</v>
      </c>
    </row>
    <row r="370" spans="2:18" s="21" customFormat="1" ht="15" customHeight="1" x14ac:dyDescent="0.25">
      <c r="B370" s="61"/>
      <c r="C370" s="55" t="s">
        <v>17</v>
      </c>
      <c r="D370" s="23" t="s">
        <v>33</v>
      </c>
      <c r="E370" s="64">
        <f>[1]ДНХБ!W$79</f>
        <v>12</v>
      </c>
      <c r="F370" s="46">
        <f>[1]ДНХБ!EI$79</f>
        <v>22.298225040000002</v>
      </c>
      <c r="G370" s="47">
        <f t="shared" si="93"/>
        <v>12</v>
      </c>
      <c r="H370" s="47">
        <f>[1]ДНХБ!G$79</f>
        <v>0</v>
      </c>
      <c r="I370" s="47">
        <f>[1]ДНХБ!K$79</f>
        <v>0</v>
      </c>
      <c r="J370" s="47">
        <f>[1]ДНХБ!O$79</f>
        <v>0</v>
      </c>
      <c r="K370" s="47">
        <f>[1]ДНХБ!V$79</f>
        <v>12</v>
      </c>
      <c r="L370" s="46">
        <f t="shared" si="94"/>
        <v>22.298225040000002</v>
      </c>
      <c r="M370" s="46">
        <f>[1]ДНХБ!BG$79</f>
        <v>0</v>
      </c>
      <c r="N370" s="46">
        <f>[1]ДНХБ!CA$79</f>
        <v>0</v>
      </c>
      <c r="O370" s="46">
        <f>[1]ДНХБ!CU$79</f>
        <v>0</v>
      </c>
      <c r="P370" s="46">
        <f>[1]ДНХБ!ED$79</f>
        <v>22.298225040000002</v>
      </c>
      <c r="Q370" s="20">
        <f t="shared" si="90"/>
        <v>0</v>
      </c>
      <c r="R370" s="20">
        <f t="shared" si="91"/>
        <v>0</v>
      </c>
    </row>
    <row r="371" spans="2:18" s="21" customFormat="1" ht="15" customHeight="1" x14ac:dyDescent="0.25">
      <c r="B371" s="61"/>
      <c r="C371" s="28" t="s">
        <v>36</v>
      </c>
      <c r="D371" s="29" t="s">
        <v>33</v>
      </c>
      <c r="E371" s="62">
        <f>SUM(E372:E374)</f>
        <v>4029</v>
      </c>
      <c r="F371" s="62">
        <f t="shared" ref="F371:P371" si="95">SUM(F372:F374)</f>
        <v>13966.324800000002</v>
      </c>
      <c r="G371" s="62">
        <f t="shared" si="95"/>
        <v>4029</v>
      </c>
      <c r="H371" s="62">
        <f t="shared" si="95"/>
        <v>1003</v>
      </c>
      <c r="I371" s="62">
        <f t="shared" si="95"/>
        <v>998</v>
      </c>
      <c r="J371" s="62">
        <f t="shared" si="95"/>
        <v>1006</v>
      </c>
      <c r="K371" s="62">
        <f t="shared" si="95"/>
        <v>1022</v>
      </c>
      <c r="L371" s="62">
        <f t="shared" si="95"/>
        <v>13966.324800000002</v>
      </c>
      <c r="M371" s="62">
        <f t="shared" si="95"/>
        <v>3491.5812000000005</v>
      </c>
      <c r="N371" s="62">
        <f t="shared" si="95"/>
        <v>3491.5812000000005</v>
      </c>
      <c r="O371" s="62">
        <f t="shared" si="95"/>
        <v>3491.5812000000005</v>
      </c>
      <c r="P371" s="62">
        <f t="shared" si="95"/>
        <v>3491.5812000000005</v>
      </c>
      <c r="Q371" s="20">
        <f t="shared" si="90"/>
        <v>0</v>
      </c>
      <c r="R371" s="20">
        <f t="shared" si="91"/>
        <v>0</v>
      </c>
    </row>
    <row r="372" spans="2:18" s="21" customFormat="1" ht="15" customHeight="1" x14ac:dyDescent="0.25">
      <c r="B372" s="61"/>
      <c r="C372" s="36" t="s">
        <v>37</v>
      </c>
      <c r="D372" s="23" t="s">
        <v>33</v>
      </c>
      <c r="E372" s="72">
        <f>[1]ФАП!W$27</f>
        <v>1990</v>
      </c>
      <c r="F372" s="52">
        <f>[1]ФАП!EP$27</f>
        <v>6899.0279132530122</v>
      </c>
      <c r="G372" s="53">
        <f>SUM(H372:K372)</f>
        <v>1990</v>
      </c>
      <c r="H372" s="53">
        <f>[1]ФАП!G$27</f>
        <v>497</v>
      </c>
      <c r="I372" s="53">
        <f>[1]ФАП!K$27</f>
        <v>493</v>
      </c>
      <c r="J372" s="53">
        <f>[1]ФАП!O$27</f>
        <v>497</v>
      </c>
      <c r="K372" s="53">
        <f>[1]ФАП!V$27</f>
        <v>503</v>
      </c>
      <c r="L372" s="53">
        <f>SUM(M372:P372)</f>
        <v>6899.0279132530122</v>
      </c>
      <c r="M372" s="52">
        <f>[1]ФАП!BN$27</f>
        <v>1724.7569783132531</v>
      </c>
      <c r="N372" s="52">
        <f>[1]ФАП!CH$27</f>
        <v>1724.7569783132531</v>
      </c>
      <c r="O372" s="52">
        <f>[1]ФАП!DB$27</f>
        <v>1724.7569783132531</v>
      </c>
      <c r="P372" s="52">
        <f>[1]ФАП!EK$27</f>
        <v>1724.7569783132531</v>
      </c>
      <c r="Q372" s="20">
        <f t="shared" si="90"/>
        <v>0</v>
      </c>
      <c r="R372" s="20">
        <f t="shared" si="91"/>
        <v>0</v>
      </c>
    </row>
    <row r="373" spans="2:18" s="21" customFormat="1" ht="15" customHeight="1" x14ac:dyDescent="0.25">
      <c r="B373" s="61"/>
      <c r="C373" s="36" t="s">
        <v>38</v>
      </c>
      <c r="D373" s="23" t="s">
        <v>33</v>
      </c>
      <c r="E373" s="72">
        <f>[1]ФАП!W$28</f>
        <v>720</v>
      </c>
      <c r="F373" s="52">
        <f>[1]ФАП!EP$28</f>
        <v>2524.0346024096389</v>
      </c>
      <c r="G373" s="53">
        <f t="shared" ref="G373:G374" si="96">SUM(H373:K373)</f>
        <v>720</v>
      </c>
      <c r="H373" s="53">
        <f>[1]ФАП!G$28</f>
        <v>180</v>
      </c>
      <c r="I373" s="53">
        <f>[1]ФАП!K$28</f>
        <v>180</v>
      </c>
      <c r="J373" s="53">
        <f>[1]ФАП!O$28</f>
        <v>180</v>
      </c>
      <c r="K373" s="53">
        <f>[1]ФАП!V$28</f>
        <v>180</v>
      </c>
      <c r="L373" s="53">
        <f t="shared" ref="L373:L374" si="97">SUM(M373:P373)</f>
        <v>2524.0346024096389</v>
      </c>
      <c r="M373" s="52">
        <f>[1]ФАП!BN$28</f>
        <v>631.00865060240972</v>
      </c>
      <c r="N373" s="52">
        <f>[1]ФАП!CH$28</f>
        <v>631.00865060240972</v>
      </c>
      <c r="O373" s="52">
        <f>[1]ФАП!DB$28</f>
        <v>631.00865060240972</v>
      </c>
      <c r="P373" s="52">
        <f>[1]ФАП!EK$28</f>
        <v>631.00865060240972</v>
      </c>
      <c r="Q373" s="20">
        <f t="shared" si="90"/>
        <v>0</v>
      </c>
      <c r="R373" s="20">
        <f t="shared" si="91"/>
        <v>0</v>
      </c>
    </row>
    <row r="374" spans="2:18" s="21" customFormat="1" ht="15" customHeight="1" x14ac:dyDescent="0.25">
      <c r="B374" s="61"/>
      <c r="C374" s="36" t="s">
        <v>39</v>
      </c>
      <c r="D374" s="23" t="s">
        <v>33</v>
      </c>
      <c r="E374" s="72">
        <f>[1]ФАП!W$29</f>
        <v>1319</v>
      </c>
      <c r="F374" s="52">
        <f>[1]ФАП!EP$29</f>
        <v>4543.262284337351</v>
      </c>
      <c r="G374" s="53">
        <f t="shared" si="96"/>
        <v>1319</v>
      </c>
      <c r="H374" s="53">
        <f>[1]ФАП!G$29</f>
        <v>326</v>
      </c>
      <c r="I374" s="53">
        <f>[1]ФАП!K$29</f>
        <v>325</v>
      </c>
      <c r="J374" s="53">
        <f>[1]ФАП!O$29</f>
        <v>329</v>
      </c>
      <c r="K374" s="53">
        <f>[1]ФАП!V$29</f>
        <v>339</v>
      </c>
      <c r="L374" s="53">
        <f t="shared" si="97"/>
        <v>4543.262284337351</v>
      </c>
      <c r="M374" s="52">
        <f>[1]ФАП!BN$29</f>
        <v>1135.8155710843378</v>
      </c>
      <c r="N374" s="52">
        <f>[1]ФАП!CH$29</f>
        <v>1135.8155710843378</v>
      </c>
      <c r="O374" s="52">
        <f>[1]ФАП!DB$29</f>
        <v>1135.8155710843378</v>
      </c>
      <c r="P374" s="52">
        <f>[1]ФАП!EK$29</f>
        <v>1135.8155710843378</v>
      </c>
      <c r="Q374" s="20">
        <f t="shared" si="90"/>
        <v>0</v>
      </c>
      <c r="R374" s="20">
        <f t="shared" si="91"/>
        <v>0</v>
      </c>
    </row>
    <row r="375" spans="2:18" s="21" customFormat="1" ht="15" customHeight="1" x14ac:dyDescent="0.25">
      <c r="B375" s="61"/>
      <c r="C375" s="28" t="s">
        <v>40</v>
      </c>
      <c r="D375" s="29" t="s">
        <v>33</v>
      </c>
      <c r="E375" s="62">
        <f>SUM(E376:E389)</f>
        <v>14300</v>
      </c>
      <c r="F375" s="62">
        <f t="shared" ref="F375:P375" si="98">SUM(F376:F389)</f>
        <v>4223.2425480000011</v>
      </c>
      <c r="G375" s="62">
        <f t="shared" si="98"/>
        <v>14300</v>
      </c>
      <c r="H375" s="62">
        <f t="shared" si="98"/>
        <v>2615</v>
      </c>
      <c r="I375" s="62">
        <f t="shared" si="98"/>
        <v>3376</v>
      </c>
      <c r="J375" s="62">
        <f t="shared" si="98"/>
        <v>3569</v>
      </c>
      <c r="K375" s="62">
        <f t="shared" si="98"/>
        <v>4740</v>
      </c>
      <c r="L375" s="62">
        <f t="shared" si="98"/>
        <v>4223.2425480000002</v>
      </c>
      <c r="M375" s="62">
        <f t="shared" si="98"/>
        <v>737.68606799999998</v>
      </c>
      <c r="N375" s="62">
        <f t="shared" si="98"/>
        <v>994.93214799999987</v>
      </c>
      <c r="O375" s="62">
        <f t="shared" si="98"/>
        <v>1082.5793999999996</v>
      </c>
      <c r="P375" s="62">
        <f t="shared" si="98"/>
        <v>1408.044932</v>
      </c>
      <c r="Q375" s="20">
        <f t="shared" si="90"/>
        <v>0</v>
      </c>
      <c r="R375" s="20">
        <f t="shared" si="91"/>
        <v>0</v>
      </c>
    </row>
    <row r="376" spans="2:18" s="21" customFormat="1" ht="15" customHeight="1" x14ac:dyDescent="0.25">
      <c r="B376" s="61"/>
      <c r="C376" s="35" t="s">
        <v>16</v>
      </c>
      <c r="D376" s="23" t="s">
        <v>33</v>
      </c>
      <c r="E376" s="64">
        <f>'[1]разовые без стом'!W$70</f>
        <v>4184</v>
      </c>
      <c r="F376" s="46">
        <f>'[1]разовые без стом'!EV$70</f>
        <v>1002.118208</v>
      </c>
      <c r="G376" s="47">
        <f>SUM(H376:K376)</f>
        <v>4184</v>
      </c>
      <c r="H376" s="47">
        <f>'[1]разовые без стом'!G$70</f>
        <v>930</v>
      </c>
      <c r="I376" s="47">
        <f>'[1]разовые без стом'!K$70</f>
        <v>1017</v>
      </c>
      <c r="J376" s="47">
        <f>'[1]разовые без стом'!O$70</f>
        <v>887</v>
      </c>
      <c r="K376" s="47">
        <f>'[1]разовые без стом'!V$70</f>
        <v>1350</v>
      </c>
      <c r="L376" s="46">
        <f>SUM(M376:P376)</f>
        <v>1002.1182079999999</v>
      </c>
      <c r="M376" s="46">
        <f>'[1]разовые без стом'!BP$70</f>
        <v>222.74615999999997</v>
      </c>
      <c r="N376" s="46">
        <f>'[1]разовые без стом'!CL$70</f>
        <v>243.58370399999998</v>
      </c>
      <c r="O376" s="46">
        <f>'[1]разовые без стом'!DH$70</f>
        <v>212.44714399999998</v>
      </c>
      <c r="P376" s="46">
        <f>'[1]разовые без стом'!EQ$70</f>
        <v>323.34120000000001</v>
      </c>
      <c r="Q376" s="20">
        <f t="shared" si="90"/>
        <v>0</v>
      </c>
      <c r="R376" s="20">
        <f t="shared" si="91"/>
        <v>0</v>
      </c>
    </row>
    <row r="377" spans="2:18" s="21" customFormat="1" ht="15" customHeight="1" x14ac:dyDescent="0.25">
      <c r="B377" s="61"/>
      <c r="C377" s="35" t="s">
        <v>15</v>
      </c>
      <c r="D377" s="23" t="s">
        <v>33</v>
      </c>
      <c r="E377" s="64">
        <f>'[1]разовые без стом'!W$71</f>
        <v>5713</v>
      </c>
      <c r="F377" s="46">
        <f>'[1]разовые без стом'!EV$71</f>
        <v>2063.5356000000002</v>
      </c>
      <c r="G377" s="47">
        <f t="shared" ref="G377:G389" si="99">SUM(H377:K377)</f>
        <v>5713</v>
      </c>
      <c r="H377" s="47">
        <f>'[1]разовые без стом'!G$71</f>
        <v>716</v>
      </c>
      <c r="I377" s="47">
        <f>'[1]разовые без стом'!K$71</f>
        <v>1380</v>
      </c>
      <c r="J377" s="47">
        <f>'[1]разовые без стом'!O$71</f>
        <v>1652</v>
      </c>
      <c r="K377" s="47">
        <f>'[1]разовые без стом'!V$71</f>
        <v>1965</v>
      </c>
      <c r="L377" s="46">
        <f t="shared" ref="L377:L389" si="100">SUM(M377:P377)</f>
        <v>2063.5355999999997</v>
      </c>
      <c r="M377" s="46">
        <f>'[1]разовые без стом'!BP$71</f>
        <v>258.61919999999998</v>
      </c>
      <c r="N377" s="46">
        <f>'[1]разовые без стом'!CL$71</f>
        <v>498.4559999999999</v>
      </c>
      <c r="O377" s="46">
        <f>'[1]разовые без стом'!DH$71</f>
        <v>596.7023999999999</v>
      </c>
      <c r="P377" s="46">
        <f>'[1]разовые без стом'!EQ$71</f>
        <v>709.75799999999992</v>
      </c>
      <c r="Q377" s="20">
        <f t="shared" si="90"/>
        <v>0</v>
      </c>
      <c r="R377" s="20">
        <f t="shared" si="91"/>
        <v>0</v>
      </c>
    </row>
    <row r="378" spans="2:18" s="21" customFormat="1" ht="15" customHeight="1" x14ac:dyDescent="0.25">
      <c r="B378" s="61"/>
      <c r="C378" s="35" t="s">
        <v>20</v>
      </c>
      <c r="D378" s="23" t="s">
        <v>33</v>
      </c>
      <c r="E378" s="64">
        <f>'[1]разовые без стом'!W$72</f>
        <v>662</v>
      </c>
      <c r="F378" s="46">
        <f>'[1]разовые без стом'!EV$72</f>
        <v>168.91856799999999</v>
      </c>
      <c r="G378" s="47">
        <f t="shared" si="99"/>
        <v>662</v>
      </c>
      <c r="H378" s="47">
        <f>'[1]разовые без стом'!G$72</f>
        <v>156</v>
      </c>
      <c r="I378" s="47">
        <f>'[1]разовые без стом'!K$72</f>
        <v>156</v>
      </c>
      <c r="J378" s="47">
        <f>'[1]разовые без стом'!O$72</f>
        <v>176</v>
      </c>
      <c r="K378" s="47">
        <f>'[1]разовые без стом'!V$72</f>
        <v>174</v>
      </c>
      <c r="L378" s="46">
        <f t="shared" si="100"/>
        <v>168.91856799999999</v>
      </c>
      <c r="M378" s="46">
        <f>'[1]разовые без стом'!BP$72</f>
        <v>39.805583999999996</v>
      </c>
      <c r="N378" s="46">
        <f>'[1]разовые без стом'!CL$72</f>
        <v>39.805583999999996</v>
      </c>
      <c r="O378" s="46">
        <f>'[1]разовые без стом'!DH$72</f>
        <v>44.908863999999994</v>
      </c>
      <c r="P378" s="46">
        <f>'[1]разовые без стом'!EQ$72</f>
        <v>44.398535999999993</v>
      </c>
      <c r="Q378" s="20">
        <f t="shared" si="90"/>
        <v>0</v>
      </c>
      <c r="R378" s="20">
        <f t="shared" si="91"/>
        <v>0</v>
      </c>
    </row>
    <row r="379" spans="2:18" s="21" customFormat="1" ht="15" customHeight="1" x14ac:dyDescent="0.25">
      <c r="B379" s="61"/>
      <c r="C379" s="37" t="s">
        <v>41</v>
      </c>
      <c r="D379" s="23" t="s">
        <v>33</v>
      </c>
      <c r="E379" s="64">
        <f>'[1]разовые без стом'!W$73</f>
        <v>577</v>
      </c>
      <c r="F379" s="46">
        <f>'[1]разовые без стом'!EV$73</f>
        <v>192.91879599999993</v>
      </c>
      <c r="G379" s="47">
        <f t="shared" si="99"/>
        <v>577</v>
      </c>
      <c r="H379" s="47">
        <f>'[1]разовые без стом'!G$73</f>
        <v>119</v>
      </c>
      <c r="I379" s="47">
        <f>'[1]разовые без стом'!K$73</f>
        <v>79</v>
      </c>
      <c r="J379" s="47">
        <f>'[1]разовые без стом'!O$73</f>
        <v>138</v>
      </c>
      <c r="K379" s="47">
        <f>'[1]разовые без стом'!V$73</f>
        <v>241</v>
      </c>
      <c r="L379" s="46">
        <f t="shared" si="100"/>
        <v>192.91879599999996</v>
      </c>
      <c r="M379" s="46">
        <f>'[1]разовые без стом'!BP$73</f>
        <v>39.787411999999989</v>
      </c>
      <c r="N379" s="46">
        <f>'[1]разовые без стом'!CL$73</f>
        <v>26.413491999999994</v>
      </c>
      <c r="O379" s="46">
        <f>'[1]разовые без стом'!DH$73</f>
        <v>46.14002399999999</v>
      </c>
      <c r="P379" s="46">
        <f>'[1]разовые без стом'!EQ$73</f>
        <v>80.577867999999995</v>
      </c>
      <c r="Q379" s="20">
        <f t="shared" si="90"/>
        <v>0</v>
      </c>
      <c r="R379" s="20">
        <f t="shared" si="91"/>
        <v>0</v>
      </c>
    </row>
    <row r="380" spans="2:18" s="21" customFormat="1" ht="15" customHeight="1" x14ac:dyDescent="0.25">
      <c r="B380" s="61"/>
      <c r="C380" s="37" t="s">
        <v>35</v>
      </c>
      <c r="D380" s="23" t="s">
        <v>33</v>
      </c>
      <c r="E380" s="64">
        <f>'[1]разовые без стом'!W$74</f>
        <v>479</v>
      </c>
      <c r="F380" s="46">
        <f>'[1]разовые без стом'!EV$74</f>
        <v>95.252024000000006</v>
      </c>
      <c r="G380" s="47">
        <f t="shared" si="99"/>
        <v>479</v>
      </c>
      <c r="H380" s="47">
        <f>'[1]разовые без стом'!G$74</f>
        <v>88</v>
      </c>
      <c r="I380" s="47">
        <f>'[1]разовые без стом'!K$74</f>
        <v>124</v>
      </c>
      <c r="J380" s="47">
        <f>'[1]разовые без стом'!O$74</f>
        <v>95</v>
      </c>
      <c r="K380" s="47">
        <f>'[1]разовые без стом'!V$74</f>
        <v>172</v>
      </c>
      <c r="L380" s="46">
        <f t="shared" si="100"/>
        <v>95.252024000000006</v>
      </c>
      <c r="M380" s="46">
        <f>'[1]разовые без стом'!BP$74</f>
        <v>17.499327999999998</v>
      </c>
      <c r="N380" s="46">
        <f>'[1]разовые без стом'!CL$74</f>
        <v>24.658144000000004</v>
      </c>
      <c r="O380" s="46">
        <f>'[1]разовые без стом'!DH$74</f>
        <v>18.89132</v>
      </c>
      <c r="P380" s="46">
        <f>'[1]разовые без стом'!EQ$74</f>
        <v>34.203232</v>
      </c>
      <c r="Q380" s="20">
        <f t="shared" si="90"/>
        <v>0</v>
      </c>
      <c r="R380" s="20">
        <f t="shared" si="91"/>
        <v>0</v>
      </c>
    </row>
    <row r="381" spans="2:18" s="21" customFormat="1" ht="15" customHeight="1" x14ac:dyDescent="0.25">
      <c r="B381" s="61"/>
      <c r="C381" s="35" t="s">
        <v>24</v>
      </c>
      <c r="D381" s="23" t="s">
        <v>33</v>
      </c>
      <c r="E381" s="64">
        <f>'[1]разовые без стом'!W$75</f>
        <v>675</v>
      </c>
      <c r="F381" s="46">
        <f>'[1]разовые без стом'!EV$75</f>
        <v>115.06319999999999</v>
      </c>
      <c r="G381" s="47">
        <f t="shared" si="99"/>
        <v>675</v>
      </c>
      <c r="H381" s="47">
        <f>'[1]разовые без стом'!G$75</f>
        <v>179</v>
      </c>
      <c r="I381" s="47">
        <f>'[1]разовые без стом'!K$75</f>
        <v>175</v>
      </c>
      <c r="J381" s="47">
        <f>'[1]разовые без стом'!O$75</f>
        <v>160</v>
      </c>
      <c r="K381" s="47">
        <f>'[1]разовые без стом'!V$75</f>
        <v>161</v>
      </c>
      <c r="L381" s="46">
        <f t="shared" si="100"/>
        <v>115.06319999999999</v>
      </c>
      <c r="M381" s="46">
        <f>'[1]разовые без стом'!BP$75</f>
        <v>30.513055999999999</v>
      </c>
      <c r="N381" s="46">
        <f>'[1]разовые без стом'!CL$75</f>
        <v>29.831199999999999</v>
      </c>
      <c r="O381" s="46">
        <f>'[1]разовые без стом'!DH$75</f>
        <v>27.274239999999999</v>
      </c>
      <c r="P381" s="46">
        <f>'[1]разовые без стом'!EQ$75</f>
        <v>27.444703999999998</v>
      </c>
      <c r="Q381" s="20">
        <f t="shared" si="90"/>
        <v>0</v>
      </c>
      <c r="R381" s="20">
        <f t="shared" si="91"/>
        <v>0</v>
      </c>
    </row>
    <row r="382" spans="2:18" s="21" customFormat="1" ht="15" customHeight="1" x14ac:dyDescent="0.25">
      <c r="B382" s="61"/>
      <c r="C382" s="37" t="s">
        <v>22</v>
      </c>
      <c r="D382" s="23" t="s">
        <v>33</v>
      </c>
      <c r="E382" s="64">
        <f>'[1]разовые без стом'!W$76</f>
        <v>184</v>
      </c>
      <c r="F382" s="46">
        <f>'[1]разовые без стом'!EV$76</f>
        <v>37.856896000000006</v>
      </c>
      <c r="G382" s="47">
        <f t="shared" si="99"/>
        <v>184</v>
      </c>
      <c r="H382" s="47">
        <f>'[1]разовые без стом'!G$76</f>
        <v>24</v>
      </c>
      <c r="I382" s="47">
        <f>'[1]разовые без стом'!K$76</f>
        <v>36</v>
      </c>
      <c r="J382" s="47">
        <f>'[1]разовые без стом'!O$76</f>
        <v>50</v>
      </c>
      <c r="K382" s="47">
        <f>'[1]разовые без стом'!V$76</f>
        <v>74</v>
      </c>
      <c r="L382" s="46">
        <f t="shared" si="100"/>
        <v>37.856895999999992</v>
      </c>
      <c r="M382" s="46">
        <f>'[1]разовые без стом'!BP$76</f>
        <v>4.937856</v>
      </c>
      <c r="N382" s="46">
        <f>'[1]разовые без стом'!CL$76</f>
        <v>7.4067839999999983</v>
      </c>
      <c r="O382" s="46">
        <f>'[1]разовые без стом'!DH$76</f>
        <v>10.2872</v>
      </c>
      <c r="P382" s="46">
        <f>'[1]разовые без стом'!EQ$76</f>
        <v>15.225055999999997</v>
      </c>
      <c r="Q382" s="20">
        <f t="shared" si="90"/>
        <v>0</v>
      </c>
      <c r="R382" s="20">
        <f t="shared" si="91"/>
        <v>0</v>
      </c>
    </row>
    <row r="383" spans="2:18" s="21" customFormat="1" ht="15" customHeight="1" x14ac:dyDescent="0.25">
      <c r="B383" s="61"/>
      <c r="C383" s="35" t="s">
        <v>18</v>
      </c>
      <c r="D383" s="23" t="s">
        <v>33</v>
      </c>
      <c r="E383" s="64">
        <f>'[1]разовые без стом'!W$77</f>
        <v>294</v>
      </c>
      <c r="F383" s="46">
        <f>'[1]разовые без стом'!EV$77</f>
        <v>105.715344</v>
      </c>
      <c r="G383" s="47">
        <f t="shared" si="99"/>
        <v>294</v>
      </c>
      <c r="H383" s="47">
        <f>'[1]разовые без стом'!G$77</f>
        <v>47</v>
      </c>
      <c r="I383" s="47">
        <f>'[1]разовые без стом'!K$77</f>
        <v>61</v>
      </c>
      <c r="J383" s="47">
        <f>'[1]разовые без стом'!O$77</f>
        <v>99</v>
      </c>
      <c r="K383" s="47">
        <f>'[1]разовые без стом'!V$77</f>
        <v>87</v>
      </c>
      <c r="L383" s="46">
        <f t="shared" si="100"/>
        <v>105.71534400000002</v>
      </c>
      <c r="M383" s="46">
        <f>'[1]разовые без стом'!BP$77</f>
        <v>16.900072000000002</v>
      </c>
      <c r="N383" s="46">
        <f>'[1]разовые без стом'!CL$77</f>
        <v>21.934136000000002</v>
      </c>
      <c r="O383" s="46">
        <f>'[1]разовые без стом'!DH$77</f>
        <v>35.598024000000009</v>
      </c>
      <c r="P383" s="46">
        <f>'[1]разовые без стом'!EQ$77</f>
        <v>31.283111999999996</v>
      </c>
      <c r="Q383" s="20">
        <f t="shared" si="90"/>
        <v>0</v>
      </c>
      <c r="R383" s="20">
        <f t="shared" si="91"/>
        <v>0</v>
      </c>
    </row>
    <row r="384" spans="2:18" s="21" customFormat="1" ht="15" customHeight="1" x14ac:dyDescent="0.25">
      <c r="B384" s="61"/>
      <c r="C384" s="35" t="s">
        <v>23</v>
      </c>
      <c r="D384" s="23" t="s">
        <v>33</v>
      </c>
      <c r="E384" s="64">
        <f>'[1]разовые без стом'!W$78</f>
        <v>438</v>
      </c>
      <c r="F384" s="46">
        <f>'[1]разовые без стом'!EV$78</f>
        <v>124.455072</v>
      </c>
      <c r="G384" s="47">
        <f t="shared" si="99"/>
        <v>438</v>
      </c>
      <c r="H384" s="47">
        <f>'[1]разовые без стом'!G$78</f>
        <v>65</v>
      </c>
      <c r="I384" s="47">
        <f>'[1]разовые без стом'!K$78</f>
        <v>74</v>
      </c>
      <c r="J384" s="47">
        <f>'[1]разовые без стом'!O$78</f>
        <v>143</v>
      </c>
      <c r="K384" s="47">
        <f>'[1]разовые без стом'!V$78</f>
        <v>156</v>
      </c>
      <c r="L384" s="46">
        <f t="shared" si="100"/>
        <v>124.455072</v>
      </c>
      <c r="M384" s="46">
        <f>'[1]разовые без стом'!BP$78</f>
        <v>18.469359999999998</v>
      </c>
      <c r="N384" s="46">
        <f>'[1]разовые без стом'!CL$78</f>
        <v>21.026655999999999</v>
      </c>
      <c r="O384" s="46">
        <f>'[1]разовые без стом'!DH$78</f>
        <v>40.632592000000002</v>
      </c>
      <c r="P384" s="46">
        <f>'[1]разовые без стом'!EQ$78</f>
        <v>44.326463999999994</v>
      </c>
      <c r="Q384" s="20">
        <f t="shared" si="90"/>
        <v>0</v>
      </c>
      <c r="R384" s="20">
        <f t="shared" si="91"/>
        <v>0</v>
      </c>
    </row>
    <row r="385" spans="2:18" s="21" customFormat="1" ht="15" customHeight="1" x14ac:dyDescent="0.25">
      <c r="B385" s="61"/>
      <c r="C385" s="35" t="s">
        <v>28</v>
      </c>
      <c r="D385" s="23" t="s">
        <v>33</v>
      </c>
      <c r="E385" s="64">
        <f>'[1]разовые без стом'!W$79</f>
        <v>201</v>
      </c>
      <c r="F385" s="46">
        <f>'[1]разовые без стом'!EV$79</f>
        <v>99.041544000000002</v>
      </c>
      <c r="G385" s="47">
        <f t="shared" si="99"/>
        <v>201</v>
      </c>
      <c r="H385" s="47">
        <f>'[1]разовые без стом'!G$79</f>
        <v>71</v>
      </c>
      <c r="I385" s="47">
        <f>'[1]разовые без стом'!K$79</f>
        <v>60</v>
      </c>
      <c r="J385" s="47">
        <f>'[1]разовые без стом'!O$79</f>
        <v>33</v>
      </c>
      <c r="K385" s="47">
        <f>'[1]разовые без стом'!V$79</f>
        <v>37</v>
      </c>
      <c r="L385" s="46">
        <f t="shared" si="100"/>
        <v>99.041544000000002</v>
      </c>
      <c r="M385" s="46">
        <f>'[1]разовые без стом'!BP$79</f>
        <v>34.984823999999996</v>
      </c>
      <c r="N385" s="46">
        <f>'[1]разовые без стом'!CL$79</f>
        <v>29.564640000000001</v>
      </c>
      <c r="O385" s="46">
        <f>'[1]разовые без стом'!DH$79</f>
        <v>16.260552000000001</v>
      </c>
      <c r="P385" s="46">
        <f>'[1]разовые без стом'!EQ$79</f>
        <v>18.231527999999997</v>
      </c>
      <c r="Q385" s="20">
        <f t="shared" si="90"/>
        <v>0</v>
      </c>
      <c r="R385" s="20">
        <f t="shared" si="91"/>
        <v>0</v>
      </c>
    </row>
    <row r="386" spans="2:18" s="21" customFormat="1" ht="15" customHeight="1" x14ac:dyDescent="0.25">
      <c r="B386" s="61"/>
      <c r="C386" s="35" t="s">
        <v>27</v>
      </c>
      <c r="D386" s="23" t="s">
        <v>33</v>
      </c>
      <c r="E386" s="64">
        <f>'[1]разовые без стом'!W$80</f>
        <v>135</v>
      </c>
      <c r="F386" s="46">
        <f>'[1]разовые без стом'!EV$80</f>
        <v>36.817199999999993</v>
      </c>
      <c r="G386" s="47">
        <f t="shared" si="99"/>
        <v>135</v>
      </c>
      <c r="H386" s="47">
        <f>'[1]разовые без стом'!G$80</f>
        <v>22</v>
      </c>
      <c r="I386" s="47">
        <f>'[1]разовые без стом'!K$80</f>
        <v>30</v>
      </c>
      <c r="J386" s="47">
        <f>'[1]разовые без стом'!O$80</f>
        <v>26</v>
      </c>
      <c r="K386" s="47">
        <f>'[1]разовые без стом'!V$80</f>
        <v>57</v>
      </c>
      <c r="L386" s="46">
        <f t="shared" si="100"/>
        <v>36.817199999999993</v>
      </c>
      <c r="M386" s="46">
        <f>'[1]разовые без стом'!BP$80</f>
        <v>5.999839999999999</v>
      </c>
      <c r="N386" s="46">
        <f>'[1]разовые без стом'!CL$80</f>
        <v>8.1815999999999978</v>
      </c>
      <c r="O386" s="46">
        <f>'[1]разовые без стом'!DH$80</f>
        <v>7.0907199999999984</v>
      </c>
      <c r="P386" s="46">
        <f>'[1]разовые без стом'!EQ$80</f>
        <v>15.545039999999998</v>
      </c>
      <c r="Q386" s="20">
        <f t="shared" si="90"/>
        <v>0</v>
      </c>
      <c r="R386" s="20">
        <f t="shared" si="91"/>
        <v>0</v>
      </c>
    </row>
    <row r="387" spans="2:18" s="21" customFormat="1" ht="15" customHeight="1" x14ac:dyDescent="0.25">
      <c r="B387" s="61"/>
      <c r="C387" s="35" t="s">
        <v>26</v>
      </c>
      <c r="D387" s="23" t="s">
        <v>33</v>
      </c>
      <c r="E387" s="64">
        <f>'[1]разовые без стом'!W$81</f>
        <v>122</v>
      </c>
      <c r="F387" s="46">
        <f>'[1]разовые без стом'!EV$81</f>
        <v>29.220464</v>
      </c>
      <c r="G387" s="47">
        <f t="shared" si="99"/>
        <v>122</v>
      </c>
      <c r="H387" s="47">
        <f>'[1]разовые без стом'!G$81</f>
        <v>25</v>
      </c>
      <c r="I387" s="47">
        <f>'[1]разовые без стом'!K$81</f>
        <v>30</v>
      </c>
      <c r="J387" s="47">
        <f>'[1]разовые без стом'!O$81</f>
        <v>30</v>
      </c>
      <c r="K387" s="47">
        <f>'[1]разовые без стом'!V$81</f>
        <v>37</v>
      </c>
      <c r="L387" s="46">
        <f t="shared" si="100"/>
        <v>29.220464</v>
      </c>
      <c r="M387" s="46">
        <f>'[1]разовые без стом'!BP$81</f>
        <v>5.9878</v>
      </c>
      <c r="N387" s="46">
        <f>'[1]разовые без стом'!CL$81</f>
        <v>7.1853600000000002</v>
      </c>
      <c r="O387" s="46">
        <f>'[1]разовые без стом'!DH$81</f>
        <v>7.1853600000000002</v>
      </c>
      <c r="P387" s="46">
        <f>'[1]разовые без стом'!EQ$81</f>
        <v>8.8619439999999994</v>
      </c>
      <c r="Q387" s="20">
        <f t="shared" si="90"/>
        <v>0</v>
      </c>
      <c r="R387" s="20">
        <f t="shared" si="91"/>
        <v>0</v>
      </c>
    </row>
    <row r="388" spans="2:18" s="21" customFormat="1" ht="15" customHeight="1" x14ac:dyDescent="0.25">
      <c r="B388" s="61"/>
      <c r="C388" s="39" t="s">
        <v>57</v>
      </c>
      <c r="D388" s="23" t="s">
        <v>33</v>
      </c>
      <c r="E388" s="64">
        <f>'[1]разовые без стом'!W$82</f>
        <v>418</v>
      </c>
      <c r="F388" s="46">
        <f>'[1]разовые без стом'!EV$82</f>
        <v>100.11601599999999</v>
      </c>
      <c r="G388" s="47">
        <f t="shared" si="99"/>
        <v>418</v>
      </c>
      <c r="H388" s="47">
        <f>'[1]разовые без стом'!G$82</f>
        <v>148</v>
      </c>
      <c r="I388" s="47">
        <f>'[1]разовые без стом'!K$82</f>
        <v>118</v>
      </c>
      <c r="J388" s="47">
        <f>'[1]разовые без стом'!O$82</f>
        <v>50</v>
      </c>
      <c r="K388" s="47">
        <f>'[1]разовые без стом'!V$82</f>
        <v>102</v>
      </c>
      <c r="L388" s="46">
        <f t="shared" si="100"/>
        <v>100.11601599999999</v>
      </c>
      <c r="M388" s="46">
        <f>'[1]разовые без стом'!BP$82</f>
        <v>35.447775999999998</v>
      </c>
      <c r="N388" s="46">
        <f>'[1]разовые без стом'!CL$82</f>
        <v>28.262415999999995</v>
      </c>
      <c r="O388" s="46">
        <f>'[1]разовые без стом'!DH$82</f>
        <v>11.9756</v>
      </c>
      <c r="P388" s="46">
        <f>'[1]разовые без стом'!EQ$82</f>
        <v>24.430223999999999</v>
      </c>
      <c r="Q388" s="20">
        <f t="shared" si="90"/>
        <v>0</v>
      </c>
      <c r="R388" s="20">
        <f t="shared" si="91"/>
        <v>0</v>
      </c>
    </row>
    <row r="389" spans="2:18" s="21" customFormat="1" ht="15" customHeight="1" x14ac:dyDescent="0.25">
      <c r="B389" s="61"/>
      <c r="C389" s="39" t="s">
        <v>17</v>
      </c>
      <c r="D389" s="23" t="s">
        <v>33</v>
      </c>
      <c r="E389" s="64">
        <f>'[1]разовые без стом'!W$83</f>
        <v>218</v>
      </c>
      <c r="F389" s="46">
        <f>'[1]разовые без стом'!EV$83</f>
        <v>52.213616000000002</v>
      </c>
      <c r="G389" s="47">
        <f t="shared" si="99"/>
        <v>218</v>
      </c>
      <c r="H389" s="47">
        <f>'[1]разовые без стом'!G$83</f>
        <v>25</v>
      </c>
      <c r="I389" s="47">
        <f>'[1]разовые без стом'!K$83</f>
        <v>36</v>
      </c>
      <c r="J389" s="47">
        <f>'[1]разовые без стом'!O$83</f>
        <v>30</v>
      </c>
      <c r="K389" s="47">
        <f>'[1]разовые без стом'!V$83</f>
        <v>127</v>
      </c>
      <c r="L389" s="46">
        <f t="shared" si="100"/>
        <v>52.213616000000002</v>
      </c>
      <c r="M389" s="46">
        <f>'[1]разовые без стом'!BP$83</f>
        <v>5.9878</v>
      </c>
      <c r="N389" s="46">
        <f>'[1]разовые без стом'!CL$83</f>
        <v>8.6224319999999999</v>
      </c>
      <c r="O389" s="46">
        <f>'[1]разовые без стом'!DH$83</f>
        <v>7.1853600000000002</v>
      </c>
      <c r="P389" s="46">
        <f>'[1]разовые без стом'!EQ$83</f>
        <v>30.418023999999999</v>
      </c>
      <c r="Q389" s="20">
        <f t="shared" si="90"/>
        <v>0</v>
      </c>
      <c r="R389" s="20">
        <f t="shared" si="91"/>
        <v>0</v>
      </c>
    </row>
    <row r="390" spans="2:18" s="21" customFormat="1" ht="15" customHeight="1" x14ac:dyDescent="0.25">
      <c r="B390" s="61"/>
      <c r="C390" s="28" t="s">
        <v>42</v>
      </c>
      <c r="D390" s="29" t="s">
        <v>33</v>
      </c>
      <c r="E390" s="70">
        <f>SUM(E391:E404)</f>
        <v>12962</v>
      </c>
      <c r="F390" s="62">
        <f t="shared" ref="F390:P390" si="101">SUM(F391:F404)</f>
        <v>1529.0115960000003</v>
      </c>
      <c r="G390" s="62">
        <f t="shared" si="101"/>
        <v>12962</v>
      </c>
      <c r="H390" s="62">
        <f t="shared" si="101"/>
        <v>2814</v>
      </c>
      <c r="I390" s="62">
        <f t="shared" si="101"/>
        <v>3219</v>
      </c>
      <c r="J390" s="62">
        <f t="shared" si="101"/>
        <v>3531</v>
      </c>
      <c r="K390" s="62">
        <f t="shared" si="101"/>
        <v>3398</v>
      </c>
      <c r="L390" s="62">
        <f t="shared" si="101"/>
        <v>1529.0115960000003</v>
      </c>
      <c r="M390" s="62">
        <f t="shared" si="101"/>
        <v>332.00853599999999</v>
      </c>
      <c r="N390" s="62">
        <f t="shared" si="101"/>
        <v>394.92165599999998</v>
      </c>
      <c r="O390" s="62">
        <f t="shared" si="101"/>
        <v>401.81893200000002</v>
      </c>
      <c r="P390" s="62">
        <f t="shared" si="101"/>
        <v>400.26247200000006</v>
      </c>
      <c r="Q390" s="20">
        <f t="shared" si="90"/>
        <v>0</v>
      </c>
      <c r="R390" s="20">
        <f t="shared" si="91"/>
        <v>0</v>
      </c>
    </row>
    <row r="391" spans="2:18" s="21" customFormat="1" ht="15" customHeight="1" x14ac:dyDescent="0.25">
      <c r="B391" s="61"/>
      <c r="C391" s="35" t="s">
        <v>16</v>
      </c>
      <c r="D391" s="23" t="s">
        <v>33</v>
      </c>
      <c r="E391" s="64">
        <f>[1]иные!W$69</f>
        <v>3522</v>
      </c>
      <c r="F391" s="46">
        <f>[1]иные!EK$69</f>
        <v>361.52625600000005</v>
      </c>
      <c r="G391" s="47">
        <f>SUM(H391:K391)</f>
        <v>3522</v>
      </c>
      <c r="H391" s="47">
        <f>[1]иные!G$69</f>
        <v>441</v>
      </c>
      <c r="I391" s="47">
        <f>[1]иные!K$69</f>
        <v>694</v>
      </c>
      <c r="J391" s="47">
        <f>[1]иные!O$69</f>
        <v>1119</v>
      </c>
      <c r="K391" s="47">
        <f>[1]иные!V$69</f>
        <v>1268</v>
      </c>
      <c r="L391" s="46">
        <f>SUM(M391:P391)</f>
        <v>361.5262560000001</v>
      </c>
      <c r="M391" s="46">
        <f>[1]иные!BI$69</f>
        <v>45.267768000000011</v>
      </c>
      <c r="N391" s="46">
        <f>[1]иные!CC$69</f>
        <v>71.237712000000016</v>
      </c>
      <c r="O391" s="46">
        <f>[1]иные!CW$69</f>
        <v>114.86311200000002</v>
      </c>
      <c r="P391" s="46">
        <f>[1]иные!EF$69</f>
        <v>130.15766400000004</v>
      </c>
      <c r="Q391" s="20">
        <f t="shared" si="90"/>
        <v>0</v>
      </c>
      <c r="R391" s="20">
        <f t="shared" si="91"/>
        <v>0</v>
      </c>
    </row>
    <row r="392" spans="2:18" s="21" customFormat="1" ht="15" customHeight="1" x14ac:dyDescent="0.25">
      <c r="B392" s="61"/>
      <c r="C392" s="35" t="s">
        <v>15</v>
      </c>
      <c r="D392" s="23" t="s">
        <v>33</v>
      </c>
      <c r="E392" s="64">
        <f>[1]иные!W$70</f>
        <v>3313</v>
      </c>
      <c r="F392" s="46">
        <f>[1]иные!EK$70</f>
        <v>512.85239999999999</v>
      </c>
      <c r="G392" s="47">
        <f t="shared" ref="G392:G404" si="102">SUM(H392:K392)</f>
        <v>3313</v>
      </c>
      <c r="H392" s="47">
        <f>[1]иные!G$70</f>
        <v>726</v>
      </c>
      <c r="I392" s="47">
        <f>[1]иные!K$70</f>
        <v>1086</v>
      </c>
      <c r="J392" s="47">
        <f>[1]иные!O$70</f>
        <v>703</v>
      </c>
      <c r="K392" s="47">
        <f>[1]иные!V$70</f>
        <v>798</v>
      </c>
      <c r="L392" s="46">
        <f t="shared" ref="L392:L404" si="103">SUM(M392:P392)</f>
        <v>512.8524000000001</v>
      </c>
      <c r="M392" s="46">
        <f>[1]иные!BI$70</f>
        <v>112.38480000000001</v>
      </c>
      <c r="N392" s="46">
        <f>[1]иные!CC$70</f>
        <v>168.11279999999999</v>
      </c>
      <c r="O392" s="46">
        <f>[1]иные!CW$70</f>
        <v>108.82440000000001</v>
      </c>
      <c r="P392" s="46">
        <f>[1]иные!EF$70</f>
        <v>123.5304</v>
      </c>
      <c r="Q392" s="20">
        <f t="shared" si="90"/>
        <v>0</v>
      </c>
      <c r="R392" s="20">
        <f t="shared" si="91"/>
        <v>0</v>
      </c>
    </row>
    <row r="393" spans="2:18" s="21" customFormat="1" ht="15" customHeight="1" x14ac:dyDescent="0.25">
      <c r="B393" s="61"/>
      <c r="C393" s="35" t="s">
        <v>20</v>
      </c>
      <c r="D393" s="23" t="s">
        <v>33</v>
      </c>
      <c r="E393" s="64">
        <f>[1]иные!W$71</f>
        <v>804</v>
      </c>
      <c r="F393" s="46">
        <f>[1]иные!EK$71</f>
        <v>87.922223999999986</v>
      </c>
      <c r="G393" s="47">
        <f t="shared" si="102"/>
        <v>804</v>
      </c>
      <c r="H393" s="47">
        <f>[1]иные!G$71</f>
        <v>218</v>
      </c>
      <c r="I393" s="47">
        <f>[1]иные!K$71</f>
        <v>202</v>
      </c>
      <c r="J393" s="47">
        <f>[1]иные!O$71</f>
        <v>202</v>
      </c>
      <c r="K393" s="47">
        <f>[1]иные!V$71</f>
        <v>182</v>
      </c>
      <c r="L393" s="46">
        <f t="shared" si="103"/>
        <v>87.922224</v>
      </c>
      <c r="M393" s="46">
        <f>[1]иные!BI$71</f>
        <v>23.839607999999998</v>
      </c>
      <c r="N393" s="46">
        <f>[1]иные!CC$71</f>
        <v>22.089911999999998</v>
      </c>
      <c r="O393" s="46">
        <f>[1]иные!CW$71</f>
        <v>22.089911999999998</v>
      </c>
      <c r="P393" s="46">
        <f>[1]иные!EF$71</f>
        <v>19.902791999999998</v>
      </c>
      <c r="Q393" s="20">
        <f t="shared" si="90"/>
        <v>0</v>
      </c>
      <c r="R393" s="20">
        <f t="shared" si="91"/>
        <v>0</v>
      </c>
    </row>
    <row r="394" spans="2:18" s="21" customFormat="1" ht="15" customHeight="1" x14ac:dyDescent="0.25">
      <c r="B394" s="61"/>
      <c r="C394" s="35" t="s">
        <v>25</v>
      </c>
      <c r="D394" s="23" t="s">
        <v>33</v>
      </c>
      <c r="E394" s="64">
        <f>[1]иные!W$72</f>
        <v>1040</v>
      </c>
      <c r="F394" s="46">
        <f>[1]иные!EK$72</f>
        <v>88.632959999999997</v>
      </c>
      <c r="G394" s="47">
        <f t="shared" si="102"/>
        <v>1040</v>
      </c>
      <c r="H394" s="47">
        <f>[1]иные!G$72</f>
        <v>240</v>
      </c>
      <c r="I394" s="47">
        <f>[1]иные!K$72</f>
        <v>286</v>
      </c>
      <c r="J394" s="47">
        <f>[1]иные!O$72</f>
        <v>328</v>
      </c>
      <c r="K394" s="47">
        <f>[1]иные!V$72</f>
        <v>186</v>
      </c>
      <c r="L394" s="46">
        <f t="shared" si="103"/>
        <v>88.632959999999997</v>
      </c>
      <c r="M394" s="46">
        <f>[1]иные!BI$72</f>
        <v>20.453759999999999</v>
      </c>
      <c r="N394" s="46">
        <f>[1]иные!CC$72</f>
        <v>24.374064000000001</v>
      </c>
      <c r="O394" s="46">
        <f>[1]иные!CW$72</f>
        <v>27.953472000000001</v>
      </c>
      <c r="P394" s="46">
        <f>[1]иные!EF$72</f>
        <v>15.851664000000003</v>
      </c>
      <c r="Q394" s="20">
        <f t="shared" si="90"/>
        <v>0</v>
      </c>
      <c r="R394" s="20">
        <f t="shared" si="91"/>
        <v>0</v>
      </c>
    </row>
    <row r="395" spans="2:18" s="21" customFormat="1" ht="15" customHeight="1" x14ac:dyDescent="0.25">
      <c r="B395" s="61"/>
      <c r="C395" s="35" t="s">
        <v>24</v>
      </c>
      <c r="D395" s="23" t="s">
        <v>33</v>
      </c>
      <c r="E395" s="64">
        <f>[1]иные!W$73</f>
        <v>1100</v>
      </c>
      <c r="F395" s="46">
        <f>[1]иные!EK$73</f>
        <v>80.361599999999996</v>
      </c>
      <c r="G395" s="47">
        <f t="shared" si="102"/>
        <v>1100</v>
      </c>
      <c r="H395" s="47">
        <f>[1]иные!G$73</f>
        <v>292</v>
      </c>
      <c r="I395" s="47">
        <f>[1]иные!K$73</f>
        <v>194</v>
      </c>
      <c r="J395" s="47">
        <f>[1]иные!O$73</f>
        <v>372</v>
      </c>
      <c r="K395" s="47">
        <f>[1]иные!V$73</f>
        <v>242</v>
      </c>
      <c r="L395" s="73">
        <f>SUM(M395:P395)</f>
        <v>80.361599999999996</v>
      </c>
      <c r="M395" s="46">
        <f>[1]иные!BI$73</f>
        <v>21.332352</v>
      </c>
      <c r="N395" s="46">
        <f>[1]иные!CC$73</f>
        <v>14.172863999999999</v>
      </c>
      <c r="O395" s="46">
        <f>[1]иные!CW$73</f>
        <v>27.176832000000001</v>
      </c>
      <c r="P395" s="46">
        <f>[1]иные!EF$73</f>
        <v>17.679552000000001</v>
      </c>
      <c r="Q395" s="20">
        <f t="shared" si="90"/>
        <v>0</v>
      </c>
      <c r="R395" s="20">
        <f t="shared" si="91"/>
        <v>0</v>
      </c>
    </row>
    <row r="396" spans="2:18" s="21" customFormat="1" ht="15" customHeight="1" x14ac:dyDescent="0.25">
      <c r="B396" s="61"/>
      <c r="C396" s="35" t="s">
        <v>28</v>
      </c>
      <c r="D396" s="23" t="s">
        <v>33</v>
      </c>
      <c r="E396" s="64">
        <f>[1]иные!W$74</f>
        <v>297</v>
      </c>
      <c r="F396" s="46">
        <f>[1]иные!EK$74</f>
        <v>62.719272000000004</v>
      </c>
      <c r="G396" s="47">
        <f t="shared" si="102"/>
        <v>297</v>
      </c>
      <c r="H396" s="47">
        <f>[1]иные!G$74</f>
        <v>70</v>
      </c>
      <c r="I396" s="47">
        <f>[1]иные!K$74</f>
        <v>73</v>
      </c>
      <c r="J396" s="47">
        <f>[1]иные!O$74</f>
        <v>74</v>
      </c>
      <c r="K396" s="47">
        <f>[1]иные!V$74</f>
        <v>80</v>
      </c>
      <c r="L396" s="52">
        <f t="shared" si="103"/>
        <v>62.719272000000004</v>
      </c>
      <c r="M396" s="46">
        <f>[1]иные!BI$74</f>
        <v>14.78232</v>
      </c>
      <c r="N396" s="46">
        <f>[1]иные!CC$74</f>
        <v>15.415847999999997</v>
      </c>
      <c r="O396" s="46">
        <f>[1]иные!CW$74</f>
        <v>15.627024000000002</v>
      </c>
      <c r="P396" s="46">
        <f>[1]иные!EF$74</f>
        <v>16.894079999999999</v>
      </c>
      <c r="Q396" s="20">
        <f t="shared" si="90"/>
        <v>0</v>
      </c>
      <c r="R396" s="20">
        <f t="shared" si="91"/>
        <v>0</v>
      </c>
    </row>
    <row r="397" spans="2:18" s="21" customFormat="1" ht="15" customHeight="1" x14ac:dyDescent="0.25">
      <c r="B397" s="61"/>
      <c r="C397" s="35" t="s">
        <v>27</v>
      </c>
      <c r="D397" s="23" t="s">
        <v>33</v>
      </c>
      <c r="E397" s="64">
        <f>[1]иные!W$75</f>
        <v>45</v>
      </c>
      <c r="F397" s="46">
        <f>[1]иные!EK$75</f>
        <v>5.2596000000000007</v>
      </c>
      <c r="G397" s="47">
        <f t="shared" si="102"/>
        <v>45</v>
      </c>
      <c r="H397" s="47">
        <f>[1]иные!G$75</f>
        <v>6</v>
      </c>
      <c r="I397" s="47">
        <f>[1]иные!K$75</f>
        <v>4</v>
      </c>
      <c r="J397" s="47">
        <f>[1]иные!O$75</f>
        <v>23</v>
      </c>
      <c r="K397" s="47">
        <f>[1]иные!V$75</f>
        <v>12</v>
      </c>
      <c r="L397" s="74">
        <f t="shared" si="103"/>
        <v>5.2595999999999998</v>
      </c>
      <c r="M397" s="46">
        <f>[1]иные!BI$75</f>
        <v>0.70128000000000001</v>
      </c>
      <c r="N397" s="46">
        <f>[1]иные!CC$75</f>
        <v>0.46751999999999994</v>
      </c>
      <c r="O397" s="46">
        <f>[1]иные!CW$75</f>
        <v>2.68824</v>
      </c>
      <c r="P397" s="46">
        <f>[1]иные!EF$75</f>
        <v>1.40256</v>
      </c>
      <c r="Q397" s="20">
        <f t="shared" si="90"/>
        <v>0</v>
      </c>
      <c r="R397" s="20">
        <f t="shared" si="91"/>
        <v>0</v>
      </c>
    </row>
    <row r="398" spans="2:18" s="21" customFormat="1" ht="15" customHeight="1" x14ac:dyDescent="0.25">
      <c r="B398" s="61"/>
      <c r="C398" s="35" t="s">
        <v>18</v>
      </c>
      <c r="D398" s="23" t="s">
        <v>33</v>
      </c>
      <c r="E398" s="64">
        <f>[1]иные!W$76</f>
        <v>87</v>
      </c>
      <c r="F398" s="46">
        <f>[1]иные!EK$76</f>
        <v>13.407048</v>
      </c>
      <c r="G398" s="47">
        <f t="shared" si="102"/>
        <v>87</v>
      </c>
      <c r="H398" s="47">
        <f>[1]иные!G$76</f>
        <v>21</v>
      </c>
      <c r="I398" s="47">
        <f>[1]иные!K$76</f>
        <v>27</v>
      </c>
      <c r="J398" s="47">
        <f>[1]иные!O$76</f>
        <v>21</v>
      </c>
      <c r="K398" s="47">
        <f>[1]иные!V$76</f>
        <v>18</v>
      </c>
      <c r="L398" s="74">
        <f t="shared" si="103"/>
        <v>13.407048</v>
      </c>
      <c r="M398" s="46">
        <f>[1]иные!BI$76</f>
        <v>3.2361840000000002</v>
      </c>
      <c r="N398" s="46">
        <f>[1]иные!CC$76</f>
        <v>4.1608080000000003</v>
      </c>
      <c r="O398" s="46">
        <f>[1]иные!CW$76</f>
        <v>3.2361840000000002</v>
      </c>
      <c r="P398" s="46">
        <f>[1]иные!EF$76</f>
        <v>2.7738719999999999</v>
      </c>
      <c r="Q398" s="20">
        <f t="shared" si="90"/>
        <v>0</v>
      </c>
      <c r="R398" s="20">
        <f t="shared" si="91"/>
        <v>0</v>
      </c>
    </row>
    <row r="399" spans="2:18" s="21" customFormat="1" ht="15" customHeight="1" x14ac:dyDescent="0.25">
      <c r="B399" s="61"/>
      <c r="C399" s="35" t="s">
        <v>26</v>
      </c>
      <c r="D399" s="23" t="s">
        <v>33</v>
      </c>
      <c r="E399" s="64">
        <f>[1]иные!W$77</f>
        <v>183</v>
      </c>
      <c r="F399" s="46">
        <f>[1]иные!EK$77</f>
        <v>18.784584000000006</v>
      </c>
      <c r="G399" s="47">
        <f t="shared" si="102"/>
        <v>183</v>
      </c>
      <c r="H399" s="47">
        <f>[1]иные!G$77</f>
        <v>52</v>
      </c>
      <c r="I399" s="47">
        <f>[1]иные!K$77</f>
        <v>50</v>
      </c>
      <c r="J399" s="47">
        <f>[1]иные!O$77</f>
        <v>48</v>
      </c>
      <c r="K399" s="47">
        <f>[1]иные!V$77</f>
        <v>33</v>
      </c>
      <c r="L399" s="46">
        <f t="shared" si="103"/>
        <v>18.784584000000002</v>
      </c>
      <c r="M399" s="46">
        <f>[1]иные!BI$77</f>
        <v>5.3376960000000011</v>
      </c>
      <c r="N399" s="46">
        <f>[1]иные!CC$77</f>
        <v>5.1324000000000014</v>
      </c>
      <c r="O399" s="46">
        <f>[1]иные!CW$77</f>
        <v>4.9271039999999999</v>
      </c>
      <c r="P399" s="46">
        <f>[1]иные!EF$77</f>
        <v>3.3873840000000008</v>
      </c>
      <c r="Q399" s="20">
        <f t="shared" si="90"/>
        <v>0</v>
      </c>
      <c r="R399" s="20">
        <f t="shared" si="91"/>
        <v>0</v>
      </c>
    </row>
    <row r="400" spans="2:18" s="21" customFormat="1" ht="15" customHeight="1" x14ac:dyDescent="0.25">
      <c r="B400" s="61"/>
      <c r="C400" s="35" t="s">
        <v>21</v>
      </c>
      <c r="D400" s="23" t="s">
        <v>33</v>
      </c>
      <c r="E400" s="64">
        <f>[1]иные!W$78</f>
        <v>511</v>
      </c>
      <c r="F400" s="46">
        <f>[1]иные!EK$78</f>
        <v>73.222211999999999</v>
      </c>
      <c r="G400" s="47">
        <f t="shared" si="102"/>
        <v>511</v>
      </c>
      <c r="H400" s="47">
        <f>[1]иные!G$78</f>
        <v>120</v>
      </c>
      <c r="I400" s="47">
        <f>[1]иные!K$78</f>
        <v>120</v>
      </c>
      <c r="J400" s="47">
        <f>[1]иные!O$78</f>
        <v>121</v>
      </c>
      <c r="K400" s="47">
        <f>[1]иные!V$78</f>
        <v>150</v>
      </c>
      <c r="L400" s="74">
        <f t="shared" si="103"/>
        <v>73.222211999999999</v>
      </c>
      <c r="M400" s="46">
        <f>[1]иные!BI$78</f>
        <v>17.195039999999999</v>
      </c>
      <c r="N400" s="46">
        <f>[1]иные!CC$78</f>
        <v>17.195039999999999</v>
      </c>
      <c r="O400" s="46">
        <f>[1]иные!CW$78</f>
        <v>17.338332000000001</v>
      </c>
      <c r="P400" s="46">
        <f>[1]иные!EF$78</f>
        <v>21.493799999999997</v>
      </c>
      <c r="Q400" s="20">
        <f t="shared" si="90"/>
        <v>0</v>
      </c>
      <c r="R400" s="20">
        <f t="shared" si="91"/>
        <v>0</v>
      </c>
    </row>
    <row r="401" spans="2:18" s="21" customFormat="1" ht="15" customHeight="1" x14ac:dyDescent="0.25">
      <c r="B401" s="61"/>
      <c r="C401" s="35" t="s">
        <v>23</v>
      </c>
      <c r="D401" s="23" t="s">
        <v>33</v>
      </c>
      <c r="E401" s="64">
        <f>[1]иные!W$79</f>
        <v>930</v>
      </c>
      <c r="F401" s="46">
        <f>[1]иные!EK$79</f>
        <v>113.25167999999999</v>
      </c>
      <c r="G401" s="47">
        <f t="shared" si="102"/>
        <v>930</v>
      </c>
      <c r="H401" s="47">
        <f>[1]иные!G$79</f>
        <v>231</v>
      </c>
      <c r="I401" s="47">
        <f>[1]иные!K$79</f>
        <v>215</v>
      </c>
      <c r="J401" s="47">
        <f>[1]иные!O$79</f>
        <v>270</v>
      </c>
      <c r="K401" s="47">
        <f>[1]иные!V$79</f>
        <v>214</v>
      </c>
      <c r="L401" s="46">
        <f t="shared" si="103"/>
        <v>113.25167999999999</v>
      </c>
      <c r="M401" s="46">
        <f>[1]иные!BI$79</f>
        <v>28.130255999999999</v>
      </c>
      <c r="N401" s="46">
        <f>[1]иные!CC$79</f>
        <v>26.181839999999998</v>
      </c>
      <c r="O401" s="46">
        <f>[1]иные!CW$79</f>
        <v>32.879519999999999</v>
      </c>
      <c r="P401" s="46">
        <f>[1]иные!EF$79</f>
        <v>26.060063999999997</v>
      </c>
      <c r="Q401" s="20">
        <f t="shared" si="90"/>
        <v>0</v>
      </c>
      <c r="R401" s="20">
        <f t="shared" si="91"/>
        <v>0</v>
      </c>
    </row>
    <row r="402" spans="2:18" s="21" customFormat="1" ht="15" customHeight="1" x14ac:dyDescent="0.25">
      <c r="B402" s="61"/>
      <c r="C402" s="35" t="s">
        <v>22</v>
      </c>
      <c r="D402" s="23" t="s">
        <v>33</v>
      </c>
      <c r="E402" s="64">
        <f>[1]иные!W$80</f>
        <v>340</v>
      </c>
      <c r="F402" s="46">
        <f>[1]иные!EK$80</f>
        <v>29.979840000000003</v>
      </c>
      <c r="G402" s="47">
        <f t="shared" si="102"/>
        <v>340</v>
      </c>
      <c r="H402" s="47">
        <f>[1]иные!G$80</f>
        <v>97</v>
      </c>
      <c r="I402" s="47">
        <f>[1]иные!K$80</f>
        <v>78</v>
      </c>
      <c r="J402" s="47">
        <f>[1]иные!O$80</f>
        <v>100</v>
      </c>
      <c r="K402" s="47">
        <f>[1]иные!V$80</f>
        <v>65</v>
      </c>
      <c r="L402" s="46">
        <f t="shared" si="103"/>
        <v>29.979840000000003</v>
      </c>
      <c r="M402" s="46">
        <f>[1]иные!BI$80</f>
        <v>8.5530720000000002</v>
      </c>
      <c r="N402" s="46">
        <f>[1]иные!CC$80</f>
        <v>6.8777280000000003</v>
      </c>
      <c r="O402" s="46">
        <f>[1]иные!CW$80</f>
        <v>8.8176000000000005</v>
      </c>
      <c r="P402" s="46">
        <f>[1]иные!EF$80</f>
        <v>5.731440000000001</v>
      </c>
      <c r="Q402" s="20">
        <f t="shared" si="90"/>
        <v>0</v>
      </c>
      <c r="R402" s="20">
        <f t="shared" si="91"/>
        <v>0</v>
      </c>
    </row>
    <row r="403" spans="2:18" s="21" customFormat="1" ht="15" customHeight="1" x14ac:dyDescent="0.25">
      <c r="B403" s="61"/>
      <c r="C403" s="35" t="s">
        <v>57</v>
      </c>
      <c r="D403" s="23" t="s">
        <v>33</v>
      </c>
      <c r="E403" s="64">
        <f>[1]иные!W$81</f>
        <v>790</v>
      </c>
      <c r="F403" s="46">
        <f>[1]иные!EK$81</f>
        <v>81.091920000000016</v>
      </c>
      <c r="G403" s="47">
        <f t="shared" si="102"/>
        <v>790</v>
      </c>
      <c r="H403" s="47">
        <f>[1]иные!G$81</f>
        <v>300</v>
      </c>
      <c r="I403" s="47">
        <f>[1]иные!K$81</f>
        <v>190</v>
      </c>
      <c r="J403" s="47">
        <f>[1]иные!O$81</f>
        <v>150</v>
      </c>
      <c r="K403" s="47">
        <f>[1]иные!V$81</f>
        <v>150</v>
      </c>
      <c r="L403" s="46">
        <f t="shared" si="103"/>
        <v>81.091920000000002</v>
      </c>
      <c r="M403" s="46">
        <f>[1]иные!BI$81</f>
        <v>30.794400000000003</v>
      </c>
      <c r="N403" s="46">
        <f>[1]иные!CC$81</f>
        <v>19.503120000000003</v>
      </c>
      <c r="O403" s="46">
        <f>[1]иные!CW$81</f>
        <v>15.397200000000003</v>
      </c>
      <c r="P403" s="46">
        <f>[1]иные!EF$81</f>
        <v>15.397200000000003</v>
      </c>
      <c r="Q403" s="20">
        <f t="shared" si="90"/>
        <v>0</v>
      </c>
      <c r="R403" s="20">
        <f t="shared" si="91"/>
        <v>0</v>
      </c>
    </row>
    <row r="404" spans="2:18" s="21" customFormat="1" ht="15" customHeight="1" x14ac:dyDescent="0.25">
      <c r="B404" s="61"/>
      <c r="C404" s="35" t="s">
        <v>17</v>
      </c>
      <c r="D404" s="23" t="s">
        <v>33</v>
      </c>
      <c r="E404" s="64">
        <f>[1]иные!W$82</f>
        <v>0</v>
      </c>
      <c r="F404" s="46">
        <f>[1]иные!EK$82</f>
        <v>0</v>
      </c>
      <c r="G404" s="47">
        <f t="shared" si="102"/>
        <v>0</v>
      </c>
      <c r="H404" s="47">
        <f>[1]иные!G$82</f>
        <v>0</v>
      </c>
      <c r="I404" s="47">
        <f>[1]иные!K$82</f>
        <v>0</v>
      </c>
      <c r="J404" s="47">
        <f>[1]иные!O$82</f>
        <v>0</v>
      </c>
      <c r="K404" s="47">
        <f>[1]иные!V$82</f>
        <v>0</v>
      </c>
      <c r="L404" s="46">
        <f t="shared" si="103"/>
        <v>0</v>
      </c>
      <c r="M404" s="46">
        <f>[1]иные!BI$82</f>
        <v>0</v>
      </c>
      <c r="N404" s="46">
        <f>[1]иные!CC$82</f>
        <v>0</v>
      </c>
      <c r="O404" s="46">
        <f>[1]иные!CW$82</f>
        <v>0</v>
      </c>
      <c r="P404" s="46">
        <f>[1]иные!EF$82</f>
        <v>0</v>
      </c>
      <c r="Q404" s="20">
        <f t="shared" si="90"/>
        <v>0</v>
      </c>
      <c r="R404" s="20">
        <f t="shared" si="91"/>
        <v>0</v>
      </c>
    </row>
    <row r="405" spans="2:18" s="21" customFormat="1" ht="15" customHeight="1" x14ac:dyDescent="0.25">
      <c r="B405" s="61"/>
      <c r="C405" s="28" t="s">
        <v>43</v>
      </c>
      <c r="D405" s="29" t="s">
        <v>33</v>
      </c>
      <c r="E405" s="62">
        <f>SUM(E406:E409)</f>
        <v>1948</v>
      </c>
      <c r="F405" s="62">
        <f t="shared" ref="F405:P405" si="104">SUM(F406:F409)</f>
        <v>1408.7388902399998</v>
      </c>
      <c r="G405" s="62">
        <f t="shared" si="104"/>
        <v>1948</v>
      </c>
      <c r="H405" s="62">
        <f t="shared" si="104"/>
        <v>348</v>
      </c>
      <c r="I405" s="62">
        <f t="shared" si="104"/>
        <v>348</v>
      </c>
      <c r="J405" s="62">
        <f t="shared" si="104"/>
        <v>348</v>
      </c>
      <c r="K405" s="62">
        <f t="shared" si="104"/>
        <v>904</v>
      </c>
      <c r="L405" s="62">
        <f t="shared" si="104"/>
        <v>1408.7388902399998</v>
      </c>
      <c r="M405" s="62">
        <f t="shared" si="104"/>
        <v>252.16316927999998</v>
      </c>
      <c r="N405" s="62">
        <f t="shared" si="104"/>
        <v>252.16316927999998</v>
      </c>
      <c r="O405" s="62">
        <f t="shared" si="104"/>
        <v>252.16316927999998</v>
      </c>
      <c r="P405" s="62">
        <f t="shared" si="104"/>
        <v>652.24938239999983</v>
      </c>
      <c r="Q405" s="20">
        <f t="shared" si="90"/>
        <v>0</v>
      </c>
      <c r="R405" s="20">
        <f t="shared" si="91"/>
        <v>0</v>
      </c>
    </row>
    <row r="406" spans="2:18" s="21" customFormat="1" ht="15" customHeight="1" x14ac:dyDescent="0.25">
      <c r="B406" s="61"/>
      <c r="C406" s="35" t="s">
        <v>44</v>
      </c>
      <c r="D406" s="23" t="s">
        <v>33</v>
      </c>
      <c r="E406" s="64">
        <f>'[1]проф.пос. по стом. '!W$22</f>
        <v>490</v>
      </c>
      <c r="F406" s="46">
        <f>'[1]проф.пос. по стом. '!FB$22</f>
        <v>362.49776639999999</v>
      </c>
      <c r="G406" s="47">
        <f>SUM(H406:K406)</f>
        <v>490</v>
      </c>
      <c r="H406" s="47">
        <f>'[1]проф.пос. по стом. '!G$22</f>
        <v>105</v>
      </c>
      <c r="I406" s="47">
        <f>'[1]проф.пос. по стом. '!K$22</f>
        <v>105</v>
      </c>
      <c r="J406" s="47">
        <f>'[1]проф.пос. по стом. '!O$22</f>
        <v>105</v>
      </c>
      <c r="K406" s="47">
        <f>'[1]проф.пос. по стом. '!V$22</f>
        <v>175</v>
      </c>
      <c r="L406" s="46">
        <f>SUM(M406:P406)</f>
        <v>362.49776639999993</v>
      </c>
      <c r="M406" s="46">
        <f>'[1]проф.пос. по стом. '!BZ$22</f>
        <v>77.678092799999988</v>
      </c>
      <c r="N406" s="46">
        <f>'[1]проф.пос. по стом. '!CT$22</f>
        <v>77.678092799999988</v>
      </c>
      <c r="O406" s="46">
        <f>'[1]проф.пос. по стом. '!DN$22</f>
        <v>77.678092799999988</v>
      </c>
      <c r="P406" s="46">
        <f>'[1]проф.пос. по стом. '!EW$22</f>
        <v>129.46348799999998</v>
      </c>
      <c r="Q406" s="20">
        <f t="shared" si="90"/>
        <v>0</v>
      </c>
      <c r="R406" s="20">
        <f t="shared" si="91"/>
        <v>0</v>
      </c>
    </row>
    <row r="407" spans="2:18" s="21" customFormat="1" ht="15" customHeight="1" x14ac:dyDescent="0.25">
      <c r="B407" s="61"/>
      <c r="C407" s="37" t="s">
        <v>45</v>
      </c>
      <c r="D407" s="23" t="s">
        <v>33</v>
      </c>
      <c r="E407" s="64">
        <f>'[1]проф.пос. по стом. '!W$23</f>
        <v>440</v>
      </c>
      <c r="F407" s="46">
        <f>'[1]проф.пос. по стом. '!FB$23</f>
        <v>310.00780799999995</v>
      </c>
      <c r="G407" s="47">
        <f>SUM(H407:K407)</f>
        <v>440</v>
      </c>
      <c r="H407" s="47">
        <f>'[1]проф.пос. по стом. '!G$23</f>
        <v>60</v>
      </c>
      <c r="I407" s="47">
        <f>'[1]проф.пос. по стом. '!K$23</f>
        <v>60</v>
      </c>
      <c r="J407" s="47">
        <f>'[1]проф.пос. по стом. '!O$23</f>
        <v>60</v>
      </c>
      <c r="K407" s="47">
        <f>'[1]проф.пос. по стом. '!V$23</f>
        <v>260</v>
      </c>
      <c r="L407" s="46">
        <f>SUM(M407:P407)</f>
        <v>310.00780799999995</v>
      </c>
      <c r="M407" s="46">
        <f>'[1]проф.пос. по стом. '!BZ$23</f>
        <v>42.273791999999993</v>
      </c>
      <c r="N407" s="46">
        <f>'[1]проф.пос. по стом. '!CT$23</f>
        <v>42.273791999999993</v>
      </c>
      <c r="O407" s="46">
        <f>'[1]проф.пос. по стом. '!DN$23</f>
        <v>42.273791999999993</v>
      </c>
      <c r="P407" s="46">
        <f>'[1]проф.пос. по стом. '!EW$23</f>
        <v>183.18643199999994</v>
      </c>
      <c r="Q407" s="20">
        <f t="shared" si="90"/>
        <v>0</v>
      </c>
      <c r="R407" s="20">
        <f t="shared" si="91"/>
        <v>0</v>
      </c>
    </row>
    <row r="408" spans="2:18" s="21" customFormat="1" ht="15" customHeight="1" x14ac:dyDescent="0.25">
      <c r="B408" s="61"/>
      <c r="C408" s="35" t="s">
        <v>70</v>
      </c>
      <c r="D408" s="23" t="s">
        <v>33</v>
      </c>
      <c r="E408" s="64">
        <f>'[1]проф.пос. по стом. '!W$24</f>
        <v>539</v>
      </c>
      <c r="F408" s="46">
        <f>'[1]проф.пос. по стом. '!FB$24</f>
        <v>398.74754303999998</v>
      </c>
      <c r="G408" s="47">
        <f>SUM(H408:K408)</f>
        <v>539</v>
      </c>
      <c r="H408" s="47">
        <f>'[1]проф.пос. по стом. '!G$24</f>
        <v>93</v>
      </c>
      <c r="I408" s="47">
        <f>'[1]проф.пос. по стом. '!K$24</f>
        <v>93</v>
      </c>
      <c r="J408" s="47">
        <f>'[1]проф.пос. по стом. '!O$24</f>
        <v>93</v>
      </c>
      <c r="K408" s="47">
        <f>'[1]проф.пос. по стом. '!V$24</f>
        <v>260</v>
      </c>
      <c r="L408" s="46">
        <f>SUM(M408:P408)</f>
        <v>398.74754303999998</v>
      </c>
      <c r="M408" s="46">
        <f>'[1]проф.пос. по стом. '!BZ$24</f>
        <v>68.80059648000001</v>
      </c>
      <c r="N408" s="46">
        <f>'[1]проф.пос. по стом. '!CT$24</f>
        <v>68.80059648000001</v>
      </c>
      <c r="O408" s="46">
        <f>'[1]проф.пос. по стом. '!DN$24</f>
        <v>68.80059648000001</v>
      </c>
      <c r="P408" s="46">
        <f>'[1]проф.пос. по стом. '!EW$24</f>
        <v>192.34575359999999</v>
      </c>
      <c r="Q408" s="20">
        <f t="shared" si="90"/>
        <v>0</v>
      </c>
      <c r="R408" s="20">
        <f t="shared" si="91"/>
        <v>0</v>
      </c>
    </row>
    <row r="409" spans="2:18" s="21" customFormat="1" ht="15" customHeight="1" x14ac:dyDescent="0.25">
      <c r="B409" s="61"/>
      <c r="C409" s="35" t="s">
        <v>71</v>
      </c>
      <c r="D409" s="23" t="s">
        <v>33</v>
      </c>
      <c r="E409" s="64">
        <f>'[1]проф.пос. по стом. '!W$25</f>
        <v>479</v>
      </c>
      <c r="F409" s="46">
        <f>'[1]проф.пос. по стом. '!FB$25</f>
        <v>337.48577279999995</v>
      </c>
      <c r="G409" s="47">
        <f>SUM(H409:K409)</f>
        <v>479</v>
      </c>
      <c r="H409" s="47">
        <f>'[1]проф.пос. по стом. '!G$25</f>
        <v>90</v>
      </c>
      <c r="I409" s="47">
        <f>'[1]проф.пос. по стом. '!K$25</f>
        <v>90</v>
      </c>
      <c r="J409" s="47">
        <f>'[1]проф.пос. по стом. '!O$25</f>
        <v>90</v>
      </c>
      <c r="K409" s="47">
        <f>'[1]проф.пос. по стом. '!V$25</f>
        <v>209</v>
      </c>
      <c r="L409" s="46">
        <f>SUM(M409:P409)</f>
        <v>337.48577279999995</v>
      </c>
      <c r="M409" s="46">
        <f>'[1]проф.пос. по стом. '!BZ$25</f>
        <v>63.410687999999986</v>
      </c>
      <c r="N409" s="46">
        <f>'[1]проф.пос. по стом. '!CT$25</f>
        <v>63.410687999999986</v>
      </c>
      <c r="O409" s="46">
        <f>'[1]проф.пос. по стом. '!DN$25</f>
        <v>63.410687999999986</v>
      </c>
      <c r="P409" s="46">
        <f>'[1]проф.пос. по стом. '!EW$25</f>
        <v>147.25370879999997</v>
      </c>
      <c r="Q409" s="20">
        <f t="shared" si="90"/>
        <v>0</v>
      </c>
      <c r="R409" s="20">
        <f t="shared" si="91"/>
        <v>0</v>
      </c>
    </row>
    <row r="410" spans="2:18" s="21" customFormat="1" ht="15" customHeight="1" x14ac:dyDescent="0.25">
      <c r="B410" s="61"/>
      <c r="C410" s="28" t="s">
        <v>46</v>
      </c>
      <c r="D410" s="29" t="s">
        <v>33</v>
      </c>
      <c r="E410" s="62">
        <f>'[2]ПМО взр'!BG$342</f>
        <v>1953</v>
      </c>
      <c r="F410" s="33">
        <f>'[2]ПМО взр'!NZ$342</f>
        <v>6125.9812199999997</v>
      </c>
      <c r="G410" s="48">
        <f t="shared" ref="G410:G417" si="105">H410+I410+J410+K410</f>
        <v>1953</v>
      </c>
      <c r="H410" s="48">
        <f>'[2]ПМО взр'!N$342</f>
        <v>173</v>
      </c>
      <c r="I410" s="48">
        <f>'[2]ПМО взр'!Z$342</f>
        <v>926</v>
      </c>
      <c r="J410" s="48">
        <f>'[2]ПМО взр'!AL$342</f>
        <v>827</v>
      </c>
      <c r="K410" s="48">
        <f>'[2]ПМО взр'!BD$342</f>
        <v>27</v>
      </c>
      <c r="L410" s="33">
        <f t="shared" ref="L410:L417" si="106">M410+N410+O410+P410</f>
        <v>6125.9812199999988</v>
      </c>
      <c r="M410" s="33">
        <f>'[2]ПМО взр'!FI$342</f>
        <v>511.56401999999997</v>
      </c>
      <c r="N410" s="33">
        <f>'[2]ПМО взр'!HQ$342</f>
        <v>2687.2572399999999</v>
      </c>
      <c r="O410" s="33">
        <f>'[2]ПМО взр'!JY$342</f>
        <v>2836.6359799999991</v>
      </c>
      <c r="P410" s="33">
        <f>'[2]ПМО взр'!NK$342</f>
        <v>90.523979999999995</v>
      </c>
      <c r="Q410" s="20">
        <f t="shared" si="90"/>
        <v>0</v>
      </c>
      <c r="R410" s="20">
        <f t="shared" si="91"/>
        <v>0</v>
      </c>
    </row>
    <row r="411" spans="2:18" s="21" customFormat="1" ht="15" customHeight="1" x14ac:dyDescent="0.25">
      <c r="B411" s="61"/>
      <c r="C411" s="28" t="s">
        <v>47</v>
      </c>
      <c r="D411" s="29" t="s">
        <v>33</v>
      </c>
      <c r="E411" s="62">
        <f>'[2]Проф.МО дети  '!V$139</f>
        <v>5940</v>
      </c>
      <c r="F411" s="33">
        <f>'[2]Проф.МО дети  '!ED$139</f>
        <v>22940.963411154393</v>
      </c>
      <c r="G411" s="71">
        <f t="shared" si="105"/>
        <v>5940</v>
      </c>
      <c r="H411" s="48">
        <f>'[2]Проф.МО дети  '!G$139</f>
        <v>762</v>
      </c>
      <c r="I411" s="48">
        <f>'[2]Проф.МО дети  '!K$139</f>
        <v>2878</v>
      </c>
      <c r="J411" s="48">
        <f>'[2]Проф.МО дети  '!O$139</f>
        <v>1641</v>
      </c>
      <c r="K411" s="48">
        <f>'[2]Проф.МО дети  '!U$139</f>
        <v>659</v>
      </c>
      <c r="L411" s="33">
        <f t="shared" si="106"/>
        <v>22940.963411154393</v>
      </c>
      <c r="M411" s="33">
        <f>'[2]Проф.МО дети  '!BG$139</f>
        <v>2705.9309953821689</v>
      </c>
      <c r="N411" s="33">
        <f>'[2]Проф.МО дети  '!CA$139</f>
        <v>11931.734804305866</v>
      </c>
      <c r="O411" s="33">
        <f>'[2]Проф.МО дети  '!CU$139</f>
        <v>5806.0212707153614</v>
      </c>
      <c r="P411" s="33">
        <f>'[2]Проф.МО дети  '!DY$139</f>
        <v>2497.2763407509974</v>
      </c>
      <c r="Q411" s="20">
        <f t="shared" si="90"/>
        <v>0</v>
      </c>
      <c r="R411" s="20">
        <f t="shared" si="91"/>
        <v>0</v>
      </c>
    </row>
    <row r="412" spans="2:18" s="21" customFormat="1" ht="15" customHeight="1" x14ac:dyDescent="0.25">
      <c r="B412" s="61"/>
      <c r="C412" s="28" t="s">
        <v>48</v>
      </c>
      <c r="D412" s="29" t="s">
        <v>33</v>
      </c>
      <c r="E412" s="62">
        <f>'[2]ДДС ТЖС'!V$36</f>
        <v>91</v>
      </c>
      <c r="F412" s="33">
        <f>'[2]ДДС ТЖС'!EF$36</f>
        <v>966.84111147360022</v>
      </c>
      <c r="G412" s="71">
        <f t="shared" si="105"/>
        <v>91</v>
      </c>
      <c r="H412" s="48">
        <f>'[2]ДДС ТЖС'!G$36</f>
        <v>0</v>
      </c>
      <c r="I412" s="48">
        <f>'[2]ДДС ТЖС'!K$36</f>
        <v>90</v>
      </c>
      <c r="J412" s="48">
        <f>'[2]ДДС ТЖС'!O$36</f>
        <v>0</v>
      </c>
      <c r="K412" s="48">
        <f>'[2]ДДС ТЖС'!U$36</f>
        <v>1</v>
      </c>
      <c r="L412" s="33">
        <f t="shared" si="106"/>
        <v>966.84111147360034</v>
      </c>
      <c r="M412" s="33">
        <f>'[2]ДДС ТЖС'!BI$36</f>
        <v>0</v>
      </c>
      <c r="N412" s="33">
        <f>'[2]ДДС ТЖС'!CC$36</f>
        <v>958.50760686400031</v>
      </c>
      <c r="O412" s="33">
        <f>'[2]ДДС ТЖС'!CW$36</f>
        <v>0</v>
      </c>
      <c r="P412" s="33">
        <f>'[2]ДДС ТЖС'!EA$36</f>
        <v>8.3335046096000003</v>
      </c>
      <c r="Q412" s="20">
        <f t="shared" si="90"/>
        <v>0</v>
      </c>
      <c r="R412" s="20">
        <f t="shared" si="91"/>
        <v>0</v>
      </c>
    </row>
    <row r="413" spans="2:18" s="21" customFormat="1" ht="15" customHeight="1" x14ac:dyDescent="0.25">
      <c r="B413" s="61"/>
      <c r="C413" s="28" t="s">
        <v>49</v>
      </c>
      <c r="D413" s="29" t="s">
        <v>33</v>
      </c>
      <c r="E413" s="62">
        <f>'[2]ДДС опека'!V$35</f>
        <v>294</v>
      </c>
      <c r="F413" s="33">
        <f>'[2]ДДС опека'!EH$35</f>
        <v>3160.1591552224008</v>
      </c>
      <c r="G413" s="71">
        <f t="shared" si="105"/>
        <v>294</v>
      </c>
      <c r="H413" s="48">
        <f>'[2]ДДС опека'!G$35</f>
        <v>0</v>
      </c>
      <c r="I413" s="48">
        <f>'[2]ДДС опека'!K$35</f>
        <v>254</v>
      </c>
      <c r="J413" s="48">
        <f>'[2]ДДС опека'!O$35</f>
        <v>40</v>
      </c>
      <c r="K413" s="48">
        <f>'[2]ДДС опека'!U$35</f>
        <v>0</v>
      </c>
      <c r="L413" s="33">
        <f t="shared" si="106"/>
        <v>3160.1591552224004</v>
      </c>
      <c r="M413" s="33">
        <f>'[2]ДДС опека'!BI$35</f>
        <v>0</v>
      </c>
      <c r="N413" s="33">
        <f>'[2]ДДС опека'!CC$35</f>
        <v>2723.8536908384003</v>
      </c>
      <c r="O413" s="33">
        <f>'[2]ДДС опека'!CW$35</f>
        <v>436.30546438400006</v>
      </c>
      <c r="P413" s="33">
        <f>'[2]ДДС опека'!EA$35</f>
        <v>0</v>
      </c>
      <c r="Q413" s="20">
        <f t="shared" si="90"/>
        <v>0</v>
      </c>
      <c r="R413" s="20">
        <f t="shared" si="91"/>
        <v>0</v>
      </c>
    </row>
    <row r="414" spans="2:18" s="21" customFormat="1" ht="15" customHeight="1" x14ac:dyDescent="0.25">
      <c r="B414" s="61"/>
      <c r="C414" s="28" t="s">
        <v>50</v>
      </c>
      <c r="D414" s="29" t="s">
        <v>33</v>
      </c>
      <c r="E414" s="62">
        <f>'[2]ДВН1Этап новый '!BG$281</f>
        <v>6446</v>
      </c>
      <c r="F414" s="33">
        <f>'[2]ДВН1Этап новый '!OB$281</f>
        <v>28199.751209999995</v>
      </c>
      <c r="G414" s="48">
        <f t="shared" si="105"/>
        <v>6446</v>
      </c>
      <c r="H414" s="48">
        <f>'[2]ДВН1Этап новый '!N$281</f>
        <v>1228</v>
      </c>
      <c r="I414" s="48">
        <f>'[2]ДВН1Этап новый '!Z$281</f>
        <v>2152</v>
      </c>
      <c r="J414" s="48">
        <f>'[2]ДВН1Этап новый '!AL$281</f>
        <v>2527</v>
      </c>
      <c r="K414" s="48">
        <f>'[2]ДВН1Этап новый '!BD$281</f>
        <v>539</v>
      </c>
      <c r="L414" s="33">
        <f t="shared" si="106"/>
        <v>28199.751210000002</v>
      </c>
      <c r="M414" s="33">
        <f>'[2]ДВН1Этап новый '!FK$281</f>
        <v>5252.3815200000026</v>
      </c>
      <c r="N414" s="33">
        <f>'[2]ДВН1Этап новый '!HS$281</f>
        <v>9017.1672800000051</v>
      </c>
      <c r="O414" s="33">
        <f>'[2]ДВН1Этап новый '!KA$281</f>
        <v>11709.952049999998</v>
      </c>
      <c r="P414" s="33">
        <f>'[2]ДВН1Этап новый '!NM$281</f>
        <v>2220.2503599999995</v>
      </c>
      <c r="Q414" s="20">
        <f t="shared" si="90"/>
        <v>0</v>
      </c>
      <c r="R414" s="20">
        <f t="shared" si="91"/>
        <v>0</v>
      </c>
    </row>
    <row r="415" spans="2:18" s="21" customFormat="1" ht="15" customHeight="1" x14ac:dyDescent="0.25">
      <c r="B415" s="61"/>
      <c r="C415" s="28" t="s">
        <v>51</v>
      </c>
      <c r="D415" s="29" t="s">
        <v>33</v>
      </c>
      <c r="E415" s="62">
        <f>'[2]ДВН2 этап'!BG$287</f>
        <v>288</v>
      </c>
      <c r="F415" s="33">
        <f>'[2]ДВН2 этап'!NP$287</f>
        <v>1948.9290000000033</v>
      </c>
      <c r="G415" s="71">
        <f t="shared" si="105"/>
        <v>288</v>
      </c>
      <c r="H415" s="48">
        <f>'[2]ДВН2 этап'!N$287</f>
        <v>0</v>
      </c>
      <c r="I415" s="48">
        <f>'[2]ДВН2 этап'!Z$287</f>
        <v>2</v>
      </c>
      <c r="J415" s="48">
        <f>'[2]ДВН2 этап'!AL$287</f>
        <v>286</v>
      </c>
      <c r="K415" s="48">
        <f>'[2]ДВН2 этап'!BD$287</f>
        <v>0</v>
      </c>
      <c r="L415" s="33">
        <f t="shared" si="106"/>
        <v>1948.9290000000035</v>
      </c>
      <c r="M415" s="33">
        <f>'[2]ДВН2 этап'!EY$287</f>
        <v>0</v>
      </c>
      <c r="N415" s="33">
        <f>'[2]ДВН2 этап'!HG$287</f>
        <v>10.306520000000001</v>
      </c>
      <c r="O415" s="33">
        <f>'[2]ДВН2 этап'!JO$287</f>
        <v>1938.6224800000034</v>
      </c>
      <c r="P415" s="33">
        <f>'[2]ДВН2 этап'!NA$287</f>
        <v>0</v>
      </c>
      <c r="Q415" s="20">
        <f t="shared" si="90"/>
        <v>0</v>
      </c>
      <c r="R415" s="20">
        <f t="shared" si="91"/>
        <v>0</v>
      </c>
    </row>
    <row r="416" spans="2:18" s="21" customFormat="1" ht="15" customHeight="1" x14ac:dyDescent="0.25">
      <c r="B416" s="61"/>
      <c r="C416" s="28" t="s">
        <v>52</v>
      </c>
      <c r="D416" s="29" t="s">
        <v>33</v>
      </c>
      <c r="E416" s="62">
        <f>'[2]1 этап угл.дисп.'!BG$51</f>
        <v>1838</v>
      </c>
      <c r="F416" s="33">
        <f>'[2]1 этап угл.дисп.'!NB$51</f>
        <v>3205.7293200000008</v>
      </c>
      <c r="G416" s="57">
        <f t="shared" si="105"/>
        <v>1838</v>
      </c>
      <c r="H416" s="48">
        <f>'[2]1 этап угл.дисп.'!N$51</f>
        <v>464</v>
      </c>
      <c r="I416" s="48">
        <f>'[2]1 этап угл.дисп.'!Z$51</f>
        <v>471</v>
      </c>
      <c r="J416" s="48">
        <f>'[2]1 этап угл.дисп.'!AL$51</f>
        <v>678</v>
      </c>
      <c r="K416" s="48">
        <f>'[2]1 этап угл.дисп.'!BD$51</f>
        <v>225</v>
      </c>
      <c r="L416" s="58">
        <f t="shared" si="106"/>
        <v>3205.7293200000008</v>
      </c>
      <c r="M416" s="33">
        <f>'[2]1 этап угл.дисп.'!EI$51</f>
        <v>809.28096000000039</v>
      </c>
      <c r="N416" s="33">
        <f>'[2]1 этап угл.дисп.'!GQ$51</f>
        <v>821.48994000000016</v>
      </c>
      <c r="O416" s="33">
        <f>'[2]1 этап угл.дисп.'!IY$51</f>
        <v>1182.5269200000002</v>
      </c>
      <c r="P416" s="33">
        <f>'[2]1 этап угл.дисп.'!MK$51</f>
        <v>392.43150000000009</v>
      </c>
      <c r="Q416" s="20">
        <f t="shared" si="90"/>
        <v>0</v>
      </c>
      <c r="R416" s="20">
        <f t="shared" si="91"/>
        <v>0</v>
      </c>
    </row>
    <row r="417" spans="2:18" s="21" customFormat="1" ht="15" customHeight="1" x14ac:dyDescent="0.25">
      <c r="B417" s="61"/>
      <c r="C417" s="28" t="s">
        <v>53</v>
      </c>
      <c r="D417" s="29" t="s">
        <v>33</v>
      </c>
      <c r="E417" s="62">
        <f>'[2]2 этап угл.дисп.'!U$48</f>
        <v>62</v>
      </c>
      <c r="F417" s="33">
        <f>'[2]2 этап угл.дисп.'!DV$48</f>
        <v>374.30478800000014</v>
      </c>
      <c r="G417" s="48">
        <f t="shared" si="105"/>
        <v>62</v>
      </c>
      <c r="H417" s="48">
        <f>'[2]2 этап угл.дисп.'!F$48</f>
        <v>0</v>
      </c>
      <c r="I417" s="48">
        <f>'[2]2 этап угл.дисп.'!J$48</f>
        <v>9</v>
      </c>
      <c r="J417" s="48">
        <f>'[2]2 этап угл.дисп.'!N$48</f>
        <v>44</v>
      </c>
      <c r="K417" s="48">
        <f>'[2]2 этап угл.дисп.'!T$48</f>
        <v>9</v>
      </c>
      <c r="L417" s="33">
        <f t="shared" si="106"/>
        <v>374.30478800000014</v>
      </c>
      <c r="M417" s="33">
        <f>'[2]2 этап угл.дисп.'!AY$48</f>
        <v>0</v>
      </c>
      <c r="N417" s="33">
        <f>'[2]2 этап угл.дисп.'!BS$48</f>
        <v>54.334566000000017</v>
      </c>
      <c r="O417" s="33">
        <f>'[2]2 этап угл.дисп.'!CM$48</f>
        <v>265.6356560000001</v>
      </c>
      <c r="P417" s="33">
        <f>'[2]2 этап угл.дисп.'!$DQ$48</f>
        <v>54.334566000000024</v>
      </c>
      <c r="Q417" s="20">
        <f t="shared" si="90"/>
        <v>0</v>
      </c>
      <c r="R417" s="20">
        <f t="shared" si="91"/>
        <v>0</v>
      </c>
    </row>
    <row r="418" spans="2:18" s="21" customFormat="1" ht="15" customHeight="1" x14ac:dyDescent="0.25">
      <c r="B418" s="61"/>
      <c r="C418" s="59" t="s">
        <v>7</v>
      </c>
      <c r="D418" s="59"/>
      <c r="E418" s="75">
        <f t="shared" ref="E418:P418" si="107">E334+E350+E351+E352+E353+E357+E371+E375+E390+E405+E410+E411+E412+E413+E414+E415+E416+E417</f>
        <v>111625</v>
      </c>
      <c r="F418" s="75">
        <f t="shared" si="107"/>
        <v>243931.2718718402</v>
      </c>
      <c r="G418" s="75">
        <f t="shared" si="107"/>
        <v>111625</v>
      </c>
      <c r="H418" s="75">
        <f t="shared" si="107"/>
        <v>23169</v>
      </c>
      <c r="I418" s="75">
        <f t="shared" si="107"/>
        <v>28071</v>
      </c>
      <c r="J418" s="75">
        <f t="shared" si="107"/>
        <v>27548</v>
      </c>
      <c r="K418" s="75">
        <f t="shared" si="107"/>
        <v>32837</v>
      </c>
      <c r="L418" s="75">
        <f t="shared" si="107"/>
        <v>243931.2718718402</v>
      </c>
      <c r="M418" s="75">
        <f t="shared" si="107"/>
        <v>45180.408096466148</v>
      </c>
      <c r="N418" s="75">
        <f t="shared" si="107"/>
        <v>63080.42758003543</v>
      </c>
      <c r="O418" s="75">
        <f t="shared" si="107"/>
        <v>57781.709685933674</v>
      </c>
      <c r="P418" s="75">
        <f t="shared" si="107"/>
        <v>77888.726509404936</v>
      </c>
      <c r="Q418" s="20">
        <f t="shared" si="90"/>
        <v>0</v>
      </c>
      <c r="R418" s="20">
        <f t="shared" si="91"/>
        <v>0</v>
      </c>
    </row>
    <row r="419" spans="2:18" s="21" customFormat="1" ht="49.5" customHeight="1" x14ac:dyDescent="0.25">
      <c r="B419" s="61" t="s">
        <v>72</v>
      </c>
      <c r="C419" s="28" t="s">
        <v>13</v>
      </c>
      <c r="D419" s="29" t="s">
        <v>14</v>
      </c>
      <c r="E419" s="62">
        <f>E420+E421+E422+E423+E424+E426+E427+E428+E429+E430</f>
        <v>13295</v>
      </c>
      <c r="F419" s="62">
        <f>F420+F421+F422+F423+F424+F426+F427+F428+F429+F430+F1796</f>
        <v>36171.684159128585</v>
      </c>
      <c r="G419" s="62">
        <f t="shared" ref="G419:O419" si="108">G420+G421+G422+G423+G424+G426+G427+G428+G429+G430</f>
        <v>13295</v>
      </c>
      <c r="H419" s="62">
        <f t="shared" si="108"/>
        <v>3282</v>
      </c>
      <c r="I419" s="62">
        <f t="shared" si="108"/>
        <v>3273</v>
      </c>
      <c r="J419" s="62">
        <f t="shared" si="108"/>
        <v>3361</v>
      </c>
      <c r="K419" s="62">
        <f t="shared" si="108"/>
        <v>3379</v>
      </c>
      <c r="L419" s="62">
        <f>L420+L421+L422+L423+L424+L426+L427+L428+L429+L430+L1796</f>
        <v>36171.684159128585</v>
      </c>
      <c r="M419" s="62">
        <f t="shared" si="108"/>
        <v>8666.707924368</v>
      </c>
      <c r="N419" s="62">
        <f t="shared" si="108"/>
        <v>8628.3935657279999</v>
      </c>
      <c r="O419" s="62">
        <f t="shared" si="108"/>
        <v>8908.2265667328011</v>
      </c>
      <c r="P419" s="62">
        <f>P420+P421+P422+P423+P424+P426+P427+P428+P429+P430+P1796</f>
        <v>9968.3561022997892</v>
      </c>
      <c r="Q419" s="20">
        <f t="shared" si="90"/>
        <v>0</v>
      </c>
      <c r="R419" s="20">
        <f t="shared" si="91"/>
        <v>0</v>
      </c>
    </row>
    <row r="420" spans="2:18" s="21" customFormat="1" ht="15" customHeight="1" x14ac:dyDescent="0.25">
      <c r="B420" s="61"/>
      <c r="C420" s="22" t="s">
        <v>15</v>
      </c>
      <c r="D420" s="23" t="s">
        <v>14</v>
      </c>
      <c r="E420" s="64">
        <f>'[1]заб.без.стом.'!W$97</f>
        <v>3852</v>
      </c>
      <c r="F420" s="46">
        <f>'[1]заб.без.стом.'!EU$97</f>
        <v>12097.287662400002</v>
      </c>
      <c r="G420" s="47">
        <f>SUM(H420:K420)</f>
        <v>3852</v>
      </c>
      <c r="H420" s="47">
        <f>'[1]заб.без.стом.'!G$97</f>
        <v>958</v>
      </c>
      <c r="I420" s="47">
        <f>'[1]заб.без.стом.'!K$97</f>
        <v>958</v>
      </c>
      <c r="J420" s="47">
        <f>'[1]заб.без.стом.'!O$97</f>
        <v>957</v>
      </c>
      <c r="K420" s="47">
        <f>'[1]заб.без.стом.'!V$97</f>
        <v>979</v>
      </c>
      <c r="L420" s="46">
        <f>SUM(M420:P420)</f>
        <v>12097.287662400002</v>
      </c>
      <c r="M420" s="46">
        <f>'[1]заб.без.стом.'!BS$97</f>
        <v>3008.6193096000002</v>
      </c>
      <c r="N420" s="46">
        <f>'[1]заб.без.стом.'!CM$97</f>
        <v>3008.6193096000002</v>
      </c>
      <c r="O420" s="46">
        <f>'[1]заб.без.стом.'!DG$97</f>
        <v>3005.4787884000007</v>
      </c>
      <c r="P420" s="46">
        <f>'[1]заб.без.стом.'!EP$97</f>
        <v>3074.5702547999999</v>
      </c>
      <c r="Q420" s="20">
        <f t="shared" ref="Q420:Q484" si="109">E420-G420</f>
        <v>0</v>
      </c>
      <c r="R420" s="20">
        <f t="shared" ref="R420:R484" si="110">F420-L420</f>
        <v>0</v>
      </c>
    </row>
    <row r="421" spans="2:18" s="21" customFormat="1" ht="15" customHeight="1" x14ac:dyDescent="0.25">
      <c r="B421" s="61"/>
      <c r="C421" s="22" t="s">
        <v>16</v>
      </c>
      <c r="D421" s="23" t="s">
        <v>14</v>
      </c>
      <c r="E421" s="64">
        <f>'[1]заб.без.стом.'!W$99</f>
        <v>3930</v>
      </c>
      <c r="F421" s="46">
        <f>'[1]заб.без.стом.'!EU$99</f>
        <v>7997.7769087680008</v>
      </c>
      <c r="G421" s="47">
        <f t="shared" ref="G421:G430" si="111">SUM(H421:K421)</f>
        <v>3930</v>
      </c>
      <c r="H421" s="47">
        <f>'[1]заб.без.стом.'!G$99</f>
        <v>981</v>
      </c>
      <c r="I421" s="47">
        <f>'[1]заб.без.стом.'!K$99</f>
        <v>984</v>
      </c>
      <c r="J421" s="47">
        <f>'[1]заб.без.стом.'!O$99</f>
        <v>984</v>
      </c>
      <c r="K421" s="47">
        <f>'[1]заб.без.стом.'!V$99</f>
        <v>981</v>
      </c>
      <c r="L421" s="46">
        <f t="shared" ref="L421:L430" si="112">SUM(M421:P421)</f>
        <v>7997.7769087680008</v>
      </c>
      <c r="M421" s="46">
        <f>'[1]заб.без.стом.'!BS$99</f>
        <v>1996.3916405855998</v>
      </c>
      <c r="N421" s="46">
        <f>'[1]заб.без.стом.'!CM$99</f>
        <v>2002.4968137984004</v>
      </c>
      <c r="O421" s="46">
        <f>'[1]заб.без.стом.'!DG$99</f>
        <v>2002.4968137984004</v>
      </c>
      <c r="P421" s="46">
        <f>'[1]заб.без.стом.'!EP$99</f>
        <v>1996.3916405855998</v>
      </c>
      <c r="Q421" s="20">
        <f t="shared" si="109"/>
        <v>0</v>
      </c>
      <c r="R421" s="20">
        <f t="shared" si="110"/>
        <v>0</v>
      </c>
    </row>
    <row r="422" spans="2:18" s="21" customFormat="1" ht="15" customHeight="1" x14ac:dyDescent="0.25">
      <c r="B422" s="61"/>
      <c r="C422" s="22" t="s">
        <v>26</v>
      </c>
      <c r="D422" s="23" t="s">
        <v>14</v>
      </c>
      <c r="E422" s="64">
        <f>'[1]заб.без.стом.'!W$100</f>
        <v>240</v>
      </c>
      <c r="F422" s="46">
        <f>'[1]заб.без.стом.'!EU$100</f>
        <v>488.41385702400009</v>
      </c>
      <c r="G422" s="47">
        <f t="shared" si="111"/>
        <v>240</v>
      </c>
      <c r="H422" s="47">
        <f>'[1]заб.без.стом.'!G$100</f>
        <v>60</v>
      </c>
      <c r="I422" s="47">
        <f>'[1]заб.без.стом.'!K$100</f>
        <v>60</v>
      </c>
      <c r="J422" s="47">
        <f>'[1]заб.без.стом.'!O$100</f>
        <v>60</v>
      </c>
      <c r="K422" s="47">
        <f>'[1]заб.без.стом.'!V$100</f>
        <v>60</v>
      </c>
      <c r="L422" s="46">
        <f t="shared" si="112"/>
        <v>488.41385702400009</v>
      </c>
      <c r="M422" s="46">
        <f>'[1]заб.без.стом.'!BS$100</f>
        <v>122.10346425600002</v>
      </c>
      <c r="N422" s="46">
        <f>'[1]заб.без.стом.'!CM$100</f>
        <v>122.10346425600002</v>
      </c>
      <c r="O422" s="46">
        <f>'[1]заб.без.стом.'!DG$100</f>
        <v>122.10346425600002</v>
      </c>
      <c r="P422" s="46">
        <f>'[1]заб.без.стом.'!EP$100</f>
        <v>122.10346425600002</v>
      </c>
      <c r="Q422" s="20">
        <f t="shared" si="109"/>
        <v>0</v>
      </c>
      <c r="R422" s="20">
        <f t="shared" si="110"/>
        <v>0</v>
      </c>
    </row>
    <row r="423" spans="2:18" s="21" customFormat="1" ht="15" customHeight="1" x14ac:dyDescent="0.25">
      <c r="B423" s="61"/>
      <c r="C423" s="22" t="s">
        <v>23</v>
      </c>
      <c r="D423" s="23" t="s">
        <v>14</v>
      </c>
      <c r="E423" s="64">
        <f>'[1]заб.без.стом.'!W$101</f>
        <v>540</v>
      </c>
      <c r="F423" s="46">
        <f>'[1]заб.без.стом.'!EU$101</f>
        <v>1383.8392615680002</v>
      </c>
      <c r="G423" s="47">
        <f t="shared" si="111"/>
        <v>540</v>
      </c>
      <c r="H423" s="47">
        <f>'[1]заб.без.стом.'!G$101</f>
        <v>135</v>
      </c>
      <c r="I423" s="47">
        <f>'[1]заб.без.стом.'!K$101</f>
        <v>135</v>
      </c>
      <c r="J423" s="47">
        <f>'[1]заб.без.стом.'!O$101</f>
        <v>135</v>
      </c>
      <c r="K423" s="47">
        <f>'[1]заб.без.стом.'!V$101</f>
        <v>135</v>
      </c>
      <c r="L423" s="46">
        <f t="shared" si="112"/>
        <v>1383.8392615680002</v>
      </c>
      <c r="M423" s="46">
        <f>'[1]заб.без.стом.'!BS$101</f>
        <v>345.95981539200005</v>
      </c>
      <c r="N423" s="46">
        <f>'[1]заб.без.стом.'!CM$101</f>
        <v>345.95981539200005</v>
      </c>
      <c r="O423" s="46">
        <f>'[1]заб.без.стом.'!DG$101</f>
        <v>345.95981539200005</v>
      </c>
      <c r="P423" s="46">
        <f>'[1]заб.без.стом.'!EP$101</f>
        <v>345.95981539200005</v>
      </c>
      <c r="Q423" s="20">
        <f t="shared" si="109"/>
        <v>0</v>
      </c>
      <c r="R423" s="20">
        <f t="shared" si="110"/>
        <v>0</v>
      </c>
    </row>
    <row r="424" spans="2:18" s="21" customFormat="1" ht="32.25" customHeight="1" x14ac:dyDescent="0.25">
      <c r="B424" s="61"/>
      <c r="C424" s="22" t="s">
        <v>18</v>
      </c>
      <c r="D424" s="23" t="s">
        <v>14</v>
      </c>
      <c r="E424" s="64">
        <f>'[1]заб.без.стом.'!W$102</f>
        <v>720</v>
      </c>
      <c r="F424" s="46">
        <f>'[1]заб.без.стом.'!EU$102</f>
        <v>1899.3872217600006</v>
      </c>
      <c r="G424" s="47">
        <f t="shared" si="111"/>
        <v>720</v>
      </c>
      <c r="H424" s="47">
        <f>'[1]заб.без.стом.'!G$102</f>
        <v>180</v>
      </c>
      <c r="I424" s="47">
        <f>'[1]заб.без.стом.'!K$102</f>
        <v>180</v>
      </c>
      <c r="J424" s="47">
        <f>'[1]заб.без.стом.'!O$102</f>
        <v>180</v>
      </c>
      <c r="K424" s="47">
        <f>'[1]заб.без.стом.'!V$102</f>
        <v>180</v>
      </c>
      <c r="L424" s="46">
        <f t="shared" si="112"/>
        <v>1899.3872217600006</v>
      </c>
      <c r="M424" s="46">
        <f>'[1]заб.без.стом.'!BS$102</f>
        <v>474.84680544000014</v>
      </c>
      <c r="N424" s="46">
        <f>'[1]заб.без.стом.'!CM$102</f>
        <v>474.84680544000014</v>
      </c>
      <c r="O424" s="46">
        <f>'[1]заб.без.стом.'!DG$102</f>
        <v>474.84680544000014</v>
      </c>
      <c r="P424" s="46">
        <f>'[1]заб.без.стом.'!EP$102</f>
        <v>474.84680544000014</v>
      </c>
      <c r="Q424" s="20">
        <f t="shared" si="109"/>
        <v>0</v>
      </c>
      <c r="R424" s="20">
        <f t="shared" si="110"/>
        <v>0</v>
      </c>
    </row>
    <row r="425" spans="2:18" s="21" customFormat="1" ht="32.25" customHeight="1" x14ac:dyDescent="0.25">
      <c r="B425" s="61"/>
      <c r="C425" s="22" t="s">
        <v>19</v>
      </c>
      <c r="D425" s="23" t="s">
        <v>14</v>
      </c>
      <c r="E425" s="64">
        <f>29+29</f>
        <v>58</v>
      </c>
      <c r="F425" s="46">
        <v>155.01624000000001</v>
      </c>
      <c r="G425" s="47">
        <f t="shared" si="111"/>
        <v>58</v>
      </c>
      <c r="H425" s="47"/>
      <c r="I425" s="47">
        <v>29</v>
      </c>
      <c r="J425" s="47"/>
      <c r="K425" s="47">
        <v>29</v>
      </c>
      <c r="L425" s="46">
        <f t="shared" si="112"/>
        <v>155.01624000000001</v>
      </c>
      <c r="M425" s="46"/>
      <c r="N425" s="46">
        <v>77.508120000000005</v>
      </c>
      <c r="O425" s="46"/>
      <c r="P425" s="46">
        <v>77.508120000000005</v>
      </c>
      <c r="Q425" s="20">
        <f t="shared" si="109"/>
        <v>0</v>
      </c>
      <c r="R425" s="20">
        <f t="shared" si="110"/>
        <v>0</v>
      </c>
    </row>
    <row r="426" spans="2:18" s="21" customFormat="1" ht="15" customHeight="1" x14ac:dyDescent="0.25">
      <c r="B426" s="61"/>
      <c r="C426" s="22" t="s">
        <v>20</v>
      </c>
      <c r="D426" s="23" t="s">
        <v>14</v>
      </c>
      <c r="E426" s="64">
        <f>'[1]заб.без.стом.'!W$103</f>
        <v>1236</v>
      </c>
      <c r="F426" s="46">
        <f>'[1]заб.без.стом.'!EU$103</f>
        <v>2919.0265208064006</v>
      </c>
      <c r="G426" s="47">
        <f t="shared" si="111"/>
        <v>1236</v>
      </c>
      <c r="H426" s="47">
        <f>'[1]заб.без.стом.'!G$103</f>
        <v>290</v>
      </c>
      <c r="I426" s="47">
        <f>'[1]заб.без.стом.'!K$103</f>
        <v>286</v>
      </c>
      <c r="J426" s="47">
        <f>'[1]заб.без.стом.'!O$103</f>
        <v>330</v>
      </c>
      <c r="K426" s="47">
        <f>'[1]заб.без.стом.'!V$103</f>
        <v>330</v>
      </c>
      <c r="L426" s="46">
        <f t="shared" si="112"/>
        <v>2919.0265208064002</v>
      </c>
      <c r="M426" s="46">
        <f>'[1]заб.без.стом.'!BS$103</f>
        <v>684.88486329600016</v>
      </c>
      <c r="N426" s="46">
        <f>'[1]заб.без.стом.'!CM$103</f>
        <v>675.43817552640007</v>
      </c>
      <c r="O426" s="46">
        <f>'[1]заб.без.стом.'!DG$103</f>
        <v>779.35174099200003</v>
      </c>
      <c r="P426" s="46">
        <f>'[1]заб.без.стом.'!EP$103</f>
        <v>779.35174099200003</v>
      </c>
      <c r="Q426" s="20">
        <f t="shared" si="109"/>
        <v>0</v>
      </c>
      <c r="R426" s="20">
        <f t="shared" si="110"/>
        <v>0</v>
      </c>
    </row>
    <row r="427" spans="2:18" s="21" customFormat="1" ht="15" customHeight="1" x14ac:dyDescent="0.25">
      <c r="B427" s="61"/>
      <c r="C427" s="22" t="s">
        <v>21</v>
      </c>
      <c r="D427" s="23" t="s">
        <v>14</v>
      </c>
      <c r="E427" s="64">
        <f>'[1]заб.без.стом.'!W$104</f>
        <v>1320</v>
      </c>
      <c r="F427" s="46">
        <f>'[1]заб.без.стом.'!EU$104</f>
        <v>5140.405100160001</v>
      </c>
      <c r="G427" s="47">
        <f t="shared" si="111"/>
        <v>1320</v>
      </c>
      <c r="H427" s="47">
        <f>'[1]заб.без.стом.'!G$104</f>
        <v>314</v>
      </c>
      <c r="I427" s="47">
        <f>'[1]заб.без.стом.'!K$104</f>
        <v>304</v>
      </c>
      <c r="J427" s="47">
        <f>'[1]заб.без.стом.'!O$104</f>
        <v>351</v>
      </c>
      <c r="K427" s="47">
        <f>'[1]заб.без.стом.'!V$104</f>
        <v>351</v>
      </c>
      <c r="L427" s="46">
        <f t="shared" si="112"/>
        <v>5140.4051001600001</v>
      </c>
      <c r="M427" s="46">
        <f>'[1]заб.без.стом.'!BS$104</f>
        <v>1222.7933344319999</v>
      </c>
      <c r="N427" s="46">
        <f>'[1]заб.без.стом.'!CM$104</f>
        <v>1183.8508715520002</v>
      </c>
      <c r="O427" s="46">
        <f>'[1]заб.без.стом.'!DG$104</f>
        <v>1366.880447088</v>
      </c>
      <c r="P427" s="46">
        <f>'[1]заб.без.стом.'!EP$104</f>
        <v>1366.880447088</v>
      </c>
      <c r="Q427" s="20">
        <f t="shared" si="109"/>
        <v>0</v>
      </c>
      <c r="R427" s="20">
        <f t="shared" si="110"/>
        <v>0</v>
      </c>
    </row>
    <row r="428" spans="2:18" s="21" customFormat="1" ht="15" customHeight="1" x14ac:dyDescent="0.25">
      <c r="B428" s="61"/>
      <c r="C428" s="22" t="s">
        <v>25</v>
      </c>
      <c r="D428" s="23" t="s">
        <v>14</v>
      </c>
      <c r="E428" s="64">
        <f>'[1]заб.без.стом.'!W$105</f>
        <v>672</v>
      </c>
      <c r="F428" s="46">
        <f>'[1]заб.без.стом.'!EU$105</f>
        <v>1688.3441971200002</v>
      </c>
      <c r="G428" s="47">
        <f t="shared" si="111"/>
        <v>672</v>
      </c>
      <c r="H428" s="47">
        <f>'[1]заб.без.стом.'!G$105</f>
        <v>168</v>
      </c>
      <c r="I428" s="47">
        <f>'[1]заб.без.стом.'!K$105</f>
        <v>168</v>
      </c>
      <c r="J428" s="47">
        <f>'[1]заб.без.стом.'!O$105</f>
        <v>168</v>
      </c>
      <c r="K428" s="47">
        <f>'[1]заб.без.стом.'!V$105</f>
        <v>168</v>
      </c>
      <c r="L428" s="46">
        <f t="shared" si="112"/>
        <v>1688.3441971200002</v>
      </c>
      <c r="M428" s="46">
        <f>'[1]заб.без.стом.'!BS$105</f>
        <v>422.08604928000005</v>
      </c>
      <c r="N428" s="46">
        <f>'[1]заб.без.стом.'!CM$105</f>
        <v>422.08604928000005</v>
      </c>
      <c r="O428" s="46">
        <f>'[1]заб.без.стом.'!DG$105</f>
        <v>422.08604928000005</v>
      </c>
      <c r="P428" s="46">
        <f>'[1]заб.без.стом.'!EP$105</f>
        <v>422.08604928000005</v>
      </c>
      <c r="Q428" s="20">
        <f t="shared" si="109"/>
        <v>0</v>
      </c>
      <c r="R428" s="20">
        <f t="shared" si="110"/>
        <v>0</v>
      </c>
    </row>
    <row r="429" spans="2:18" s="21" customFormat="1" ht="15" customHeight="1" x14ac:dyDescent="0.25">
      <c r="B429" s="61"/>
      <c r="C429" s="22" t="s">
        <v>24</v>
      </c>
      <c r="D429" s="23" t="s">
        <v>14</v>
      </c>
      <c r="E429" s="64">
        <f>'[1]заб.без.стом.'!W$106</f>
        <v>785</v>
      </c>
      <c r="F429" s="46">
        <f>'[1]заб.без.стом.'!EU$106</f>
        <v>1558.075377744</v>
      </c>
      <c r="G429" s="47">
        <f t="shared" si="111"/>
        <v>785</v>
      </c>
      <c r="H429" s="47">
        <f>'[1]заб.без.стом.'!G$106</f>
        <v>196</v>
      </c>
      <c r="I429" s="47">
        <f>'[1]заб.без.стом.'!K$106</f>
        <v>198</v>
      </c>
      <c r="J429" s="47">
        <f>'[1]заб.без.стом.'!O$106</f>
        <v>196</v>
      </c>
      <c r="K429" s="47">
        <f>'[1]заб.без.стом.'!V$106</f>
        <v>195</v>
      </c>
      <c r="L429" s="46">
        <f t="shared" si="112"/>
        <v>1558.075377744</v>
      </c>
      <c r="M429" s="46">
        <f>'[1]заб.без.стом.'!BS$106</f>
        <v>389.02264208640003</v>
      </c>
      <c r="N429" s="46">
        <f>'[1]заб.без.стом.'!CM$106</f>
        <v>392.9922608832</v>
      </c>
      <c r="O429" s="46">
        <f>'[1]заб.без.стом.'!DG$106</f>
        <v>389.02264208640003</v>
      </c>
      <c r="P429" s="46">
        <f>'[1]заб.без.стом.'!EP$106</f>
        <v>387.03783268799998</v>
      </c>
      <c r="Q429" s="20">
        <f t="shared" si="109"/>
        <v>0</v>
      </c>
      <c r="R429" s="20">
        <f t="shared" si="110"/>
        <v>0</v>
      </c>
    </row>
    <row r="430" spans="2:18" s="21" customFormat="1" ht="15" customHeight="1" x14ac:dyDescent="0.25">
      <c r="B430" s="61"/>
      <c r="C430" s="22" t="s">
        <v>22</v>
      </c>
      <c r="D430" s="23" t="s">
        <v>14</v>
      </c>
      <c r="E430" s="64">
        <f>'[1]заб.без.стом.'!W$107</f>
        <v>0</v>
      </c>
      <c r="F430" s="46">
        <f>'[1]заб.без.стом.'!EU$107</f>
        <v>0</v>
      </c>
      <c r="G430" s="47">
        <f t="shared" si="111"/>
        <v>0</v>
      </c>
      <c r="H430" s="47">
        <f>'[1]заб.без.стом.'!G$107</f>
        <v>0</v>
      </c>
      <c r="I430" s="47">
        <f>'[1]заб.без.стом.'!K$107</f>
        <v>0</v>
      </c>
      <c r="J430" s="47">
        <f>'[1]заб.без.стом.'!O$107</f>
        <v>0</v>
      </c>
      <c r="K430" s="47">
        <f>'[1]заб.без.стом.'!V$107</f>
        <v>0</v>
      </c>
      <c r="L430" s="46">
        <f t="shared" si="112"/>
        <v>0</v>
      </c>
      <c r="M430" s="46">
        <f>'[1]заб.без.стом.'!BS$107</f>
        <v>0</v>
      </c>
      <c r="N430" s="46">
        <f>'[1]заб.без.стом.'!CM$107</f>
        <v>0</v>
      </c>
      <c r="O430" s="46">
        <f>'[1]заб.без.стом.'!DG$107</f>
        <v>0</v>
      </c>
      <c r="P430" s="46">
        <f>'[1]заб.без.стом.'!EP$107</f>
        <v>0</v>
      </c>
      <c r="Q430" s="20">
        <f t="shared" si="109"/>
        <v>0</v>
      </c>
      <c r="R430" s="20">
        <f t="shared" si="110"/>
        <v>0</v>
      </c>
    </row>
    <row r="431" spans="2:18" s="21" customFormat="1" ht="15" customHeight="1" x14ac:dyDescent="0.25">
      <c r="B431" s="61"/>
      <c r="C431" s="28" t="s">
        <v>29</v>
      </c>
      <c r="D431" s="29" t="s">
        <v>14</v>
      </c>
      <c r="E431" s="62">
        <f>'[1]стом обр.'!W$21</f>
        <v>932</v>
      </c>
      <c r="F431" s="33">
        <f>'[1]стом обр.'!FL$21</f>
        <v>1816.9422612479998</v>
      </c>
      <c r="G431" s="48">
        <f>H431+I431+J431+K431</f>
        <v>932</v>
      </c>
      <c r="H431" s="48">
        <f>'[1]стом обр.'!G$21</f>
        <v>241</v>
      </c>
      <c r="I431" s="48">
        <f>'[1]стом обр.'!K$21</f>
        <v>243</v>
      </c>
      <c r="J431" s="48">
        <f>'[1]стом обр.'!O$21</f>
        <v>243</v>
      </c>
      <c r="K431" s="48">
        <f>'[1]стом обр.'!V$21</f>
        <v>205</v>
      </c>
      <c r="L431" s="33">
        <f>M431+N431+O431+P431</f>
        <v>1816.9422612479998</v>
      </c>
      <c r="M431" s="33">
        <f>'[1]стом обр.'!CJ$21</f>
        <v>469.83163622399996</v>
      </c>
      <c r="N431" s="33">
        <f>'[1]стом обр.'!DD$21</f>
        <v>473.73065395199995</v>
      </c>
      <c r="O431" s="33">
        <f>'[1]стом обр.'!DX$21</f>
        <v>473.73065395199995</v>
      </c>
      <c r="P431" s="33">
        <f>'[1]стом обр.'!FG$21</f>
        <v>399.64931712000003</v>
      </c>
      <c r="Q431" s="20">
        <f t="shared" si="109"/>
        <v>0</v>
      </c>
      <c r="R431" s="20">
        <f t="shared" si="110"/>
        <v>0</v>
      </c>
    </row>
    <row r="432" spans="2:18" s="21" customFormat="1" ht="15" customHeight="1" x14ac:dyDescent="0.25">
      <c r="B432" s="65"/>
      <c r="C432" s="28" t="s">
        <v>30</v>
      </c>
      <c r="D432" s="29" t="s">
        <v>31</v>
      </c>
      <c r="E432" s="62"/>
      <c r="F432" s="33"/>
      <c r="G432" s="48">
        <f>SUBTOTAL(9,H432:K432)</f>
        <v>0</v>
      </c>
      <c r="H432" s="48"/>
      <c r="I432" s="48"/>
      <c r="J432" s="48"/>
      <c r="K432" s="48"/>
      <c r="L432" s="33">
        <f>SUBTOTAL(9,M432:P432)</f>
        <v>0</v>
      </c>
      <c r="M432" s="33"/>
      <c r="N432" s="33"/>
      <c r="O432" s="33"/>
      <c r="P432" s="33"/>
      <c r="Q432" s="20">
        <f t="shared" si="109"/>
        <v>0</v>
      </c>
      <c r="R432" s="20">
        <f t="shared" si="110"/>
        <v>0</v>
      </c>
    </row>
    <row r="433" spans="2:18" s="21" customFormat="1" ht="15" customHeight="1" x14ac:dyDescent="0.25">
      <c r="B433" s="61"/>
      <c r="C433" s="28" t="s">
        <v>32</v>
      </c>
      <c r="D433" s="29" t="s">
        <v>33</v>
      </c>
      <c r="E433" s="62">
        <f>SUM(E434:E436)</f>
        <v>4232</v>
      </c>
      <c r="F433" s="62">
        <f t="shared" ref="F433:P433" si="113">SUM(F434:F436)</f>
        <v>5535.009637604001</v>
      </c>
      <c r="G433" s="62">
        <f t="shared" si="113"/>
        <v>4232</v>
      </c>
      <c r="H433" s="62">
        <f t="shared" si="113"/>
        <v>979</v>
      </c>
      <c r="I433" s="62">
        <f t="shared" si="113"/>
        <v>989</v>
      </c>
      <c r="J433" s="62">
        <f t="shared" si="113"/>
        <v>1132</v>
      </c>
      <c r="K433" s="62">
        <f t="shared" si="113"/>
        <v>1132</v>
      </c>
      <c r="L433" s="62">
        <f t="shared" si="113"/>
        <v>5535.009637604001</v>
      </c>
      <c r="M433" s="62">
        <f t="shared" si="113"/>
        <v>1289.4392692240001</v>
      </c>
      <c r="N433" s="62">
        <f t="shared" si="113"/>
        <v>1300.3272922789999</v>
      </c>
      <c r="O433" s="62">
        <f>SUM(O434:O436)</f>
        <v>1472.6215380505</v>
      </c>
      <c r="P433" s="62">
        <f t="shared" si="113"/>
        <v>1472.6215380505002</v>
      </c>
      <c r="Q433" s="20">
        <f t="shared" si="109"/>
        <v>0</v>
      </c>
      <c r="R433" s="20">
        <f t="shared" si="110"/>
        <v>0</v>
      </c>
    </row>
    <row r="434" spans="2:18" s="21" customFormat="1" ht="15" customHeight="1" x14ac:dyDescent="0.25">
      <c r="B434" s="61"/>
      <c r="C434" s="34" t="s">
        <v>16</v>
      </c>
      <c r="D434" s="23" t="s">
        <v>33</v>
      </c>
      <c r="E434" s="64">
        <f>'[1]неотложка с коэф'!W$29</f>
        <v>2540</v>
      </c>
      <c r="F434" s="46">
        <f>'[1]неотложка с коэф'!EU$29</f>
        <v>2765.5578559700002</v>
      </c>
      <c r="G434" s="47">
        <f>SUM(H434:K434)</f>
        <v>2540</v>
      </c>
      <c r="H434" s="47">
        <f>'[1]неотложка с коэф'!G$29</f>
        <v>571</v>
      </c>
      <c r="I434" s="47">
        <f>'[1]неотложка с коэф'!K$29</f>
        <v>581</v>
      </c>
      <c r="J434" s="47">
        <f>'[1]неотложка с коэф'!O$29</f>
        <v>694</v>
      </c>
      <c r="K434" s="47">
        <f>'[1]неотложка с коэф'!V$29</f>
        <v>694</v>
      </c>
      <c r="L434" s="46">
        <f>SUM(M434:P434)</f>
        <v>2765.5578559700002</v>
      </c>
      <c r="M434" s="46">
        <f>'[1]неотложка с коэф'!BS$29</f>
        <v>621.70611644050018</v>
      </c>
      <c r="N434" s="46">
        <f>'[1]неотложка с коэф'!CM$29</f>
        <v>632.59413949550003</v>
      </c>
      <c r="O434" s="46">
        <f>'[1]неотложка с коэф'!DG$29</f>
        <v>755.628800017</v>
      </c>
      <c r="P434" s="46">
        <f>'[1]неотложка с коэф'!EP$29</f>
        <v>755.62880001700012</v>
      </c>
      <c r="Q434" s="20">
        <f t="shared" si="109"/>
        <v>0</v>
      </c>
      <c r="R434" s="20">
        <f t="shared" si="110"/>
        <v>0</v>
      </c>
    </row>
    <row r="435" spans="2:18" s="21" customFormat="1" ht="15" customHeight="1" x14ac:dyDescent="0.25">
      <c r="B435" s="61"/>
      <c r="C435" s="34" t="s">
        <v>15</v>
      </c>
      <c r="D435" s="23" t="s">
        <v>33</v>
      </c>
      <c r="E435" s="64">
        <f>'[1]неотложка с коэф'!W$30</f>
        <v>1620</v>
      </c>
      <c r="F435" s="46">
        <f>'[1]неотложка с коэф'!EU$30</f>
        <v>2660.0176035000004</v>
      </c>
      <c r="G435" s="47">
        <f>SUM(H435:K435)</f>
        <v>1620</v>
      </c>
      <c r="H435" s="47">
        <f>'[1]неотложка с коэф'!G$30</f>
        <v>390</v>
      </c>
      <c r="I435" s="47">
        <f>'[1]неотложка с коэф'!K$30</f>
        <v>390</v>
      </c>
      <c r="J435" s="47">
        <f>'[1]неотложка с коэф'!O$30</f>
        <v>420</v>
      </c>
      <c r="K435" s="47">
        <f>'[1]неотложка с коэф'!V$30</f>
        <v>420</v>
      </c>
      <c r="L435" s="46">
        <f>SUM(M435:P435)</f>
        <v>2660.0176035000004</v>
      </c>
      <c r="M435" s="46">
        <f>'[1]неотложка с коэф'!BS$30</f>
        <v>640.37460825000005</v>
      </c>
      <c r="N435" s="46">
        <f>'[1]неотложка с коэф'!CM$30</f>
        <v>640.37460825000005</v>
      </c>
      <c r="O435" s="46">
        <f>'[1]неотложка с коэф'!DG$30</f>
        <v>689.63419350000004</v>
      </c>
      <c r="P435" s="46">
        <f>'[1]неотложка с коэф'!EP$30</f>
        <v>689.63419350000004</v>
      </c>
      <c r="Q435" s="20">
        <f t="shared" si="109"/>
        <v>0</v>
      </c>
      <c r="R435" s="20">
        <f t="shared" si="110"/>
        <v>0</v>
      </c>
    </row>
    <row r="436" spans="2:18" s="21" customFormat="1" ht="15" customHeight="1" x14ac:dyDescent="0.25">
      <c r="B436" s="61"/>
      <c r="C436" s="34" t="s">
        <v>41</v>
      </c>
      <c r="D436" s="23" t="s">
        <v>33</v>
      </c>
      <c r="E436" s="64">
        <f>'[1]неотложка с коэф'!W$31</f>
        <v>72</v>
      </c>
      <c r="F436" s="46">
        <f>'[1]неотложка с коэф'!EU$31</f>
        <v>109.43417813399999</v>
      </c>
      <c r="G436" s="47">
        <f>SUM(H436:K436)</f>
        <v>72</v>
      </c>
      <c r="H436" s="47">
        <f>'[1]неотложка с коэф'!G$31</f>
        <v>18</v>
      </c>
      <c r="I436" s="47">
        <f>'[1]неотложка с коэф'!K$31</f>
        <v>18</v>
      </c>
      <c r="J436" s="47">
        <f>'[1]неотложка с коэф'!O$31</f>
        <v>18</v>
      </c>
      <c r="K436" s="47">
        <f>'[1]неотложка с коэф'!V$31</f>
        <v>18</v>
      </c>
      <c r="L436" s="46">
        <f>SUM(M436:P436)</f>
        <v>109.43417813399999</v>
      </c>
      <c r="M436" s="46">
        <f>'[1]неотложка с коэф'!BS$31</f>
        <v>27.358544533499998</v>
      </c>
      <c r="N436" s="46">
        <f>'[1]неотложка с коэф'!CM$31</f>
        <v>27.358544533499998</v>
      </c>
      <c r="O436" s="46">
        <f>'[1]неотложка с коэф'!DG$31</f>
        <v>27.358544533499998</v>
      </c>
      <c r="P436" s="46">
        <f>'[1]неотложка с коэф'!EP$31</f>
        <v>27.358544533499998</v>
      </c>
      <c r="Q436" s="20">
        <f t="shared" si="109"/>
        <v>0</v>
      </c>
      <c r="R436" s="20">
        <f t="shared" si="110"/>
        <v>0</v>
      </c>
    </row>
    <row r="437" spans="2:18" s="21" customFormat="1" ht="15" customHeight="1" x14ac:dyDescent="0.25">
      <c r="B437" s="61"/>
      <c r="C437" s="28" t="s">
        <v>34</v>
      </c>
      <c r="D437" s="29" t="s">
        <v>33</v>
      </c>
      <c r="E437" s="62">
        <f>SUM(E438:E447)</f>
        <v>1844</v>
      </c>
      <c r="F437" s="62">
        <f t="shared" ref="F437:P437" si="114">SUM(F438:F447)</f>
        <v>3946.4337022500008</v>
      </c>
      <c r="G437" s="62">
        <f t="shared" si="114"/>
        <v>1844</v>
      </c>
      <c r="H437" s="62">
        <f t="shared" si="114"/>
        <v>355</v>
      </c>
      <c r="I437" s="62">
        <f t="shared" si="114"/>
        <v>359</v>
      </c>
      <c r="J437" s="62">
        <f t="shared" si="114"/>
        <v>542</v>
      </c>
      <c r="K437" s="62">
        <f t="shared" si="114"/>
        <v>588</v>
      </c>
      <c r="L437" s="62">
        <f t="shared" si="114"/>
        <v>3946.4337022500008</v>
      </c>
      <c r="M437" s="62">
        <f t="shared" si="114"/>
        <v>758.38012497000022</v>
      </c>
      <c r="N437" s="62">
        <f t="shared" si="114"/>
        <v>768.6018826200002</v>
      </c>
      <c r="O437" s="62">
        <f t="shared" si="114"/>
        <v>1139.2188545400002</v>
      </c>
      <c r="P437" s="62">
        <f t="shared" si="114"/>
        <v>1280.2328401199998</v>
      </c>
      <c r="Q437" s="20">
        <f t="shared" si="109"/>
        <v>0</v>
      </c>
      <c r="R437" s="20">
        <f t="shared" si="110"/>
        <v>0</v>
      </c>
    </row>
    <row r="438" spans="2:18" s="21" customFormat="1" ht="15" customHeight="1" x14ac:dyDescent="0.25">
      <c r="B438" s="61"/>
      <c r="C438" s="55" t="s">
        <v>15</v>
      </c>
      <c r="D438" s="23" t="s">
        <v>33</v>
      </c>
      <c r="E438" s="64">
        <f>[1]ДНХБ!W$82</f>
        <v>379</v>
      </c>
      <c r="F438" s="46">
        <f>[1]ДНХБ!EI$82</f>
        <v>1062.0591930000003</v>
      </c>
      <c r="G438" s="47">
        <f>SUM(H438:K438)</f>
        <v>379</v>
      </c>
      <c r="H438" s="47">
        <f>[1]ДНХБ!G$82</f>
        <v>69</v>
      </c>
      <c r="I438" s="47">
        <f>[1]ДНХБ!K$82</f>
        <v>72</v>
      </c>
      <c r="J438" s="47">
        <f>[1]ДНХБ!O$82</f>
        <v>106</v>
      </c>
      <c r="K438" s="47">
        <f>[1]ДНХБ!V$82</f>
        <v>132</v>
      </c>
      <c r="L438" s="46">
        <f>SUM(M438:P438)</f>
        <v>1062.0591930000001</v>
      </c>
      <c r="M438" s="46">
        <f>[1]ДНХБ!BG$82</f>
        <v>193.35642300000001</v>
      </c>
      <c r="N438" s="46">
        <f>[1]ДНХБ!CA$82</f>
        <v>201.76322400000006</v>
      </c>
      <c r="O438" s="46">
        <f>[1]ДНХБ!CU$82</f>
        <v>297.04030200000005</v>
      </c>
      <c r="P438" s="46">
        <f>[1]ДНХБ!ED$82</f>
        <v>369.89924400000007</v>
      </c>
      <c r="Q438" s="20">
        <f t="shared" si="109"/>
        <v>0</v>
      </c>
      <c r="R438" s="20">
        <f t="shared" si="110"/>
        <v>0</v>
      </c>
    </row>
    <row r="439" spans="2:18" s="21" customFormat="1" ht="15" customHeight="1" x14ac:dyDescent="0.25">
      <c r="B439" s="61"/>
      <c r="C439" s="55" t="s">
        <v>16</v>
      </c>
      <c r="D439" s="23" t="s">
        <v>33</v>
      </c>
      <c r="E439" s="64">
        <f>[1]ДНХБ!W$83</f>
        <v>582</v>
      </c>
      <c r="F439" s="46">
        <f>[1]ДНХБ!EI$83</f>
        <v>1081.4639144400001</v>
      </c>
      <c r="G439" s="47">
        <f t="shared" ref="G439:G447" si="115">SUM(H439:K439)</f>
        <v>582</v>
      </c>
      <c r="H439" s="47">
        <f>[1]ДНХБ!G$83</f>
        <v>124</v>
      </c>
      <c r="I439" s="47">
        <f>[1]ДНХБ!K$83</f>
        <v>124</v>
      </c>
      <c r="J439" s="47">
        <f>[1]ДНХБ!O$83</f>
        <v>188</v>
      </c>
      <c r="K439" s="47">
        <f>[1]ДНХБ!V$83</f>
        <v>146</v>
      </c>
      <c r="L439" s="46">
        <f t="shared" ref="L439:L447" si="116">SUM(M439:P439)</f>
        <v>1081.4639144400003</v>
      </c>
      <c r="M439" s="46">
        <f>[1]ДНХБ!BG$83</f>
        <v>230.41499208000005</v>
      </c>
      <c r="N439" s="46">
        <f>[1]ДНХБ!CA$83</f>
        <v>230.41499208000005</v>
      </c>
      <c r="O439" s="46">
        <f>[1]ДНХБ!CU$83</f>
        <v>349.33885896000004</v>
      </c>
      <c r="P439" s="46">
        <f>[1]ДНХБ!ED$83</f>
        <v>271.29507132000003</v>
      </c>
      <c r="Q439" s="20">
        <f t="shared" si="109"/>
        <v>0</v>
      </c>
      <c r="R439" s="20">
        <f t="shared" si="110"/>
        <v>0</v>
      </c>
    </row>
    <row r="440" spans="2:18" s="21" customFormat="1" ht="15" customHeight="1" x14ac:dyDescent="0.25">
      <c r="B440" s="61"/>
      <c r="C440" s="55" t="s">
        <v>23</v>
      </c>
      <c r="D440" s="23" t="s">
        <v>33</v>
      </c>
      <c r="E440" s="64">
        <f>[1]ДНХБ!W$84</f>
        <v>162</v>
      </c>
      <c r="F440" s="46">
        <f>[1]ДНХБ!EI$84</f>
        <v>357.12090647999997</v>
      </c>
      <c r="G440" s="47">
        <f t="shared" si="115"/>
        <v>162</v>
      </c>
      <c r="H440" s="47">
        <f>[1]ДНХБ!G$84</f>
        <v>4</v>
      </c>
      <c r="I440" s="47">
        <f>[1]ДНХБ!K$84</f>
        <v>6</v>
      </c>
      <c r="J440" s="47">
        <f>[1]ДНХБ!O$84</f>
        <v>6</v>
      </c>
      <c r="K440" s="47">
        <f>[1]ДНХБ!V$84</f>
        <v>146</v>
      </c>
      <c r="L440" s="46">
        <f t="shared" si="116"/>
        <v>357.12090647999997</v>
      </c>
      <c r="M440" s="46">
        <f>[1]ДНХБ!BG$84</f>
        <v>8.8178001600000009</v>
      </c>
      <c r="N440" s="46">
        <f>[1]ДНХБ!CA$84</f>
        <v>13.226700240000003</v>
      </c>
      <c r="O440" s="46">
        <f>[1]ДНХБ!CU$84</f>
        <v>13.226700240000003</v>
      </c>
      <c r="P440" s="46">
        <f>[1]ДНХБ!ED$84</f>
        <v>321.84970583999996</v>
      </c>
      <c r="Q440" s="20">
        <f t="shared" si="109"/>
        <v>0</v>
      </c>
      <c r="R440" s="20">
        <f t="shared" si="110"/>
        <v>0</v>
      </c>
    </row>
    <row r="441" spans="2:18" s="21" customFormat="1" ht="15" customHeight="1" x14ac:dyDescent="0.25">
      <c r="B441" s="61"/>
      <c r="C441" s="55" t="s">
        <v>18</v>
      </c>
      <c r="D441" s="23" t="s">
        <v>33</v>
      </c>
      <c r="E441" s="64">
        <f>[1]ДНХБ!W$85</f>
        <v>114</v>
      </c>
      <c r="F441" s="46">
        <f>[1]ДНХБ!EI$85</f>
        <v>318.02211324000001</v>
      </c>
      <c r="G441" s="47">
        <f t="shared" si="115"/>
        <v>114</v>
      </c>
      <c r="H441" s="47">
        <f>[1]ДНХБ!G$85</f>
        <v>30</v>
      </c>
      <c r="I441" s="47">
        <f>[1]ДНХБ!K$85</f>
        <v>30</v>
      </c>
      <c r="J441" s="47">
        <f>[1]ДНХБ!O$85</f>
        <v>34</v>
      </c>
      <c r="K441" s="47">
        <f>[1]ДНХБ!V$85</f>
        <v>20</v>
      </c>
      <c r="L441" s="46">
        <f t="shared" si="116"/>
        <v>318.02211324000007</v>
      </c>
      <c r="M441" s="46">
        <f>[1]ДНХБ!BG$85</f>
        <v>83.690029800000019</v>
      </c>
      <c r="N441" s="46">
        <f>[1]ДНХБ!CA$85</f>
        <v>83.690029800000019</v>
      </c>
      <c r="O441" s="46">
        <f>[1]ДНХБ!CU$85</f>
        <v>94.848700440000002</v>
      </c>
      <c r="P441" s="46">
        <f>[1]ДНХБ!ED$85</f>
        <v>55.793353200000006</v>
      </c>
      <c r="Q441" s="20">
        <f t="shared" si="109"/>
        <v>0</v>
      </c>
      <c r="R441" s="20">
        <f t="shared" si="110"/>
        <v>0</v>
      </c>
    </row>
    <row r="442" spans="2:18" s="21" customFormat="1" ht="15" customHeight="1" x14ac:dyDescent="0.25">
      <c r="B442" s="61"/>
      <c r="C442" s="55" t="s">
        <v>20</v>
      </c>
      <c r="D442" s="23" t="s">
        <v>33</v>
      </c>
      <c r="E442" s="64">
        <f>[1]ДНХБ!$W$86</f>
        <v>310</v>
      </c>
      <c r="F442" s="46">
        <f>[1]ДНХБ!EI$86</f>
        <v>613.6812669000002</v>
      </c>
      <c r="G442" s="47">
        <f t="shared" si="115"/>
        <v>310</v>
      </c>
      <c r="H442" s="47">
        <f>[1]ДНХБ!G$86</f>
        <v>64</v>
      </c>
      <c r="I442" s="47">
        <f>[1]ДНХБ!K$86</f>
        <v>64</v>
      </c>
      <c r="J442" s="47">
        <f>[1]ДНХБ!O$86</f>
        <v>116</v>
      </c>
      <c r="K442" s="47">
        <f>[1]ДНХБ!V$86</f>
        <v>66</v>
      </c>
      <c r="L442" s="46">
        <f t="shared" si="116"/>
        <v>613.68126690000008</v>
      </c>
      <c r="M442" s="46">
        <f>[1]ДНХБ!BG$86</f>
        <v>126.69548736000002</v>
      </c>
      <c r="N442" s="46">
        <f>[1]ДНХБ!CA$86</f>
        <v>126.69548736000002</v>
      </c>
      <c r="O442" s="46">
        <f>[1]ДНХБ!CU$86</f>
        <v>229.63557084000001</v>
      </c>
      <c r="P442" s="46">
        <f>[1]ДНХБ!ED$86</f>
        <v>130.65472134000001</v>
      </c>
      <c r="Q442" s="20">
        <f t="shared" si="109"/>
        <v>0</v>
      </c>
      <c r="R442" s="20">
        <f t="shared" si="110"/>
        <v>0</v>
      </c>
    </row>
    <row r="443" spans="2:18" s="21" customFormat="1" ht="15" customHeight="1" x14ac:dyDescent="0.25">
      <c r="B443" s="61"/>
      <c r="C443" s="55" t="s">
        <v>26</v>
      </c>
      <c r="D443" s="23" t="s">
        <v>33</v>
      </c>
      <c r="E443" s="64">
        <f>[1]ДНХБ!W$87</f>
        <v>0</v>
      </c>
      <c r="F443" s="46">
        <f>[1]ДНХБ!EI$87</f>
        <v>0</v>
      </c>
      <c r="G443" s="47">
        <f t="shared" si="115"/>
        <v>0</v>
      </c>
      <c r="H443" s="47">
        <f>[1]ДНХБ!G$87</f>
        <v>0</v>
      </c>
      <c r="I443" s="47">
        <f>[1]ДНХБ!K$87</f>
        <v>0</v>
      </c>
      <c r="J443" s="47">
        <f>[1]ДНХБ!O$87</f>
        <v>0</v>
      </c>
      <c r="K443" s="47">
        <f>[1]ДНХБ!V$87</f>
        <v>0</v>
      </c>
      <c r="L443" s="46">
        <f t="shared" si="116"/>
        <v>0</v>
      </c>
      <c r="M443" s="46">
        <f>[1]ДНХБ!BG$87</f>
        <v>0</v>
      </c>
      <c r="N443" s="46">
        <f>[1]ДНХБ!CA$87</f>
        <v>0</v>
      </c>
      <c r="O443" s="46">
        <f>[1]ДНХБ!CU$87</f>
        <v>0</v>
      </c>
      <c r="P443" s="46">
        <f>[1]ДНХБ!ED$87</f>
        <v>0</v>
      </c>
      <c r="Q443" s="20">
        <f t="shared" si="109"/>
        <v>0</v>
      </c>
      <c r="R443" s="20">
        <f t="shared" si="110"/>
        <v>0</v>
      </c>
    </row>
    <row r="444" spans="2:18" s="21" customFormat="1" ht="15" customHeight="1" x14ac:dyDescent="0.25">
      <c r="B444" s="61"/>
      <c r="C444" s="55" t="s">
        <v>35</v>
      </c>
      <c r="D444" s="23" t="s">
        <v>33</v>
      </c>
      <c r="E444" s="64">
        <f>[1]ДНХБ!W$88</f>
        <v>140</v>
      </c>
      <c r="F444" s="46">
        <f>[1]ДНХБ!EI$88</f>
        <v>215.98744440000007</v>
      </c>
      <c r="G444" s="47">
        <f t="shared" si="115"/>
        <v>140</v>
      </c>
      <c r="H444" s="47">
        <f>[1]ДНХБ!G$88</f>
        <v>30</v>
      </c>
      <c r="I444" s="47">
        <f>[1]ДНХБ!K$88</f>
        <v>30</v>
      </c>
      <c r="J444" s="47">
        <f>[1]ДНХБ!O$88</f>
        <v>48</v>
      </c>
      <c r="K444" s="47">
        <f>[1]ДНХБ!V$88</f>
        <v>32</v>
      </c>
      <c r="L444" s="46">
        <f t="shared" si="116"/>
        <v>215.98744440000004</v>
      </c>
      <c r="M444" s="46">
        <f>[1]ДНХБ!BG$88</f>
        <v>46.283023800000009</v>
      </c>
      <c r="N444" s="46">
        <f>[1]ДНХБ!CA$88</f>
        <v>46.283023800000009</v>
      </c>
      <c r="O444" s="46">
        <f>[1]ДНХБ!CU$88</f>
        <v>74.052838080000015</v>
      </c>
      <c r="P444" s="46">
        <f>[1]ДНХБ!ED$88</f>
        <v>49.36855872000001</v>
      </c>
      <c r="Q444" s="20">
        <f t="shared" si="109"/>
        <v>0</v>
      </c>
      <c r="R444" s="20">
        <f t="shared" si="110"/>
        <v>0</v>
      </c>
    </row>
    <row r="445" spans="2:18" s="21" customFormat="1" ht="15" customHeight="1" x14ac:dyDescent="0.25">
      <c r="B445" s="61"/>
      <c r="C445" s="55" t="s">
        <v>24</v>
      </c>
      <c r="D445" s="23" t="s">
        <v>33</v>
      </c>
      <c r="E445" s="64">
        <f>[1]ДНХБ!W$89</f>
        <v>78</v>
      </c>
      <c r="F445" s="46">
        <f>[1]ДНХБ!EI$89</f>
        <v>103.15470671999999</v>
      </c>
      <c r="G445" s="47">
        <f t="shared" si="115"/>
        <v>78</v>
      </c>
      <c r="H445" s="47">
        <f>[1]ДНХБ!G$89</f>
        <v>15</v>
      </c>
      <c r="I445" s="47">
        <f>[1]ДНХБ!K$89</f>
        <v>15</v>
      </c>
      <c r="J445" s="47">
        <f>[1]ДНХБ!O$89</f>
        <v>26</v>
      </c>
      <c r="K445" s="47">
        <f>[1]ДНХБ!V$89</f>
        <v>22</v>
      </c>
      <c r="L445" s="46">
        <f t="shared" si="116"/>
        <v>103.15470672000001</v>
      </c>
      <c r="M445" s="46">
        <f>[1]ДНХБ!BG$89</f>
        <v>19.8374436</v>
      </c>
      <c r="N445" s="46">
        <f>[1]ДНХБ!CA$89</f>
        <v>19.8374436</v>
      </c>
      <c r="O445" s="46">
        <f>[1]ДНХБ!CU$89</f>
        <v>34.384902240000002</v>
      </c>
      <c r="P445" s="46">
        <f>[1]ДНХБ!ED$89</f>
        <v>29.094917280000004</v>
      </c>
      <c r="Q445" s="20">
        <f t="shared" si="109"/>
        <v>0</v>
      </c>
      <c r="R445" s="20">
        <f t="shared" si="110"/>
        <v>0</v>
      </c>
    </row>
    <row r="446" spans="2:18" s="21" customFormat="1" ht="15" customHeight="1" x14ac:dyDescent="0.25">
      <c r="B446" s="61"/>
      <c r="C446" s="55" t="s">
        <v>22</v>
      </c>
      <c r="D446" s="23" t="s">
        <v>33</v>
      </c>
      <c r="E446" s="64">
        <f>[1]ДНХБ!W$90</f>
        <v>10</v>
      </c>
      <c r="F446" s="46">
        <f>[1]ДНХБ!EI$90</f>
        <v>15.962060400000002</v>
      </c>
      <c r="G446" s="47">
        <f t="shared" si="115"/>
        <v>10</v>
      </c>
      <c r="H446" s="47">
        <f>[1]ДНХБ!G$90</f>
        <v>0</v>
      </c>
      <c r="I446" s="47">
        <f>[1]ДНХБ!K$90</f>
        <v>0</v>
      </c>
      <c r="J446" s="47">
        <f>[1]ДНХБ!O$90</f>
        <v>0</v>
      </c>
      <c r="K446" s="47">
        <f>[1]ДНХБ!V$90</f>
        <v>10</v>
      </c>
      <c r="L446" s="46">
        <f t="shared" si="116"/>
        <v>15.962060400000002</v>
      </c>
      <c r="M446" s="46">
        <f>[1]ДНХБ!BG$90</f>
        <v>0</v>
      </c>
      <c r="N446" s="46">
        <f>[1]ДНХБ!CA$90</f>
        <v>0</v>
      </c>
      <c r="O446" s="46">
        <f>[1]ДНХБ!CU$90</f>
        <v>0</v>
      </c>
      <c r="P446" s="46">
        <f>[1]ДНХБ!ED$90</f>
        <v>15.962060400000002</v>
      </c>
      <c r="Q446" s="20">
        <f t="shared" si="109"/>
        <v>0</v>
      </c>
      <c r="R446" s="20">
        <f t="shared" si="110"/>
        <v>0</v>
      </c>
    </row>
    <row r="447" spans="2:18" s="21" customFormat="1" ht="15" customHeight="1" x14ac:dyDescent="0.25">
      <c r="B447" s="61"/>
      <c r="C447" s="55" t="s">
        <v>21</v>
      </c>
      <c r="D447" s="23" t="s">
        <v>33</v>
      </c>
      <c r="E447" s="64">
        <f>[1]ДНХБ!W$91</f>
        <v>69</v>
      </c>
      <c r="F447" s="46">
        <f>[1]ДНХБ!EI$91</f>
        <v>178.98209667000003</v>
      </c>
      <c r="G447" s="47">
        <f t="shared" si="115"/>
        <v>69</v>
      </c>
      <c r="H447" s="47">
        <f>[1]ДНХБ!G$91</f>
        <v>19</v>
      </c>
      <c r="I447" s="47">
        <f>[1]ДНХБ!K$91</f>
        <v>18</v>
      </c>
      <c r="J447" s="47">
        <f>[1]ДНХБ!O$91</f>
        <v>18</v>
      </c>
      <c r="K447" s="47">
        <f>[1]ДНХБ!V$91</f>
        <v>14</v>
      </c>
      <c r="L447" s="46">
        <f t="shared" si="116"/>
        <v>178.98209667000003</v>
      </c>
      <c r="M447" s="46">
        <f>[1]ДНХБ!BG$91</f>
        <v>49.284925170000008</v>
      </c>
      <c r="N447" s="46">
        <f>[1]ДНХБ!CA$91</f>
        <v>46.690981740000005</v>
      </c>
      <c r="O447" s="46">
        <f>[1]ДНХБ!CU$91</f>
        <v>46.690981740000005</v>
      </c>
      <c r="P447" s="46">
        <f>[1]ДНХБ!ED$91</f>
        <v>36.315208020000007</v>
      </c>
      <c r="Q447" s="20">
        <f t="shared" si="109"/>
        <v>0</v>
      </c>
      <c r="R447" s="20">
        <f t="shared" si="110"/>
        <v>0</v>
      </c>
    </row>
    <row r="448" spans="2:18" s="21" customFormat="1" ht="15" customHeight="1" x14ac:dyDescent="0.25">
      <c r="B448" s="61"/>
      <c r="C448" s="28" t="s">
        <v>36</v>
      </c>
      <c r="D448" s="29" t="s">
        <v>33</v>
      </c>
      <c r="E448" s="62">
        <f>E449+E450</f>
        <v>780</v>
      </c>
      <c r="F448" s="62">
        <f t="shared" ref="F448:P448" si="117">F449+F450</f>
        <v>2010.2304000000001</v>
      </c>
      <c r="G448" s="62">
        <f t="shared" si="117"/>
        <v>780</v>
      </c>
      <c r="H448" s="62">
        <f t="shared" si="117"/>
        <v>195</v>
      </c>
      <c r="I448" s="62">
        <f t="shared" si="117"/>
        <v>195</v>
      </c>
      <c r="J448" s="62">
        <f t="shared" si="117"/>
        <v>195</v>
      </c>
      <c r="K448" s="62">
        <f t="shared" si="117"/>
        <v>195</v>
      </c>
      <c r="L448" s="62">
        <f t="shared" si="117"/>
        <v>2010.2304000000001</v>
      </c>
      <c r="M448" s="62">
        <f t="shared" si="117"/>
        <v>502.55760000000004</v>
      </c>
      <c r="N448" s="62">
        <f t="shared" si="117"/>
        <v>502.55760000000004</v>
      </c>
      <c r="O448" s="62">
        <f t="shared" si="117"/>
        <v>502.55760000000004</v>
      </c>
      <c r="P448" s="62">
        <f t="shared" si="117"/>
        <v>502.55760000000004</v>
      </c>
      <c r="Q448" s="20">
        <f t="shared" si="109"/>
        <v>0</v>
      </c>
      <c r="R448" s="20">
        <f t="shared" si="110"/>
        <v>0</v>
      </c>
    </row>
    <row r="449" spans="2:18" s="21" customFormat="1" ht="15" customHeight="1" x14ac:dyDescent="0.25">
      <c r="B449" s="61"/>
      <c r="C449" s="36" t="s">
        <v>37</v>
      </c>
      <c r="D449" s="23" t="s">
        <v>33</v>
      </c>
      <c r="E449" s="64">
        <f>[1]ФАП!W$32</f>
        <v>360</v>
      </c>
      <c r="F449" s="46">
        <f>[1]ФАП!EP$32</f>
        <v>927.79864615384622</v>
      </c>
      <c r="G449" s="47">
        <f>SUM(H449:K449)</f>
        <v>360</v>
      </c>
      <c r="H449" s="47">
        <f>[1]ФАП!G$32</f>
        <v>90</v>
      </c>
      <c r="I449" s="47">
        <f>[1]ФАП!K$32</f>
        <v>90</v>
      </c>
      <c r="J449" s="47">
        <f>[1]ФАП!O$32</f>
        <v>90</v>
      </c>
      <c r="K449" s="47">
        <f>[1]ФАП!V$32</f>
        <v>90</v>
      </c>
      <c r="L449" s="47">
        <f>SUM(M449:P449)</f>
        <v>927.79864615384622</v>
      </c>
      <c r="M449" s="46">
        <f>[1]ФАП!BN$32</f>
        <v>231.94966153846156</v>
      </c>
      <c r="N449" s="46">
        <f>[1]ФАП!CH$32</f>
        <v>231.94966153846156</v>
      </c>
      <c r="O449" s="46">
        <f>[1]ФАП!DB$32</f>
        <v>231.94966153846156</v>
      </c>
      <c r="P449" s="46">
        <f>[1]ФАП!EK$32</f>
        <v>231.94966153846156</v>
      </c>
      <c r="Q449" s="20">
        <f t="shared" si="109"/>
        <v>0</v>
      </c>
      <c r="R449" s="20">
        <f t="shared" si="110"/>
        <v>0</v>
      </c>
    </row>
    <row r="450" spans="2:18" s="21" customFormat="1" ht="15" customHeight="1" x14ac:dyDescent="0.25">
      <c r="B450" s="61"/>
      <c r="C450" s="36" t="s">
        <v>38</v>
      </c>
      <c r="D450" s="23" t="s">
        <v>33</v>
      </c>
      <c r="E450" s="64">
        <f>[1]ФАП!W$33</f>
        <v>420</v>
      </c>
      <c r="F450" s="46">
        <f>[1]ФАП!EP$33</f>
        <v>1082.4317538461539</v>
      </c>
      <c r="G450" s="47">
        <f>SUM(H450:K450)</f>
        <v>420</v>
      </c>
      <c r="H450" s="47">
        <f>[1]ФАП!G$33</f>
        <v>105</v>
      </c>
      <c r="I450" s="47">
        <f>[1]ФАП!K$33</f>
        <v>105</v>
      </c>
      <c r="J450" s="47">
        <f>[1]ФАП!O$33</f>
        <v>105</v>
      </c>
      <c r="K450" s="47">
        <f>[1]ФАП!V$33</f>
        <v>105</v>
      </c>
      <c r="L450" s="47">
        <f>SUM(M450:P450)</f>
        <v>1082.4317538461539</v>
      </c>
      <c r="M450" s="46">
        <f>[1]ФАП!BN$33</f>
        <v>270.60793846153848</v>
      </c>
      <c r="N450" s="46">
        <f>[1]ФАП!CH$33</f>
        <v>270.60793846153848</v>
      </c>
      <c r="O450" s="46">
        <f>[1]ФАП!DB$33</f>
        <v>270.60793846153848</v>
      </c>
      <c r="P450" s="46">
        <f>[1]ФАП!EK$33</f>
        <v>270.60793846153848</v>
      </c>
      <c r="Q450" s="20">
        <f t="shared" si="109"/>
        <v>0</v>
      </c>
      <c r="R450" s="20">
        <f t="shared" si="110"/>
        <v>0</v>
      </c>
    </row>
    <row r="451" spans="2:18" s="21" customFormat="1" ht="15" customHeight="1" x14ac:dyDescent="0.25">
      <c r="B451" s="61"/>
      <c r="C451" s="28" t="s">
        <v>40</v>
      </c>
      <c r="D451" s="29" t="s">
        <v>33</v>
      </c>
      <c r="E451" s="62">
        <f>SUM(E452:E461)</f>
        <v>5455</v>
      </c>
      <c r="F451" s="62">
        <f t="shared" ref="F451:P451" si="118">SUM(F452:F461)</f>
        <v>1580.5011039999999</v>
      </c>
      <c r="G451" s="62">
        <f t="shared" si="118"/>
        <v>5455</v>
      </c>
      <c r="H451" s="62">
        <f t="shared" si="118"/>
        <v>1288</v>
      </c>
      <c r="I451" s="62">
        <f t="shared" si="118"/>
        <v>1288</v>
      </c>
      <c r="J451" s="62">
        <f t="shared" si="118"/>
        <v>1306</v>
      </c>
      <c r="K451" s="62">
        <f t="shared" si="118"/>
        <v>1573</v>
      </c>
      <c r="L451" s="62">
        <f t="shared" si="118"/>
        <v>1580.5011039999999</v>
      </c>
      <c r="M451" s="62">
        <f t="shared" si="118"/>
        <v>368.86696000000006</v>
      </c>
      <c r="N451" s="62">
        <f t="shared" si="118"/>
        <v>368.86696000000001</v>
      </c>
      <c r="O451" s="62">
        <f t="shared" si="118"/>
        <v>373.16339199999993</v>
      </c>
      <c r="P451" s="62">
        <f t="shared" si="118"/>
        <v>469.603792</v>
      </c>
      <c r="Q451" s="20">
        <f t="shared" si="109"/>
        <v>0</v>
      </c>
      <c r="R451" s="20">
        <f t="shared" si="110"/>
        <v>0</v>
      </c>
    </row>
    <row r="452" spans="2:18" s="21" customFormat="1" ht="15" customHeight="1" x14ac:dyDescent="0.25">
      <c r="B452" s="61"/>
      <c r="C452" s="37" t="s">
        <v>15</v>
      </c>
      <c r="D452" s="23" t="s">
        <v>33</v>
      </c>
      <c r="E452" s="64">
        <f>'[1]разовые без стом'!W$86</f>
        <v>1947</v>
      </c>
      <c r="F452" s="46">
        <f>'[1]разовые без стом'!EV$86</f>
        <v>703.25639999999999</v>
      </c>
      <c r="G452" s="47">
        <f>SUM(H452:K452)</f>
        <v>1947</v>
      </c>
      <c r="H452" s="47">
        <f>'[1]разовые без стом'!G$86</f>
        <v>420</v>
      </c>
      <c r="I452" s="47">
        <f>'[1]разовые без стом'!K$86</f>
        <v>420</v>
      </c>
      <c r="J452" s="47">
        <f>'[1]разовые без стом'!O$86</f>
        <v>420</v>
      </c>
      <c r="K452" s="47">
        <f>'[1]разовые без стом'!V$86</f>
        <v>687</v>
      </c>
      <c r="L452" s="46">
        <f>SUM(M452:P452)</f>
        <v>703.25639999999999</v>
      </c>
      <c r="M452" s="46">
        <f>'[1]разовые без стом'!BP$86</f>
        <v>151.70400000000001</v>
      </c>
      <c r="N452" s="46">
        <f>'[1]разовые без стом'!CL$86</f>
        <v>151.70400000000001</v>
      </c>
      <c r="O452" s="46">
        <f>'[1]разовые без стом'!DH$86</f>
        <v>151.70400000000001</v>
      </c>
      <c r="P452" s="46">
        <f>'[1]разовые без стом'!EQ$86</f>
        <v>248.14439999999999</v>
      </c>
      <c r="Q452" s="20">
        <f t="shared" si="109"/>
        <v>0</v>
      </c>
      <c r="R452" s="20">
        <f t="shared" si="110"/>
        <v>0</v>
      </c>
    </row>
    <row r="453" spans="2:18" s="21" customFormat="1" ht="15" customHeight="1" x14ac:dyDescent="0.25">
      <c r="B453" s="61"/>
      <c r="C453" s="37" t="s">
        <v>16</v>
      </c>
      <c r="D453" s="23" t="s">
        <v>33</v>
      </c>
      <c r="E453" s="64">
        <f>'[1]разовые без стом'!W$87</f>
        <v>1680</v>
      </c>
      <c r="F453" s="46">
        <f>'[1]разовые без стом'!EV$87</f>
        <v>402.38015999999999</v>
      </c>
      <c r="G453" s="47">
        <f t="shared" ref="G453:G461" si="119">SUM(H453:K453)</f>
        <v>1680</v>
      </c>
      <c r="H453" s="47">
        <f>'[1]разовые без стом'!G$87</f>
        <v>420</v>
      </c>
      <c r="I453" s="47">
        <f>'[1]разовые без стом'!K$87</f>
        <v>420</v>
      </c>
      <c r="J453" s="47">
        <f>'[1]разовые без стом'!O$87</f>
        <v>420</v>
      </c>
      <c r="K453" s="47">
        <f>'[1]разовые без стом'!V$87</f>
        <v>420</v>
      </c>
      <c r="L453" s="46">
        <f t="shared" ref="L453:L461" si="120">SUM(M453:P453)</f>
        <v>402.38015999999999</v>
      </c>
      <c r="M453" s="46">
        <f>'[1]разовые без стом'!BP$87</f>
        <v>100.59504000000001</v>
      </c>
      <c r="N453" s="46">
        <f>'[1]разовые без стом'!CL$87</f>
        <v>100.59504</v>
      </c>
      <c r="O453" s="46">
        <f>'[1]разовые без стом'!DH$87</f>
        <v>100.59504</v>
      </c>
      <c r="P453" s="46">
        <f>'[1]разовые без стом'!EQ$87</f>
        <v>100.59504</v>
      </c>
      <c r="Q453" s="20">
        <f t="shared" si="109"/>
        <v>0</v>
      </c>
      <c r="R453" s="20">
        <f t="shared" si="110"/>
        <v>0</v>
      </c>
    </row>
    <row r="454" spans="2:18" s="21" customFormat="1" ht="15" customHeight="1" x14ac:dyDescent="0.25">
      <c r="B454" s="61"/>
      <c r="C454" s="37" t="s">
        <v>23</v>
      </c>
      <c r="D454" s="23" t="s">
        <v>33</v>
      </c>
      <c r="E454" s="64">
        <f>'[1]разовые без стом'!W$88</f>
        <v>240</v>
      </c>
      <c r="F454" s="46">
        <f>'[1]разовые без стом'!EV$88</f>
        <v>68.194559999999996</v>
      </c>
      <c r="G454" s="47">
        <f t="shared" si="119"/>
        <v>240</v>
      </c>
      <c r="H454" s="47">
        <f>'[1]разовые без стом'!G$88</f>
        <v>60</v>
      </c>
      <c r="I454" s="47">
        <f>'[1]разовые без стом'!K$88</f>
        <v>60</v>
      </c>
      <c r="J454" s="47">
        <f>'[1]разовые без стом'!O$88</f>
        <v>60</v>
      </c>
      <c r="K454" s="47">
        <f>'[1]разовые без стом'!V$88</f>
        <v>60</v>
      </c>
      <c r="L454" s="46">
        <f t="shared" si="120"/>
        <v>68.194559999999996</v>
      </c>
      <c r="M454" s="46">
        <f>'[1]разовые без стом'!BP$88</f>
        <v>17.048639999999999</v>
      </c>
      <c r="N454" s="46">
        <f>'[1]разовые без стом'!CL$88</f>
        <v>17.048639999999999</v>
      </c>
      <c r="O454" s="46">
        <f>'[1]разовые без стом'!DH$88</f>
        <v>17.048639999999999</v>
      </c>
      <c r="P454" s="46">
        <f>'[1]разовые без стом'!EQ$88</f>
        <v>17.048639999999999</v>
      </c>
      <c r="Q454" s="20">
        <f t="shared" si="109"/>
        <v>0</v>
      </c>
      <c r="R454" s="20">
        <f t="shared" si="110"/>
        <v>0</v>
      </c>
    </row>
    <row r="455" spans="2:18" s="21" customFormat="1" ht="15" customHeight="1" x14ac:dyDescent="0.25">
      <c r="B455" s="61"/>
      <c r="C455" s="37" t="s">
        <v>18</v>
      </c>
      <c r="D455" s="23" t="s">
        <v>33</v>
      </c>
      <c r="E455" s="64">
        <f>'[1]разовые без стом'!W$89</f>
        <v>240</v>
      </c>
      <c r="F455" s="46">
        <f>'[1]разовые без стом'!EV$89</f>
        <v>86.298239999999993</v>
      </c>
      <c r="G455" s="47">
        <f t="shared" si="119"/>
        <v>240</v>
      </c>
      <c r="H455" s="47">
        <f>'[1]разовые без стом'!G$89</f>
        <v>60</v>
      </c>
      <c r="I455" s="47">
        <f>'[1]разовые без стом'!K$89</f>
        <v>60</v>
      </c>
      <c r="J455" s="47">
        <f>'[1]разовые без стом'!O$89</f>
        <v>60</v>
      </c>
      <c r="K455" s="47">
        <f>'[1]разовые без стом'!V$89</f>
        <v>60</v>
      </c>
      <c r="L455" s="46">
        <f t="shared" si="120"/>
        <v>86.298239999999993</v>
      </c>
      <c r="M455" s="46">
        <f>'[1]разовые без стом'!BP$89</f>
        <v>21.574560000000002</v>
      </c>
      <c r="N455" s="46">
        <f>'[1]разовые без стом'!CL$89</f>
        <v>21.574559999999998</v>
      </c>
      <c r="O455" s="46">
        <f>'[1]разовые без стом'!DH$89</f>
        <v>21.574559999999998</v>
      </c>
      <c r="P455" s="46">
        <f>'[1]разовые без стом'!EQ$89</f>
        <v>21.574559999999998</v>
      </c>
      <c r="Q455" s="20">
        <f t="shared" si="109"/>
        <v>0</v>
      </c>
      <c r="R455" s="20">
        <f t="shared" si="110"/>
        <v>0</v>
      </c>
    </row>
    <row r="456" spans="2:18" s="21" customFormat="1" ht="15" customHeight="1" x14ac:dyDescent="0.25">
      <c r="B456" s="61"/>
      <c r="C456" s="37" t="s">
        <v>20</v>
      </c>
      <c r="D456" s="23" t="s">
        <v>33</v>
      </c>
      <c r="E456" s="64">
        <f>'[1]разовые без стом'!W$90</f>
        <v>360</v>
      </c>
      <c r="F456" s="46">
        <f>'[1]разовые без стом'!EV$90</f>
        <v>91.859039999999993</v>
      </c>
      <c r="G456" s="47">
        <f t="shared" si="119"/>
        <v>360</v>
      </c>
      <c r="H456" s="47">
        <f>'[1]разовые без стом'!G$90</f>
        <v>84</v>
      </c>
      <c r="I456" s="47">
        <f>'[1]разовые без стом'!K$90</f>
        <v>84</v>
      </c>
      <c r="J456" s="47">
        <f>'[1]разовые без стом'!O$90</f>
        <v>96</v>
      </c>
      <c r="K456" s="47">
        <f>'[1]разовые без стом'!V$90</f>
        <v>96</v>
      </c>
      <c r="L456" s="46">
        <f t="shared" si="120"/>
        <v>91.859039999999993</v>
      </c>
      <c r="M456" s="46">
        <f>'[1]разовые без стом'!BP$90</f>
        <v>21.433775999999995</v>
      </c>
      <c r="N456" s="46">
        <f>'[1]разовые без стом'!CL$90</f>
        <v>21.433776000000002</v>
      </c>
      <c r="O456" s="46">
        <f>'[1]разовые без стом'!DH$90</f>
        <v>24.495743999999998</v>
      </c>
      <c r="P456" s="46">
        <f>'[1]разовые без стом'!EQ$90</f>
        <v>24.495743999999998</v>
      </c>
      <c r="Q456" s="20">
        <f t="shared" si="109"/>
        <v>0</v>
      </c>
      <c r="R456" s="20">
        <f t="shared" si="110"/>
        <v>0</v>
      </c>
    </row>
    <row r="457" spans="2:18" s="21" customFormat="1" ht="15" customHeight="1" x14ac:dyDescent="0.25">
      <c r="B457" s="61"/>
      <c r="C457" s="37" t="s">
        <v>41</v>
      </c>
      <c r="D457" s="23" t="s">
        <v>33</v>
      </c>
      <c r="E457" s="64">
        <f>'[1]разовые без стом'!W$91</f>
        <v>208</v>
      </c>
      <c r="F457" s="46">
        <f>'[1]разовые без стом'!EV$91</f>
        <v>69.544383999999994</v>
      </c>
      <c r="G457" s="47">
        <f t="shared" si="119"/>
        <v>208</v>
      </c>
      <c r="H457" s="47">
        <f>'[1]разовые без стом'!G$91</f>
        <v>52</v>
      </c>
      <c r="I457" s="47">
        <f>'[1]разовые без стом'!K$91</f>
        <v>52</v>
      </c>
      <c r="J457" s="47">
        <f>'[1]разовые без стом'!O$91</f>
        <v>52</v>
      </c>
      <c r="K457" s="47">
        <f>'[1]разовые без стом'!V$91</f>
        <v>52</v>
      </c>
      <c r="L457" s="46">
        <f t="shared" si="120"/>
        <v>69.544383999999994</v>
      </c>
      <c r="M457" s="46">
        <f>'[1]разовые без стом'!BP$91</f>
        <v>17.386095999999998</v>
      </c>
      <c r="N457" s="46">
        <f>'[1]разовые без стом'!CL$91</f>
        <v>17.386095999999998</v>
      </c>
      <c r="O457" s="46">
        <f>'[1]разовые без стом'!DH$91</f>
        <v>17.386095999999998</v>
      </c>
      <c r="P457" s="46">
        <f>'[1]разовые без стом'!EQ$91</f>
        <v>17.386095999999998</v>
      </c>
      <c r="Q457" s="20">
        <f t="shared" si="109"/>
        <v>0</v>
      </c>
      <c r="R457" s="20">
        <f t="shared" si="110"/>
        <v>0</v>
      </c>
    </row>
    <row r="458" spans="2:18" s="21" customFormat="1" ht="15" customHeight="1" x14ac:dyDescent="0.25">
      <c r="B458" s="61"/>
      <c r="C458" s="37" t="s">
        <v>35</v>
      </c>
      <c r="D458" s="23" t="s">
        <v>33</v>
      </c>
      <c r="E458" s="64">
        <f>'[1]разовые без стом'!W$92</f>
        <v>180</v>
      </c>
      <c r="F458" s="46">
        <f>'[1]разовые без стом'!EV$92</f>
        <v>35.794080000000001</v>
      </c>
      <c r="G458" s="47">
        <f t="shared" si="119"/>
        <v>180</v>
      </c>
      <c r="H458" s="47">
        <f>'[1]разовые без стом'!G$92</f>
        <v>45</v>
      </c>
      <c r="I458" s="47">
        <f>'[1]разовые без стом'!K$92</f>
        <v>45</v>
      </c>
      <c r="J458" s="47">
        <f>'[1]разовые без стом'!O$92</f>
        <v>45</v>
      </c>
      <c r="K458" s="47">
        <f>'[1]разовые без стом'!V$92</f>
        <v>45</v>
      </c>
      <c r="L458" s="46">
        <f t="shared" si="120"/>
        <v>35.794080000000001</v>
      </c>
      <c r="M458" s="46">
        <f>'[1]разовые без стом'!BP$92</f>
        <v>8.9485200000000003</v>
      </c>
      <c r="N458" s="46">
        <f>'[1]разовые без стом'!CL$92</f>
        <v>8.9485200000000003</v>
      </c>
      <c r="O458" s="46">
        <f>'[1]разовые без стом'!DH$92</f>
        <v>8.9485200000000003</v>
      </c>
      <c r="P458" s="46">
        <f>'[1]разовые без стом'!EQ$92</f>
        <v>8.9485200000000003</v>
      </c>
      <c r="Q458" s="20">
        <f t="shared" si="109"/>
        <v>0</v>
      </c>
      <c r="R458" s="20">
        <f t="shared" si="110"/>
        <v>0</v>
      </c>
    </row>
    <row r="459" spans="2:18" s="21" customFormat="1" ht="15" customHeight="1" x14ac:dyDescent="0.25">
      <c r="B459" s="61"/>
      <c r="C459" s="37" t="s">
        <v>24</v>
      </c>
      <c r="D459" s="23" t="s">
        <v>33</v>
      </c>
      <c r="E459" s="64">
        <f>'[1]разовые без стом'!W$93</f>
        <v>180</v>
      </c>
      <c r="F459" s="46">
        <f>'[1]разовые без стом'!EV$93</f>
        <v>30.683519999999998</v>
      </c>
      <c r="G459" s="47">
        <f t="shared" si="119"/>
        <v>180</v>
      </c>
      <c r="H459" s="47">
        <f>'[1]разовые без стом'!G$93</f>
        <v>45</v>
      </c>
      <c r="I459" s="47">
        <f>'[1]разовые без стом'!K$93</f>
        <v>45</v>
      </c>
      <c r="J459" s="47">
        <f>'[1]разовые без стом'!O$93</f>
        <v>45</v>
      </c>
      <c r="K459" s="47">
        <f>'[1]разовые без стом'!V$93</f>
        <v>45</v>
      </c>
      <c r="L459" s="46">
        <f t="shared" si="120"/>
        <v>30.683519999999998</v>
      </c>
      <c r="M459" s="46">
        <f>'[1]разовые без стом'!BP$93</f>
        <v>7.6708799999999986</v>
      </c>
      <c r="N459" s="46">
        <f>'[1]разовые без стом'!CL$93</f>
        <v>7.6708799999999995</v>
      </c>
      <c r="O459" s="46">
        <f>'[1]разовые без стом'!DH$93</f>
        <v>7.6708799999999995</v>
      </c>
      <c r="P459" s="46">
        <f>'[1]разовые без стом'!EQ$93</f>
        <v>7.6708799999999995</v>
      </c>
      <c r="Q459" s="20">
        <f t="shared" si="109"/>
        <v>0</v>
      </c>
      <c r="R459" s="20">
        <f t="shared" si="110"/>
        <v>0</v>
      </c>
    </row>
    <row r="460" spans="2:18" s="21" customFormat="1" ht="15" customHeight="1" x14ac:dyDescent="0.25">
      <c r="B460" s="61"/>
      <c r="C460" s="37" t="s">
        <v>26</v>
      </c>
      <c r="D460" s="23" t="s">
        <v>33</v>
      </c>
      <c r="E460" s="64">
        <f>'[1]разовые без стом'!W$94</f>
        <v>180</v>
      </c>
      <c r="F460" s="46">
        <f>'[1]разовые без стом'!EV$94</f>
        <v>43.112159999999989</v>
      </c>
      <c r="G460" s="47">
        <f t="shared" si="119"/>
        <v>180</v>
      </c>
      <c r="H460" s="47">
        <f>'[1]разовые без стом'!G$94</f>
        <v>45</v>
      </c>
      <c r="I460" s="47">
        <f>'[1]разовые без стом'!K$94</f>
        <v>45</v>
      </c>
      <c r="J460" s="47">
        <f>'[1]разовые без стом'!O$94</f>
        <v>45</v>
      </c>
      <c r="K460" s="47">
        <f>'[1]разовые без стом'!V$94</f>
        <v>45</v>
      </c>
      <c r="L460" s="46">
        <f t="shared" si="120"/>
        <v>43.112159999999989</v>
      </c>
      <c r="M460" s="46">
        <f>'[1]разовые без стом'!BP$94</f>
        <v>10.778039999999999</v>
      </c>
      <c r="N460" s="46">
        <f>'[1]разовые без стом'!CL$94</f>
        <v>10.778039999999997</v>
      </c>
      <c r="O460" s="46">
        <f>'[1]разовые без стом'!DH$94</f>
        <v>10.778039999999997</v>
      </c>
      <c r="P460" s="46">
        <f>'[1]разовые без стом'!EQ$94</f>
        <v>10.778039999999997</v>
      </c>
      <c r="Q460" s="20">
        <f t="shared" si="109"/>
        <v>0</v>
      </c>
      <c r="R460" s="20">
        <f t="shared" si="110"/>
        <v>0</v>
      </c>
    </row>
    <row r="461" spans="2:18" s="21" customFormat="1" ht="15" customHeight="1" x14ac:dyDescent="0.25">
      <c r="B461" s="61"/>
      <c r="C461" s="37" t="s">
        <v>22</v>
      </c>
      <c r="D461" s="23" t="s">
        <v>33</v>
      </c>
      <c r="E461" s="64">
        <f>'[1]разовые без стом'!W$95</f>
        <v>240</v>
      </c>
      <c r="F461" s="46">
        <f>'[1]разовые без стом'!EV$95</f>
        <v>49.378559999999993</v>
      </c>
      <c r="G461" s="47">
        <f t="shared" si="119"/>
        <v>240</v>
      </c>
      <c r="H461" s="47">
        <f>'[1]разовые без стом'!G$95</f>
        <v>57</v>
      </c>
      <c r="I461" s="47">
        <f>'[1]разовые без стом'!K$95</f>
        <v>57</v>
      </c>
      <c r="J461" s="47">
        <f>'[1]разовые без стом'!O$95</f>
        <v>63</v>
      </c>
      <c r="K461" s="47">
        <f>'[1]разовые без стом'!V$95</f>
        <v>63</v>
      </c>
      <c r="L461" s="46">
        <f t="shared" si="120"/>
        <v>49.37856</v>
      </c>
      <c r="M461" s="46">
        <f>'[1]разовые без стом'!BP$95</f>
        <v>11.727408</v>
      </c>
      <c r="N461" s="46">
        <f>'[1]разовые без стом'!CL$95</f>
        <v>11.727408</v>
      </c>
      <c r="O461" s="46">
        <f>'[1]разовые без стом'!DH$95</f>
        <v>12.961872</v>
      </c>
      <c r="P461" s="46">
        <f>'[1]разовые без стом'!EQ$95</f>
        <v>12.961872</v>
      </c>
      <c r="Q461" s="20">
        <f t="shared" si="109"/>
        <v>0</v>
      </c>
      <c r="R461" s="20">
        <f t="shared" si="110"/>
        <v>0</v>
      </c>
    </row>
    <row r="462" spans="2:18" s="21" customFormat="1" ht="15" customHeight="1" x14ac:dyDescent="0.25">
      <c r="B462" s="61"/>
      <c r="C462" s="28" t="s">
        <v>42</v>
      </c>
      <c r="D462" s="29" t="s">
        <v>33</v>
      </c>
      <c r="E462" s="62">
        <f>SUM(E463:E472)</f>
        <v>4218</v>
      </c>
      <c r="F462" s="62">
        <f t="shared" ref="F462:P462" si="121">SUM(F463:F472)</f>
        <v>507.26264400000002</v>
      </c>
      <c r="G462" s="62">
        <f t="shared" si="121"/>
        <v>4218</v>
      </c>
      <c r="H462" s="62">
        <f t="shared" si="121"/>
        <v>983</v>
      </c>
      <c r="I462" s="62">
        <f t="shared" si="121"/>
        <v>991</v>
      </c>
      <c r="J462" s="62">
        <f t="shared" si="121"/>
        <v>1123</v>
      </c>
      <c r="K462" s="62">
        <f t="shared" si="121"/>
        <v>1121</v>
      </c>
      <c r="L462" s="62">
        <f t="shared" si="121"/>
        <v>507.26264400000002</v>
      </c>
      <c r="M462" s="62">
        <f t="shared" si="121"/>
        <v>117.93170399999998</v>
      </c>
      <c r="N462" s="62">
        <f t="shared" si="121"/>
        <v>118.76847600000001</v>
      </c>
      <c r="O462" s="62">
        <f t="shared" si="121"/>
        <v>135.33394799999999</v>
      </c>
      <c r="P462" s="62">
        <f t="shared" si="121"/>
        <v>135.22851599999998</v>
      </c>
      <c r="Q462" s="20">
        <f t="shared" si="109"/>
        <v>0</v>
      </c>
      <c r="R462" s="20">
        <f t="shared" si="110"/>
        <v>0</v>
      </c>
    </row>
    <row r="463" spans="2:18" s="21" customFormat="1" ht="15" customHeight="1" x14ac:dyDescent="0.25">
      <c r="B463" s="61"/>
      <c r="C463" s="35" t="s">
        <v>15</v>
      </c>
      <c r="D463" s="23" t="s">
        <v>33</v>
      </c>
      <c r="E463" s="64">
        <f>[1]иные!W$85</f>
        <v>1152</v>
      </c>
      <c r="F463" s="46">
        <f>[1]иные!EK$85</f>
        <v>178.3296</v>
      </c>
      <c r="G463" s="47">
        <f>SUM(H463:K463)</f>
        <v>1152</v>
      </c>
      <c r="H463" s="47">
        <f>[1]иные!G$85</f>
        <v>260</v>
      </c>
      <c r="I463" s="47">
        <f>[1]иные!K$85</f>
        <v>260</v>
      </c>
      <c r="J463" s="47">
        <f>[1]иные!O$85</f>
        <v>315</v>
      </c>
      <c r="K463" s="47">
        <f>[1]иные!V$85</f>
        <v>317</v>
      </c>
      <c r="L463" s="46">
        <f>SUM(M463:P463)</f>
        <v>178.32960000000003</v>
      </c>
      <c r="M463" s="46">
        <f>[1]иные!BI$85</f>
        <v>40.248000000000005</v>
      </c>
      <c r="N463" s="46">
        <f>[1]иные!CC$85</f>
        <v>40.248000000000005</v>
      </c>
      <c r="O463" s="46">
        <f>[1]иные!CW$85</f>
        <v>48.762</v>
      </c>
      <c r="P463" s="46">
        <f>[1]иные!EF$85</f>
        <v>49.071600000000004</v>
      </c>
      <c r="Q463" s="20">
        <f t="shared" si="109"/>
        <v>0</v>
      </c>
      <c r="R463" s="20">
        <f t="shared" si="110"/>
        <v>0</v>
      </c>
    </row>
    <row r="464" spans="2:18" s="21" customFormat="1" ht="15" customHeight="1" x14ac:dyDescent="0.25">
      <c r="B464" s="61"/>
      <c r="C464" s="35" t="s">
        <v>16</v>
      </c>
      <c r="D464" s="23" t="s">
        <v>33</v>
      </c>
      <c r="E464" s="64">
        <f>[1]иные!W$86</f>
        <v>1152</v>
      </c>
      <c r="F464" s="46">
        <f>[1]иные!EK$86</f>
        <v>118.25049600000003</v>
      </c>
      <c r="G464" s="47">
        <f t="shared" ref="G464:G472" si="122">SUM(H464:K464)</f>
        <v>1152</v>
      </c>
      <c r="H464" s="47">
        <f>[1]иные!G$86</f>
        <v>260</v>
      </c>
      <c r="I464" s="47">
        <f>[1]иные!K$86</f>
        <v>261</v>
      </c>
      <c r="J464" s="47">
        <f>[1]иные!O$86</f>
        <v>316</v>
      </c>
      <c r="K464" s="47">
        <f>[1]иные!V$86</f>
        <v>315</v>
      </c>
      <c r="L464" s="46">
        <f t="shared" ref="L464:L472" si="123">SUM(M464:P464)</f>
        <v>118.25049600000003</v>
      </c>
      <c r="M464" s="46">
        <f>[1]иные!BI$86</f>
        <v>26.688480000000002</v>
      </c>
      <c r="N464" s="46">
        <f>[1]иные!CC$86</f>
        <v>26.791128000000004</v>
      </c>
      <c r="O464" s="46">
        <f>[1]иные!CW$86</f>
        <v>32.436768000000001</v>
      </c>
      <c r="P464" s="46">
        <f>[1]иные!EF$86</f>
        <v>32.334120000000006</v>
      </c>
      <c r="Q464" s="20">
        <f t="shared" si="109"/>
        <v>0</v>
      </c>
      <c r="R464" s="20">
        <f t="shared" si="110"/>
        <v>0</v>
      </c>
    </row>
    <row r="465" spans="2:18" s="21" customFormat="1" ht="15" customHeight="1" x14ac:dyDescent="0.25">
      <c r="B465" s="61"/>
      <c r="C465" s="35" t="s">
        <v>23</v>
      </c>
      <c r="D465" s="23" t="s">
        <v>33</v>
      </c>
      <c r="E465" s="64">
        <f>[1]иные!W$87</f>
        <v>180</v>
      </c>
      <c r="F465" s="46">
        <f>[1]иные!EK$87</f>
        <v>21.919679999999996</v>
      </c>
      <c r="G465" s="47">
        <f t="shared" si="122"/>
        <v>180</v>
      </c>
      <c r="H465" s="47">
        <f>[1]иные!G$87</f>
        <v>45</v>
      </c>
      <c r="I465" s="47">
        <f>[1]иные!K$87</f>
        <v>45</v>
      </c>
      <c r="J465" s="47">
        <f>[1]иные!O$87</f>
        <v>45</v>
      </c>
      <c r="K465" s="47">
        <f>[1]иные!V$87</f>
        <v>45</v>
      </c>
      <c r="L465" s="46">
        <f t="shared" si="123"/>
        <v>21.919679999999996</v>
      </c>
      <c r="M465" s="46">
        <f>[1]иные!BI$87</f>
        <v>5.479919999999999</v>
      </c>
      <c r="N465" s="46">
        <f>[1]иные!CC$87</f>
        <v>5.479919999999999</v>
      </c>
      <c r="O465" s="46">
        <f>[1]иные!CW$87</f>
        <v>5.479919999999999</v>
      </c>
      <c r="P465" s="46">
        <f>[1]иные!EF$87</f>
        <v>5.479919999999999</v>
      </c>
      <c r="Q465" s="20">
        <f t="shared" si="109"/>
        <v>0</v>
      </c>
      <c r="R465" s="20">
        <f t="shared" si="110"/>
        <v>0</v>
      </c>
    </row>
    <row r="466" spans="2:18" s="21" customFormat="1" ht="15" customHeight="1" x14ac:dyDescent="0.25">
      <c r="B466" s="61"/>
      <c r="C466" s="35" t="s">
        <v>18</v>
      </c>
      <c r="D466" s="23" t="s">
        <v>33</v>
      </c>
      <c r="E466" s="64">
        <f>[1]иные!W$88</f>
        <v>225</v>
      </c>
      <c r="F466" s="46">
        <f>[1]иные!EK$88</f>
        <v>34.673400000000001</v>
      </c>
      <c r="G466" s="47">
        <f t="shared" si="122"/>
        <v>225</v>
      </c>
      <c r="H466" s="47">
        <f>[1]иные!G$88</f>
        <v>55</v>
      </c>
      <c r="I466" s="47">
        <f>[1]иные!K$88</f>
        <v>57</v>
      </c>
      <c r="J466" s="47">
        <f>[1]иные!O$88</f>
        <v>57</v>
      </c>
      <c r="K466" s="47">
        <f>[1]иные!V$88</f>
        <v>56</v>
      </c>
      <c r="L466" s="46">
        <f t="shared" si="123"/>
        <v>34.673400000000001</v>
      </c>
      <c r="M466" s="46">
        <f>[1]иные!BI$88</f>
        <v>8.4757200000000008</v>
      </c>
      <c r="N466" s="46">
        <f>[1]иные!CC$88</f>
        <v>8.7839280000000013</v>
      </c>
      <c r="O466" s="46">
        <f>[1]иные!CW$88</f>
        <v>8.7839280000000013</v>
      </c>
      <c r="P466" s="46">
        <f>[1]иные!EF$88</f>
        <v>8.6298240000000028</v>
      </c>
      <c r="Q466" s="20">
        <f t="shared" si="109"/>
        <v>0</v>
      </c>
      <c r="R466" s="20">
        <f t="shared" si="110"/>
        <v>0</v>
      </c>
    </row>
    <row r="467" spans="2:18" s="21" customFormat="1" ht="15" customHeight="1" x14ac:dyDescent="0.25">
      <c r="B467" s="61"/>
      <c r="C467" s="35" t="s">
        <v>20</v>
      </c>
      <c r="D467" s="23" t="s">
        <v>33</v>
      </c>
      <c r="E467" s="64">
        <f>[1]иные!W$89</f>
        <v>375</v>
      </c>
      <c r="F467" s="46">
        <f>[1]иные!EK$89</f>
        <v>41.008499999999991</v>
      </c>
      <c r="G467" s="47">
        <f t="shared" si="122"/>
        <v>375</v>
      </c>
      <c r="H467" s="47">
        <f>[1]иные!G$89</f>
        <v>82</v>
      </c>
      <c r="I467" s="47">
        <f>[1]иные!K$89</f>
        <v>83</v>
      </c>
      <c r="J467" s="47">
        <f>[1]иные!O$89</f>
        <v>105</v>
      </c>
      <c r="K467" s="47">
        <f>[1]иные!V$89</f>
        <v>105</v>
      </c>
      <c r="L467" s="46">
        <f t="shared" si="123"/>
        <v>41.008499999999998</v>
      </c>
      <c r="M467" s="46">
        <f>[1]иные!BI$89</f>
        <v>8.9671919999999989</v>
      </c>
      <c r="N467" s="46">
        <f>[1]иные!CC$89</f>
        <v>9.076547999999999</v>
      </c>
      <c r="O467" s="46">
        <f>[1]иные!CW$89</f>
        <v>11.482379999999999</v>
      </c>
      <c r="P467" s="46">
        <f>[1]иные!EF$89</f>
        <v>11.482379999999999</v>
      </c>
      <c r="Q467" s="20">
        <f t="shared" si="109"/>
        <v>0</v>
      </c>
      <c r="R467" s="20">
        <f t="shared" si="110"/>
        <v>0</v>
      </c>
    </row>
    <row r="468" spans="2:18" s="21" customFormat="1" ht="15" customHeight="1" x14ac:dyDescent="0.25">
      <c r="B468" s="61"/>
      <c r="C468" s="35" t="s">
        <v>26</v>
      </c>
      <c r="D468" s="23" t="s">
        <v>33</v>
      </c>
      <c r="E468" s="64">
        <f>[1]иные!W$90</f>
        <v>180</v>
      </c>
      <c r="F468" s="46">
        <f>[1]иные!EK$90</f>
        <v>18.476640000000003</v>
      </c>
      <c r="G468" s="47">
        <f t="shared" si="122"/>
        <v>180</v>
      </c>
      <c r="H468" s="47">
        <f>[1]иные!G$90</f>
        <v>45</v>
      </c>
      <c r="I468" s="47">
        <f>[1]иные!K$90</f>
        <v>45</v>
      </c>
      <c r="J468" s="47">
        <f>[1]иные!O$90</f>
        <v>45</v>
      </c>
      <c r="K468" s="47">
        <f>[1]иные!V$90</f>
        <v>45</v>
      </c>
      <c r="L468" s="46">
        <f t="shared" si="123"/>
        <v>18.476640000000003</v>
      </c>
      <c r="M468" s="46">
        <f>[1]иные!BI$90</f>
        <v>4.6191600000000008</v>
      </c>
      <c r="N468" s="46">
        <f>[1]иные!CC$90</f>
        <v>4.6191600000000008</v>
      </c>
      <c r="O468" s="46">
        <f>[1]иные!CW$90</f>
        <v>4.6191600000000008</v>
      </c>
      <c r="P468" s="46">
        <f>[1]иные!EF$90</f>
        <v>4.6191600000000008</v>
      </c>
      <c r="Q468" s="20">
        <f t="shared" si="109"/>
        <v>0</v>
      </c>
      <c r="R468" s="20">
        <f t="shared" si="110"/>
        <v>0</v>
      </c>
    </row>
    <row r="469" spans="2:18" s="21" customFormat="1" ht="15" customHeight="1" x14ac:dyDescent="0.25">
      <c r="B469" s="61"/>
      <c r="C469" s="35" t="s">
        <v>21</v>
      </c>
      <c r="D469" s="23" t="s">
        <v>33</v>
      </c>
      <c r="E469" s="64">
        <f>[1]иные!W$91</f>
        <v>264</v>
      </c>
      <c r="F469" s="46">
        <f>[1]иные!EK$91</f>
        <v>37.829087999999999</v>
      </c>
      <c r="G469" s="47">
        <f t="shared" si="122"/>
        <v>264</v>
      </c>
      <c r="H469" s="47">
        <f>[1]иные!G$91</f>
        <v>66</v>
      </c>
      <c r="I469" s="47">
        <f>[1]иные!K$91</f>
        <v>66</v>
      </c>
      <c r="J469" s="47">
        <f>[1]иные!O$91</f>
        <v>66</v>
      </c>
      <c r="K469" s="47">
        <f>[1]иные!V$91</f>
        <v>66</v>
      </c>
      <c r="L469" s="46">
        <f t="shared" si="123"/>
        <v>37.829087999999999</v>
      </c>
      <c r="M469" s="46">
        <f>[1]иные!BI$91</f>
        <v>9.4572719999999997</v>
      </c>
      <c r="N469" s="46">
        <f>[1]иные!CC$91</f>
        <v>9.4572719999999997</v>
      </c>
      <c r="O469" s="46">
        <f>[1]иные!CW$91</f>
        <v>9.4572719999999997</v>
      </c>
      <c r="P469" s="46">
        <f>[1]иные!EF$91</f>
        <v>9.4572719999999997</v>
      </c>
      <c r="Q469" s="20">
        <f t="shared" si="109"/>
        <v>0</v>
      </c>
      <c r="R469" s="20">
        <f t="shared" si="110"/>
        <v>0</v>
      </c>
    </row>
    <row r="470" spans="2:18" s="21" customFormat="1" ht="15" customHeight="1" x14ac:dyDescent="0.25">
      <c r="B470" s="61"/>
      <c r="C470" s="35" t="s">
        <v>25</v>
      </c>
      <c r="D470" s="23" t="s">
        <v>33</v>
      </c>
      <c r="E470" s="64">
        <f>[1]иные!W$92</f>
        <v>225</v>
      </c>
      <c r="F470" s="46">
        <f>[1]иные!EK$92</f>
        <v>19.175400000000003</v>
      </c>
      <c r="G470" s="47">
        <f t="shared" si="122"/>
        <v>225</v>
      </c>
      <c r="H470" s="47">
        <f>[1]иные!G$92</f>
        <v>55</v>
      </c>
      <c r="I470" s="47">
        <f>[1]иные!K$92</f>
        <v>57</v>
      </c>
      <c r="J470" s="47">
        <f>[1]иные!O$92</f>
        <v>57</v>
      </c>
      <c r="K470" s="47">
        <f>[1]иные!V$92</f>
        <v>56</v>
      </c>
      <c r="L470" s="46">
        <f t="shared" si="123"/>
        <v>19.175400000000003</v>
      </c>
      <c r="M470" s="46">
        <f>[1]иные!BI$92</f>
        <v>4.6873200000000015</v>
      </c>
      <c r="N470" s="46">
        <f>[1]иные!CC$92</f>
        <v>4.857768000000001</v>
      </c>
      <c r="O470" s="46">
        <f>[1]иные!CW$92</f>
        <v>4.857768000000001</v>
      </c>
      <c r="P470" s="46">
        <f>[1]иные!EF$92</f>
        <v>4.7725440000000008</v>
      </c>
      <c r="Q470" s="20">
        <f t="shared" si="109"/>
        <v>0</v>
      </c>
      <c r="R470" s="20">
        <f t="shared" si="110"/>
        <v>0</v>
      </c>
    </row>
    <row r="471" spans="2:18" s="21" customFormat="1" ht="15" customHeight="1" x14ac:dyDescent="0.25">
      <c r="B471" s="61"/>
      <c r="C471" s="35" t="s">
        <v>24</v>
      </c>
      <c r="D471" s="23" t="s">
        <v>33</v>
      </c>
      <c r="E471" s="64">
        <f>[1]иные!W$93</f>
        <v>225</v>
      </c>
      <c r="F471" s="46">
        <f>[1]иные!EK$93</f>
        <v>16.4376</v>
      </c>
      <c r="G471" s="47">
        <f t="shared" si="122"/>
        <v>225</v>
      </c>
      <c r="H471" s="47">
        <f>[1]иные!G$93</f>
        <v>55</v>
      </c>
      <c r="I471" s="47">
        <f>[1]иные!K$93</f>
        <v>57</v>
      </c>
      <c r="J471" s="47">
        <f>[1]иные!O$93</f>
        <v>57</v>
      </c>
      <c r="K471" s="47">
        <f>[1]иные!V$93</f>
        <v>56</v>
      </c>
      <c r="L471" s="46">
        <f t="shared" si="123"/>
        <v>16.4376</v>
      </c>
      <c r="M471" s="46">
        <f>[1]иные!BI$93</f>
        <v>4.0180800000000003</v>
      </c>
      <c r="N471" s="46">
        <f>[1]иные!CC$93</f>
        <v>4.1641919999999999</v>
      </c>
      <c r="O471" s="46">
        <f>[1]иные!CW$93</f>
        <v>4.1641919999999999</v>
      </c>
      <c r="P471" s="46">
        <f>[1]иные!EF$93</f>
        <v>4.0911359999999997</v>
      </c>
      <c r="Q471" s="20">
        <f t="shared" si="109"/>
        <v>0</v>
      </c>
      <c r="R471" s="20">
        <f t="shared" si="110"/>
        <v>0</v>
      </c>
    </row>
    <row r="472" spans="2:18" s="21" customFormat="1" ht="15" customHeight="1" x14ac:dyDescent="0.25">
      <c r="B472" s="61"/>
      <c r="C472" s="35" t="s">
        <v>22</v>
      </c>
      <c r="D472" s="23" t="s">
        <v>33</v>
      </c>
      <c r="E472" s="64">
        <f>[1]иные!W$94</f>
        <v>240</v>
      </c>
      <c r="F472" s="46">
        <f>[1]иные!EK$94</f>
        <v>21.162239999999997</v>
      </c>
      <c r="G472" s="47">
        <f t="shared" si="122"/>
        <v>240</v>
      </c>
      <c r="H472" s="47">
        <f>[1]иные!G$94</f>
        <v>60</v>
      </c>
      <c r="I472" s="47">
        <f>[1]иные!K$94</f>
        <v>60</v>
      </c>
      <c r="J472" s="47">
        <f>[1]иные!O$94</f>
        <v>60</v>
      </c>
      <c r="K472" s="47">
        <f>[1]иные!V$94</f>
        <v>60</v>
      </c>
      <c r="L472" s="46">
        <f t="shared" si="123"/>
        <v>21.162239999999997</v>
      </c>
      <c r="M472" s="46">
        <f>[1]иные!BI$94</f>
        <v>5.2905599999999993</v>
      </c>
      <c r="N472" s="46">
        <f>[1]иные!CC$94</f>
        <v>5.2905599999999993</v>
      </c>
      <c r="O472" s="46">
        <f>[1]иные!CW$94</f>
        <v>5.2905599999999993</v>
      </c>
      <c r="P472" s="46">
        <f>[1]иные!EF$94</f>
        <v>5.2905599999999993</v>
      </c>
      <c r="Q472" s="20">
        <f t="shared" si="109"/>
        <v>0</v>
      </c>
      <c r="R472" s="20">
        <f t="shared" si="110"/>
        <v>0</v>
      </c>
    </row>
    <row r="473" spans="2:18" s="21" customFormat="1" ht="15" customHeight="1" x14ac:dyDescent="0.25">
      <c r="B473" s="61"/>
      <c r="C473" s="28" t="s">
        <v>73</v>
      </c>
      <c r="D473" s="29" t="s">
        <v>33</v>
      </c>
      <c r="E473" s="62">
        <f>E474+E475</f>
        <v>1168</v>
      </c>
      <c r="F473" s="62">
        <f t="shared" ref="F473:P473" si="124">F474+F475</f>
        <v>841.70642687999998</v>
      </c>
      <c r="G473" s="62">
        <f t="shared" si="124"/>
        <v>1168</v>
      </c>
      <c r="H473" s="62">
        <f t="shared" si="124"/>
        <v>240</v>
      </c>
      <c r="I473" s="62">
        <f t="shared" si="124"/>
        <v>248</v>
      </c>
      <c r="J473" s="62">
        <f t="shared" si="124"/>
        <v>253</v>
      </c>
      <c r="K473" s="62">
        <f t="shared" si="124"/>
        <v>427</v>
      </c>
      <c r="L473" s="62">
        <f t="shared" si="124"/>
        <v>841.70642687999998</v>
      </c>
      <c r="M473" s="62">
        <f t="shared" si="124"/>
        <v>174.379392</v>
      </c>
      <c r="N473" s="62">
        <f t="shared" si="124"/>
        <v>180.01589760000002</v>
      </c>
      <c r="O473" s="62">
        <f t="shared" si="124"/>
        <v>182.93983488000001</v>
      </c>
      <c r="P473" s="62">
        <f t="shared" si="124"/>
        <v>304.37130239999999</v>
      </c>
      <c r="Q473" s="20">
        <f t="shared" si="109"/>
        <v>0</v>
      </c>
      <c r="R473" s="20">
        <f t="shared" si="110"/>
        <v>0</v>
      </c>
    </row>
    <row r="474" spans="2:18" s="21" customFormat="1" ht="15" customHeight="1" x14ac:dyDescent="0.25">
      <c r="B474" s="61"/>
      <c r="C474" s="37" t="s">
        <v>44</v>
      </c>
      <c r="D474" s="23" t="s">
        <v>33</v>
      </c>
      <c r="E474" s="64">
        <f>'[1]проф.пос. по стом. '!W$27</f>
        <v>533</v>
      </c>
      <c r="F474" s="46">
        <f>'[1]проф.пос. по стом. '!FB$27</f>
        <v>394.30879487999994</v>
      </c>
      <c r="G474" s="47">
        <f>SUM(H474:K474)</f>
        <v>533</v>
      </c>
      <c r="H474" s="47">
        <f>'[1]проф.пос. по стом. '!G$27</f>
        <v>150</v>
      </c>
      <c r="I474" s="47">
        <f>'[1]проф.пос. по стом. '!K$27</f>
        <v>150</v>
      </c>
      <c r="J474" s="47">
        <f>'[1]проф.пос. по стом. '!O$27</f>
        <v>133</v>
      </c>
      <c r="K474" s="47">
        <f>'[1]проф.пос. по стом. '!V$27</f>
        <v>100</v>
      </c>
      <c r="L474" s="46">
        <f>SUM(M474:P474)</f>
        <v>394.30879487999999</v>
      </c>
      <c r="M474" s="46">
        <f>'[1]проф.пос. по стом. '!BZ$27</f>
        <v>110.968704</v>
      </c>
      <c r="N474" s="46">
        <f>'[1]проф.пос. по стом. '!CT$27</f>
        <v>110.968704</v>
      </c>
      <c r="O474" s="46">
        <f>'[1]проф.пос. по стом. '!DN$27</f>
        <v>98.392250880000006</v>
      </c>
      <c r="P474" s="46">
        <f>'[1]проф.пос. по стом. '!EW$27</f>
        <v>73.979135999999997</v>
      </c>
      <c r="Q474" s="20">
        <f t="shared" si="109"/>
        <v>0</v>
      </c>
      <c r="R474" s="20">
        <f t="shared" si="110"/>
        <v>0</v>
      </c>
    </row>
    <row r="475" spans="2:18" s="21" customFormat="1" ht="15" customHeight="1" x14ac:dyDescent="0.25">
      <c r="B475" s="61"/>
      <c r="C475" s="39" t="s">
        <v>45</v>
      </c>
      <c r="D475" s="23" t="s">
        <v>33</v>
      </c>
      <c r="E475" s="64">
        <f>'[1]проф.пос. по стом. '!W$28</f>
        <v>635</v>
      </c>
      <c r="F475" s="46">
        <f>'[1]проф.пос. по стом. '!FB$28</f>
        <v>447.39763199999999</v>
      </c>
      <c r="G475" s="47">
        <f>SUM(H475:K475)</f>
        <v>635</v>
      </c>
      <c r="H475" s="47">
        <f>'[1]проф.пос. по стом. '!G$28</f>
        <v>90</v>
      </c>
      <c r="I475" s="47">
        <f>'[1]проф.пос. по стом. '!K$28</f>
        <v>98</v>
      </c>
      <c r="J475" s="47">
        <f>'[1]проф.пос. по стом. '!O$28</f>
        <v>120</v>
      </c>
      <c r="K475" s="47">
        <f>'[1]проф.пос. по стом. '!V$28</f>
        <v>327</v>
      </c>
      <c r="L475" s="46">
        <f>SUM(M475:P475)</f>
        <v>447.39763200000004</v>
      </c>
      <c r="M475" s="46">
        <f>'[1]проф.пос. по стом. '!BZ$28</f>
        <v>63.410687999999993</v>
      </c>
      <c r="N475" s="46">
        <f>'[1]проф.пос. по стом. '!CT$28</f>
        <v>69.0471936</v>
      </c>
      <c r="O475" s="46">
        <f>'[1]проф.пос. по стом. '!DN$28</f>
        <v>84.547584000000001</v>
      </c>
      <c r="P475" s="46">
        <f>'[1]проф.пос. по стом. '!EW$28</f>
        <v>230.39216640000001</v>
      </c>
      <c r="Q475" s="20">
        <f t="shared" si="109"/>
        <v>0</v>
      </c>
      <c r="R475" s="20">
        <f t="shared" si="110"/>
        <v>0</v>
      </c>
    </row>
    <row r="476" spans="2:18" s="21" customFormat="1" ht="15" customHeight="1" x14ac:dyDescent="0.25">
      <c r="B476" s="61"/>
      <c r="C476" s="28" t="s">
        <v>46</v>
      </c>
      <c r="D476" s="29" t="s">
        <v>33</v>
      </c>
      <c r="E476" s="62">
        <f>'[2]ПМО взр'!BG$425</f>
        <v>414</v>
      </c>
      <c r="F476" s="33">
        <f>'[2]ПМО взр'!NZ$425</f>
        <v>1280.8543599999998</v>
      </c>
      <c r="G476" s="48">
        <f>H476+I476+J476+K476</f>
        <v>414</v>
      </c>
      <c r="H476" s="48">
        <f>'[2]ПМО взр'!N$425</f>
        <v>74</v>
      </c>
      <c r="I476" s="48">
        <f>'[2]ПМО взр'!Z$425</f>
        <v>189</v>
      </c>
      <c r="J476" s="48">
        <f>'[2]ПМО взр'!AL$425</f>
        <v>114</v>
      </c>
      <c r="K476" s="48">
        <f>'[2]ПМО взр'!BD$425</f>
        <v>37</v>
      </c>
      <c r="L476" s="33">
        <f>M476+N476+O476+P476</f>
        <v>1280.8543599999998</v>
      </c>
      <c r="M476" s="33">
        <f>'[2]ПМО взр'!FI$425</f>
        <v>217.26275999999999</v>
      </c>
      <c r="N476" s="33">
        <f>'[2]ПМО взр'!HQ$425</f>
        <v>563.48785999999984</v>
      </c>
      <c r="O476" s="33">
        <f>'[2]ПМО взр'!JY$425</f>
        <v>359.77235999999994</v>
      </c>
      <c r="P476" s="33">
        <f>'[2]ПМО взр'!NK$425</f>
        <v>140.33137999999997</v>
      </c>
      <c r="Q476" s="20">
        <f t="shared" si="109"/>
        <v>0</v>
      </c>
      <c r="R476" s="20">
        <f t="shared" si="110"/>
        <v>0</v>
      </c>
    </row>
    <row r="477" spans="2:18" s="21" customFormat="1" ht="15" customHeight="1" x14ac:dyDescent="0.25">
      <c r="B477" s="61"/>
      <c r="C477" s="28" t="s">
        <v>47</v>
      </c>
      <c r="D477" s="29" t="s">
        <v>33</v>
      </c>
      <c r="E477" s="62">
        <f>'[2]Проф.МО дети  '!V$171</f>
        <v>1106</v>
      </c>
      <c r="F477" s="33">
        <f>'[2]Проф.МО дети  '!ED$171</f>
        <v>4536.836676859396</v>
      </c>
      <c r="G477" s="48">
        <f t="shared" ref="G477:G483" si="125">H477+I477+J477+K477</f>
        <v>1106</v>
      </c>
      <c r="H477" s="48">
        <f>'[2]Проф.МО дети  '!G$171</f>
        <v>2</v>
      </c>
      <c r="I477" s="48">
        <f>'[2]Проф.МО дети  '!K$171</f>
        <v>509</v>
      </c>
      <c r="J477" s="48">
        <f>'[2]Проф.МО дети  '!O$171</f>
        <v>89</v>
      </c>
      <c r="K477" s="48">
        <f>'[2]Проф.МО дети  '!U$171</f>
        <v>506</v>
      </c>
      <c r="L477" s="33">
        <f t="shared" ref="L477:L483" si="126">M477+N477+O477+P477</f>
        <v>4536.836676859396</v>
      </c>
      <c r="M477" s="33">
        <f>'[2]Проф.МО дети  '!BG$171</f>
        <v>9.0579420929267709</v>
      </c>
      <c r="N477" s="33">
        <f>'[2]Проф.МО дети  '!CA$171</f>
        <v>2006.4883127380147</v>
      </c>
      <c r="O477" s="33">
        <f>'[2]Проф.МО дети  '!CU$171</f>
        <v>375.87739582915492</v>
      </c>
      <c r="P477" s="33">
        <f>'[2]Проф.МО дети  '!DY$171</f>
        <v>2145.4130261992996</v>
      </c>
      <c r="Q477" s="20">
        <f t="shared" si="109"/>
        <v>0</v>
      </c>
      <c r="R477" s="20">
        <f t="shared" si="110"/>
        <v>0</v>
      </c>
    </row>
    <row r="478" spans="2:18" s="21" customFormat="1" ht="15" customHeight="1" x14ac:dyDescent="0.25">
      <c r="B478" s="61"/>
      <c r="C478" s="28" t="s">
        <v>48</v>
      </c>
      <c r="D478" s="29" t="s">
        <v>33</v>
      </c>
      <c r="E478" s="62">
        <f>'[2]ДДС ТЖС'!V$43</f>
        <v>32</v>
      </c>
      <c r="F478" s="33">
        <f>'[2]ДДС ТЖС'!EF$43</f>
        <v>341.92273950720005</v>
      </c>
      <c r="G478" s="48">
        <f t="shared" si="125"/>
        <v>32</v>
      </c>
      <c r="H478" s="48">
        <f>'[2]ДДС ТЖС'!G$43</f>
        <v>32</v>
      </c>
      <c r="I478" s="48">
        <f>'[2]ДДС ТЖС'!K$43</f>
        <v>0</v>
      </c>
      <c r="J478" s="48">
        <f>'[2]ДДС ТЖС'!O$43</f>
        <v>0</v>
      </c>
      <c r="K478" s="48">
        <f>'[2]ДДС ТЖС'!U$43</f>
        <v>0</v>
      </c>
      <c r="L478" s="33">
        <f t="shared" si="126"/>
        <v>341.92273950720005</v>
      </c>
      <c r="M478" s="33">
        <f>'[2]ДДС ТЖС'!BI$43</f>
        <v>341.92273950720005</v>
      </c>
      <c r="N478" s="33">
        <f>'[2]ДДС ТЖС'!CC$43</f>
        <v>0</v>
      </c>
      <c r="O478" s="33">
        <f>'[2]ДДС ТЖС'!CW$43</f>
        <v>0</v>
      </c>
      <c r="P478" s="33">
        <f>'[2]ДДС ТЖС'!EA$43</f>
        <v>0</v>
      </c>
      <c r="Q478" s="20">
        <f t="shared" si="109"/>
        <v>0</v>
      </c>
      <c r="R478" s="20">
        <f t="shared" si="110"/>
        <v>0</v>
      </c>
    </row>
    <row r="479" spans="2:18" s="21" customFormat="1" ht="15" customHeight="1" x14ac:dyDescent="0.25">
      <c r="B479" s="61"/>
      <c r="C479" s="28" t="s">
        <v>49</v>
      </c>
      <c r="D479" s="29" t="s">
        <v>33</v>
      </c>
      <c r="E479" s="62">
        <f>'[2]ДДС опека'!V$42</f>
        <v>61</v>
      </c>
      <c r="F479" s="33">
        <f>'[2]ДДС опека'!EH$42</f>
        <v>654.39843718560019</v>
      </c>
      <c r="G479" s="48">
        <f t="shared" si="125"/>
        <v>61</v>
      </c>
      <c r="H479" s="48">
        <f>'[2]ДДС опека'!G$42</f>
        <v>61</v>
      </c>
      <c r="I479" s="48">
        <f>'[2]ДДС опека'!K$42</f>
        <v>0</v>
      </c>
      <c r="J479" s="48">
        <f>'[2]ДДС опека'!O$42</f>
        <v>0</v>
      </c>
      <c r="K479" s="48">
        <f>'[2]ДДС опека'!U$42</f>
        <v>0</v>
      </c>
      <c r="L479" s="33">
        <f t="shared" si="126"/>
        <v>654.39843718560019</v>
      </c>
      <c r="M479" s="33">
        <f>'[2]ДДС опека'!BI$42</f>
        <v>654.39843718560019</v>
      </c>
      <c r="N479" s="33">
        <f>'[2]ДДС опека'!CC$42</f>
        <v>0</v>
      </c>
      <c r="O479" s="33">
        <f>'[2]ДДС опека'!CW$42</f>
        <v>0</v>
      </c>
      <c r="P479" s="33">
        <f>'[2]ДДС опека'!EA$42</f>
        <v>0</v>
      </c>
      <c r="Q479" s="20">
        <f t="shared" si="109"/>
        <v>0</v>
      </c>
      <c r="R479" s="20">
        <f t="shared" si="110"/>
        <v>0</v>
      </c>
    </row>
    <row r="480" spans="2:18" s="21" customFormat="1" ht="15" customHeight="1" x14ac:dyDescent="0.25">
      <c r="B480" s="61"/>
      <c r="C480" s="28" t="s">
        <v>50</v>
      </c>
      <c r="D480" s="29" t="s">
        <v>33</v>
      </c>
      <c r="E480" s="62">
        <f>'[2]ДВН1Этап новый '!BG$350</f>
        <v>1653</v>
      </c>
      <c r="F480" s="33">
        <f>'[2]ДВН1Этап новый '!OB$350</f>
        <v>7052.8265000000047</v>
      </c>
      <c r="G480" s="48">
        <f>H480+I480+J480+K480</f>
        <v>1653</v>
      </c>
      <c r="H480" s="48">
        <f>'[2]ДВН1Этап новый '!N$350</f>
        <v>92</v>
      </c>
      <c r="I480" s="48">
        <f>'[2]ДВН1Этап новый '!Z$350</f>
        <v>684</v>
      </c>
      <c r="J480" s="48">
        <f>'[2]ДВН1Этап новый '!AL$350</f>
        <v>799</v>
      </c>
      <c r="K480" s="48">
        <f>'[2]ДВН1Этап новый '!BD$350</f>
        <v>78</v>
      </c>
      <c r="L480" s="33">
        <f t="shared" si="126"/>
        <v>7052.8264999999965</v>
      </c>
      <c r="M480" s="33">
        <f>'[2]ДВН1Этап новый '!FK$350</f>
        <v>412.41592000000003</v>
      </c>
      <c r="N480" s="33">
        <f>'[2]ДВН1Этап новый '!HS$350</f>
        <v>2883.5529399999982</v>
      </c>
      <c r="O480" s="33">
        <f>'[2]ДВН1Этап новый '!KA$350</f>
        <v>3439.2009799999992</v>
      </c>
      <c r="P480" s="33">
        <f>'[2]ДВН1Этап новый '!NM$350</f>
        <v>317.65665999999999</v>
      </c>
      <c r="Q480" s="20">
        <f t="shared" si="109"/>
        <v>0</v>
      </c>
      <c r="R480" s="20">
        <f t="shared" si="110"/>
        <v>8.1854523159563541E-12</v>
      </c>
    </row>
    <row r="481" spans="2:18" s="21" customFormat="1" ht="15" customHeight="1" x14ac:dyDescent="0.25">
      <c r="B481" s="61"/>
      <c r="C481" s="28" t="s">
        <v>51</v>
      </c>
      <c r="D481" s="29" t="s">
        <v>33</v>
      </c>
      <c r="E481" s="62">
        <f>'[2]ДВН2 этап'!BG$356</f>
        <v>15</v>
      </c>
      <c r="F481" s="33">
        <f>'[2]ДВН2 этап'!NP$356</f>
        <v>57.75</v>
      </c>
      <c r="G481" s="48">
        <f t="shared" si="125"/>
        <v>15</v>
      </c>
      <c r="H481" s="48">
        <f>'[2]ДВН2 этап'!N$356</f>
        <v>0</v>
      </c>
      <c r="I481" s="48">
        <f>'[2]ДВН2 этап'!Z$356</f>
        <v>0</v>
      </c>
      <c r="J481" s="48">
        <f>'[2]ДВН2 этап'!AL$356</f>
        <v>0</v>
      </c>
      <c r="K481" s="48">
        <f>'[2]ДВН2 этап'!BD$356</f>
        <v>15</v>
      </c>
      <c r="L481" s="33">
        <f t="shared" si="126"/>
        <v>57.75</v>
      </c>
      <c r="M481" s="33">
        <f>'[2]ДВН2 этап'!EY$356</f>
        <v>0</v>
      </c>
      <c r="N481" s="33">
        <f>'[2]ДВН2 этап'!HG$356</f>
        <v>0</v>
      </c>
      <c r="O481" s="33">
        <f>'[2]ДВН2 этап'!JO$356</f>
        <v>0</v>
      </c>
      <c r="P481" s="33">
        <f>'[2]ДВН2 этап'!NA$356</f>
        <v>57.75</v>
      </c>
      <c r="Q481" s="20">
        <f t="shared" si="109"/>
        <v>0</v>
      </c>
      <c r="R481" s="20">
        <f t="shared" si="110"/>
        <v>0</v>
      </c>
    </row>
    <row r="482" spans="2:18" s="21" customFormat="1" ht="15" customHeight="1" x14ac:dyDescent="0.25">
      <c r="B482" s="61"/>
      <c r="C482" s="28" t="s">
        <v>52</v>
      </c>
      <c r="D482" s="29" t="s">
        <v>33</v>
      </c>
      <c r="E482" s="62">
        <f>'[2]1 этап угл.дисп.'!BG$61</f>
        <v>208</v>
      </c>
      <c r="F482" s="33">
        <f>'[2]1 этап угл.дисп.'!NB$61</f>
        <v>362.7811200000001</v>
      </c>
      <c r="G482" s="57">
        <f t="shared" si="125"/>
        <v>208</v>
      </c>
      <c r="H482" s="48">
        <f>'[2]1 этап угл.дисп.'!N$61</f>
        <v>40</v>
      </c>
      <c r="I482" s="48">
        <f>'[2]1 этап угл.дисп.'!Z$61</f>
        <v>80</v>
      </c>
      <c r="J482" s="48">
        <f>'[2]1 этап угл.дисп.'!AL$61</f>
        <v>68</v>
      </c>
      <c r="K482" s="48">
        <f>'[2]1 этап угл.дисп.'!BD$61</f>
        <v>20</v>
      </c>
      <c r="L482" s="58">
        <f t="shared" si="126"/>
        <v>362.78112000000016</v>
      </c>
      <c r="M482" s="33">
        <f>'[2]1 этап угл.дисп.'!EI$61</f>
        <v>69.76560000000002</v>
      </c>
      <c r="N482" s="33">
        <f>'[2]1 этап угл.дисп.'!GQ$61</f>
        <v>139.53120000000004</v>
      </c>
      <c r="O482" s="33">
        <f>'[2]1 этап угл.дисп.'!IY$61</f>
        <v>118.60152000000005</v>
      </c>
      <c r="P482" s="33">
        <f>'[2]1 этап угл.дисп.'!MK$61</f>
        <v>34.88280000000001</v>
      </c>
      <c r="Q482" s="20">
        <f t="shared" si="109"/>
        <v>0</v>
      </c>
      <c r="R482" s="20">
        <f t="shared" si="110"/>
        <v>0</v>
      </c>
    </row>
    <row r="483" spans="2:18" s="21" customFormat="1" ht="15" customHeight="1" x14ac:dyDescent="0.25">
      <c r="B483" s="61"/>
      <c r="C483" s="28" t="s">
        <v>53</v>
      </c>
      <c r="D483" s="29" t="s">
        <v>33</v>
      </c>
      <c r="E483" s="62">
        <f>'[2]2 этап угл.дисп.'!U$57</f>
        <v>10</v>
      </c>
      <c r="F483" s="33">
        <f>'[2]2 этап угл.дисп.'!DV$57</f>
        <v>60.371740000000003</v>
      </c>
      <c r="G483" s="48">
        <f t="shared" si="125"/>
        <v>10</v>
      </c>
      <c r="H483" s="48">
        <f>'[2]2 этап угл.дисп.'!F$57</f>
        <v>0</v>
      </c>
      <c r="I483" s="48">
        <f>'[2]2 этап угл.дисп.'!J$57</f>
        <v>0</v>
      </c>
      <c r="J483" s="48">
        <f>'[2]2 этап угл.дисп.'!N$57</f>
        <v>0</v>
      </c>
      <c r="K483" s="48">
        <f>'[2]2 этап угл.дисп.'!T$57</f>
        <v>10</v>
      </c>
      <c r="L483" s="33">
        <f t="shared" si="126"/>
        <v>60.371740000000003</v>
      </c>
      <c r="M483" s="33">
        <f>'[2]2 этап угл.дисп.'!AY$57</f>
        <v>0</v>
      </c>
      <c r="N483" s="33">
        <f>'[2]2 этап угл.дисп.'!BS$57</f>
        <v>0</v>
      </c>
      <c r="O483" s="33">
        <f>'[2]2 этап угл.дисп.'!CM$57</f>
        <v>0</v>
      </c>
      <c r="P483" s="33">
        <f>'[2]2 этап угл.дисп.'!DQ$57</f>
        <v>60.371740000000003</v>
      </c>
      <c r="Q483" s="20">
        <f t="shared" si="109"/>
        <v>0</v>
      </c>
      <c r="R483" s="20">
        <f t="shared" si="110"/>
        <v>0</v>
      </c>
    </row>
    <row r="484" spans="2:18" s="21" customFormat="1" ht="15" customHeight="1" x14ac:dyDescent="0.25">
      <c r="B484" s="61"/>
      <c r="C484" s="59" t="s">
        <v>7</v>
      </c>
      <c r="D484" s="59"/>
      <c r="E484" s="60">
        <f>E419+E431+E432+E433+E437+E448+E451+E462+E473+E476+E477+E478+E479+E480+E481+E482+E483</f>
        <v>35423</v>
      </c>
      <c r="F484" s="60">
        <f t="shared" ref="F484:P484" si="127">F419+F431+F432+F433+F437+F448+F451+F462+F473+F476+F477+F478+F479+F480+F481+F482+F483</f>
        <v>66757.511908662796</v>
      </c>
      <c r="G484" s="60">
        <f t="shared" si="127"/>
        <v>35423</v>
      </c>
      <c r="H484" s="60">
        <f t="shared" si="127"/>
        <v>7864</v>
      </c>
      <c r="I484" s="60">
        <f t="shared" si="127"/>
        <v>9048</v>
      </c>
      <c r="J484" s="60">
        <f t="shared" si="127"/>
        <v>9225</v>
      </c>
      <c r="K484" s="60">
        <f t="shared" si="127"/>
        <v>9286</v>
      </c>
      <c r="L484" s="60">
        <f t="shared" si="127"/>
        <v>66757.511908662796</v>
      </c>
      <c r="M484" s="60">
        <f t="shared" si="127"/>
        <v>14052.918009571727</v>
      </c>
      <c r="N484" s="60">
        <f t="shared" si="127"/>
        <v>17934.322640917013</v>
      </c>
      <c r="O484" s="60">
        <f t="shared" si="127"/>
        <v>17481.244643984457</v>
      </c>
      <c r="P484" s="60">
        <f t="shared" si="127"/>
        <v>17289.026614189588</v>
      </c>
      <c r="Q484" s="20">
        <f t="shared" si="109"/>
        <v>0</v>
      </c>
      <c r="R484" s="20">
        <f t="shared" si="110"/>
        <v>0</v>
      </c>
    </row>
    <row r="485" spans="2:18" s="21" customFormat="1" ht="47.25" customHeight="1" x14ac:dyDescent="0.25">
      <c r="B485" s="61" t="s">
        <v>74</v>
      </c>
      <c r="C485" s="28" t="s">
        <v>13</v>
      </c>
      <c r="D485" s="29" t="s">
        <v>14</v>
      </c>
      <c r="E485" s="62">
        <f>E486+E487+E488+E489+E491+E492+E493+E494+E495</f>
        <v>14737</v>
      </c>
      <c r="F485" s="62">
        <f>F486+F487+F488+F489+F491+F492+F493+F494+F495+F1797</f>
        <v>43435.92445098843</v>
      </c>
      <c r="G485" s="62">
        <f t="shared" ref="G485:O485" si="128">G486+G487+G488+G489+G491+G492+G493+G494+G495</f>
        <v>14737</v>
      </c>
      <c r="H485" s="62">
        <f t="shared" si="128"/>
        <v>3856</v>
      </c>
      <c r="I485" s="62">
        <f t="shared" si="128"/>
        <v>3686</v>
      </c>
      <c r="J485" s="62">
        <f t="shared" si="128"/>
        <v>3676</v>
      </c>
      <c r="K485" s="62">
        <f t="shared" si="128"/>
        <v>3519</v>
      </c>
      <c r="L485" s="62">
        <f>L486+L487+L488+L489+L491+L492+L493+L494+L495+L1797</f>
        <v>43435.92445098843</v>
      </c>
      <c r="M485" s="62">
        <f t="shared" si="128"/>
        <v>10188.759305735999</v>
      </c>
      <c r="N485" s="62">
        <f t="shared" si="128"/>
        <v>9787.0665869495988</v>
      </c>
      <c r="O485" s="62">
        <f t="shared" si="128"/>
        <v>9780.9283273536021</v>
      </c>
      <c r="P485" s="62">
        <f>P486+P487+P488+P489+P491+P492+P493+P494+P495+P1797</f>
        <v>13679.170230949239</v>
      </c>
      <c r="Q485" s="63">
        <f t="shared" ref="Q485:Q552" si="129">E485-G485</f>
        <v>0</v>
      </c>
      <c r="R485" s="63">
        <f t="shared" ref="R485:R552" si="130">F485-L485</f>
        <v>0</v>
      </c>
    </row>
    <row r="486" spans="2:18" s="21" customFormat="1" ht="15" customHeight="1" x14ac:dyDescent="0.25">
      <c r="B486" s="61"/>
      <c r="C486" s="22" t="s">
        <v>15</v>
      </c>
      <c r="D486" s="23" t="s">
        <v>14</v>
      </c>
      <c r="E486" s="64">
        <f>'[1]заб.без.стом.'!W$110</f>
        <v>3939</v>
      </c>
      <c r="F486" s="46">
        <f>'[1]заб.без.стом.'!EU$110</f>
        <v>12336.022728899999</v>
      </c>
      <c r="G486" s="47">
        <f>SUM(H486:K486)</f>
        <v>3939</v>
      </c>
      <c r="H486" s="47">
        <f>'[1]заб.без.стом.'!G$110</f>
        <v>1045</v>
      </c>
      <c r="I486" s="47">
        <f>'[1]заб.без.стом.'!K$110</f>
        <v>1047</v>
      </c>
      <c r="J486" s="47">
        <f>'[1]заб.без.стом.'!O$110</f>
        <v>1047</v>
      </c>
      <c r="K486" s="47">
        <f>'[1]заб.без.стом.'!V$110</f>
        <v>800</v>
      </c>
      <c r="L486" s="46">
        <f>SUM(M486:P486)</f>
        <v>12336.022728899999</v>
      </c>
      <c r="M486" s="46">
        <f>'[1]заб.без.стом.'!BS$110</f>
        <v>3272.6945294999996</v>
      </c>
      <c r="N486" s="46">
        <f>'[1]заб.без.стом.'!CM$110</f>
        <v>3278.9580596999999</v>
      </c>
      <c r="O486" s="46">
        <f>'[1]заб.без.стом.'!DG$110</f>
        <v>3278.9580596999999</v>
      </c>
      <c r="P486" s="46">
        <f>'[1]заб.без.стом.'!EP$110</f>
        <v>2505.4120799999996</v>
      </c>
      <c r="Q486" s="20">
        <f t="shared" si="129"/>
        <v>0</v>
      </c>
      <c r="R486" s="20">
        <f t="shared" si="130"/>
        <v>0</v>
      </c>
    </row>
    <row r="487" spans="2:18" s="21" customFormat="1" ht="15" customHeight="1" x14ac:dyDescent="0.25">
      <c r="B487" s="61"/>
      <c r="C487" s="22" t="s">
        <v>16</v>
      </c>
      <c r="D487" s="23" t="s">
        <v>14</v>
      </c>
      <c r="E487" s="64">
        <f>'[1]заб.без.стом.'!W$112</f>
        <v>4500</v>
      </c>
      <c r="F487" s="46">
        <f>'[1]заб.без.стом.'!EU$112</f>
        <v>9132.2270315999995</v>
      </c>
      <c r="G487" s="47">
        <f t="shared" ref="G487:G495" si="131">SUM(H487:K487)</f>
        <v>4500</v>
      </c>
      <c r="H487" s="47">
        <f>'[1]заб.без.стом.'!G$112</f>
        <v>1118</v>
      </c>
      <c r="I487" s="47">
        <f>'[1]заб.без.стом.'!K$112</f>
        <v>1075</v>
      </c>
      <c r="J487" s="47">
        <f>'[1]заб.без.стом.'!O$112</f>
        <v>1123</v>
      </c>
      <c r="K487" s="47">
        <f>'[1]заб.без.стом.'!V$112</f>
        <v>1184</v>
      </c>
      <c r="L487" s="46">
        <f t="shared" ref="L487:L495" si="132">SUM(M487:P487)</f>
        <v>9132.2270315999995</v>
      </c>
      <c r="M487" s="46">
        <f>'[1]заб.без.стом.'!BS$112</f>
        <v>2268.8510714064005</v>
      </c>
      <c r="N487" s="46">
        <f>'[1]заб.без.стом.'!CM$112</f>
        <v>2181.5875686599998</v>
      </c>
      <c r="O487" s="46">
        <f>'[1]заб.без.стом.'!DG$112</f>
        <v>2278.9979903303997</v>
      </c>
      <c r="P487" s="46">
        <f>'[1]заб.без.стом.'!EP$112</f>
        <v>2402.7904012032</v>
      </c>
      <c r="Q487" s="20">
        <f t="shared" si="129"/>
        <v>0</v>
      </c>
      <c r="R487" s="20">
        <f t="shared" si="130"/>
        <v>0</v>
      </c>
    </row>
    <row r="488" spans="2:18" s="21" customFormat="1" ht="15" customHeight="1" x14ac:dyDescent="0.25">
      <c r="B488" s="61"/>
      <c r="C488" s="39" t="s">
        <v>23</v>
      </c>
      <c r="D488" s="23" t="s">
        <v>14</v>
      </c>
      <c r="E488" s="64">
        <f>'[1]заб.без.стом.'!W$113</f>
        <v>1110</v>
      </c>
      <c r="F488" s="46">
        <f>'[1]заб.без.стом.'!EU$113</f>
        <v>2836.6275569760005</v>
      </c>
      <c r="G488" s="47">
        <f t="shared" si="131"/>
        <v>1110</v>
      </c>
      <c r="H488" s="47">
        <f>'[1]заб.без.стом.'!G$113</f>
        <v>303</v>
      </c>
      <c r="I488" s="47">
        <f>'[1]заб.без.стом.'!K$113</f>
        <v>303</v>
      </c>
      <c r="J488" s="47">
        <f>'[1]заб.без.стом.'!O$113</f>
        <v>303</v>
      </c>
      <c r="K488" s="47">
        <f>'[1]заб.без.стом.'!V$113</f>
        <v>201</v>
      </c>
      <c r="L488" s="46">
        <f t="shared" si="132"/>
        <v>2836.6275569760005</v>
      </c>
      <c r="M488" s="46">
        <f>'[1]заб.без.стом.'!BS$113</f>
        <v>774.32265744480014</v>
      </c>
      <c r="N488" s="46">
        <f>'[1]заб.без.стом.'!CM$113</f>
        <v>774.32265744480014</v>
      </c>
      <c r="O488" s="46">
        <f>'[1]заб.без.стом.'!DG$113</f>
        <v>774.32265744480014</v>
      </c>
      <c r="P488" s="46">
        <f>'[1]заб.без.стом.'!EP$113</f>
        <v>513.65958464159996</v>
      </c>
      <c r="Q488" s="20">
        <f t="shared" si="129"/>
        <v>0</v>
      </c>
      <c r="R488" s="20">
        <f t="shared" si="130"/>
        <v>0</v>
      </c>
    </row>
    <row r="489" spans="2:18" s="21" customFormat="1" ht="30" customHeight="1" x14ac:dyDescent="0.25">
      <c r="B489" s="61"/>
      <c r="C489" s="22" t="s">
        <v>18</v>
      </c>
      <c r="D489" s="23" t="s">
        <v>14</v>
      </c>
      <c r="E489" s="64">
        <f>'[1]заб.без.стом.'!W$114</f>
        <v>1232</v>
      </c>
      <c r="F489" s="46">
        <f>'[1]заб.без.стом.'!EU$114</f>
        <v>3241.0010666879998</v>
      </c>
      <c r="G489" s="47">
        <f t="shared" si="131"/>
        <v>1232</v>
      </c>
      <c r="H489" s="47">
        <f>'[1]заб.без.стом.'!G$114</f>
        <v>306</v>
      </c>
      <c r="I489" s="47">
        <f>'[1]заб.без.стом.'!K$114</f>
        <v>309</v>
      </c>
      <c r="J489" s="47">
        <f>'[1]заб.без.стом.'!O$114</f>
        <v>309</v>
      </c>
      <c r="K489" s="47">
        <f>'[1]заб.без.стом.'!V$114</f>
        <v>308</v>
      </c>
      <c r="L489" s="46">
        <f t="shared" si="132"/>
        <v>3241.0010666879998</v>
      </c>
      <c r="M489" s="46">
        <f>'[1]заб.без.стом.'!BS$114</f>
        <v>804.98890130399991</v>
      </c>
      <c r="N489" s="46">
        <f>'[1]заб.без.стом.'!CM$114</f>
        <v>812.88094935599997</v>
      </c>
      <c r="O489" s="46">
        <f>'[1]заб.без.стом.'!DG$114</f>
        <v>812.88094935599997</v>
      </c>
      <c r="P489" s="46">
        <f>'[1]заб.без.стом.'!EP$114</f>
        <v>810.25026667199995</v>
      </c>
      <c r="Q489" s="20">
        <f t="shared" si="129"/>
        <v>0</v>
      </c>
      <c r="R489" s="20">
        <f t="shared" si="130"/>
        <v>0</v>
      </c>
    </row>
    <row r="490" spans="2:18" s="21" customFormat="1" ht="30" customHeight="1" x14ac:dyDescent="0.25">
      <c r="B490" s="61"/>
      <c r="C490" s="22" t="s">
        <v>19</v>
      </c>
      <c r="D490" s="23" t="s">
        <v>14</v>
      </c>
      <c r="E490" s="64">
        <v>18</v>
      </c>
      <c r="F490" s="46">
        <v>47.352240000000002</v>
      </c>
      <c r="G490" s="47">
        <f t="shared" si="131"/>
        <v>18</v>
      </c>
      <c r="H490" s="47"/>
      <c r="I490" s="47">
        <v>9</v>
      </c>
      <c r="J490" s="47"/>
      <c r="K490" s="47">
        <v>9</v>
      </c>
      <c r="L490" s="46">
        <f t="shared" si="132"/>
        <v>47.352240000000002</v>
      </c>
      <c r="M490" s="46"/>
      <c r="N490" s="46">
        <v>23.676120000000001</v>
      </c>
      <c r="O490" s="46"/>
      <c r="P490" s="46">
        <v>23.676120000000001</v>
      </c>
      <c r="Q490" s="20">
        <f t="shared" si="129"/>
        <v>0</v>
      </c>
      <c r="R490" s="20">
        <f t="shared" si="130"/>
        <v>0</v>
      </c>
    </row>
    <row r="491" spans="2:18" s="21" customFormat="1" ht="15" customHeight="1" x14ac:dyDescent="0.25">
      <c r="B491" s="61"/>
      <c r="C491" s="22" t="s">
        <v>20</v>
      </c>
      <c r="D491" s="23" t="s">
        <v>14</v>
      </c>
      <c r="E491" s="64">
        <f>'[1]заб.без.стом.'!W$115</f>
        <v>1299</v>
      </c>
      <c r="F491" s="46">
        <f>'[1]заб.без.стом.'!EU$115</f>
        <v>3059.2584744047999</v>
      </c>
      <c r="G491" s="47">
        <f t="shared" si="131"/>
        <v>1299</v>
      </c>
      <c r="H491" s="47">
        <f>'[1]заб.без.стом.'!G$115</f>
        <v>324</v>
      </c>
      <c r="I491" s="47">
        <f>'[1]заб.без.стом.'!K$115</f>
        <v>324</v>
      </c>
      <c r="J491" s="47">
        <f>'[1]заб.без.стом.'!O$115</f>
        <v>325</v>
      </c>
      <c r="K491" s="47">
        <f>'[1]заб.без.стом.'!V$115</f>
        <v>326</v>
      </c>
      <c r="L491" s="46">
        <f t="shared" si="132"/>
        <v>3059.2584744047999</v>
      </c>
      <c r="M491" s="46">
        <f>'[1]заб.без.стом.'!BS$115</f>
        <v>763.04830308480007</v>
      </c>
      <c r="N491" s="46">
        <f>'[1]заб.без.стом.'!CM$115</f>
        <v>763.04830308480007</v>
      </c>
      <c r="O491" s="46">
        <f>'[1]заб.без.стом.'!DG$115</f>
        <v>765.40339044000007</v>
      </c>
      <c r="P491" s="46">
        <f>'[1]заб.без.стом.'!EP$115</f>
        <v>767.75847779519995</v>
      </c>
      <c r="Q491" s="20">
        <f t="shared" si="129"/>
        <v>0</v>
      </c>
      <c r="R491" s="20">
        <f t="shared" si="130"/>
        <v>0</v>
      </c>
    </row>
    <row r="492" spans="2:18" s="21" customFormat="1" ht="15" customHeight="1" x14ac:dyDescent="0.25">
      <c r="B492" s="61"/>
      <c r="C492" s="22" t="s">
        <v>21</v>
      </c>
      <c r="D492" s="23" t="s">
        <v>14</v>
      </c>
      <c r="E492" s="64">
        <f>'[1]заб.без.стом.'!W$116</f>
        <v>1286</v>
      </c>
      <c r="F492" s="46">
        <f>'[1]заб.без.стом.'!EU$116</f>
        <v>4994.0378990640002</v>
      </c>
      <c r="G492" s="47">
        <f t="shared" si="131"/>
        <v>1286</v>
      </c>
      <c r="H492" s="47">
        <f>'[1]заб.без.стом.'!G$116</f>
        <v>344</v>
      </c>
      <c r="I492" s="47">
        <f>'[1]заб.без.стом.'!K$116</f>
        <v>324</v>
      </c>
      <c r="J492" s="47">
        <f>'[1]заб.без.стом.'!O$116</f>
        <v>329</v>
      </c>
      <c r="K492" s="47">
        <f>'[1]заб.без.стом.'!V$116</f>
        <v>289</v>
      </c>
      <c r="L492" s="46">
        <f t="shared" si="132"/>
        <v>4994.0378990640002</v>
      </c>
      <c r="M492" s="46">
        <f>'[1]заб.без.стом.'!BS$116</f>
        <v>1335.885721056</v>
      </c>
      <c r="N492" s="46">
        <f>'[1]заб.без.стом.'!CM$116</f>
        <v>1258.2179465759998</v>
      </c>
      <c r="O492" s="46">
        <f>'[1]заб.без.стом.'!DG$116</f>
        <v>1277.634890196</v>
      </c>
      <c r="P492" s="46">
        <f>'[1]заб.без.стом.'!EP$116</f>
        <v>1122.2993412359997</v>
      </c>
      <c r="Q492" s="20">
        <f t="shared" si="129"/>
        <v>0</v>
      </c>
      <c r="R492" s="20">
        <f t="shared" si="130"/>
        <v>0</v>
      </c>
    </row>
    <row r="493" spans="2:18" s="21" customFormat="1" ht="15" customHeight="1" x14ac:dyDescent="0.25">
      <c r="B493" s="61"/>
      <c r="C493" s="22" t="s">
        <v>25</v>
      </c>
      <c r="D493" s="23" t="s">
        <v>14</v>
      </c>
      <c r="E493" s="64">
        <f>'[1]заб.без.стом.'!W$117</f>
        <v>430</v>
      </c>
      <c r="F493" s="46">
        <f>'[1]заб.без.стом.'!EU$117</f>
        <v>1077.3271944000001</v>
      </c>
      <c r="G493" s="47">
        <f t="shared" si="131"/>
        <v>430</v>
      </c>
      <c r="H493" s="47">
        <f>'[1]заб.без.стом.'!G$117</f>
        <v>107</v>
      </c>
      <c r="I493" s="47">
        <f>'[1]заб.без.стом.'!K$117</f>
        <v>108</v>
      </c>
      <c r="J493" s="47">
        <f>'[1]заб.без.стом.'!O$117</f>
        <v>54</v>
      </c>
      <c r="K493" s="47">
        <f>'[1]заб.без.стом.'!V$117</f>
        <v>161</v>
      </c>
      <c r="L493" s="46">
        <f t="shared" si="132"/>
        <v>1077.3271944000003</v>
      </c>
      <c r="M493" s="46">
        <f>'[1]заб.без.стом.'!BS$117</f>
        <v>268.07909256000005</v>
      </c>
      <c r="N493" s="46">
        <f>'[1]заб.без.стом.'!CM$117</f>
        <v>270.58450464000003</v>
      </c>
      <c r="O493" s="46">
        <f>'[1]заб.без.стом.'!DG$117</f>
        <v>135.29225232000002</v>
      </c>
      <c r="P493" s="46">
        <f>'[1]заб.без.стом.'!EP$117</f>
        <v>403.37134488000004</v>
      </c>
      <c r="Q493" s="20">
        <f t="shared" si="129"/>
        <v>0</v>
      </c>
      <c r="R493" s="20">
        <f t="shared" si="130"/>
        <v>0</v>
      </c>
    </row>
    <row r="494" spans="2:18" s="21" customFormat="1" ht="15" customHeight="1" x14ac:dyDescent="0.25">
      <c r="B494" s="61"/>
      <c r="C494" s="22" t="s">
        <v>24</v>
      </c>
      <c r="D494" s="23" t="s">
        <v>14</v>
      </c>
      <c r="E494" s="64">
        <f>'[1]заб.без.стом.'!W$118</f>
        <v>501</v>
      </c>
      <c r="F494" s="46">
        <f>'[1]заб.без.стом.'!EU$118</f>
        <v>991.6170471431999</v>
      </c>
      <c r="G494" s="47">
        <f t="shared" si="131"/>
        <v>501</v>
      </c>
      <c r="H494" s="47">
        <f>'[1]заб.без.стом.'!G$118</f>
        <v>177</v>
      </c>
      <c r="I494" s="47">
        <f>'[1]заб.без.стом.'!K$118</f>
        <v>108</v>
      </c>
      <c r="J494" s="47">
        <f>'[1]заб.без.стом.'!O$118</f>
        <v>54</v>
      </c>
      <c r="K494" s="47">
        <f>'[1]заб.без.стом.'!V$118</f>
        <v>162</v>
      </c>
      <c r="L494" s="46">
        <f t="shared" si="132"/>
        <v>991.6170471431999</v>
      </c>
      <c r="M494" s="46">
        <f>'[1]заб.без.стом.'!BS$118</f>
        <v>350.33177114639994</v>
      </c>
      <c r="N494" s="46">
        <f>'[1]заб.без.стом.'!CM$118</f>
        <v>213.76175866560001</v>
      </c>
      <c r="O494" s="46">
        <f>'[1]заб.без.стом.'!DG$118</f>
        <v>106.88087933280001</v>
      </c>
      <c r="P494" s="46">
        <f>'[1]заб.без.стом.'!EP$118</f>
        <v>320.64263799839995</v>
      </c>
      <c r="Q494" s="20">
        <f t="shared" si="129"/>
        <v>0</v>
      </c>
      <c r="R494" s="20">
        <f t="shared" si="130"/>
        <v>0</v>
      </c>
    </row>
    <row r="495" spans="2:18" s="21" customFormat="1" ht="15" customHeight="1" x14ac:dyDescent="0.25">
      <c r="B495" s="61"/>
      <c r="C495" s="22" t="s">
        <v>22</v>
      </c>
      <c r="D495" s="23" t="s">
        <v>14</v>
      </c>
      <c r="E495" s="64">
        <f>'[1]заб.без.стом.'!W$119</f>
        <v>440</v>
      </c>
      <c r="F495" s="46">
        <f>'[1]заб.без.стом.'!EU$119</f>
        <v>1168.524194112</v>
      </c>
      <c r="G495" s="47">
        <f t="shared" si="131"/>
        <v>440</v>
      </c>
      <c r="H495" s="47">
        <f>'[1]заб.без.стом.'!G$119</f>
        <v>132</v>
      </c>
      <c r="I495" s="47">
        <f>'[1]заб.без.стом.'!K$119</f>
        <v>88</v>
      </c>
      <c r="J495" s="47">
        <f>'[1]заб.без.стом.'!O$119</f>
        <v>132</v>
      </c>
      <c r="K495" s="47">
        <f>'[1]заб.без.стом.'!V$119</f>
        <v>88</v>
      </c>
      <c r="L495" s="46">
        <f t="shared" si="132"/>
        <v>1168.5241941119998</v>
      </c>
      <c r="M495" s="46">
        <f>'[1]заб.без.стом.'!BS$119</f>
        <v>350.5572582335999</v>
      </c>
      <c r="N495" s="46">
        <f>'[1]заб.без.стом.'!CM$119</f>
        <v>233.70483882239998</v>
      </c>
      <c r="O495" s="46">
        <f>'[1]заб.без.стом.'!DG$119</f>
        <v>350.5572582335999</v>
      </c>
      <c r="P495" s="46">
        <f>'[1]заб.без.стом.'!EP$119</f>
        <v>233.70483882240003</v>
      </c>
      <c r="Q495" s="20">
        <f t="shared" si="129"/>
        <v>0</v>
      </c>
      <c r="R495" s="20">
        <f t="shared" si="130"/>
        <v>0</v>
      </c>
    </row>
    <row r="496" spans="2:18" s="21" customFormat="1" ht="15" customHeight="1" x14ac:dyDescent="0.25">
      <c r="B496" s="61"/>
      <c r="C496" s="28" t="s">
        <v>29</v>
      </c>
      <c r="D496" s="29" t="s">
        <v>14</v>
      </c>
      <c r="E496" s="62">
        <f>'[1]стом обр.'!W$23</f>
        <v>1070</v>
      </c>
      <c r="F496" s="33">
        <f>'[1]стом обр.'!FL$23</f>
        <v>2085.9744844799998</v>
      </c>
      <c r="G496" s="48">
        <f>H496+I496+J496+K496</f>
        <v>1070</v>
      </c>
      <c r="H496" s="48">
        <f>'[1]стом обр.'!G$23</f>
        <v>273</v>
      </c>
      <c r="I496" s="48">
        <f>'[1]стом обр.'!K$23</f>
        <v>333</v>
      </c>
      <c r="J496" s="48">
        <f>'[1]стом обр.'!O$23</f>
        <v>246</v>
      </c>
      <c r="K496" s="48">
        <f>'[1]стом обр.'!V$23</f>
        <v>218</v>
      </c>
      <c r="L496" s="33">
        <f>M496+N496+O496+P496</f>
        <v>2085.9744844799998</v>
      </c>
      <c r="M496" s="33">
        <f>'[1]стом обр.'!CJ$23</f>
        <v>532.21591987199986</v>
      </c>
      <c r="N496" s="33">
        <f>'[1]стом обр.'!DD$23</f>
        <v>649.18645171200001</v>
      </c>
      <c r="O496" s="33">
        <f>'[1]стом обр.'!DX$23</f>
        <v>479.579180544</v>
      </c>
      <c r="P496" s="33">
        <f>'[1]стом обр.'!FG$23</f>
        <v>424.99293235199997</v>
      </c>
      <c r="Q496" s="20">
        <f t="shared" si="129"/>
        <v>0</v>
      </c>
      <c r="R496" s="20">
        <f t="shared" si="130"/>
        <v>0</v>
      </c>
    </row>
    <row r="497" spans="2:18" s="21" customFormat="1" ht="15" customHeight="1" x14ac:dyDescent="0.25">
      <c r="B497" s="65"/>
      <c r="C497" s="28" t="s">
        <v>62</v>
      </c>
      <c r="D497" s="29" t="s">
        <v>31</v>
      </c>
      <c r="E497" s="62">
        <f>'[1]КТ,МРТ,Услуги'!Y$323</f>
        <v>103</v>
      </c>
      <c r="F497" s="33">
        <f>'[1]КТ,МРТ,Услуги'!EE$323</f>
        <v>175.77172385346915</v>
      </c>
      <c r="G497" s="48">
        <f>SUBTOTAL(9,H497:K497)</f>
        <v>103</v>
      </c>
      <c r="H497" s="48">
        <f>'[1]КТ,МРТ,Услуги'!H$323</f>
        <v>13</v>
      </c>
      <c r="I497" s="48">
        <f>'[1]КТ,МРТ,Услуги'!L$323</f>
        <v>30</v>
      </c>
      <c r="J497" s="48">
        <f>'[1]КТ,МРТ,Услуги'!Q$323</f>
        <v>30</v>
      </c>
      <c r="K497" s="48">
        <f>'[1]КТ,МРТ,Услуги'!X$323</f>
        <v>30</v>
      </c>
      <c r="L497" s="33">
        <f>SUBTOTAL(9,M497:P497)</f>
        <v>175.77172385346915</v>
      </c>
      <c r="M497" s="33">
        <f>'[1]КТ,МРТ,Услуги'!BC$323</f>
        <v>22.184780680534942</v>
      </c>
      <c r="N497" s="33">
        <f>'[1]КТ,МРТ,Услуги'!BW$323</f>
        <v>51.195647724311399</v>
      </c>
      <c r="O497" s="33">
        <f>'[1]КТ,МРТ,Услуги'!CQ$323</f>
        <v>51.195647724311399</v>
      </c>
      <c r="P497" s="33">
        <f>'[1]КТ,МРТ,Услуги'!DZ$323</f>
        <v>51.195647724311399</v>
      </c>
      <c r="Q497" s="20">
        <f t="shared" si="129"/>
        <v>0</v>
      </c>
      <c r="R497" s="20">
        <f t="shared" si="130"/>
        <v>0</v>
      </c>
    </row>
    <row r="498" spans="2:18" s="21" customFormat="1" ht="15" customHeight="1" x14ac:dyDescent="0.25">
      <c r="B498" s="61"/>
      <c r="C498" s="28" t="s">
        <v>32</v>
      </c>
      <c r="D498" s="29" t="s">
        <v>33</v>
      </c>
      <c r="E498" s="62">
        <f>SUM(E499:E501)</f>
        <v>4035</v>
      </c>
      <c r="F498" s="62">
        <f t="shared" ref="F498:P498" si="133">SUM(F499:F501)</f>
        <v>5265.9323996864005</v>
      </c>
      <c r="G498" s="62">
        <f t="shared" si="133"/>
        <v>4035</v>
      </c>
      <c r="H498" s="62">
        <f t="shared" si="133"/>
        <v>981</v>
      </c>
      <c r="I498" s="62">
        <f t="shared" si="133"/>
        <v>1007</v>
      </c>
      <c r="J498" s="62">
        <f t="shared" si="133"/>
        <v>1039</v>
      </c>
      <c r="K498" s="62">
        <f t="shared" si="133"/>
        <v>1008</v>
      </c>
      <c r="L498" s="62">
        <f t="shared" si="133"/>
        <v>5265.9323996864005</v>
      </c>
      <c r="M498" s="62">
        <f t="shared" si="133"/>
        <v>1285.9410451562001</v>
      </c>
      <c r="N498" s="62">
        <f t="shared" si="133"/>
        <v>1314.7210168062002</v>
      </c>
      <c r="O498" s="62">
        <f t="shared" si="133"/>
        <v>1348.9120038977999</v>
      </c>
      <c r="P498" s="62">
        <f t="shared" si="133"/>
        <v>1316.3583338262001</v>
      </c>
      <c r="Q498" s="20">
        <f t="shared" si="129"/>
        <v>0</v>
      </c>
      <c r="R498" s="20">
        <f t="shared" si="130"/>
        <v>0</v>
      </c>
    </row>
    <row r="499" spans="2:18" s="21" customFormat="1" ht="15" customHeight="1" x14ac:dyDescent="0.25">
      <c r="B499" s="61"/>
      <c r="C499" s="34" t="s">
        <v>16</v>
      </c>
      <c r="D499" s="23" t="s">
        <v>33</v>
      </c>
      <c r="E499" s="64">
        <f>'[1]неотложка с коэф'!W$33</f>
        <v>1688</v>
      </c>
      <c r="F499" s="46">
        <f>'[1]неотложка с коэф'!EU$33</f>
        <v>1832.6720406176003</v>
      </c>
      <c r="G499" s="47">
        <f>SUM(H499:K499)</f>
        <v>1688</v>
      </c>
      <c r="H499" s="47">
        <f>'[1]неотложка с коэф'!G$33</f>
        <v>395</v>
      </c>
      <c r="I499" s="47">
        <f>'[1]неотложка с коэф'!K$33</f>
        <v>420</v>
      </c>
      <c r="J499" s="47">
        <f>'[1]неотложка с коэф'!O$33</f>
        <v>453</v>
      </c>
      <c r="K499" s="47">
        <f>'[1]неотложка с коэф'!V$33</f>
        <v>420</v>
      </c>
      <c r="L499" s="46">
        <f>SUM(M499:P499)</f>
        <v>1832.6720406176005</v>
      </c>
      <c r="M499" s="46">
        <f>'[1]неотложка с коэф'!BS$33</f>
        <v>428.85394315400009</v>
      </c>
      <c r="N499" s="46">
        <f>'[1]неотложка с коэф'!CM$33</f>
        <v>455.99659778400013</v>
      </c>
      <c r="O499" s="46">
        <f>'[1]неотложка с коэф'!DG$33</f>
        <v>491.82490189560008</v>
      </c>
      <c r="P499" s="46">
        <f>'[1]неотложка с коэф'!EP$33</f>
        <v>455.99659778400013</v>
      </c>
      <c r="Q499" s="20">
        <f t="shared" si="129"/>
        <v>0</v>
      </c>
      <c r="R499" s="20">
        <f t="shared" si="130"/>
        <v>0</v>
      </c>
    </row>
    <row r="500" spans="2:18" s="21" customFormat="1" ht="15" customHeight="1" x14ac:dyDescent="0.25">
      <c r="B500" s="61"/>
      <c r="C500" s="34" t="s">
        <v>15</v>
      </c>
      <c r="D500" s="23" t="s">
        <v>33</v>
      </c>
      <c r="E500" s="64">
        <f>'[1]неотложка с коэф'!W$34</f>
        <v>1495</v>
      </c>
      <c r="F500" s="46">
        <f>'[1]неотложка с коэф'!EU$34</f>
        <v>2447.7889448999999</v>
      </c>
      <c r="G500" s="47">
        <f>SUM(H500:K500)</f>
        <v>1495</v>
      </c>
      <c r="H500" s="47">
        <f>'[1]неотложка с коэф'!G$34</f>
        <v>373</v>
      </c>
      <c r="I500" s="47">
        <f>'[1]неотложка с коэф'!K$34</f>
        <v>374</v>
      </c>
      <c r="J500" s="47">
        <f>'[1]неотложка с коэф'!O$34</f>
        <v>373</v>
      </c>
      <c r="K500" s="47">
        <f>'[1]неотложка с коэф'!V$34</f>
        <v>375</v>
      </c>
      <c r="L500" s="46">
        <f>SUM(M500:P500)</f>
        <v>2447.7889448999999</v>
      </c>
      <c r="M500" s="46">
        <f>'[1]неотложка с коэф'!BS$34</f>
        <v>610.7192484599999</v>
      </c>
      <c r="N500" s="46">
        <f>'[1]неотложка с коэф'!CM$34</f>
        <v>612.35656547999997</v>
      </c>
      <c r="O500" s="46">
        <f>'[1]неотложка с коэф'!DG$34</f>
        <v>610.7192484599999</v>
      </c>
      <c r="P500" s="46">
        <f>'[1]неотложка с коэф'!EP$34</f>
        <v>613.99388250000004</v>
      </c>
      <c r="Q500" s="20">
        <f t="shared" si="129"/>
        <v>0</v>
      </c>
      <c r="R500" s="20">
        <f t="shared" si="130"/>
        <v>0</v>
      </c>
    </row>
    <row r="501" spans="2:18" s="21" customFormat="1" ht="15" customHeight="1" x14ac:dyDescent="0.25">
      <c r="B501" s="61"/>
      <c r="C501" s="34" t="s">
        <v>20</v>
      </c>
      <c r="D501" s="23" t="s">
        <v>33</v>
      </c>
      <c r="E501" s="64">
        <f>'[1]неотложка с коэф'!W$35</f>
        <v>852</v>
      </c>
      <c r="F501" s="46">
        <f>'[1]неотложка с коэф'!EU$35</f>
        <v>985.47141416880004</v>
      </c>
      <c r="G501" s="47">
        <f>SUM(H501:K501)</f>
        <v>852</v>
      </c>
      <c r="H501" s="47">
        <f>'[1]неотложка с коэф'!G$35</f>
        <v>213</v>
      </c>
      <c r="I501" s="47">
        <f>'[1]неотложка с коэф'!K$35</f>
        <v>213</v>
      </c>
      <c r="J501" s="47">
        <f>'[1]неотложка с коэф'!O$35</f>
        <v>213</v>
      </c>
      <c r="K501" s="47">
        <f>'[1]неотложка с коэф'!V$35</f>
        <v>213</v>
      </c>
      <c r="L501" s="46">
        <f>SUM(M501:P501)</f>
        <v>985.47141416880004</v>
      </c>
      <c r="M501" s="46">
        <f>'[1]неотложка с коэф'!BS$35</f>
        <v>246.36785354220001</v>
      </c>
      <c r="N501" s="46">
        <f>'[1]неотложка с коэф'!CM$35</f>
        <v>246.36785354220001</v>
      </c>
      <c r="O501" s="46">
        <f>'[1]неотложка с коэф'!DG$35</f>
        <v>246.36785354220001</v>
      </c>
      <c r="P501" s="46">
        <f>'[1]неотложка с коэф'!EP$35</f>
        <v>246.36785354220001</v>
      </c>
      <c r="Q501" s="20">
        <f t="shared" si="129"/>
        <v>0</v>
      </c>
      <c r="R501" s="20">
        <f t="shared" si="130"/>
        <v>0</v>
      </c>
    </row>
    <row r="502" spans="2:18" s="21" customFormat="1" ht="15" customHeight="1" x14ac:dyDescent="0.25">
      <c r="B502" s="61"/>
      <c r="C502" s="28" t="s">
        <v>34</v>
      </c>
      <c r="D502" s="29" t="s">
        <v>33</v>
      </c>
      <c r="E502" s="62">
        <f>SUM(E503:E511)</f>
        <v>1688</v>
      </c>
      <c r="F502" s="62">
        <f>SUM(F503:F511)</f>
        <v>3811.5579847800004</v>
      </c>
      <c r="G502" s="62">
        <f t="shared" ref="G502:N502" si="134">SUM(G503:G511)</f>
        <v>1688</v>
      </c>
      <c r="H502" s="62">
        <f t="shared" si="134"/>
        <v>406</v>
      </c>
      <c r="I502" s="62">
        <f t="shared" si="134"/>
        <v>406</v>
      </c>
      <c r="J502" s="62">
        <f t="shared" si="134"/>
        <v>338</v>
      </c>
      <c r="K502" s="62">
        <f t="shared" si="134"/>
        <v>538</v>
      </c>
      <c r="L502" s="62">
        <f t="shared" si="134"/>
        <v>3811.5579847800004</v>
      </c>
      <c r="M502" s="62">
        <f t="shared" si="134"/>
        <v>899.01482697000006</v>
      </c>
      <c r="N502" s="62">
        <f t="shared" si="134"/>
        <v>908.81103105000011</v>
      </c>
      <c r="O502" s="62">
        <f>SUM(O503:O511)</f>
        <v>777.85588062000011</v>
      </c>
      <c r="P502" s="62">
        <f>SUM(P503:P511)</f>
        <v>1225.8762461400004</v>
      </c>
      <c r="Q502" s="20">
        <f t="shared" si="129"/>
        <v>0</v>
      </c>
      <c r="R502" s="20">
        <f t="shared" si="130"/>
        <v>0</v>
      </c>
    </row>
    <row r="503" spans="2:18" s="21" customFormat="1" ht="15" customHeight="1" x14ac:dyDescent="0.25">
      <c r="B503" s="61"/>
      <c r="C503" s="55" t="s">
        <v>15</v>
      </c>
      <c r="D503" s="23" t="s">
        <v>33</v>
      </c>
      <c r="E503" s="64">
        <f>[1]ДНХБ!W$94</f>
        <v>472</v>
      </c>
      <c r="F503" s="46">
        <f>[1]ДНХБ!EI$94</f>
        <v>1322.6700240000002</v>
      </c>
      <c r="G503" s="47">
        <f>SUM(H503:K503)</f>
        <v>472</v>
      </c>
      <c r="H503" s="47">
        <f>[1]ДНХБ!G$94</f>
        <v>90</v>
      </c>
      <c r="I503" s="47">
        <f>[1]ДНХБ!K$94</f>
        <v>97</v>
      </c>
      <c r="J503" s="47">
        <f>[1]ДНХБ!O$94</f>
        <v>120</v>
      </c>
      <c r="K503" s="47">
        <f>[1]ДНХБ!V$94</f>
        <v>165</v>
      </c>
      <c r="L503" s="46">
        <f>SUM(M503:P503)</f>
        <v>1322.6700240000002</v>
      </c>
      <c r="M503" s="46">
        <f>[1]ДНХБ!BG$94</f>
        <v>252.20402999999999</v>
      </c>
      <c r="N503" s="46">
        <f>[1]ДНХБ!CA$94</f>
        <v>271.81989900000008</v>
      </c>
      <c r="O503" s="46">
        <f>[1]ДНХБ!CU$94</f>
        <v>336.27204000000006</v>
      </c>
      <c r="P503" s="46">
        <f>[1]ДНХБ!ED$94</f>
        <v>462.37405500000011</v>
      </c>
      <c r="Q503" s="20">
        <f t="shared" si="129"/>
        <v>0</v>
      </c>
      <c r="R503" s="20">
        <f t="shared" si="130"/>
        <v>0</v>
      </c>
    </row>
    <row r="504" spans="2:18" s="21" customFormat="1" ht="15" customHeight="1" x14ac:dyDescent="0.25">
      <c r="B504" s="61"/>
      <c r="C504" s="55" t="s">
        <v>16</v>
      </c>
      <c r="D504" s="23" t="s">
        <v>33</v>
      </c>
      <c r="E504" s="64">
        <f>[1]ДНХБ!W$95</f>
        <v>523</v>
      </c>
      <c r="F504" s="46">
        <f>[1]ДНХБ!EI$95</f>
        <v>971.83097466000027</v>
      </c>
      <c r="G504" s="47">
        <f t="shared" ref="G504:G511" si="135">SUM(H504:K504)</f>
        <v>523</v>
      </c>
      <c r="H504" s="47">
        <f>[1]ДНХБ!G$95</f>
        <v>120</v>
      </c>
      <c r="I504" s="47">
        <f>[1]ДНХБ!K$95</f>
        <v>120</v>
      </c>
      <c r="J504" s="47">
        <f>[1]ДНХБ!O$95</f>
        <v>125</v>
      </c>
      <c r="K504" s="47">
        <f>[1]ДНХБ!V$95</f>
        <v>158</v>
      </c>
      <c r="L504" s="46">
        <f t="shared" ref="L504:L511" si="136">SUM(M504:P504)</f>
        <v>971.83097466000027</v>
      </c>
      <c r="M504" s="46">
        <f>[1]ДНХБ!BG$95</f>
        <v>222.98225040000005</v>
      </c>
      <c r="N504" s="46">
        <f>[1]ДНХБ!CA$95</f>
        <v>222.98225040000005</v>
      </c>
      <c r="O504" s="46">
        <f>[1]ДНХБ!CU$95</f>
        <v>232.27317750000003</v>
      </c>
      <c r="P504" s="46">
        <f>[1]ДНХБ!ED$95</f>
        <v>293.59329636000001</v>
      </c>
      <c r="Q504" s="20">
        <f t="shared" si="129"/>
        <v>0</v>
      </c>
      <c r="R504" s="20">
        <f t="shared" si="130"/>
        <v>0</v>
      </c>
    </row>
    <row r="505" spans="2:18" s="21" customFormat="1" ht="15" customHeight="1" x14ac:dyDescent="0.25">
      <c r="B505" s="61"/>
      <c r="C505" s="55" t="s">
        <v>18</v>
      </c>
      <c r="D505" s="23" t="s">
        <v>33</v>
      </c>
      <c r="E505" s="64">
        <f>[1]ДНХБ!W$96</f>
        <v>170</v>
      </c>
      <c r="F505" s="46">
        <f>[1]ДНХБ!EI$96</f>
        <v>474.24350220000002</v>
      </c>
      <c r="G505" s="47">
        <f t="shared" si="135"/>
        <v>170</v>
      </c>
      <c r="H505" s="47">
        <f>[1]ДНХБ!G$96</f>
        <v>47</v>
      </c>
      <c r="I505" s="47">
        <f>[1]ДНХБ!K$96</f>
        <v>48</v>
      </c>
      <c r="J505" s="47">
        <f>[1]ДНХБ!O$96</f>
        <v>16</v>
      </c>
      <c r="K505" s="47">
        <f>[1]ДНХБ!V$96</f>
        <v>59</v>
      </c>
      <c r="L505" s="46">
        <f t="shared" si="136"/>
        <v>474.24350220000002</v>
      </c>
      <c r="M505" s="46">
        <f>[1]ДНХБ!BG$96</f>
        <v>131.11438002</v>
      </c>
      <c r="N505" s="46">
        <f>[1]ДНХБ!CA$96</f>
        <v>133.90404768000002</v>
      </c>
      <c r="O505" s="46">
        <f>[1]ДНХБ!CU$96</f>
        <v>44.634682560000002</v>
      </c>
      <c r="P505" s="46">
        <f>[1]ДНХБ!ED$96</f>
        <v>164.59039194000002</v>
      </c>
      <c r="Q505" s="20">
        <f t="shared" si="129"/>
        <v>0</v>
      </c>
      <c r="R505" s="20">
        <f t="shared" si="130"/>
        <v>0</v>
      </c>
    </row>
    <row r="506" spans="2:18" s="21" customFormat="1" ht="15" customHeight="1" x14ac:dyDescent="0.25">
      <c r="B506" s="61"/>
      <c r="C506" s="55" t="s">
        <v>20</v>
      </c>
      <c r="D506" s="23" t="s">
        <v>33</v>
      </c>
      <c r="E506" s="64">
        <f>[1]ДНХБ!W$97</f>
        <v>159</v>
      </c>
      <c r="F506" s="46">
        <f>[1]ДНХБ!EI$97</f>
        <v>314.75910141000003</v>
      </c>
      <c r="G506" s="47">
        <f t="shared" si="135"/>
        <v>159</v>
      </c>
      <c r="H506" s="47">
        <f>[1]ДНХБ!G$97</f>
        <v>45</v>
      </c>
      <c r="I506" s="47">
        <f>[1]ДНХБ!K$97</f>
        <v>45</v>
      </c>
      <c r="J506" s="47">
        <f>[1]ДНХБ!O$97</f>
        <v>26</v>
      </c>
      <c r="K506" s="47">
        <f>[1]ДНХБ!V$97</f>
        <v>43</v>
      </c>
      <c r="L506" s="46">
        <f t="shared" si="136"/>
        <v>314.75910141000003</v>
      </c>
      <c r="M506" s="46">
        <f>[1]ДНХБ!BG$97</f>
        <v>89.082764550000007</v>
      </c>
      <c r="N506" s="46">
        <f>[1]ДНХБ!CA$97</f>
        <v>89.082764550000007</v>
      </c>
      <c r="O506" s="46">
        <f>[1]ДНХБ!CU$97</f>
        <v>51.470041740000006</v>
      </c>
      <c r="P506" s="46">
        <f>[1]ДНХБ!ED$97</f>
        <v>85.123530570000028</v>
      </c>
      <c r="Q506" s="20">
        <f t="shared" si="129"/>
        <v>0</v>
      </c>
      <c r="R506" s="20">
        <f t="shared" si="130"/>
        <v>0</v>
      </c>
    </row>
    <row r="507" spans="2:18" s="21" customFormat="1" ht="15" customHeight="1" x14ac:dyDescent="0.25">
      <c r="B507" s="61"/>
      <c r="C507" s="55" t="s">
        <v>21</v>
      </c>
      <c r="D507" s="23" t="s">
        <v>33</v>
      </c>
      <c r="E507" s="64">
        <f>[1]ДНХБ!W$98</f>
        <v>83</v>
      </c>
      <c r="F507" s="46">
        <f>[1]ДНХБ!EI$98</f>
        <v>215.29730469000003</v>
      </c>
      <c r="G507" s="47">
        <f t="shared" si="135"/>
        <v>83</v>
      </c>
      <c r="H507" s="47">
        <f>[1]ДНХБ!G$98</f>
        <v>24</v>
      </c>
      <c r="I507" s="47">
        <f>[1]ДНХБ!K$98</f>
        <v>24</v>
      </c>
      <c r="J507" s="47">
        <f>[1]ДНХБ!O$98</f>
        <v>2</v>
      </c>
      <c r="K507" s="47">
        <f>[1]ДНХБ!V$98</f>
        <v>33</v>
      </c>
      <c r="L507" s="46">
        <f t="shared" si="136"/>
        <v>215.29730469000003</v>
      </c>
      <c r="M507" s="46">
        <f>[1]ДНХБ!BG$98</f>
        <v>62.254642320000009</v>
      </c>
      <c r="N507" s="46">
        <f>[1]ДНХБ!CA$98</f>
        <v>62.254642320000009</v>
      </c>
      <c r="O507" s="46">
        <f>[1]ДНХБ!CU$98</f>
        <v>5.1878868600000008</v>
      </c>
      <c r="P507" s="46">
        <f>[1]ДНХБ!ED$98</f>
        <v>85.600133190000008</v>
      </c>
      <c r="Q507" s="20">
        <f t="shared" si="129"/>
        <v>0</v>
      </c>
      <c r="R507" s="20">
        <f t="shared" si="130"/>
        <v>0</v>
      </c>
    </row>
    <row r="508" spans="2:18" s="21" customFormat="1" ht="15" customHeight="1" x14ac:dyDescent="0.25">
      <c r="B508" s="61"/>
      <c r="C508" s="55" t="s">
        <v>35</v>
      </c>
      <c r="D508" s="23" t="s">
        <v>33</v>
      </c>
      <c r="E508" s="64">
        <f>[1]ДНХБ!W$99</f>
        <v>69</v>
      </c>
      <c r="F508" s="46">
        <f>[1]ДНХБ!EI$99</f>
        <v>106.45095474000001</v>
      </c>
      <c r="G508" s="47">
        <f t="shared" si="135"/>
        <v>69</v>
      </c>
      <c r="H508" s="47">
        <f>[1]ДНХБ!G$99</f>
        <v>24</v>
      </c>
      <c r="I508" s="47">
        <f>[1]ДНХБ!$K$99</f>
        <v>21</v>
      </c>
      <c r="J508" s="47">
        <f>[1]ДНХБ!O$99</f>
        <v>0</v>
      </c>
      <c r="K508" s="47">
        <f>[1]ДНХБ!V$99</f>
        <v>24</v>
      </c>
      <c r="L508" s="46">
        <f t="shared" si="136"/>
        <v>106.45095474000001</v>
      </c>
      <c r="M508" s="46">
        <f>[1]ДНХБ!BG$99</f>
        <v>37.026419040000007</v>
      </c>
      <c r="N508" s="46">
        <f>[1]ДНХБ!CA$99</f>
        <v>32.398116660000007</v>
      </c>
      <c r="O508" s="46">
        <f>[1]ДНХБ!CU$99</f>
        <v>0</v>
      </c>
      <c r="P508" s="46">
        <f>[1]ДНХБ!ED$99</f>
        <v>37.026419040000007</v>
      </c>
      <c r="Q508" s="20">
        <f t="shared" si="129"/>
        <v>0</v>
      </c>
      <c r="R508" s="20">
        <f t="shared" si="130"/>
        <v>0</v>
      </c>
    </row>
    <row r="509" spans="2:18" s="21" customFormat="1" ht="15" customHeight="1" x14ac:dyDescent="0.25">
      <c r="B509" s="61"/>
      <c r="C509" s="55" t="s">
        <v>24</v>
      </c>
      <c r="D509" s="23" t="s">
        <v>33</v>
      </c>
      <c r="E509" s="64">
        <f>[1]ДНХБ!W$100</f>
        <v>43</v>
      </c>
      <c r="F509" s="46">
        <f>[1]ДНХБ!EI$100</f>
        <v>56.867338320000002</v>
      </c>
      <c r="G509" s="47">
        <f t="shared" si="135"/>
        <v>43</v>
      </c>
      <c r="H509" s="47">
        <f>[1]ДНХБ!G$100</f>
        <v>12</v>
      </c>
      <c r="I509" s="47">
        <f>[1]ДНХБ!K$100</f>
        <v>12</v>
      </c>
      <c r="J509" s="47">
        <f>[1]ДНХБ!O$100</f>
        <v>0</v>
      </c>
      <c r="K509" s="47">
        <f>[1]ДНХБ!V$100</f>
        <v>19</v>
      </c>
      <c r="L509" s="46">
        <f t="shared" si="136"/>
        <v>56.867338320000002</v>
      </c>
      <c r="M509" s="46">
        <f>[1]ДНХБ!BG$100</f>
        <v>15.869954880000002</v>
      </c>
      <c r="N509" s="46">
        <f>[1]ДНХБ!CA$100</f>
        <v>15.869954880000002</v>
      </c>
      <c r="O509" s="46">
        <f>[1]ДНХБ!CU$100</f>
        <v>0</v>
      </c>
      <c r="P509" s="46">
        <f>[1]ДНХБ!ED$100</f>
        <v>25.127428560000002</v>
      </c>
      <c r="Q509" s="20">
        <f t="shared" si="129"/>
        <v>0</v>
      </c>
      <c r="R509" s="20">
        <f t="shared" si="130"/>
        <v>0</v>
      </c>
    </row>
    <row r="510" spans="2:18" s="21" customFormat="1" ht="15" customHeight="1" x14ac:dyDescent="0.25">
      <c r="B510" s="61"/>
      <c r="C510" s="55" t="s">
        <v>22</v>
      </c>
      <c r="D510" s="23" t="s">
        <v>33</v>
      </c>
      <c r="E510" s="64">
        <f>[1]ДНХБ!W$101</f>
        <v>38</v>
      </c>
      <c r="F510" s="46">
        <f>[1]ДНХБ!EI$101</f>
        <v>60.655829520000019</v>
      </c>
      <c r="G510" s="47">
        <f t="shared" si="135"/>
        <v>38</v>
      </c>
      <c r="H510" s="47">
        <f>[1]ДНХБ!G$101</f>
        <v>14</v>
      </c>
      <c r="I510" s="47">
        <f>[1]ДНХБ!K$101</f>
        <v>9</v>
      </c>
      <c r="J510" s="47">
        <f>[1]ДНХБ!O$101</f>
        <v>0</v>
      </c>
      <c r="K510" s="47">
        <f>[1]ДНХБ!V$101</f>
        <v>15</v>
      </c>
      <c r="L510" s="46">
        <f t="shared" si="136"/>
        <v>60.655829520000012</v>
      </c>
      <c r="M510" s="46">
        <f>[1]ДНХБ!BG$101</f>
        <v>22.346884560000007</v>
      </c>
      <c r="N510" s="46">
        <f>[1]ДНХБ!CA$101</f>
        <v>14.365854360000002</v>
      </c>
      <c r="O510" s="46">
        <f>[1]ДНХБ!CU$101</f>
        <v>0</v>
      </c>
      <c r="P510" s="46">
        <f>[1]ДНХБ!ED$101</f>
        <v>23.943090600000009</v>
      </c>
      <c r="Q510" s="20">
        <f t="shared" si="129"/>
        <v>0</v>
      </c>
      <c r="R510" s="20">
        <f t="shared" si="130"/>
        <v>0</v>
      </c>
    </row>
    <row r="511" spans="2:18" s="21" customFormat="1" ht="15" customHeight="1" x14ac:dyDescent="0.25">
      <c r="B511" s="61"/>
      <c r="C511" s="39" t="s">
        <v>23</v>
      </c>
      <c r="D511" s="23" t="s">
        <v>33</v>
      </c>
      <c r="E511" s="64">
        <f>[1]ДНХБ!W$102</f>
        <v>131</v>
      </c>
      <c r="F511" s="46">
        <f>[1]ДНХБ!EI$102</f>
        <v>288.78295524000004</v>
      </c>
      <c r="G511" s="47">
        <f t="shared" si="135"/>
        <v>131</v>
      </c>
      <c r="H511" s="47">
        <f>[1]ДНХБ!G$102</f>
        <v>30</v>
      </c>
      <c r="I511" s="47">
        <f>[1]ДНХБ!K$102</f>
        <v>30</v>
      </c>
      <c r="J511" s="47">
        <f>[1]ДНХБ!O$102</f>
        <v>49</v>
      </c>
      <c r="K511" s="47">
        <f>[1]ДНХБ!V$102</f>
        <v>22</v>
      </c>
      <c r="L511" s="46">
        <f t="shared" si="136"/>
        <v>288.78295524000004</v>
      </c>
      <c r="M511" s="46">
        <f>[1]ДНХБ!BG$102</f>
        <v>66.133501200000012</v>
      </c>
      <c r="N511" s="46">
        <f>[1]ДНХБ!CA$102</f>
        <v>66.133501200000012</v>
      </c>
      <c r="O511" s="46">
        <f>[1]ДНХБ!CU$102</f>
        <v>108.01805196000001</v>
      </c>
      <c r="P511" s="46">
        <f>[1]ДНХБ!ED$102</f>
        <v>48.49790088000001</v>
      </c>
      <c r="Q511" s="20">
        <f t="shared" si="129"/>
        <v>0</v>
      </c>
      <c r="R511" s="20">
        <f t="shared" si="130"/>
        <v>0</v>
      </c>
    </row>
    <row r="512" spans="2:18" s="21" customFormat="1" ht="15" customHeight="1" x14ac:dyDescent="0.25">
      <c r="B512" s="61"/>
      <c r="C512" s="28" t="s">
        <v>36</v>
      </c>
      <c r="D512" s="29" t="s">
        <v>33</v>
      </c>
      <c r="E512" s="62">
        <f>E513+E514+E515</f>
        <v>1704</v>
      </c>
      <c r="F512" s="62">
        <f t="shared" ref="F512:P512" si="137">F513+F514+F515</f>
        <v>5863.1720000000005</v>
      </c>
      <c r="G512" s="62">
        <f t="shared" si="137"/>
        <v>1704</v>
      </c>
      <c r="H512" s="62">
        <f t="shared" si="137"/>
        <v>457</v>
      </c>
      <c r="I512" s="62">
        <f t="shared" si="137"/>
        <v>459</v>
      </c>
      <c r="J512" s="62">
        <f t="shared" si="137"/>
        <v>445</v>
      </c>
      <c r="K512" s="62">
        <f t="shared" si="137"/>
        <v>343</v>
      </c>
      <c r="L512" s="62">
        <f t="shared" si="137"/>
        <v>5863.1719999999996</v>
      </c>
      <c r="M512" s="62">
        <f t="shared" si="137"/>
        <v>1658.4400800000001</v>
      </c>
      <c r="N512" s="62">
        <f t="shared" si="137"/>
        <v>1658.4400800000001</v>
      </c>
      <c r="O512" s="62">
        <f t="shared" si="137"/>
        <v>1658.4400800000001</v>
      </c>
      <c r="P512" s="62">
        <f t="shared" si="137"/>
        <v>887.85176000000024</v>
      </c>
      <c r="Q512" s="20">
        <f t="shared" si="129"/>
        <v>0</v>
      </c>
      <c r="R512" s="20">
        <f t="shared" si="130"/>
        <v>0</v>
      </c>
    </row>
    <row r="513" spans="2:18" s="21" customFormat="1" ht="15" customHeight="1" x14ac:dyDescent="0.25">
      <c r="B513" s="61"/>
      <c r="C513" s="36" t="s">
        <v>37</v>
      </c>
      <c r="D513" s="23" t="s">
        <v>33</v>
      </c>
      <c r="E513" s="64">
        <f>[1]ФАП!W$36</f>
        <v>598</v>
      </c>
      <c r="F513" s="46">
        <f>[1]ФАП!EP$36</f>
        <v>2036.2939701986754</v>
      </c>
      <c r="G513" s="47">
        <f>SUM(H513:K513)</f>
        <v>598</v>
      </c>
      <c r="H513" s="47">
        <f>[1]ФАП!G$36</f>
        <v>149</v>
      </c>
      <c r="I513" s="47">
        <f>[1]ФАП!K$36</f>
        <v>160</v>
      </c>
      <c r="J513" s="47">
        <f>[1]ФАП!O$36</f>
        <v>157</v>
      </c>
      <c r="K513" s="47">
        <f>[1]ФАП!V$36</f>
        <v>132</v>
      </c>
      <c r="L513" s="47">
        <f>SUM(M513:P513)</f>
        <v>2036.2939701986752</v>
      </c>
      <c r="M513" s="46">
        <f>[1]ФАП!BN$36</f>
        <v>578.27186999999992</v>
      </c>
      <c r="N513" s="46">
        <f>[1]ФАП!CH$36</f>
        <v>578.27186999999992</v>
      </c>
      <c r="O513" s="46">
        <f>[1]ФАП!DB$36</f>
        <v>578.27186999999992</v>
      </c>
      <c r="P513" s="46">
        <f>[1]ФАП!EK$36</f>
        <v>301.4783601986756</v>
      </c>
      <c r="Q513" s="20">
        <f t="shared" si="129"/>
        <v>0</v>
      </c>
      <c r="R513" s="20">
        <f t="shared" si="130"/>
        <v>0</v>
      </c>
    </row>
    <row r="514" spans="2:18" s="21" customFormat="1" ht="15" customHeight="1" x14ac:dyDescent="0.25">
      <c r="B514" s="61"/>
      <c r="C514" s="36" t="s">
        <v>38</v>
      </c>
      <c r="D514" s="23" t="s">
        <v>33</v>
      </c>
      <c r="E514" s="64">
        <f>[1]ФАП!W$37</f>
        <v>587</v>
      </c>
      <c r="F514" s="46">
        <f>[1]ФАП!EP$37</f>
        <v>1985.7433437086097</v>
      </c>
      <c r="G514" s="47">
        <f>SUM(H514:K514)</f>
        <v>587</v>
      </c>
      <c r="H514" s="47">
        <f>[1]ФАП!G$37</f>
        <v>177</v>
      </c>
      <c r="I514" s="47">
        <f>[1]ФАП!K$37</f>
        <v>154</v>
      </c>
      <c r="J514" s="47">
        <f>[1]ФАП!O$37</f>
        <v>147</v>
      </c>
      <c r="K514" s="47">
        <f>[1]ФАП!V$37</f>
        <v>109</v>
      </c>
      <c r="L514" s="47">
        <f t="shared" ref="L514:L515" si="138">SUM(M514:P514)</f>
        <v>1985.7433437086095</v>
      </c>
      <c r="M514" s="46">
        <f>[1]ФАП!BN$37</f>
        <v>556.45029000000011</v>
      </c>
      <c r="N514" s="46">
        <f>[1]ФАП!CH$37</f>
        <v>556.45029000000011</v>
      </c>
      <c r="O514" s="46">
        <f>[1]ФАП!DB$37</f>
        <v>556.45029000000011</v>
      </c>
      <c r="P514" s="46">
        <f>[1]ФАП!EK$37</f>
        <v>316.39247370860932</v>
      </c>
      <c r="Q514" s="20">
        <f t="shared" si="129"/>
        <v>0</v>
      </c>
      <c r="R514" s="20">
        <f t="shared" si="130"/>
        <v>0</v>
      </c>
    </row>
    <row r="515" spans="2:18" s="21" customFormat="1" ht="15" customHeight="1" x14ac:dyDescent="0.25">
      <c r="B515" s="61"/>
      <c r="C515" s="36" t="s">
        <v>39</v>
      </c>
      <c r="D515" s="23" t="s">
        <v>33</v>
      </c>
      <c r="E515" s="64">
        <f>[1]ФАП!W$38</f>
        <v>519</v>
      </c>
      <c r="F515" s="46">
        <f>[1]ФАП!EP$38</f>
        <v>1841.1346860927151</v>
      </c>
      <c r="G515" s="47">
        <f>SUM(H515:K515)</f>
        <v>519</v>
      </c>
      <c r="H515" s="47">
        <f>[1]ФАП!G$38</f>
        <v>131</v>
      </c>
      <c r="I515" s="47">
        <f>[1]ФАП!K$38</f>
        <v>145</v>
      </c>
      <c r="J515" s="47">
        <f>[1]ФАП!O$38</f>
        <v>141</v>
      </c>
      <c r="K515" s="47">
        <f>[1]ФАП!V$38</f>
        <v>102</v>
      </c>
      <c r="L515" s="47">
        <f t="shared" si="138"/>
        <v>1841.1346860927154</v>
      </c>
      <c r="M515" s="46">
        <f>[1]ФАП!BN$38</f>
        <v>523.71792000000005</v>
      </c>
      <c r="N515" s="46">
        <f>[1]ФАП!CH$38</f>
        <v>523.71792000000005</v>
      </c>
      <c r="O515" s="46">
        <f>[1]ФАП!DB$38</f>
        <v>523.71792000000005</v>
      </c>
      <c r="P515" s="46">
        <f>[1]ФАП!EK$38</f>
        <v>269.98092609271526</v>
      </c>
      <c r="Q515" s="20">
        <f t="shared" si="129"/>
        <v>0</v>
      </c>
      <c r="R515" s="20">
        <f t="shared" si="130"/>
        <v>0</v>
      </c>
    </row>
    <row r="516" spans="2:18" s="21" customFormat="1" ht="15" customHeight="1" x14ac:dyDescent="0.25">
      <c r="B516" s="61"/>
      <c r="C516" s="28" t="s">
        <v>40</v>
      </c>
      <c r="D516" s="29" t="s">
        <v>33</v>
      </c>
      <c r="E516" s="62">
        <f>SUM(E517:E525)</f>
        <v>5062</v>
      </c>
      <c r="F516" s="62">
        <f t="shared" ref="F516:P516" si="139">SUM(F517:F525)</f>
        <v>1432.7776960000003</v>
      </c>
      <c r="G516" s="62">
        <f t="shared" si="139"/>
        <v>5062</v>
      </c>
      <c r="H516" s="62">
        <f t="shared" si="139"/>
        <v>1264</v>
      </c>
      <c r="I516" s="62">
        <f t="shared" si="139"/>
        <v>1261</v>
      </c>
      <c r="J516" s="62">
        <f t="shared" si="139"/>
        <v>1221</v>
      </c>
      <c r="K516" s="62">
        <f t="shared" si="139"/>
        <v>1316</v>
      </c>
      <c r="L516" s="62">
        <f t="shared" si="139"/>
        <v>1432.7776960000001</v>
      </c>
      <c r="M516" s="62">
        <f t="shared" si="139"/>
        <v>357.49999600000001</v>
      </c>
      <c r="N516" s="62">
        <f t="shared" si="139"/>
        <v>356.88276400000001</v>
      </c>
      <c r="O516" s="62">
        <f t="shared" si="139"/>
        <v>353.34952800000008</v>
      </c>
      <c r="P516" s="62">
        <f t="shared" si="139"/>
        <v>365.04540800000007</v>
      </c>
      <c r="Q516" s="20">
        <f t="shared" si="129"/>
        <v>0</v>
      </c>
      <c r="R516" s="20">
        <f t="shared" si="130"/>
        <v>0</v>
      </c>
    </row>
    <row r="517" spans="2:18" s="21" customFormat="1" ht="15" customHeight="1" x14ac:dyDescent="0.25">
      <c r="B517" s="61"/>
      <c r="C517" s="37" t="s">
        <v>15</v>
      </c>
      <c r="D517" s="23" t="s">
        <v>33</v>
      </c>
      <c r="E517" s="64">
        <f>'[1]разовые без стом'!W$98</f>
        <v>1920</v>
      </c>
      <c r="F517" s="46">
        <f>'[1]разовые без стом'!EV$98</f>
        <v>693.50400000000002</v>
      </c>
      <c r="G517" s="47">
        <f>SUM(H517:K517)</f>
        <v>1920</v>
      </c>
      <c r="H517" s="47">
        <f>'[1]разовые без стом'!G$98</f>
        <v>480</v>
      </c>
      <c r="I517" s="47">
        <f>'[1]разовые без стом'!K$98</f>
        <v>480</v>
      </c>
      <c r="J517" s="47">
        <f>'[1]разовые без стом'!O$98</f>
        <v>480</v>
      </c>
      <c r="K517" s="47">
        <f>'[1]разовые без стом'!V$98</f>
        <v>480</v>
      </c>
      <c r="L517" s="46">
        <f>SUM(M517:P517)</f>
        <v>693.50400000000002</v>
      </c>
      <c r="M517" s="46">
        <f>'[1]разовые без стом'!BP$98</f>
        <v>173.376</v>
      </c>
      <c r="N517" s="46">
        <f>'[1]разовые без стом'!CL$98</f>
        <v>173.376</v>
      </c>
      <c r="O517" s="46">
        <f>'[1]разовые без стом'!DH$98</f>
        <v>173.376</v>
      </c>
      <c r="P517" s="46">
        <f>'[1]разовые без стом'!EQ$98</f>
        <v>173.376</v>
      </c>
      <c r="Q517" s="20">
        <f t="shared" si="129"/>
        <v>0</v>
      </c>
      <c r="R517" s="20">
        <f t="shared" si="130"/>
        <v>0</v>
      </c>
    </row>
    <row r="518" spans="2:18" s="21" customFormat="1" ht="15" customHeight="1" x14ac:dyDescent="0.25">
      <c r="B518" s="61"/>
      <c r="C518" s="37" t="s">
        <v>16</v>
      </c>
      <c r="D518" s="23" t="s">
        <v>33</v>
      </c>
      <c r="E518" s="64">
        <f>'[1]разовые без стом'!W$99</f>
        <v>2160</v>
      </c>
      <c r="F518" s="46">
        <f>'[1]разовые без стом'!EV$99</f>
        <v>517.34591999999998</v>
      </c>
      <c r="G518" s="47">
        <f t="shared" ref="G518:G525" si="140">SUM(H518:K518)</f>
        <v>2160</v>
      </c>
      <c r="H518" s="47">
        <f>'[1]разовые без стом'!G$99</f>
        <v>540</v>
      </c>
      <c r="I518" s="47">
        <f>'[1]разовые без стом'!K$99</f>
        <v>540</v>
      </c>
      <c r="J518" s="47">
        <f>'[1]разовые без стом'!O$99</f>
        <v>540</v>
      </c>
      <c r="K518" s="47">
        <f>'[1]разовые без стом'!V$99</f>
        <v>540</v>
      </c>
      <c r="L518" s="46">
        <f t="shared" ref="L518:L525" si="141">SUM(M518:P518)</f>
        <v>517.34591999999998</v>
      </c>
      <c r="M518" s="46">
        <f>'[1]разовые без стом'!BP$99</f>
        <v>129.33647999999999</v>
      </c>
      <c r="N518" s="46">
        <f>'[1]разовые без стом'!CL$99</f>
        <v>129.33647999999999</v>
      </c>
      <c r="O518" s="46">
        <f>'[1]разовые без стом'!DH$99</f>
        <v>129.33647999999999</v>
      </c>
      <c r="P518" s="46">
        <f>'[1]разовые без стом'!EQ$99</f>
        <v>129.33647999999999</v>
      </c>
      <c r="Q518" s="20">
        <f t="shared" si="129"/>
        <v>0</v>
      </c>
      <c r="R518" s="20">
        <f t="shared" si="130"/>
        <v>0</v>
      </c>
    </row>
    <row r="519" spans="2:18" s="21" customFormat="1" ht="15" customHeight="1" x14ac:dyDescent="0.25">
      <c r="B519" s="61"/>
      <c r="C519" s="37" t="s">
        <v>18</v>
      </c>
      <c r="D519" s="23" t="s">
        <v>33</v>
      </c>
      <c r="E519" s="64">
        <f>'[1]разовые без стом'!W$100</f>
        <v>60</v>
      </c>
      <c r="F519" s="46">
        <f>'[1]разовые без стом'!EV$100</f>
        <v>21.574560000000002</v>
      </c>
      <c r="G519" s="47">
        <f t="shared" si="140"/>
        <v>60</v>
      </c>
      <c r="H519" s="47">
        <f>'[1]разовые без стом'!G$100</f>
        <v>15</v>
      </c>
      <c r="I519" s="47">
        <f>'[1]разовые без стом'!K$100</f>
        <v>15</v>
      </c>
      <c r="J519" s="47">
        <f>'[1]разовые без стом'!O$100</f>
        <v>30</v>
      </c>
      <c r="K519" s="47">
        <f>'[1]разовые без стом'!V$100</f>
        <v>0</v>
      </c>
      <c r="L519" s="46">
        <f t="shared" si="141"/>
        <v>21.574560000000002</v>
      </c>
      <c r="M519" s="46">
        <f>'[1]разовые без стом'!BP$100</f>
        <v>5.3936400000000004</v>
      </c>
      <c r="N519" s="46">
        <f>'[1]разовые без стом'!CL$100</f>
        <v>5.3936400000000004</v>
      </c>
      <c r="O519" s="46">
        <f>'[1]разовые без стом'!DH$100</f>
        <v>10.787280000000001</v>
      </c>
      <c r="P519" s="46">
        <f>'[1]разовые без стом'!EQ$100</f>
        <v>0</v>
      </c>
      <c r="Q519" s="20">
        <f t="shared" si="129"/>
        <v>0</v>
      </c>
      <c r="R519" s="20">
        <f t="shared" si="130"/>
        <v>0</v>
      </c>
    </row>
    <row r="520" spans="2:18" s="21" customFormat="1" ht="15" customHeight="1" x14ac:dyDescent="0.25">
      <c r="B520" s="61"/>
      <c r="C520" s="37" t="s">
        <v>20</v>
      </c>
      <c r="D520" s="23" t="s">
        <v>33</v>
      </c>
      <c r="E520" s="64">
        <f>'[1]разовые без стом'!W$101</f>
        <v>120</v>
      </c>
      <c r="F520" s="46">
        <f>'[1]разовые без стом'!EV$101</f>
        <v>30.619679999999995</v>
      </c>
      <c r="G520" s="47">
        <f t="shared" si="140"/>
        <v>120</v>
      </c>
      <c r="H520" s="47">
        <f>'[1]разовые без стом'!G$101</f>
        <v>30</v>
      </c>
      <c r="I520" s="47">
        <f>'[1]разовые без стом'!K$101</f>
        <v>30</v>
      </c>
      <c r="J520" s="47">
        <f>'[1]разовые без стом'!O$101</f>
        <v>30</v>
      </c>
      <c r="K520" s="47">
        <f>'[1]разовые без стом'!V$101</f>
        <v>30</v>
      </c>
      <c r="L520" s="46">
        <f t="shared" si="141"/>
        <v>30.619679999999995</v>
      </c>
      <c r="M520" s="46">
        <f>'[1]разовые без стом'!BP$101</f>
        <v>7.6549199999999997</v>
      </c>
      <c r="N520" s="46">
        <f>'[1]разовые без стом'!CL$101</f>
        <v>7.6549199999999988</v>
      </c>
      <c r="O520" s="46">
        <f>'[1]разовые без стом'!DH$101</f>
        <v>7.6549199999999988</v>
      </c>
      <c r="P520" s="46">
        <f>'[1]разовые без стом'!EQ$101</f>
        <v>7.6549199999999988</v>
      </c>
      <c r="Q520" s="20">
        <f t="shared" si="129"/>
        <v>0</v>
      </c>
      <c r="R520" s="20">
        <f t="shared" si="130"/>
        <v>0</v>
      </c>
    </row>
    <row r="521" spans="2:18" s="21" customFormat="1" ht="15" customHeight="1" x14ac:dyDescent="0.25">
      <c r="B521" s="61"/>
      <c r="C521" s="37" t="s">
        <v>41</v>
      </c>
      <c r="D521" s="23" t="s">
        <v>33</v>
      </c>
      <c r="E521" s="64">
        <f>'[1]разовые без стом'!W$102</f>
        <v>72</v>
      </c>
      <c r="F521" s="46">
        <f>'[1]разовые без стом'!EV$102</f>
        <v>24.073055999999998</v>
      </c>
      <c r="G521" s="47">
        <f t="shared" si="140"/>
        <v>72</v>
      </c>
      <c r="H521" s="47">
        <f>'[1]разовые без стом'!G$102</f>
        <v>15</v>
      </c>
      <c r="I521" s="47">
        <f>'[1]разовые без стом'!K$102</f>
        <v>15</v>
      </c>
      <c r="J521" s="47">
        <f>'[1]разовые без стом'!O$102</f>
        <v>20</v>
      </c>
      <c r="K521" s="47">
        <f>'[1]разовые без стом'!V$102</f>
        <v>22</v>
      </c>
      <c r="L521" s="46">
        <f t="shared" si="141"/>
        <v>24.073055999999994</v>
      </c>
      <c r="M521" s="46">
        <f>'[1]разовые без стом'!BP$102</f>
        <v>5.0152199999999993</v>
      </c>
      <c r="N521" s="46">
        <f>'[1]разовые без стом'!CL$102</f>
        <v>5.0152199999999993</v>
      </c>
      <c r="O521" s="46">
        <f>'[1]разовые без стом'!DH$102</f>
        <v>6.6869599999999991</v>
      </c>
      <c r="P521" s="46">
        <f>'[1]разовые без стом'!EQ$102</f>
        <v>7.355655999999998</v>
      </c>
      <c r="Q521" s="20">
        <f t="shared" si="129"/>
        <v>0</v>
      </c>
      <c r="R521" s="20">
        <f t="shared" si="130"/>
        <v>0</v>
      </c>
    </row>
    <row r="522" spans="2:18" s="21" customFormat="1" ht="15" customHeight="1" x14ac:dyDescent="0.25">
      <c r="B522" s="61"/>
      <c r="C522" s="37" t="s">
        <v>35</v>
      </c>
      <c r="D522" s="23" t="s">
        <v>33</v>
      </c>
      <c r="E522" s="64">
        <f>'[1]разовые без стом'!W$103</f>
        <v>180</v>
      </c>
      <c r="F522" s="46">
        <f>'[1]разовые без стом'!EV$103</f>
        <v>35.794080000000008</v>
      </c>
      <c r="G522" s="47">
        <f t="shared" si="140"/>
        <v>180</v>
      </c>
      <c r="H522" s="47">
        <f>'[1]разовые без стом'!G$103</f>
        <v>45</v>
      </c>
      <c r="I522" s="47">
        <f>'[1]разовые без стом'!K$103</f>
        <v>45</v>
      </c>
      <c r="J522" s="47">
        <f>'[1]разовые без стом'!O$103</f>
        <v>22</v>
      </c>
      <c r="K522" s="47">
        <f>'[1]разовые без стом'!V$103</f>
        <v>68</v>
      </c>
      <c r="L522" s="46">
        <f t="shared" si="141"/>
        <v>35.794080000000001</v>
      </c>
      <c r="M522" s="46">
        <f>'[1]разовые без стом'!BP$103</f>
        <v>8.9485200000000003</v>
      </c>
      <c r="N522" s="46">
        <f>'[1]разовые без стом'!CL$103</f>
        <v>8.948520000000002</v>
      </c>
      <c r="O522" s="46">
        <f>'[1]разовые без стом'!DH$103</f>
        <v>4.3748319999999996</v>
      </c>
      <c r="P522" s="46">
        <f>'[1]разовые без стом'!EQ$103</f>
        <v>13.522207999999999</v>
      </c>
      <c r="Q522" s="20">
        <f t="shared" si="129"/>
        <v>0</v>
      </c>
      <c r="R522" s="20">
        <f t="shared" si="130"/>
        <v>0</v>
      </c>
    </row>
    <row r="523" spans="2:18" s="21" customFormat="1" ht="15" customHeight="1" x14ac:dyDescent="0.25">
      <c r="B523" s="61"/>
      <c r="C523" s="37" t="s">
        <v>24</v>
      </c>
      <c r="D523" s="23" t="s">
        <v>33</v>
      </c>
      <c r="E523" s="64">
        <f>'[1]разовые без стом'!W$104</f>
        <v>360</v>
      </c>
      <c r="F523" s="46">
        <f>'[1]разовые без стом'!EV$104</f>
        <v>61.367040000000003</v>
      </c>
      <c r="G523" s="47">
        <f t="shared" si="140"/>
        <v>360</v>
      </c>
      <c r="H523" s="47">
        <f>'[1]разовые без стом'!G$104</f>
        <v>90</v>
      </c>
      <c r="I523" s="47">
        <f>'[1]разовые без стом'!K$104</f>
        <v>90</v>
      </c>
      <c r="J523" s="47">
        <f>'[1]разовые без стом'!O$104</f>
        <v>45</v>
      </c>
      <c r="K523" s="47">
        <f>'[1]разовые без стом'!V$104</f>
        <v>135</v>
      </c>
      <c r="L523" s="46">
        <f t="shared" si="141"/>
        <v>61.367040000000003</v>
      </c>
      <c r="M523" s="46">
        <f>'[1]разовые без стом'!BP$104</f>
        <v>15.341760000000001</v>
      </c>
      <c r="N523" s="46">
        <f>'[1]разовые без стом'!CL$104</f>
        <v>15.341760000000001</v>
      </c>
      <c r="O523" s="46">
        <f>'[1]разовые без стом'!DH$104</f>
        <v>7.6708800000000004</v>
      </c>
      <c r="P523" s="46">
        <f>'[1]разовые без стом'!EQ$104</f>
        <v>23.012640000000005</v>
      </c>
      <c r="Q523" s="20">
        <f t="shared" si="129"/>
        <v>0</v>
      </c>
      <c r="R523" s="20">
        <f t="shared" si="130"/>
        <v>0</v>
      </c>
    </row>
    <row r="524" spans="2:18" s="21" customFormat="1" ht="15" customHeight="1" x14ac:dyDescent="0.25">
      <c r="B524" s="61"/>
      <c r="C524" s="37" t="s">
        <v>22</v>
      </c>
      <c r="D524" s="23" t="s">
        <v>33</v>
      </c>
      <c r="E524" s="64">
        <f>'[1]разовые без стом'!W$105</f>
        <v>70</v>
      </c>
      <c r="F524" s="46">
        <f>'[1]разовые без стом'!EV$105</f>
        <v>14.402080000000002</v>
      </c>
      <c r="G524" s="47">
        <f t="shared" si="140"/>
        <v>70</v>
      </c>
      <c r="H524" s="47">
        <f>'[1]разовые без стом'!G$105</f>
        <v>19</v>
      </c>
      <c r="I524" s="47">
        <f>'[1]разовые без стом'!K$105</f>
        <v>16</v>
      </c>
      <c r="J524" s="47">
        <f>'[1]разовые без стом'!O$105</f>
        <v>24</v>
      </c>
      <c r="K524" s="47">
        <f>'[1]разовые без стом'!V$105</f>
        <v>11</v>
      </c>
      <c r="L524" s="46">
        <f t="shared" si="141"/>
        <v>14.402080000000002</v>
      </c>
      <c r="M524" s="46">
        <f>'[1]разовые без стом'!BP$105</f>
        <v>3.9091360000000002</v>
      </c>
      <c r="N524" s="46">
        <f>'[1]разовые без стом'!CL$105</f>
        <v>3.2919040000000002</v>
      </c>
      <c r="O524" s="46">
        <f>'[1]разовые без стом'!DH$105</f>
        <v>4.937856</v>
      </c>
      <c r="P524" s="46">
        <f>'[1]разовые без стом'!EQ$105</f>
        <v>2.2631839999999999</v>
      </c>
      <c r="Q524" s="20">
        <f t="shared" si="129"/>
        <v>0</v>
      </c>
      <c r="R524" s="20">
        <f t="shared" si="130"/>
        <v>0</v>
      </c>
    </row>
    <row r="525" spans="2:18" s="21" customFormat="1" ht="15" customHeight="1" x14ac:dyDescent="0.25">
      <c r="B525" s="61"/>
      <c r="C525" s="37" t="s">
        <v>23</v>
      </c>
      <c r="D525" s="23" t="s">
        <v>33</v>
      </c>
      <c r="E525" s="64">
        <f>'[1]разовые без стом'!W$106</f>
        <v>120</v>
      </c>
      <c r="F525" s="46">
        <f>'[1]разовые без стом'!EV$106</f>
        <v>34.097279999999998</v>
      </c>
      <c r="G525" s="47">
        <f t="shared" si="140"/>
        <v>120</v>
      </c>
      <c r="H525" s="47">
        <f>'[1]разовые без стом'!G$106</f>
        <v>30</v>
      </c>
      <c r="I525" s="47">
        <f>'[1]разовые без стом'!K$106</f>
        <v>30</v>
      </c>
      <c r="J525" s="47">
        <f>'[1]разовые без стом'!O$106</f>
        <v>30</v>
      </c>
      <c r="K525" s="47">
        <f>'[1]разовые без стом'!V$106</f>
        <v>30</v>
      </c>
      <c r="L525" s="46">
        <f t="shared" si="141"/>
        <v>34.097279999999998</v>
      </c>
      <c r="M525" s="46">
        <f>'[1]разовые без стом'!BP$106</f>
        <v>8.524320000000003</v>
      </c>
      <c r="N525" s="46">
        <f>'[1]разовые без стом'!CL$106</f>
        <v>8.5243199999999995</v>
      </c>
      <c r="O525" s="46">
        <f>'[1]разовые без стом'!DH$106</f>
        <v>8.5243199999999995</v>
      </c>
      <c r="P525" s="46">
        <f>'[1]разовые без стом'!EQ$106</f>
        <v>8.5243199999999995</v>
      </c>
      <c r="Q525" s="20">
        <f t="shared" si="129"/>
        <v>0</v>
      </c>
      <c r="R525" s="20">
        <f t="shared" si="130"/>
        <v>0</v>
      </c>
    </row>
    <row r="526" spans="2:18" s="21" customFormat="1" ht="15" customHeight="1" x14ac:dyDescent="0.25">
      <c r="B526" s="61"/>
      <c r="C526" s="28" t="s">
        <v>42</v>
      </c>
      <c r="D526" s="29" t="s">
        <v>33</v>
      </c>
      <c r="E526" s="62">
        <f>SUM(E527:E530)</f>
        <v>885</v>
      </c>
      <c r="F526" s="62">
        <f t="shared" ref="F526:P526" si="142">SUM(F527:F530)</f>
        <v>122.52049199999999</v>
      </c>
      <c r="G526" s="62">
        <f t="shared" si="142"/>
        <v>885</v>
      </c>
      <c r="H526" s="62">
        <f t="shared" si="142"/>
        <v>243</v>
      </c>
      <c r="I526" s="62">
        <f t="shared" si="142"/>
        <v>243</v>
      </c>
      <c r="J526" s="62">
        <f t="shared" si="142"/>
        <v>200</v>
      </c>
      <c r="K526" s="62">
        <f t="shared" si="142"/>
        <v>199</v>
      </c>
      <c r="L526" s="62">
        <f t="shared" si="142"/>
        <v>122.52049200000002</v>
      </c>
      <c r="M526" s="62">
        <f t="shared" si="142"/>
        <v>33.985584000000003</v>
      </c>
      <c r="N526" s="62">
        <f t="shared" si="142"/>
        <v>33.985584000000003</v>
      </c>
      <c r="O526" s="62">
        <f t="shared" si="142"/>
        <v>27.349788000000007</v>
      </c>
      <c r="P526" s="62">
        <f t="shared" si="142"/>
        <v>27.199536000000002</v>
      </c>
      <c r="Q526" s="20">
        <f t="shared" si="129"/>
        <v>0</v>
      </c>
      <c r="R526" s="20">
        <f t="shared" si="130"/>
        <v>0</v>
      </c>
    </row>
    <row r="527" spans="2:18" s="21" customFormat="1" ht="15" customHeight="1" x14ac:dyDescent="0.25">
      <c r="B527" s="61"/>
      <c r="C527" s="35" t="s">
        <v>16</v>
      </c>
      <c r="D527" s="23" t="s">
        <v>33</v>
      </c>
      <c r="E527" s="64">
        <f>[1]иные!W$97</f>
        <v>252</v>
      </c>
      <c r="F527" s="46">
        <f>[1]иные!EK$97</f>
        <v>25.867296000000003</v>
      </c>
      <c r="G527" s="47">
        <f>SUM(H527:K527)</f>
        <v>252</v>
      </c>
      <c r="H527" s="47">
        <f>[1]иные!G$97</f>
        <v>63</v>
      </c>
      <c r="I527" s="47">
        <f>[1]иные!K$97</f>
        <v>63</v>
      </c>
      <c r="J527" s="47">
        <f>[1]иные!O$97</f>
        <v>63</v>
      </c>
      <c r="K527" s="47">
        <f>[1]иные!V$97</f>
        <v>63</v>
      </c>
      <c r="L527" s="46">
        <f>SUM(M527:P527)</f>
        <v>25.867296000000003</v>
      </c>
      <c r="M527" s="46">
        <f>[1]иные!BI$97</f>
        <v>6.4668240000000008</v>
      </c>
      <c r="N527" s="46">
        <f>[1]иные!CC$97</f>
        <v>6.4668240000000008</v>
      </c>
      <c r="O527" s="46">
        <f>[1]иные!CW$97</f>
        <v>6.4668240000000008</v>
      </c>
      <c r="P527" s="46">
        <f>[1]иные!EF$97</f>
        <v>6.4668240000000008</v>
      </c>
      <c r="Q527" s="20">
        <f t="shared" si="129"/>
        <v>0</v>
      </c>
      <c r="R527" s="20">
        <f t="shared" si="130"/>
        <v>0</v>
      </c>
    </row>
    <row r="528" spans="2:18" s="21" customFormat="1" ht="15" customHeight="1" x14ac:dyDescent="0.25">
      <c r="B528" s="61"/>
      <c r="C528" s="35" t="s">
        <v>15</v>
      </c>
      <c r="D528" s="23" t="s">
        <v>33</v>
      </c>
      <c r="E528" s="64">
        <f>[1]иные!W$98</f>
        <v>470</v>
      </c>
      <c r="F528" s="46">
        <f>[1]иные!EK$98</f>
        <v>72.755999999999986</v>
      </c>
      <c r="G528" s="47">
        <f>SUM(H528:K528)</f>
        <v>470</v>
      </c>
      <c r="H528" s="47">
        <f>[1]иные!G$98</f>
        <v>150</v>
      </c>
      <c r="I528" s="47">
        <f>[1]иные!K$98</f>
        <v>150</v>
      </c>
      <c r="J528" s="47">
        <f>[1]иные!O$98</f>
        <v>90</v>
      </c>
      <c r="K528" s="47">
        <f>[1]иные!V$98</f>
        <v>80</v>
      </c>
      <c r="L528" s="46">
        <f>SUM(M528:P528)</f>
        <v>72.756</v>
      </c>
      <c r="M528" s="46">
        <f>[1]иные!BI$98</f>
        <v>23.22</v>
      </c>
      <c r="N528" s="46">
        <f>[1]иные!CC$98</f>
        <v>23.22</v>
      </c>
      <c r="O528" s="46">
        <f>[1]иные!CW$98</f>
        <v>13.932000000000002</v>
      </c>
      <c r="P528" s="46">
        <f>[1]иные!EF$98</f>
        <v>12.384</v>
      </c>
      <c r="Q528" s="20">
        <f t="shared" si="129"/>
        <v>0</v>
      </c>
      <c r="R528" s="20">
        <f t="shared" si="130"/>
        <v>0</v>
      </c>
    </row>
    <row r="529" spans="2:18" s="21" customFormat="1" ht="15" customHeight="1" x14ac:dyDescent="0.25">
      <c r="B529" s="61"/>
      <c r="C529" s="67" t="s">
        <v>18</v>
      </c>
      <c r="D529" s="23" t="s">
        <v>33</v>
      </c>
      <c r="E529" s="64">
        <f>[1]иные!W$99</f>
        <v>50</v>
      </c>
      <c r="F529" s="46">
        <f>[1]иные!EO$99</f>
        <v>7.7052000000000005</v>
      </c>
      <c r="G529" s="47">
        <f>SUM(H529:K529)</f>
        <v>50</v>
      </c>
      <c r="H529" s="47">
        <f>[1]иные!G$99</f>
        <v>0</v>
      </c>
      <c r="I529" s="47">
        <f>[1]иные!K$99</f>
        <v>0</v>
      </c>
      <c r="J529" s="47">
        <f>[1]иные!O$99</f>
        <v>20</v>
      </c>
      <c r="K529" s="47">
        <f>[1]иные!V$99</f>
        <v>30</v>
      </c>
      <c r="L529" s="46">
        <f t="shared" ref="L529:L530" si="143">SUM(M529:P529)</f>
        <v>7.7052000000000005</v>
      </c>
      <c r="M529" s="46">
        <f>[1]иные!$BI$99</f>
        <v>0</v>
      </c>
      <c r="N529" s="46">
        <f>[1]иные!$CC$99</f>
        <v>0</v>
      </c>
      <c r="O529" s="46">
        <f>[1]иные!$CW$99</f>
        <v>3.0820800000000004</v>
      </c>
      <c r="P529" s="46">
        <f>[1]иные!EF$99</f>
        <v>4.6231200000000001</v>
      </c>
      <c r="Q529" s="20">
        <f t="shared" si="129"/>
        <v>0</v>
      </c>
      <c r="R529" s="20">
        <f t="shared" si="130"/>
        <v>0</v>
      </c>
    </row>
    <row r="530" spans="2:18" s="21" customFormat="1" ht="15" customHeight="1" x14ac:dyDescent="0.25">
      <c r="B530" s="61"/>
      <c r="C530" s="35" t="s">
        <v>21</v>
      </c>
      <c r="D530" s="23" t="s">
        <v>33</v>
      </c>
      <c r="E530" s="64">
        <f>[1]иные!W$100</f>
        <v>113</v>
      </c>
      <c r="F530" s="46">
        <f>[1]иные!EK$100</f>
        <v>16.191996000000003</v>
      </c>
      <c r="G530" s="47">
        <f>SUM(H530:K530)</f>
        <v>113</v>
      </c>
      <c r="H530" s="47">
        <f>[1]иные!G$100</f>
        <v>30</v>
      </c>
      <c r="I530" s="47">
        <f>[1]иные!K$100</f>
        <v>30</v>
      </c>
      <c r="J530" s="47">
        <f>[1]иные!O$100</f>
        <v>27</v>
      </c>
      <c r="K530" s="47">
        <f>[1]иные!V$100</f>
        <v>26</v>
      </c>
      <c r="L530" s="46">
        <f t="shared" si="143"/>
        <v>16.191996000000003</v>
      </c>
      <c r="M530" s="46">
        <f>[1]иные!BI$100</f>
        <v>4.2987600000000006</v>
      </c>
      <c r="N530" s="46">
        <f>[1]иные!CC$100</f>
        <v>4.2987600000000006</v>
      </c>
      <c r="O530" s="46">
        <f>[1]иные!CW$100</f>
        <v>3.8688840000000004</v>
      </c>
      <c r="P530" s="46">
        <f>[1]иные!EF$100</f>
        <v>3.7255920000000007</v>
      </c>
      <c r="Q530" s="20">
        <f t="shared" si="129"/>
        <v>0</v>
      </c>
      <c r="R530" s="20">
        <f t="shared" si="130"/>
        <v>0</v>
      </c>
    </row>
    <row r="531" spans="2:18" s="21" customFormat="1" ht="15" customHeight="1" x14ac:dyDescent="0.25">
      <c r="B531" s="61"/>
      <c r="C531" s="28" t="s">
        <v>43</v>
      </c>
      <c r="D531" s="29" t="s">
        <v>33</v>
      </c>
      <c r="E531" s="62">
        <f t="shared" ref="E531:P531" si="144">SUM(E532:E533)</f>
        <v>382</v>
      </c>
      <c r="F531" s="62">
        <f t="shared" si="144"/>
        <v>281.12071679999997</v>
      </c>
      <c r="G531" s="62">
        <f t="shared" si="144"/>
        <v>382</v>
      </c>
      <c r="H531" s="62">
        <f t="shared" si="144"/>
        <v>165</v>
      </c>
      <c r="I531" s="62">
        <f t="shared" si="144"/>
        <v>164</v>
      </c>
      <c r="J531" s="62">
        <f t="shared" si="144"/>
        <v>33</v>
      </c>
      <c r="K531" s="62">
        <f t="shared" si="144"/>
        <v>20</v>
      </c>
      <c r="L531" s="62">
        <f t="shared" si="144"/>
        <v>281.12071679999997</v>
      </c>
      <c r="M531" s="62">
        <f t="shared" si="144"/>
        <v>121.88943359999999</v>
      </c>
      <c r="N531" s="62">
        <f t="shared" si="144"/>
        <v>120.55076351999999</v>
      </c>
      <c r="O531" s="62">
        <f t="shared" si="144"/>
        <v>23.955148799999996</v>
      </c>
      <c r="P531" s="62">
        <f t="shared" si="144"/>
        <v>14.725370879999998</v>
      </c>
      <c r="Q531" s="20">
        <f t="shared" si="129"/>
        <v>0</v>
      </c>
      <c r="R531" s="20">
        <f t="shared" si="130"/>
        <v>0</v>
      </c>
    </row>
    <row r="532" spans="2:18" s="21" customFormat="1" ht="15" customHeight="1" x14ac:dyDescent="0.25">
      <c r="B532" s="61"/>
      <c r="C532" s="37" t="s">
        <v>44</v>
      </c>
      <c r="D532" s="23" t="s">
        <v>33</v>
      </c>
      <c r="E532" s="64">
        <f>'[1]проф.пос. по стом. '!W$35</f>
        <v>340</v>
      </c>
      <c r="F532" s="46">
        <f>'[1]проф.пос. по стом. '!FB$35</f>
        <v>251.52906239999999</v>
      </c>
      <c r="G532" s="47">
        <f>SUM(H532:K532)</f>
        <v>340</v>
      </c>
      <c r="H532" s="47">
        <f>'[1]проф.пос. по стом. '!G$35</f>
        <v>160</v>
      </c>
      <c r="I532" s="47">
        <f>'[1]проф.пос. по стом. '!K$35</f>
        <v>142</v>
      </c>
      <c r="J532" s="47">
        <f>'[1]проф.пос. по стом. '!O$35</f>
        <v>20</v>
      </c>
      <c r="K532" s="47">
        <f>'[1]проф.пос. по стом. '!V$35</f>
        <v>18</v>
      </c>
      <c r="L532" s="46">
        <f>SUM(M532:P532)</f>
        <v>251.52906239999996</v>
      </c>
      <c r="M532" s="46">
        <f>'[1]проф.пос. по стом. '!BZ$35</f>
        <v>118.36661759999998</v>
      </c>
      <c r="N532" s="46">
        <f>'[1]проф.пос. по стом. '!CT$35</f>
        <v>105.05037311999999</v>
      </c>
      <c r="O532" s="46">
        <f>'[1]проф.пос. по стом. '!DN$35</f>
        <v>14.7958272</v>
      </c>
      <c r="P532" s="46">
        <f>'[1]проф.пос. по стом. '!EW$35</f>
        <v>13.316244479999998</v>
      </c>
      <c r="Q532" s="20">
        <f t="shared" si="129"/>
        <v>0</v>
      </c>
      <c r="R532" s="20">
        <f t="shared" si="130"/>
        <v>0</v>
      </c>
    </row>
    <row r="533" spans="2:18" s="21" customFormat="1" ht="15" customHeight="1" x14ac:dyDescent="0.25">
      <c r="B533" s="61"/>
      <c r="C533" s="37" t="s">
        <v>45</v>
      </c>
      <c r="D533" s="23" t="s">
        <v>33</v>
      </c>
      <c r="E533" s="64">
        <f>'[1]проф.пос. по стом. '!W$36</f>
        <v>42</v>
      </c>
      <c r="F533" s="46">
        <f>'[1]проф.пос. по стом. '!FB$36</f>
        <v>29.591654399999996</v>
      </c>
      <c r="G533" s="47">
        <f>SUM(H533:K533)</f>
        <v>42</v>
      </c>
      <c r="H533" s="47">
        <f>'[1]проф.пос. по стом. '!G$36</f>
        <v>5</v>
      </c>
      <c r="I533" s="47">
        <f>'[1]проф.пос. по стом. '!K$36</f>
        <v>22</v>
      </c>
      <c r="J533" s="47">
        <f>'[1]проф.пос. по стом. '!O$36</f>
        <v>13</v>
      </c>
      <c r="K533" s="47">
        <f>'[1]проф.пос. по стом. '!V$36</f>
        <v>2</v>
      </c>
      <c r="L533" s="46">
        <f>SUM(M533:P533)</f>
        <v>29.591654399999996</v>
      </c>
      <c r="M533" s="46">
        <f>'[1]проф.пос. по стом. '!BZ$36</f>
        <v>3.5228159999999997</v>
      </c>
      <c r="N533" s="46">
        <f>'[1]проф.пос. по стом. '!CT$36</f>
        <v>15.500390399999999</v>
      </c>
      <c r="O533" s="46">
        <f>'[1]проф.пос. по стом. '!DN$36</f>
        <v>9.1593215999999984</v>
      </c>
      <c r="P533" s="46">
        <f>'[1]проф.пос. по стом. '!EW$36</f>
        <v>1.4091263999999999</v>
      </c>
      <c r="Q533" s="20">
        <f t="shared" si="129"/>
        <v>0</v>
      </c>
      <c r="R533" s="20">
        <f t="shared" si="130"/>
        <v>0</v>
      </c>
    </row>
    <row r="534" spans="2:18" s="21" customFormat="1" ht="15" customHeight="1" x14ac:dyDescent="0.25">
      <c r="B534" s="61"/>
      <c r="C534" s="28" t="s">
        <v>46</v>
      </c>
      <c r="D534" s="29" t="s">
        <v>33</v>
      </c>
      <c r="E534" s="62">
        <f>'[2]ПМО взр'!BG$508</f>
        <v>698</v>
      </c>
      <c r="F534" s="33">
        <f>'[2]ПМО взр'!NZ$508</f>
        <v>2107.0125199999998</v>
      </c>
      <c r="G534" s="48">
        <f>H534+I534+J534+K534</f>
        <v>698</v>
      </c>
      <c r="H534" s="48">
        <f>'[2]ПМО взр'!N$508</f>
        <v>66</v>
      </c>
      <c r="I534" s="48">
        <f>'[2]ПМО взр'!Z$508</f>
        <v>426</v>
      </c>
      <c r="J534" s="48">
        <f>'[2]ПМО взр'!AL$508</f>
        <v>206</v>
      </c>
      <c r="K534" s="48">
        <f>'[2]ПМО взр'!BD$508</f>
        <v>0</v>
      </c>
      <c r="L534" s="33">
        <f>M534+N534+O534+P534</f>
        <v>2107.0125199999993</v>
      </c>
      <c r="M534" s="33">
        <f>'[2]ПМО взр'!FI$508</f>
        <v>194.48083999999997</v>
      </c>
      <c r="N534" s="33">
        <f>'[2]ПМО взр'!HQ$508</f>
        <v>1254.4472399999997</v>
      </c>
      <c r="O534" s="33">
        <f>'[2]ПМО взр'!JY$508</f>
        <v>658.08443999999986</v>
      </c>
      <c r="P534" s="33">
        <f>'[2]ПМО взр'!NK$508</f>
        <v>0</v>
      </c>
      <c r="Q534" s="20">
        <f t="shared" si="129"/>
        <v>0</v>
      </c>
      <c r="R534" s="20">
        <f t="shared" si="130"/>
        <v>0</v>
      </c>
    </row>
    <row r="535" spans="2:18" s="21" customFormat="1" ht="15" customHeight="1" x14ac:dyDescent="0.25">
      <c r="B535" s="61"/>
      <c r="C535" s="28" t="s">
        <v>47</v>
      </c>
      <c r="D535" s="29" t="s">
        <v>33</v>
      </c>
      <c r="E535" s="62">
        <f>'[2]Проф.МО дети  '!V$203</f>
        <v>1057</v>
      </c>
      <c r="F535" s="33">
        <f>'[2]Проф.МО дети  '!ED$203</f>
        <v>3893.8130900053702</v>
      </c>
      <c r="G535" s="48">
        <f t="shared" ref="G535:G541" si="145">H535+I535+J535+K535</f>
        <v>1057</v>
      </c>
      <c r="H535" s="48">
        <f>'[2]Проф.МО дети  '!G$203</f>
        <v>0</v>
      </c>
      <c r="I535" s="48">
        <f>'[2]Проф.МО дети  '!K$203</f>
        <v>103</v>
      </c>
      <c r="J535" s="48">
        <f>'[2]Проф.МО дети  '!O$203</f>
        <v>491</v>
      </c>
      <c r="K535" s="48">
        <f>'[2]Проф.МО дети  '!U$203</f>
        <v>463</v>
      </c>
      <c r="L535" s="33">
        <f t="shared" ref="L535:L541" si="146">M535+N535+O535+P535</f>
        <v>3893.8130900053702</v>
      </c>
      <c r="M535" s="33">
        <f>'[2]Проф.МО дети  '!BG$203</f>
        <v>0</v>
      </c>
      <c r="N535" s="33">
        <f>'[2]Проф.МО дети  '!CA$203</f>
        <v>343.51535327274473</v>
      </c>
      <c r="O535" s="33">
        <f>'[2]Проф.МО дети  '!CU$203</f>
        <v>1745.0490445808589</v>
      </c>
      <c r="P535" s="33">
        <f>'[2]Проф.МО дети  '!DY$203</f>
        <v>1805.2486921517666</v>
      </c>
      <c r="Q535" s="20">
        <f t="shared" si="129"/>
        <v>0</v>
      </c>
      <c r="R535" s="20">
        <f t="shared" si="130"/>
        <v>0</v>
      </c>
    </row>
    <row r="536" spans="2:18" s="21" customFormat="1" ht="15" customHeight="1" x14ac:dyDescent="0.25">
      <c r="B536" s="61"/>
      <c r="C536" s="28" t="s">
        <v>48</v>
      </c>
      <c r="D536" s="29" t="s">
        <v>33</v>
      </c>
      <c r="E536" s="62">
        <f>'[2]ДДС ТЖС'!V$50</f>
        <v>44</v>
      </c>
      <c r="F536" s="33">
        <f>'[2]ДДС ТЖС'!EF$50</f>
        <v>447.54769962240005</v>
      </c>
      <c r="G536" s="48">
        <f t="shared" si="145"/>
        <v>44</v>
      </c>
      <c r="H536" s="48">
        <f>'[2]ДДС ТЖС'!G$50</f>
        <v>44</v>
      </c>
      <c r="I536" s="48">
        <f>'[2]ДДС ТЖС'!K$50</f>
        <v>0</v>
      </c>
      <c r="J536" s="48">
        <f>'[2]ДДС ТЖС'!O$50</f>
        <v>0</v>
      </c>
      <c r="K536" s="48">
        <f>'[2]ДДС ТЖС'!U$50</f>
        <v>0</v>
      </c>
      <c r="L536" s="33">
        <f t="shared" si="146"/>
        <v>447.54769962240005</v>
      </c>
      <c r="M536" s="33">
        <f>'[2]ДДС ТЖС'!BI$50</f>
        <v>447.54769962240005</v>
      </c>
      <c r="N536" s="33">
        <f>'[2]ДДС ТЖС'!CC$50</f>
        <v>0</v>
      </c>
      <c r="O536" s="33">
        <f>'[2]ДДС ТЖС'!CW$50</f>
        <v>0</v>
      </c>
      <c r="P536" s="33">
        <f>'[2]ДДС ТЖС'!EA$50</f>
        <v>0</v>
      </c>
      <c r="Q536" s="20">
        <f t="shared" si="129"/>
        <v>0</v>
      </c>
      <c r="R536" s="20">
        <f t="shared" si="130"/>
        <v>0</v>
      </c>
    </row>
    <row r="537" spans="2:18" s="21" customFormat="1" ht="15" customHeight="1" x14ac:dyDescent="0.25">
      <c r="B537" s="61"/>
      <c r="C537" s="28" t="s">
        <v>49</v>
      </c>
      <c r="D537" s="29" t="s">
        <v>33</v>
      </c>
      <c r="E537" s="62">
        <f>'[2]ДДС опека'!V$49</f>
        <v>67</v>
      </c>
      <c r="F537" s="33">
        <f>'[2]ДДС опека'!EH$49</f>
        <v>720.20272884320025</v>
      </c>
      <c r="G537" s="48">
        <f t="shared" si="145"/>
        <v>67</v>
      </c>
      <c r="H537" s="48">
        <f>'[2]ДДС опека'!G$49</f>
        <v>33</v>
      </c>
      <c r="I537" s="48">
        <f>'[2]ДДС опека'!K$49</f>
        <v>34</v>
      </c>
      <c r="J537" s="48">
        <f>'[2]ДДС опека'!O$49</f>
        <v>0</v>
      </c>
      <c r="K537" s="48">
        <f>'[2]ДДС опека'!U$49</f>
        <v>0</v>
      </c>
      <c r="L537" s="33">
        <f t="shared" si="146"/>
        <v>720.20272884320025</v>
      </c>
      <c r="M537" s="33">
        <f>'[2]ДДС опека'!BI$49</f>
        <v>351.41461211680007</v>
      </c>
      <c r="N537" s="33">
        <f>'[2]ДДС опека'!CC$49</f>
        <v>368.78811672640012</v>
      </c>
      <c r="O537" s="33">
        <f>'[2]ДДС опека'!CW$49</f>
        <v>0</v>
      </c>
      <c r="P537" s="33">
        <f>'[2]ДДС опека'!EA$49</f>
        <v>0</v>
      </c>
      <c r="Q537" s="20">
        <f t="shared" si="129"/>
        <v>0</v>
      </c>
      <c r="R537" s="20">
        <f t="shared" si="130"/>
        <v>0</v>
      </c>
    </row>
    <row r="538" spans="2:18" s="21" customFormat="1" ht="15" customHeight="1" x14ac:dyDescent="0.25">
      <c r="B538" s="61"/>
      <c r="C538" s="28" t="s">
        <v>50</v>
      </c>
      <c r="D538" s="29" t="s">
        <v>33</v>
      </c>
      <c r="E538" s="62">
        <f>'[2]ДВН1Этап новый '!BG$419</f>
        <v>2333</v>
      </c>
      <c r="F538" s="33">
        <f>'[2]ДВН1Этап новый '!OB$419</f>
        <v>10965.784640000002</v>
      </c>
      <c r="G538" s="48">
        <f>H538+I538+J538+K538</f>
        <v>2333</v>
      </c>
      <c r="H538" s="48">
        <f>'[2]ДВН1Этап новый '!N$419</f>
        <v>513</v>
      </c>
      <c r="I538" s="48">
        <f>'[2]ДВН1Этап новый '!Z$419</f>
        <v>870</v>
      </c>
      <c r="J538" s="48">
        <f>'[2]ДВН1Этап новый '!AL$419</f>
        <v>573</v>
      </c>
      <c r="K538" s="48">
        <f>'[2]ДВН1Этап новый '!BD$419</f>
        <v>377</v>
      </c>
      <c r="L538" s="33">
        <f t="shared" si="146"/>
        <v>10965.784640000002</v>
      </c>
      <c r="M538" s="33">
        <f>'[2]ДВН1Этап новый '!FK$419</f>
        <v>2438.5279000000005</v>
      </c>
      <c r="N538" s="33">
        <f>'[2]ДВН1Этап новый '!HS$419</f>
        <v>3779.3122800000001</v>
      </c>
      <c r="O538" s="33">
        <f>'[2]ДВН1Этап новый '!KA$419</f>
        <v>2896.4898200000002</v>
      </c>
      <c r="P538" s="33">
        <f>'[2]ДВН1Этап новый '!NM$419</f>
        <v>1851.4546400000002</v>
      </c>
      <c r="Q538" s="20">
        <f t="shared" si="129"/>
        <v>0</v>
      </c>
      <c r="R538" s="20">
        <f t="shared" si="130"/>
        <v>0</v>
      </c>
    </row>
    <row r="539" spans="2:18" s="21" customFormat="1" ht="15" customHeight="1" x14ac:dyDescent="0.25">
      <c r="B539" s="61"/>
      <c r="C539" s="28" t="s">
        <v>51</v>
      </c>
      <c r="D539" s="29" t="s">
        <v>33</v>
      </c>
      <c r="E539" s="62">
        <f>'[2]ДВН2 этап'!BG$425</f>
        <v>18</v>
      </c>
      <c r="F539" s="33">
        <f>'[2]ДВН2 этап'!NP$425</f>
        <v>78.919560000000004</v>
      </c>
      <c r="G539" s="48">
        <f t="shared" si="145"/>
        <v>18</v>
      </c>
      <c r="H539" s="48">
        <f>'[2]ДВН2 этап'!N$425</f>
        <v>0</v>
      </c>
      <c r="I539" s="48">
        <f>'[2]ДВН2 этап'!Z$425</f>
        <v>2</v>
      </c>
      <c r="J539" s="48">
        <f>'[2]ДВН2 этап'!AL$425</f>
        <v>8</v>
      </c>
      <c r="K539" s="48">
        <f>'[2]ДВН2 этап'!BD$425</f>
        <v>8</v>
      </c>
      <c r="L539" s="33">
        <f t="shared" si="146"/>
        <v>78.919560000000004</v>
      </c>
      <c r="M539" s="33">
        <f>'[2]ДВН2 этап'!EY$425</f>
        <v>0</v>
      </c>
      <c r="N539" s="33">
        <f>'[2]ДВН2 этап'!HG$425</f>
        <v>10.306519999999999</v>
      </c>
      <c r="O539" s="33">
        <f>'[2]ДВН2 этап'!JO$425</f>
        <v>30.800000000000004</v>
      </c>
      <c r="P539" s="33">
        <f>'[2]ДВН2 этап'!NA$425</f>
        <v>37.813040000000001</v>
      </c>
      <c r="Q539" s="20">
        <f t="shared" si="129"/>
        <v>0</v>
      </c>
      <c r="R539" s="20">
        <f t="shared" si="130"/>
        <v>0</v>
      </c>
    </row>
    <row r="540" spans="2:18" s="21" customFormat="1" ht="15" customHeight="1" x14ac:dyDescent="0.25">
      <c r="B540" s="61"/>
      <c r="C540" s="28" t="s">
        <v>52</v>
      </c>
      <c r="D540" s="29" t="s">
        <v>33</v>
      </c>
      <c r="E540" s="62">
        <f>'[2]1 этап угл.дисп.'!BG$71</f>
        <v>180</v>
      </c>
      <c r="F540" s="33">
        <f>'[2]1 этап угл.дисп.'!NB$71</f>
        <v>313.94520000000011</v>
      </c>
      <c r="G540" s="57">
        <f t="shared" si="145"/>
        <v>180</v>
      </c>
      <c r="H540" s="48">
        <f>'[2]1 этап угл.дисп.'!N$71</f>
        <v>45</v>
      </c>
      <c r="I540" s="48">
        <f>'[2]1 этап угл.дисп.'!Z$71</f>
        <v>60</v>
      </c>
      <c r="J540" s="48">
        <f>'[2]1 этап угл.дисп.'!AL$71</f>
        <v>60</v>
      </c>
      <c r="K540" s="48">
        <f>'[2]1 этап угл.дисп.'!BD$71</f>
        <v>15</v>
      </c>
      <c r="L540" s="58">
        <f t="shared" si="146"/>
        <v>313.94520000000011</v>
      </c>
      <c r="M540" s="33">
        <f>'[2]1 этап угл.дисп.'!EI$71</f>
        <v>78.486300000000028</v>
      </c>
      <c r="N540" s="33">
        <f>'[2]1 этап угл.дисп.'!GQ$71</f>
        <v>104.64840000000002</v>
      </c>
      <c r="O540" s="33">
        <f>'[2]1 этап угл.дисп.'!IY$71</f>
        <v>104.64840000000002</v>
      </c>
      <c r="P540" s="33">
        <f>'[2]1 этап угл.дисп.'!MK$71</f>
        <v>26.162100000000006</v>
      </c>
      <c r="Q540" s="20">
        <f t="shared" si="129"/>
        <v>0</v>
      </c>
      <c r="R540" s="20">
        <f t="shared" si="130"/>
        <v>0</v>
      </c>
    </row>
    <row r="541" spans="2:18" s="21" customFormat="1" ht="15" customHeight="1" x14ac:dyDescent="0.25">
      <c r="B541" s="61"/>
      <c r="C541" s="28" t="s">
        <v>53</v>
      </c>
      <c r="D541" s="29" t="s">
        <v>33</v>
      </c>
      <c r="E541" s="62">
        <f>'[2]2 этап угл.дисп.'!U$66</f>
        <v>5</v>
      </c>
      <c r="F541" s="33">
        <f>'[2]2 этап угл.дисп.'!DV$66</f>
        <v>30.185870000000001</v>
      </c>
      <c r="G541" s="48">
        <f t="shared" si="145"/>
        <v>5</v>
      </c>
      <c r="H541" s="48">
        <f>'[2]2 этап угл.дисп.'!F$66</f>
        <v>0</v>
      </c>
      <c r="I541" s="48">
        <f>'[2]2 этап угл.дисп.'!J$66</f>
        <v>3</v>
      </c>
      <c r="J541" s="48">
        <f>'[2]2 этап угл.дисп.'!N$66</f>
        <v>2</v>
      </c>
      <c r="K541" s="48">
        <f>'[2]2 этап угл.дисп.'!T$66</f>
        <v>0</v>
      </c>
      <c r="L541" s="33">
        <f t="shared" si="146"/>
        <v>30.185870000000001</v>
      </c>
      <c r="M541" s="33">
        <f>'[2]2 этап угл.дисп.'!AY$66</f>
        <v>0</v>
      </c>
      <c r="N541" s="33">
        <f>'[2]2 этап угл.дисп.'!BS$66</f>
        <v>18.111522000000001</v>
      </c>
      <c r="O541" s="33">
        <f>'[2]2 этап угл.дисп.'!CM$66</f>
        <v>12.074348000000001</v>
      </c>
      <c r="P541" s="33">
        <f>'[2]2 этап угл.дисп.'!DQ$66</f>
        <v>0</v>
      </c>
      <c r="Q541" s="20">
        <f t="shared" si="129"/>
        <v>0</v>
      </c>
      <c r="R541" s="20">
        <f t="shared" si="130"/>
        <v>0</v>
      </c>
    </row>
    <row r="542" spans="2:18" s="21" customFormat="1" ht="15" customHeight="1" x14ac:dyDescent="0.25">
      <c r="B542" s="61"/>
      <c r="C542" s="59" t="s">
        <v>7</v>
      </c>
      <c r="D542" s="59"/>
      <c r="E542" s="60">
        <f>E485+E496+E497+E498+E502+E512+E516+E526+E531+E534+E535+E536+E537+E538+E539+E540+E541</f>
        <v>34068</v>
      </c>
      <c r="F542" s="60">
        <f t="shared" ref="F542:P542" si="147">F485+F496+F497+F498+F502+F512+F516+F526+F531+F534+F535+F536+F537+F538+F539+F540+F541</f>
        <v>81032.163257059263</v>
      </c>
      <c r="G542" s="60">
        <f t="shared" si="147"/>
        <v>34068</v>
      </c>
      <c r="H542" s="60">
        <f t="shared" si="147"/>
        <v>8359</v>
      </c>
      <c r="I542" s="60">
        <f t="shared" si="147"/>
        <v>9087</v>
      </c>
      <c r="J542" s="60">
        <f t="shared" si="147"/>
        <v>8568</v>
      </c>
      <c r="K542" s="60">
        <f t="shared" si="147"/>
        <v>8054</v>
      </c>
      <c r="L542" s="60">
        <f t="shared" si="147"/>
        <v>81032.163257059263</v>
      </c>
      <c r="M542" s="60">
        <f t="shared" si="147"/>
        <v>18610.388323753934</v>
      </c>
      <c r="N542" s="60">
        <f t="shared" si="147"/>
        <v>20759.969357761249</v>
      </c>
      <c r="O542" s="60">
        <f t="shared" si="147"/>
        <v>19948.711637520566</v>
      </c>
      <c r="P542" s="60">
        <f t="shared" si="147"/>
        <v>21713.093938023525</v>
      </c>
      <c r="Q542" s="20">
        <f t="shared" si="129"/>
        <v>0</v>
      </c>
      <c r="R542" s="20">
        <f t="shared" si="130"/>
        <v>0</v>
      </c>
    </row>
    <row r="543" spans="2:18" s="21" customFormat="1" ht="45.75" customHeight="1" x14ac:dyDescent="0.25">
      <c r="B543" s="61" t="s">
        <v>75</v>
      </c>
      <c r="C543" s="28" t="s">
        <v>13</v>
      </c>
      <c r="D543" s="29" t="s">
        <v>14</v>
      </c>
      <c r="E543" s="62">
        <f>E544+E545+E546+E547+E548+E550+E551+E552+E553+E554+E555+E556+E557+E558</f>
        <v>20130</v>
      </c>
      <c r="F543" s="62">
        <f>F544+F545+F546+F547+F548+F550+F551+F552+F553+F554+F555+F556+F557+F558+F1798</f>
        <v>56627.739297949287</v>
      </c>
      <c r="G543" s="62">
        <f t="shared" ref="G543:O543" si="148">G544+G545+G546+G547+G548+G550+G551+G552+G553+G554+G555+G556+G557+G558</f>
        <v>20130</v>
      </c>
      <c r="H543" s="62">
        <f t="shared" si="148"/>
        <v>4676</v>
      </c>
      <c r="I543" s="62">
        <f t="shared" si="148"/>
        <v>4759</v>
      </c>
      <c r="J543" s="62">
        <f t="shared" si="148"/>
        <v>4788</v>
      </c>
      <c r="K543" s="62">
        <f t="shared" si="148"/>
        <v>5907</v>
      </c>
      <c r="L543" s="62">
        <f>L544+L545+L546+L547+L548+L550+L551+L552+L553+L554+L555+L556+L557+L558+L1798</f>
        <v>56627.73929794928</v>
      </c>
      <c r="M543" s="62">
        <f t="shared" si="148"/>
        <v>12292.002638654398</v>
      </c>
      <c r="N543" s="62">
        <f t="shared" si="148"/>
        <v>12479.106812788801</v>
      </c>
      <c r="O543" s="62">
        <f t="shared" si="148"/>
        <v>12562.161223240801</v>
      </c>
      <c r="P543" s="62">
        <f>P544+P545+P546+P547+P548+P550+P551+P552+P553+P554+P555+P556+P557+P558+P1798</f>
        <v>19294.468623265275</v>
      </c>
      <c r="Q543" s="20">
        <f t="shared" si="129"/>
        <v>0</v>
      </c>
      <c r="R543" s="20">
        <f t="shared" si="130"/>
        <v>0</v>
      </c>
    </row>
    <row r="544" spans="2:18" s="21" customFormat="1" ht="15" customHeight="1" x14ac:dyDescent="0.25">
      <c r="B544" s="61"/>
      <c r="C544" s="22" t="s">
        <v>15</v>
      </c>
      <c r="D544" s="23" t="s">
        <v>14</v>
      </c>
      <c r="E544" s="64">
        <f>'[1]заб.без.стом.'!W$122</f>
        <v>5993</v>
      </c>
      <c r="F544" s="46">
        <f>'[1]заб.без.стом.'!EU$122</f>
        <v>18768.668244299999</v>
      </c>
      <c r="G544" s="47">
        <f>SUM(H544:K544)</f>
        <v>5993</v>
      </c>
      <c r="H544" s="47">
        <f>'[1]заб.без.стом.'!G$122</f>
        <v>1294</v>
      </c>
      <c r="I544" s="47">
        <f>'[1]заб.без.стом.'!K$122</f>
        <v>1295</v>
      </c>
      <c r="J544" s="47">
        <f>'[1]заб.без.стом.'!O$122</f>
        <v>1293</v>
      </c>
      <c r="K544" s="47">
        <f>'[1]заб.без.стом.'!V$122</f>
        <v>2111</v>
      </c>
      <c r="L544" s="46">
        <f>SUM(M544:P544)</f>
        <v>18768.668244299999</v>
      </c>
      <c r="M544" s="46">
        <f>'[1]заб.без.стом.'!BS$122</f>
        <v>4052.5040393999998</v>
      </c>
      <c r="N544" s="46">
        <f>'[1]заб.без.стом.'!CM$122</f>
        <v>4055.6358044999997</v>
      </c>
      <c r="O544" s="46">
        <f>'[1]заб.без.стом.'!DG$122</f>
        <v>4049.3722742999998</v>
      </c>
      <c r="P544" s="46">
        <f>'[1]заб.без.стом.'!EP$122</f>
        <v>6611.1561260999988</v>
      </c>
      <c r="Q544" s="20">
        <f t="shared" si="129"/>
        <v>0</v>
      </c>
      <c r="R544" s="20">
        <f t="shared" si="130"/>
        <v>0</v>
      </c>
    </row>
    <row r="545" spans="2:18" s="21" customFormat="1" ht="15" customHeight="1" x14ac:dyDescent="0.25">
      <c r="B545" s="61"/>
      <c r="C545" s="22" t="s">
        <v>16</v>
      </c>
      <c r="D545" s="23" t="s">
        <v>14</v>
      </c>
      <c r="E545" s="64">
        <f>'[1]заб.без.стом.'!W$124</f>
        <v>5081</v>
      </c>
      <c r="F545" s="46">
        <f>'[1]заб.без.стом.'!EU$124</f>
        <v>10311.299010568802</v>
      </c>
      <c r="G545" s="47">
        <f t="shared" ref="G545:G558" si="149">SUM(H545:K545)</f>
        <v>5081</v>
      </c>
      <c r="H545" s="47">
        <f>'[1]заб.без.стом.'!G$124</f>
        <v>1270</v>
      </c>
      <c r="I545" s="47">
        <f>'[1]заб.без.стом.'!K$124</f>
        <v>1271</v>
      </c>
      <c r="J545" s="47">
        <f>'[1]заб.без.стом.'!O$124</f>
        <v>1270</v>
      </c>
      <c r="K545" s="47">
        <f>'[1]заб.без.стом.'!V$124</f>
        <v>1270</v>
      </c>
      <c r="L545" s="46">
        <f t="shared" ref="L545:L558" si="150">SUM(M545:P545)</f>
        <v>10311.299010568802</v>
      </c>
      <c r="M545" s="46">
        <f>'[1]заб.без.стом.'!BS$124</f>
        <v>2577.3174066960005</v>
      </c>
      <c r="N545" s="46">
        <f>'[1]заб.без.стом.'!CM$124</f>
        <v>2579.3467904808008</v>
      </c>
      <c r="O545" s="46">
        <f>'[1]заб.без.стом.'!DG$124</f>
        <v>2577.3174066960005</v>
      </c>
      <c r="P545" s="46">
        <f>'[1]заб.без.стом.'!EP$124</f>
        <v>2577.3174066960005</v>
      </c>
      <c r="Q545" s="20">
        <f t="shared" si="129"/>
        <v>0</v>
      </c>
      <c r="R545" s="20">
        <f t="shared" si="130"/>
        <v>0</v>
      </c>
    </row>
    <row r="546" spans="2:18" s="21" customFormat="1" ht="15" customHeight="1" x14ac:dyDescent="0.25">
      <c r="B546" s="61"/>
      <c r="C546" s="27" t="s">
        <v>76</v>
      </c>
      <c r="D546" s="23" t="s">
        <v>14</v>
      </c>
      <c r="E546" s="64">
        <f>'[1]заб.без.стом.'!W$125</f>
        <v>944</v>
      </c>
      <c r="F546" s="46">
        <f>'[1]заб.без.стом.'!EU$125</f>
        <v>1915.7382928512002</v>
      </c>
      <c r="G546" s="47">
        <f t="shared" si="149"/>
        <v>944</v>
      </c>
      <c r="H546" s="47">
        <f>'[1]заб.без.стом.'!G$125</f>
        <v>165</v>
      </c>
      <c r="I546" s="47">
        <f>'[1]заб.без.стом.'!K$125</f>
        <v>170</v>
      </c>
      <c r="J546" s="47">
        <f>'[1]заб.без.стом.'!O$125</f>
        <v>155</v>
      </c>
      <c r="K546" s="47">
        <f>'[1]заб.без.стом.'!V$125</f>
        <v>454</v>
      </c>
      <c r="L546" s="46">
        <f t="shared" si="150"/>
        <v>1915.7382928512002</v>
      </c>
      <c r="M546" s="46">
        <f>'[1]заб.без.стом.'!BS$125</f>
        <v>334.84832449200002</v>
      </c>
      <c r="N546" s="46">
        <f>'[1]заб.без.стом.'!CM$125</f>
        <v>344.99524341599999</v>
      </c>
      <c r="O546" s="46">
        <f>'[1]заб.без.стом.'!DG$125</f>
        <v>314.55448664400006</v>
      </c>
      <c r="P546" s="46">
        <f>'[1]заб.без.стом.'!EP$125</f>
        <v>921.34023829920022</v>
      </c>
      <c r="Q546" s="20">
        <f t="shared" si="129"/>
        <v>0</v>
      </c>
      <c r="R546" s="20">
        <f t="shared" si="130"/>
        <v>0</v>
      </c>
    </row>
    <row r="547" spans="2:18" s="21" customFormat="1" ht="15" customHeight="1" x14ac:dyDescent="0.25">
      <c r="B547" s="61"/>
      <c r="C547" s="22" t="s">
        <v>23</v>
      </c>
      <c r="D547" s="23" t="s">
        <v>14</v>
      </c>
      <c r="E547" s="64">
        <f>'[1]заб.без.стом.'!W$126</f>
        <v>832</v>
      </c>
      <c r="F547" s="46">
        <f>'[1]заб.без.стом.'!EU$126</f>
        <v>2126.1929075712005</v>
      </c>
      <c r="G547" s="47">
        <f t="shared" si="149"/>
        <v>832</v>
      </c>
      <c r="H547" s="47">
        <f>'[1]заб.без.стом.'!G$126</f>
        <v>208</v>
      </c>
      <c r="I547" s="47">
        <f>'[1]заб.без.стом.'!K$126</f>
        <v>209</v>
      </c>
      <c r="J547" s="47">
        <f>'[1]заб.без.стом.'!O$126</f>
        <v>224</v>
      </c>
      <c r="K547" s="47">
        <f>'[1]заб.без.стом.'!V$126</f>
        <v>191</v>
      </c>
      <c r="L547" s="46">
        <f t="shared" si="150"/>
        <v>2126.1929075712001</v>
      </c>
      <c r="M547" s="46">
        <f>'[1]заб.без.стом.'!BS$126</f>
        <v>531.54822689280013</v>
      </c>
      <c r="N547" s="46">
        <f>'[1]заб.без.стом.'!CM$126</f>
        <v>534.10374721440007</v>
      </c>
      <c r="O547" s="46">
        <f>'[1]заб.без.стом.'!DG$126</f>
        <v>572.43655203840001</v>
      </c>
      <c r="P547" s="46">
        <f>'[1]заб.без.стом.'!EP$126</f>
        <v>488.10438142560008</v>
      </c>
      <c r="Q547" s="20">
        <f t="shared" si="129"/>
        <v>0</v>
      </c>
      <c r="R547" s="20">
        <f t="shared" si="130"/>
        <v>0</v>
      </c>
    </row>
    <row r="548" spans="2:18" s="21" customFormat="1" ht="34.5" customHeight="1" x14ac:dyDescent="0.25">
      <c r="B548" s="61"/>
      <c r="C548" s="22" t="s">
        <v>18</v>
      </c>
      <c r="D548" s="23" t="s">
        <v>14</v>
      </c>
      <c r="E548" s="64">
        <f>'[1]заб.без.стом.'!W$127</f>
        <v>1055</v>
      </c>
      <c r="F548" s="46">
        <f>'[1]заб.без.стом.'!EU$127</f>
        <v>2775.3702316200001</v>
      </c>
      <c r="G548" s="47">
        <f t="shared" si="149"/>
        <v>1055</v>
      </c>
      <c r="H548" s="47">
        <f>'[1]заб.без.стом.'!G$127</f>
        <v>263</v>
      </c>
      <c r="I548" s="47">
        <f>'[1]заб.без.стом.'!K$127</f>
        <v>264</v>
      </c>
      <c r="J548" s="47">
        <f>'[1]заб.без.стом.'!O$127</f>
        <v>264</v>
      </c>
      <c r="K548" s="47">
        <f>'[1]заб.без.стом.'!V$127</f>
        <v>264</v>
      </c>
      <c r="L548" s="46">
        <f t="shared" si="150"/>
        <v>2775.3702316200001</v>
      </c>
      <c r="M548" s="46">
        <f>'[1]заб.без.стом.'!BS$127</f>
        <v>691.86954589200002</v>
      </c>
      <c r="N548" s="46">
        <f>'[1]заб.без.стом.'!CM$127</f>
        <v>694.50022857600004</v>
      </c>
      <c r="O548" s="46">
        <f>'[1]заб.без.стом.'!DG$127</f>
        <v>694.50022857600004</v>
      </c>
      <c r="P548" s="46">
        <f>'[1]заб.без.стом.'!EP$127</f>
        <v>694.50022857600004</v>
      </c>
      <c r="Q548" s="20">
        <f t="shared" si="129"/>
        <v>0</v>
      </c>
      <c r="R548" s="20">
        <f t="shared" si="130"/>
        <v>0</v>
      </c>
    </row>
    <row r="549" spans="2:18" s="21" customFormat="1" ht="29.25" customHeight="1" x14ac:dyDescent="0.25">
      <c r="B549" s="61"/>
      <c r="C549" s="22" t="s">
        <v>19</v>
      </c>
      <c r="D549" s="23" t="s">
        <v>14</v>
      </c>
      <c r="E549" s="64">
        <f>38+38</f>
        <v>76</v>
      </c>
      <c r="F549" s="46">
        <v>198.72908000000001</v>
      </c>
      <c r="G549" s="47">
        <f t="shared" si="149"/>
        <v>76</v>
      </c>
      <c r="H549" s="47"/>
      <c r="I549" s="47">
        <v>38</v>
      </c>
      <c r="J549" s="47"/>
      <c r="K549" s="47">
        <v>38</v>
      </c>
      <c r="L549" s="46">
        <f t="shared" si="150"/>
        <v>198.72908000000001</v>
      </c>
      <c r="M549" s="46"/>
      <c r="N549" s="46">
        <v>99.364540000000005</v>
      </c>
      <c r="O549" s="46"/>
      <c r="P549" s="46">
        <v>99.364540000000005</v>
      </c>
      <c r="Q549" s="63">
        <f t="shared" si="129"/>
        <v>0</v>
      </c>
      <c r="R549" s="63">
        <f t="shared" si="130"/>
        <v>0</v>
      </c>
    </row>
    <row r="550" spans="2:18" s="21" customFormat="1" ht="15" customHeight="1" x14ac:dyDescent="0.25">
      <c r="B550" s="61"/>
      <c r="C550" s="22" t="s">
        <v>20</v>
      </c>
      <c r="D550" s="23" t="s">
        <v>14</v>
      </c>
      <c r="E550" s="64">
        <f>'[1]заб.без.стом.'!W$128</f>
        <v>710</v>
      </c>
      <c r="F550" s="46">
        <f>'[1]заб.без.стом.'!EU$128</f>
        <v>1672.1120221919998</v>
      </c>
      <c r="G550" s="47">
        <f t="shared" si="149"/>
        <v>710</v>
      </c>
      <c r="H550" s="47">
        <f>'[1]заб.без.стом.'!G$128</f>
        <v>180</v>
      </c>
      <c r="I550" s="47">
        <f>'[1]заб.без.стом.'!K$128</f>
        <v>175</v>
      </c>
      <c r="J550" s="47">
        <f>'[1]заб.без.стом.'!O$128</f>
        <v>185</v>
      </c>
      <c r="K550" s="47">
        <f>'[1]заб.без.стом.'!V$128</f>
        <v>170</v>
      </c>
      <c r="L550" s="46">
        <f t="shared" si="150"/>
        <v>1672.1120221919998</v>
      </c>
      <c r="M550" s="46">
        <f>'[1]заб.без.стом.'!BS$128</f>
        <v>423.91572393599995</v>
      </c>
      <c r="N550" s="46">
        <f>'[1]заб.без.стом.'!CM$128</f>
        <v>412.14028715999996</v>
      </c>
      <c r="O550" s="46">
        <f>'[1]заб.без.стом.'!DG$128</f>
        <v>435.69116071199994</v>
      </c>
      <c r="P550" s="46">
        <f>'[1]заб.без.стом.'!EP$128</f>
        <v>400.36485038399996</v>
      </c>
      <c r="Q550" s="20">
        <f t="shared" si="129"/>
        <v>0</v>
      </c>
      <c r="R550" s="20">
        <f t="shared" si="130"/>
        <v>0</v>
      </c>
    </row>
    <row r="551" spans="2:18" s="21" customFormat="1" ht="15" customHeight="1" x14ac:dyDescent="0.25">
      <c r="B551" s="61"/>
      <c r="C551" s="22" t="s">
        <v>25</v>
      </c>
      <c r="D551" s="23" t="s">
        <v>14</v>
      </c>
      <c r="E551" s="64">
        <f>'[1]заб.без.стом.'!W$129</f>
        <v>885</v>
      </c>
      <c r="F551" s="46">
        <f>'[1]заб.без.стом.'!EU$129</f>
        <v>2217.2896908000002</v>
      </c>
      <c r="G551" s="47">
        <f t="shared" si="149"/>
        <v>885</v>
      </c>
      <c r="H551" s="47">
        <f>'[1]заб.без.стом.'!G$129</f>
        <v>220</v>
      </c>
      <c r="I551" s="47">
        <f>'[1]заб.без.стом.'!K$129</f>
        <v>222</v>
      </c>
      <c r="J551" s="47">
        <f>'[1]заб.без.стом.'!O$129</f>
        <v>223</v>
      </c>
      <c r="K551" s="47">
        <f>'[1]заб.без.стом.'!V$129</f>
        <v>220</v>
      </c>
      <c r="L551" s="46">
        <f t="shared" si="150"/>
        <v>2217.2896908000002</v>
      </c>
      <c r="M551" s="46">
        <f>'[1]заб.без.стом.'!BS$129</f>
        <v>551.19065760000012</v>
      </c>
      <c r="N551" s="46">
        <f>'[1]заб.без.стом.'!CM$129</f>
        <v>556.20148176000009</v>
      </c>
      <c r="O551" s="46">
        <f>'[1]заб.без.стом.'!DG$129</f>
        <v>558.70689384000002</v>
      </c>
      <c r="P551" s="46">
        <f>'[1]заб.без.стом.'!EP$129</f>
        <v>551.19065760000012</v>
      </c>
      <c r="Q551" s="20">
        <f t="shared" si="129"/>
        <v>0</v>
      </c>
      <c r="R551" s="20">
        <f t="shared" si="130"/>
        <v>0</v>
      </c>
    </row>
    <row r="552" spans="2:18" s="21" customFormat="1" ht="15" customHeight="1" x14ac:dyDescent="0.25">
      <c r="B552" s="61"/>
      <c r="C552" s="22" t="s">
        <v>41</v>
      </c>
      <c r="D552" s="23" t="s">
        <v>14</v>
      </c>
      <c r="E552" s="64">
        <f>'[1]заб.без.стом.'!W$130</f>
        <v>1162</v>
      </c>
      <c r="F552" s="46">
        <f>'[1]заб.без.стом.'!EU$130</f>
        <v>4512.4976972880004</v>
      </c>
      <c r="G552" s="47">
        <f t="shared" si="149"/>
        <v>1162</v>
      </c>
      <c r="H552" s="47">
        <f>'[1]заб.без.стом.'!G$130</f>
        <v>289</v>
      </c>
      <c r="I552" s="47">
        <f>'[1]заб.без.стом.'!K$130</f>
        <v>291</v>
      </c>
      <c r="J552" s="47">
        <f>'[1]заб.без.стом.'!O$130</f>
        <v>291</v>
      </c>
      <c r="K552" s="47">
        <f>'[1]заб.без.стом.'!V$130</f>
        <v>291</v>
      </c>
      <c r="L552" s="46">
        <f t="shared" si="150"/>
        <v>4512.4976972879995</v>
      </c>
      <c r="M552" s="46">
        <f>'[1]заб.без.стом.'!BS$130</f>
        <v>1122.2993412360001</v>
      </c>
      <c r="N552" s="46">
        <f>'[1]заб.без.стом.'!CM$130</f>
        <v>1130.066118684</v>
      </c>
      <c r="O552" s="46">
        <f>'[1]заб.без.стом.'!DG$130</f>
        <v>1130.066118684</v>
      </c>
      <c r="P552" s="46">
        <f>'[1]заб.без.стом.'!EP$130</f>
        <v>1130.066118684</v>
      </c>
      <c r="Q552" s="20">
        <f t="shared" si="129"/>
        <v>0</v>
      </c>
      <c r="R552" s="20">
        <f t="shared" si="130"/>
        <v>0</v>
      </c>
    </row>
    <row r="553" spans="2:18" s="21" customFormat="1" ht="15" customHeight="1" x14ac:dyDescent="0.25">
      <c r="B553" s="61"/>
      <c r="C553" s="22" t="s">
        <v>24</v>
      </c>
      <c r="D553" s="23" t="s">
        <v>14</v>
      </c>
      <c r="E553" s="64">
        <f>'[1]заб.без.стом.'!W$131</f>
        <v>740</v>
      </c>
      <c r="F553" s="46">
        <f>'[1]заб.без.стом.'!EU$131</f>
        <v>1464.6639019679999</v>
      </c>
      <c r="G553" s="47">
        <f t="shared" si="149"/>
        <v>740</v>
      </c>
      <c r="H553" s="47">
        <f>'[1]заб.без.стом.'!G$131</f>
        <v>150</v>
      </c>
      <c r="I553" s="47">
        <f>'[1]заб.без.стом.'!K$131</f>
        <v>175</v>
      </c>
      <c r="J553" s="47">
        <f>'[1]заб.без.стом.'!O$131</f>
        <v>190</v>
      </c>
      <c r="K553" s="47">
        <f>'[1]заб.без.стом.'!V$131</f>
        <v>225</v>
      </c>
      <c r="L553" s="46">
        <f t="shared" si="150"/>
        <v>1464.6639019679999</v>
      </c>
      <c r="M553" s="46">
        <f>'[1]заб.без.стом.'!BS$131</f>
        <v>296.89133148000008</v>
      </c>
      <c r="N553" s="46">
        <f>'[1]заб.без.стом.'!CM$131</f>
        <v>346.37322005999994</v>
      </c>
      <c r="O553" s="46">
        <f>'[1]заб.без.стом.'!DG$131</f>
        <v>376.06235320799999</v>
      </c>
      <c r="P553" s="46">
        <f>'[1]заб.без.стом.'!EP$131</f>
        <v>445.33699721999994</v>
      </c>
      <c r="Q553" s="20">
        <f t="shared" ref="Q553:Q617" si="151">E553-G553</f>
        <v>0</v>
      </c>
      <c r="R553" s="20">
        <f t="shared" ref="R553:R617" si="152">F553-L553</f>
        <v>0</v>
      </c>
    </row>
    <row r="554" spans="2:18" s="21" customFormat="1" ht="15" customHeight="1" x14ac:dyDescent="0.25">
      <c r="B554" s="61"/>
      <c r="C554" s="22" t="s">
        <v>22</v>
      </c>
      <c r="D554" s="23" t="s">
        <v>14</v>
      </c>
      <c r="E554" s="64">
        <f>'[1]заб.без.стом.'!W$132</f>
        <v>428</v>
      </c>
      <c r="F554" s="46">
        <f>'[1]заб.без.стом.'!EU$132</f>
        <v>1136.6553524543999</v>
      </c>
      <c r="G554" s="47">
        <f t="shared" si="149"/>
        <v>428</v>
      </c>
      <c r="H554" s="47">
        <f>'[1]заб.без.стом.'!G$132</f>
        <v>107</v>
      </c>
      <c r="I554" s="47">
        <f>'[1]заб.без.стом.'!K$132</f>
        <v>107</v>
      </c>
      <c r="J554" s="47">
        <f>'[1]заб.без.стом.'!O$132</f>
        <v>108</v>
      </c>
      <c r="K554" s="47">
        <f>'[1]заб.без.стом.'!V$132</f>
        <v>106</v>
      </c>
      <c r="L554" s="46">
        <f t="shared" si="150"/>
        <v>1136.6553524543999</v>
      </c>
      <c r="M554" s="46">
        <f>'[1]заб.без.стом.'!BS$132</f>
        <v>284.16383811359998</v>
      </c>
      <c r="N554" s="46">
        <f>'[1]заб.без.стом.'!CM$132</f>
        <v>284.16383811359998</v>
      </c>
      <c r="O554" s="46">
        <f>'[1]заб.без.стом.'!DG$132</f>
        <v>286.81957491840001</v>
      </c>
      <c r="P554" s="46">
        <f>'[1]заб.без.стом.'!EP$132</f>
        <v>281.50810130879995</v>
      </c>
      <c r="Q554" s="20">
        <f t="shared" si="151"/>
        <v>0</v>
      </c>
      <c r="R554" s="20">
        <f t="shared" si="152"/>
        <v>0</v>
      </c>
    </row>
    <row r="555" spans="2:18" s="21" customFormat="1" ht="15" customHeight="1" x14ac:dyDescent="0.25">
      <c r="B555" s="61"/>
      <c r="C555" s="22" t="s">
        <v>17</v>
      </c>
      <c r="D555" s="23" t="s">
        <v>14</v>
      </c>
      <c r="E555" s="64">
        <f>'[1]заб.без.стом.'!W$133</f>
        <v>600</v>
      </c>
      <c r="F555" s="46">
        <f>'[1]заб.без.стом.'!EU$133</f>
        <v>1217.6302708800001</v>
      </c>
      <c r="G555" s="47">
        <f t="shared" si="149"/>
        <v>600</v>
      </c>
      <c r="H555" s="47">
        <f>'[1]заб.без.стом.'!G$133</f>
        <v>150</v>
      </c>
      <c r="I555" s="47">
        <f>'[1]заб.без.стом.'!K$133</f>
        <v>150</v>
      </c>
      <c r="J555" s="47">
        <f>'[1]заб.без.стом.'!O$133</f>
        <v>150</v>
      </c>
      <c r="K555" s="47">
        <f>'[1]заб.без.стом.'!V$133</f>
        <v>150</v>
      </c>
      <c r="L555" s="46">
        <f t="shared" si="150"/>
        <v>1217.6302708800001</v>
      </c>
      <c r="M555" s="46">
        <f>'[1]заб.без.стом.'!BS$133</f>
        <v>304.40756772000003</v>
      </c>
      <c r="N555" s="46">
        <f>'[1]заб.без.стом.'!CM$133</f>
        <v>304.40756772000003</v>
      </c>
      <c r="O555" s="46">
        <f>'[1]заб.без.стом.'!DG$133</f>
        <v>304.40756772000003</v>
      </c>
      <c r="P555" s="46">
        <f>'[1]заб.без.стом.'!EP$133</f>
        <v>304.40756772000003</v>
      </c>
      <c r="Q555" s="20">
        <f t="shared" si="151"/>
        <v>0</v>
      </c>
      <c r="R555" s="20">
        <f t="shared" si="152"/>
        <v>0</v>
      </c>
    </row>
    <row r="556" spans="2:18" s="21" customFormat="1" ht="15" customHeight="1" x14ac:dyDescent="0.25">
      <c r="B556" s="61"/>
      <c r="C556" s="22" t="s">
        <v>27</v>
      </c>
      <c r="D556" s="23" t="s">
        <v>14</v>
      </c>
      <c r="E556" s="64">
        <f>'[1]заб.без.стом.'!W$134</f>
        <v>730</v>
      </c>
      <c r="F556" s="46">
        <f>'[1]заб.без.стом.'!EU$134</f>
        <v>1902.1088511360001</v>
      </c>
      <c r="G556" s="47">
        <f t="shared" si="149"/>
        <v>730</v>
      </c>
      <c r="H556" s="47">
        <f>'[1]заб.без.стом.'!G$134</f>
        <v>175</v>
      </c>
      <c r="I556" s="47">
        <f>'[1]заб.без.стом.'!K$134</f>
        <v>185</v>
      </c>
      <c r="J556" s="47">
        <f>'[1]заб.без.стом.'!O$134</f>
        <v>180</v>
      </c>
      <c r="K556" s="47">
        <f>'[1]заб.без.стом.'!V$134</f>
        <v>190</v>
      </c>
      <c r="L556" s="46">
        <f t="shared" si="150"/>
        <v>1902.1088511360001</v>
      </c>
      <c r="M556" s="46">
        <f>'[1]заб.без.стом.'!BS$134</f>
        <v>455.98499856000001</v>
      </c>
      <c r="N556" s="46">
        <f>'[1]заб.без.стом.'!CM$134</f>
        <v>482.04128419199998</v>
      </c>
      <c r="O556" s="46">
        <f>'[1]заб.без.стом.'!DG$134</f>
        <v>469.01314137600002</v>
      </c>
      <c r="P556" s="46">
        <f>'[1]заб.без.стом.'!EP$134</f>
        <v>495.06942700799999</v>
      </c>
      <c r="Q556" s="20">
        <f t="shared" si="151"/>
        <v>0</v>
      </c>
      <c r="R556" s="20">
        <f t="shared" si="152"/>
        <v>0</v>
      </c>
    </row>
    <row r="557" spans="2:18" s="21" customFormat="1" ht="15" customHeight="1" x14ac:dyDescent="0.25">
      <c r="B557" s="61"/>
      <c r="C557" s="22" t="s">
        <v>28</v>
      </c>
      <c r="D557" s="23" t="s">
        <v>14</v>
      </c>
      <c r="E557" s="64">
        <f>'[1]заб.без.стом.'!W$135</f>
        <v>600</v>
      </c>
      <c r="F557" s="46">
        <f>'[1]заб.без.стом.'!EU$135</f>
        <v>2284.93581696</v>
      </c>
      <c r="G557" s="47">
        <f t="shared" si="149"/>
        <v>600</v>
      </c>
      <c r="H557" s="47">
        <f>'[1]заб.без.стом.'!G$135</f>
        <v>140</v>
      </c>
      <c r="I557" s="47">
        <f>'[1]заб.без.стом.'!K$135</f>
        <v>145</v>
      </c>
      <c r="J557" s="47">
        <f>'[1]заб.без.стом.'!O$135</f>
        <v>155</v>
      </c>
      <c r="K557" s="47">
        <f>'[1]заб.без.стом.'!V$135</f>
        <v>160</v>
      </c>
      <c r="L557" s="46">
        <f t="shared" si="150"/>
        <v>2284.93581696</v>
      </c>
      <c r="M557" s="46">
        <f>'[1]заб.без.стом.'!BS$135</f>
        <v>533.15169062399991</v>
      </c>
      <c r="N557" s="46">
        <f>'[1]заб.без.стом.'!CM$135</f>
        <v>552.19282243199996</v>
      </c>
      <c r="O557" s="46">
        <f>'[1]заб.без.стом.'!DG$135</f>
        <v>590.27508604799993</v>
      </c>
      <c r="P557" s="46">
        <f>'[1]заб.без.стом.'!EP$135</f>
        <v>609.31621785599998</v>
      </c>
      <c r="Q557" s="20">
        <f t="shared" si="151"/>
        <v>0</v>
      </c>
      <c r="R557" s="20">
        <f t="shared" si="152"/>
        <v>0</v>
      </c>
    </row>
    <row r="558" spans="2:18" s="21" customFormat="1" ht="15" customHeight="1" x14ac:dyDescent="0.25">
      <c r="B558" s="61"/>
      <c r="C558" s="22" t="s">
        <v>26</v>
      </c>
      <c r="D558" s="23" t="s">
        <v>14</v>
      </c>
      <c r="E558" s="64">
        <f>'[1]заб.без.стом.'!W$136</f>
        <v>370</v>
      </c>
      <c r="F558" s="46">
        <f>'[1]заб.без.стом.'!EU$136</f>
        <v>750.87200037600007</v>
      </c>
      <c r="G558" s="47">
        <f t="shared" si="149"/>
        <v>370</v>
      </c>
      <c r="H558" s="47">
        <f>'[1]заб.без.стом.'!G$136</f>
        <v>65</v>
      </c>
      <c r="I558" s="47">
        <f>'[1]заб.без.стом.'!K$136</f>
        <v>100</v>
      </c>
      <c r="J558" s="47">
        <f>'[1]заб.без.стом.'!O$136</f>
        <v>100</v>
      </c>
      <c r="K558" s="47">
        <f>'[1]заб.без.стом.'!V$136</f>
        <v>105</v>
      </c>
      <c r="L558" s="46">
        <f t="shared" si="150"/>
        <v>750.87200037600007</v>
      </c>
      <c r="M558" s="46">
        <f>'[1]заб.без.стом.'!BS$136</f>
        <v>131.90994601200001</v>
      </c>
      <c r="N558" s="46">
        <f>'[1]заб.без.стом.'!CM$136</f>
        <v>202.93837848000001</v>
      </c>
      <c r="O558" s="46">
        <f>'[1]заб.без.стом.'!DG$136</f>
        <v>202.93837848000001</v>
      </c>
      <c r="P558" s="46">
        <f>'[1]заб.без.стом.'!EP$136</f>
        <v>213.08529740400004</v>
      </c>
      <c r="Q558" s="20">
        <f t="shared" si="151"/>
        <v>0</v>
      </c>
      <c r="R558" s="20">
        <f t="shared" si="152"/>
        <v>0</v>
      </c>
    </row>
    <row r="559" spans="2:18" s="21" customFormat="1" ht="15" customHeight="1" x14ac:dyDescent="0.25">
      <c r="B559" s="61"/>
      <c r="C559" s="28" t="s">
        <v>29</v>
      </c>
      <c r="D559" s="29" t="s">
        <v>14</v>
      </c>
      <c r="E559" s="62">
        <f>'[1]стом обр.'!W$25</f>
        <v>1147</v>
      </c>
      <c r="F559" s="33">
        <f>'[1]стом обр.'!FL$25</f>
        <v>2236.0866670080004</v>
      </c>
      <c r="G559" s="48">
        <f>H559+I559+J559+K559</f>
        <v>1147</v>
      </c>
      <c r="H559" s="48">
        <f>'[1]стом обр.'!G$25</f>
        <v>310</v>
      </c>
      <c r="I559" s="48">
        <f>'[1]стом обр.'!K$25</f>
        <v>320</v>
      </c>
      <c r="J559" s="48">
        <f>'[1]стом обр.'!O$25</f>
        <v>187</v>
      </c>
      <c r="K559" s="48">
        <f>'[1]стом обр.'!V$25</f>
        <v>330</v>
      </c>
      <c r="L559" s="33">
        <f>M559+N559+O559+P559</f>
        <v>2236.0866670079999</v>
      </c>
      <c r="M559" s="33">
        <f>'[1]стом обр.'!CJ$25</f>
        <v>604.34774784000001</v>
      </c>
      <c r="N559" s="33">
        <f>'[1]стом обр.'!DD$25</f>
        <v>623.84283648000007</v>
      </c>
      <c r="O559" s="33">
        <f>'[1]стом обр.'!DX$25</f>
        <v>364.55815756799996</v>
      </c>
      <c r="P559" s="33">
        <f>'[1]стом обр.'!FG$25</f>
        <v>643.33792512000002</v>
      </c>
      <c r="Q559" s="20">
        <f t="shared" si="151"/>
        <v>0</v>
      </c>
      <c r="R559" s="20">
        <f t="shared" si="152"/>
        <v>0</v>
      </c>
    </row>
    <row r="560" spans="2:18" s="21" customFormat="1" ht="15" customHeight="1" x14ac:dyDescent="0.25">
      <c r="B560" s="65"/>
      <c r="C560" s="28" t="s">
        <v>30</v>
      </c>
      <c r="D560" s="29" t="s">
        <v>31</v>
      </c>
      <c r="E560" s="62"/>
      <c r="F560" s="33"/>
      <c r="G560" s="48">
        <f>SUBTOTAL(9,H560:K560)</f>
        <v>0</v>
      </c>
      <c r="H560" s="48"/>
      <c r="I560" s="48"/>
      <c r="J560" s="48"/>
      <c r="K560" s="48"/>
      <c r="L560" s="33">
        <f>SUBTOTAL(9,M560:P560)</f>
        <v>0</v>
      </c>
      <c r="M560" s="33"/>
      <c r="N560" s="33"/>
      <c r="O560" s="33"/>
      <c r="P560" s="33"/>
      <c r="Q560" s="20">
        <f t="shared" si="151"/>
        <v>0</v>
      </c>
      <c r="R560" s="20">
        <f t="shared" si="152"/>
        <v>0</v>
      </c>
    </row>
    <row r="561" spans="2:18" s="21" customFormat="1" ht="15" customHeight="1" x14ac:dyDescent="0.25">
      <c r="B561" s="61"/>
      <c r="C561" s="28" t="s">
        <v>62</v>
      </c>
      <c r="D561" s="29" t="s">
        <v>31</v>
      </c>
      <c r="E561" s="62">
        <f>'[1]КТ,МРТ,Услуги'!Y$331</f>
        <v>149</v>
      </c>
      <c r="F561" s="33">
        <f>'[1]КТ,МРТ,Услуги'!EE$331</f>
        <v>254.27171703074663</v>
      </c>
      <c r="G561" s="48">
        <f>SUBTOTAL(9,H561:K561)</f>
        <v>149</v>
      </c>
      <c r="H561" s="48">
        <f>'[1]КТ,МРТ,Услуги'!H$331</f>
        <v>29</v>
      </c>
      <c r="I561" s="48">
        <f>'[1]КТ,МРТ,Услуги'!L$331</f>
        <v>45</v>
      </c>
      <c r="J561" s="48">
        <f>'[1]КТ,МРТ,Услуги'!Q$331</f>
        <v>45</v>
      </c>
      <c r="K561" s="48">
        <f>'[1]КТ,МРТ,Услуги'!X$331</f>
        <v>30</v>
      </c>
      <c r="L561" s="33">
        <f>M561+N561+O561+P561</f>
        <v>254.27171703074663</v>
      </c>
      <c r="M561" s="33">
        <f>'[1]КТ,МРТ,Услуги'!BC$331</f>
        <v>49.489126133501024</v>
      </c>
      <c r="N561" s="33">
        <f>'[1]КТ,МРТ,Услуги'!BW$331</f>
        <v>76.793471586467106</v>
      </c>
      <c r="O561" s="33">
        <f>'[1]КТ,МРТ,Услуги'!CQ$331</f>
        <v>76.793471586467106</v>
      </c>
      <c r="P561" s="33">
        <f>'[1]КТ,МРТ,Услуги'!DZ$331</f>
        <v>51.195647724311414</v>
      </c>
      <c r="Q561" s="20">
        <f t="shared" si="151"/>
        <v>0</v>
      </c>
      <c r="R561" s="20">
        <f t="shared" si="152"/>
        <v>0</v>
      </c>
    </row>
    <row r="562" spans="2:18" s="21" customFormat="1" ht="15" customHeight="1" x14ac:dyDescent="0.25">
      <c r="B562" s="61"/>
      <c r="C562" s="28" t="s">
        <v>32</v>
      </c>
      <c r="D562" s="29" t="s">
        <v>33</v>
      </c>
      <c r="E562" s="62">
        <f>SUM(E563:E567)</f>
        <v>8645</v>
      </c>
      <c r="F562" s="62">
        <f t="shared" ref="F562:P562" si="153">SUM(F563:F567)</f>
        <v>11599.568620476</v>
      </c>
      <c r="G562" s="62">
        <f t="shared" si="153"/>
        <v>8645</v>
      </c>
      <c r="H562" s="62">
        <f t="shared" si="153"/>
        <v>2127</v>
      </c>
      <c r="I562" s="62">
        <f t="shared" si="153"/>
        <v>2373</v>
      </c>
      <c r="J562" s="62">
        <f t="shared" si="153"/>
        <v>2035</v>
      </c>
      <c r="K562" s="62">
        <f t="shared" si="153"/>
        <v>2110</v>
      </c>
      <c r="L562" s="62">
        <f t="shared" si="153"/>
        <v>11599.568620476</v>
      </c>
      <c r="M562" s="62">
        <f t="shared" si="153"/>
        <v>2843.8140471840002</v>
      </c>
      <c r="N562" s="62">
        <f t="shared" si="153"/>
        <v>3246.5940341040005</v>
      </c>
      <c r="O562" s="62">
        <f t="shared" si="153"/>
        <v>2693.1808813440007</v>
      </c>
      <c r="P562" s="62">
        <f t="shared" si="153"/>
        <v>2815.9796578440005</v>
      </c>
      <c r="Q562" s="20">
        <f t="shared" si="151"/>
        <v>0</v>
      </c>
      <c r="R562" s="20">
        <f t="shared" si="152"/>
        <v>0</v>
      </c>
    </row>
    <row r="563" spans="2:18" s="21" customFormat="1" ht="15" customHeight="1" x14ac:dyDescent="0.25">
      <c r="B563" s="61"/>
      <c r="C563" s="34" t="s">
        <v>16</v>
      </c>
      <c r="D563" s="23" t="s">
        <v>33</v>
      </c>
      <c r="E563" s="64">
        <f>'[1]неотложка с коэф'!W$37</f>
        <v>3900</v>
      </c>
      <c r="F563" s="46">
        <f>'[1]неотложка с коэф'!EU$37</f>
        <v>4234.254122280001</v>
      </c>
      <c r="G563" s="47">
        <f>SUM(H563:K563)</f>
        <v>3900</v>
      </c>
      <c r="H563" s="47">
        <f>'[1]неотложка с коэф'!G$37</f>
        <v>975</v>
      </c>
      <c r="I563" s="47">
        <f>'[1]неотложка с коэф'!K$37</f>
        <v>975</v>
      </c>
      <c r="J563" s="47">
        <f>'[1]неотложка с коэф'!O$37</f>
        <v>975</v>
      </c>
      <c r="K563" s="47">
        <f>'[1]неотложка с коэф'!V$37</f>
        <v>975</v>
      </c>
      <c r="L563" s="46">
        <f>SUM(M563:P563)</f>
        <v>4234.254122280001</v>
      </c>
      <c r="M563" s="46">
        <f>'[1]неотложка с коэф'!BS$37</f>
        <v>1058.5635305700002</v>
      </c>
      <c r="N563" s="46">
        <f>'[1]неотложка с коэф'!CM$37</f>
        <v>1058.5635305700002</v>
      </c>
      <c r="O563" s="46">
        <f>'[1]неотложка с коэф'!DG$37</f>
        <v>1058.5635305700002</v>
      </c>
      <c r="P563" s="46">
        <f>'[1]неотложка с коэф'!EP$37</f>
        <v>1058.5635305700002</v>
      </c>
      <c r="Q563" s="20">
        <f t="shared" si="151"/>
        <v>0</v>
      </c>
      <c r="R563" s="20">
        <f t="shared" si="152"/>
        <v>0</v>
      </c>
    </row>
    <row r="564" spans="2:18" s="21" customFormat="1" ht="15" customHeight="1" x14ac:dyDescent="0.25">
      <c r="B564" s="61"/>
      <c r="C564" s="34" t="s">
        <v>15</v>
      </c>
      <c r="D564" s="23" t="s">
        <v>33</v>
      </c>
      <c r="E564" s="64">
        <f>'[1]неотложка с коэф'!W$38</f>
        <v>3905</v>
      </c>
      <c r="F564" s="46">
        <f>'[1]неотложка с коэф'!EU$38</f>
        <v>6393.7229630999991</v>
      </c>
      <c r="G564" s="47">
        <f>SUM(H564:K564)</f>
        <v>3905</v>
      </c>
      <c r="H564" s="47">
        <f>'[1]неотложка с коэф'!G$38</f>
        <v>942</v>
      </c>
      <c r="I564" s="47">
        <f>'[1]неотложка с коэф'!K$38</f>
        <v>1188</v>
      </c>
      <c r="J564" s="47">
        <f>'[1]неотложка с коэф'!O$38</f>
        <v>850</v>
      </c>
      <c r="K564" s="47">
        <f>'[1]неотложка с коэф'!V$38</f>
        <v>925</v>
      </c>
      <c r="L564" s="46">
        <f>SUM(M564:P564)</f>
        <v>6393.7229631</v>
      </c>
      <c r="M564" s="46">
        <f>'[1]неотложка с коэф'!BS$38</f>
        <v>1542.3526328400001</v>
      </c>
      <c r="N564" s="46">
        <f>'[1]неотложка с коэф'!CM$38</f>
        <v>1945.1326197600001</v>
      </c>
      <c r="O564" s="46">
        <f>'[1]неотложка с коэф'!DG$38</f>
        <v>1391.7194670000001</v>
      </c>
      <c r="P564" s="46">
        <f>'[1]неотложка с коэф'!EP$38</f>
        <v>1514.5182434999999</v>
      </c>
      <c r="Q564" s="20">
        <f t="shared" si="151"/>
        <v>0</v>
      </c>
      <c r="R564" s="20">
        <f t="shared" si="152"/>
        <v>0</v>
      </c>
    </row>
    <row r="565" spans="2:18" s="21" customFormat="1" ht="15" customHeight="1" x14ac:dyDescent="0.25">
      <c r="B565" s="61"/>
      <c r="C565" s="34" t="s">
        <v>20</v>
      </c>
      <c r="D565" s="23" t="s">
        <v>33</v>
      </c>
      <c r="E565" s="64">
        <f>'[1]неотложка с коэф'!W$39</f>
        <v>840</v>
      </c>
      <c r="F565" s="46">
        <f>'[1]неотложка с коэф'!EU$39</f>
        <v>971.59153509600003</v>
      </c>
      <c r="G565" s="47">
        <f>SUM(H565:K565)</f>
        <v>840</v>
      </c>
      <c r="H565" s="47">
        <f>'[1]неотложка с коэф'!G$39</f>
        <v>210</v>
      </c>
      <c r="I565" s="47">
        <f>'[1]неотложка с коэф'!K$39</f>
        <v>210</v>
      </c>
      <c r="J565" s="47">
        <f>'[1]неотложка с коэф'!O$39</f>
        <v>210</v>
      </c>
      <c r="K565" s="47">
        <f>'[1]неотложка с коэф'!V$39</f>
        <v>210</v>
      </c>
      <c r="L565" s="46">
        <f>SUM(M565:P565)</f>
        <v>971.59153509600003</v>
      </c>
      <c r="M565" s="46">
        <f>'[1]неотложка с коэф'!BS$39</f>
        <v>242.89788377400001</v>
      </c>
      <c r="N565" s="46">
        <f>'[1]неотложка с коэф'!CM$39</f>
        <v>242.89788377400001</v>
      </c>
      <c r="O565" s="46">
        <f>'[1]неотложка с коэф'!DG$39</f>
        <v>242.89788377400001</v>
      </c>
      <c r="P565" s="46">
        <f>'[1]неотложка с коэф'!EP$39</f>
        <v>242.89788377400001</v>
      </c>
      <c r="Q565" s="20">
        <f t="shared" si="151"/>
        <v>0</v>
      </c>
      <c r="R565" s="20">
        <f t="shared" si="152"/>
        <v>0</v>
      </c>
    </row>
    <row r="566" spans="2:18" s="21" customFormat="1" ht="15" customHeight="1" x14ac:dyDescent="0.25">
      <c r="B566" s="61"/>
      <c r="C566" s="34" t="s">
        <v>77</v>
      </c>
      <c r="D566" s="23" t="s">
        <v>33</v>
      </c>
      <c r="E566" s="64">
        <f>'[1]неотложка с коэф'!W$40</f>
        <v>0</v>
      </c>
      <c r="F566" s="46">
        <f>'[1]неотложка с коэф'!EU$40</f>
        <v>0</v>
      </c>
      <c r="G566" s="47">
        <f>SUM(H566:K566)</f>
        <v>0</v>
      </c>
      <c r="H566" s="47">
        <f>'[1]неотложка с коэф'!G$40</f>
        <v>0</v>
      </c>
      <c r="I566" s="47">
        <f>'[1]неотложка с коэф'!K$40</f>
        <v>0</v>
      </c>
      <c r="J566" s="47">
        <f>'[1]неотложка с коэф'!O$40</f>
        <v>0</v>
      </c>
      <c r="K566" s="47">
        <f>'[1]неотложка с коэф'!V$40</f>
        <v>0</v>
      </c>
      <c r="L566" s="46">
        <f>SUM(M566:P566)</f>
        <v>0</v>
      </c>
      <c r="M566" s="46">
        <f>'[1]неотложка с коэф'!BS$40</f>
        <v>0</v>
      </c>
      <c r="N566" s="46">
        <f>'[1]неотложка с коэф'!CM$40</f>
        <v>0</v>
      </c>
      <c r="O566" s="46">
        <f>'[1]неотложка с коэф'!DG$40</f>
        <v>0</v>
      </c>
      <c r="P566" s="46">
        <f>'[1]неотложка с коэф'!EP$40</f>
        <v>0</v>
      </c>
      <c r="Q566" s="20">
        <f t="shared" si="151"/>
        <v>0</v>
      </c>
      <c r="R566" s="20">
        <f t="shared" si="152"/>
        <v>0</v>
      </c>
    </row>
    <row r="567" spans="2:18" s="21" customFormat="1" ht="15" customHeight="1" x14ac:dyDescent="0.25">
      <c r="B567" s="61"/>
      <c r="C567" s="39" t="s">
        <v>17</v>
      </c>
      <c r="D567" s="23" t="s">
        <v>33</v>
      </c>
      <c r="E567" s="64">
        <f>'[1]неотложка с коэф'!W$41</f>
        <v>0</v>
      </c>
      <c r="F567" s="46">
        <f>'[1]неотложка с коэф'!EU$41</f>
        <v>0</v>
      </c>
      <c r="G567" s="47">
        <f>SUM(H567:K567)</f>
        <v>0</v>
      </c>
      <c r="H567" s="47">
        <f>'[1]неотложка с коэф'!G$41</f>
        <v>0</v>
      </c>
      <c r="I567" s="47">
        <f>'[1]неотложка с коэф'!K$41</f>
        <v>0</v>
      </c>
      <c r="J567" s="47">
        <f>'[1]неотложка с коэф'!O$41</f>
        <v>0</v>
      </c>
      <c r="K567" s="47">
        <f>'[1]неотложка с коэф'!V$41</f>
        <v>0</v>
      </c>
      <c r="L567" s="46">
        <f>SUM(M567:P567)</f>
        <v>0</v>
      </c>
      <c r="M567" s="46">
        <f>'[1]неотложка с коэф'!BS$41</f>
        <v>0</v>
      </c>
      <c r="N567" s="46">
        <f>'[1]неотложка с коэф'!CM$41</f>
        <v>0</v>
      </c>
      <c r="O567" s="46">
        <f>'[1]неотложка с коэф'!DG$41</f>
        <v>0</v>
      </c>
      <c r="P567" s="46">
        <f>'[1]неотложка с коэф'!EP$41</f>
        <v>0</v>
      </c>
      <c r="Q567" s="20">
        <f t="shared" si="151"/>
        <v>0</v>
      </c>
      <c r="R567" s="20">
        <f t="shared" si="152"/>
        <v>0</v>
      </c>
    </row>
    <row r="568" spans="2:18" s="21" customFormat="1" ht="15" customHeight="1" x14ac:dyDescent="0.25">
      <c r="B568" s="61"/>
      <c r="C568" s="28" t="s">
        <v>34</v>
      </c>
      <c r="D568" s="29" t="s">
        <v>33</v>
      </c>
      <c r="E568" s="62">
        <f>SUM(E569:E580)</f>
        <v>2576</v>
      </c>
      <c r="F568" s="62">
        <f t="shared" ref="F568:P568" si="154">SUM(F569:F580)</f>
        <v>5964.3644162700011</v>
      </c>
      <c r="G568" s="62">
        <f t="shared" si="154"/>
        <v>2576</v>
      </c>
      <c r="H568" s="62">
        <f t="shared" si="154"/>
        <v>567</v>
      </c>
      <c r="I568" s="62">
        <f t="shared" si="154"/>
        <v>613</v>
      </c>
      <c r="J568" s="62">
        <f t="shared" si="154"/>
        <v>722</v>
      </c>
      <c r="K568" s="62">
        <f t="shared" si="154"/>
        <v>674</v>
      </c>
      <c r="L568" s="62">
        <f>SUM(L569:L580)</f>
        <v>5964.3644162700011</v>
      </c>
      <c r="M568" s="62">
        <f t="shared" si="154"/>
        <v>1360.6453036800003</v>
      </c>
      <c r="N568" s="62">
        <f t="shared" si="154"/>
        <v>1456.8927480900002</v>
      </c>
      <c r="O568" s="62">
        <f t="shared" si="154"/>
        <v>1663.3251137100003</v>
      </c>
      <c r="P568" s="62">
        <f t="shared" si="154"/>
        <v>1483.5012507900001</v>
      </c>
      <c r="Q568" s="20">
        <f t="shared" si="151"/>
        <v>0</v>
      </c>
      <c r="R568" s="20">
        <f t="shared" si="152"/>
        <v>0</v>
      </c>
    </row>
    <row r="569" spans="2:18" s="21" customFormat="1" ht="15" customHeight="1" x14ac:dyDescent="0.25">
      <c r="B569" s="61"/>
      <c r="C569" s="55" t="s">
        <v>15</v>
      </c>
      <c r="D569" s="23" t="s">
        <v>33</v>
      </c>
      <c r="E569" s="64">
        <f>[1]ДНХБ!W$105</f>
        <v>1057</v>
      </c>
      <c r="F569" s="46">
        <f>[1]ДНХБ!EI$105</f>
        <v>2961.996219000001</v>
      </c>
      <c r="G569" s="47">
        <f>SUM(H569:K569)</f>
        <v>1057</v>
      </c>
      <c r="H569" s="47">
        <f>[1]ДНХБ!G$105</f>
        <v>282</v>
      </c>
      <c r="I569" s="47">
        <f>[1]ДНХБ!K$105</f>
        <v>282</v>
      </c>
      <c r="J569" s="47">
        <f>[1]ДНХБ!O$105</f>
        <v>286</v>
      </c>
      <c r="K569" s="47">
        <f>[1]ДНХБ!V$105</f>
        <v>207</v>
      </c>
      <c r="L569" s="46">
        <f>SUM(M569:P569)</f>
        <v>2961.996219000001</v>
      </c>
      <c r="M569" s="46">
        <f>[1]ДНХБ!BG$105</f>
        <v>790.23929400000031</v>
      </c>
      <c r="N569" s="46">
        <f>[1]ДНХБ!CA$105</f>
        <v>790.23929400000031</v>
      </c>
      <c r="O569" s="46">
        <f>[1]ДНХБ!CU$105</f>
        <v>801.4483620000002</v>
      </c>
      <c r="P569" s="46">
        <f>[1]ДНХБ!ED$105</f>
        <v>580.06926900000008</v>
      </c>
      <c r="Q569" s="20">
        <f t="shared" si="151"/>
        <v>0</v>
      </c>
      <c r="R569" s="20">
        <f t="shared" si="152"/>
        <v>0</v>
      </c>
    </row>
    <row r="570" spans="2:18" s="21" customFormat="1" ht="15" customHeight="1" x14ac:dyDescent="0.25">
      <c r="B570" s="61"/>
      <c r="C570" s="55" t="s">
        <v>16</v>
      </c>
      <c r="D570" s="23" t="s">
        <v>33</v>
      </c>
      <c r="E570" s="64">
        <f>[1]ДНХБ!W$106</f>
        <v>495</v>
      </c>
      <c r="F570" s="46">
        <f>[1]ДНХБ!EI$106</f>
        <v>919.80178290000015</v>
      </c>
      <c r="G570" s="47">
        <f t="shared" ref="G570:G580" si="155">SUM(H570:K570)</f>
        <v>495</v>
      </c>
      <c r="H570" s="47">
        <f>[1]ДНХБ!G$106</f>
        <v>114</v>
      </c>
      <c r="I570" s="47">
        <f>[1]ДНХБ!K$106</f>
        <v>114</v>
      </c>
      <c r="J570" s="47">
        <f>[1]ДНХБ!O$106</f>
        <v>116</v>
      </c>
      <c r="K570" s="47">
        <f>[1]ДНХБ!V$106</f>
        <v>151</v>
      </c>
      <c r="L570" s="46">
        <f t="shared" ref="L570:L580" si="156">SUM(M570:P570)</f>
        <v>919.80178290000015</v>
      </c>
      <c r="M570" s="46">
        <f>[1]ДНХБ!BG$106</f>
        <v>211.83313788000004</v>
      </c>
      <c r="N570" s="46">
        <f>[1]ДНХБ!CA$106</f>
        <v>211.83313788000004</v>
      </c>
      <c r="O570" s="46">
        <f>[1]ДНХБ!CU$106</f>
        <v>215.54950872000006</v>
      </c>
      <c r="P570" s="46">
        <f>[1]ДНХБ!ED$106</f>
        <v>280.58599842000001</v>
      </c>
      <c r="Q570" s="20">
        <f t="shared" si="151"/>
        <v>0</v>
      </c>
      <c r="R570" s="20">
        <f t="shared" si="152"/>
        <v>0</v>
      </c>
    </row>
    <row r="571" spans="2:18" s="21" customFormat="1" ht="15" customHeight="1" x14ac:dyDescent="0.25">
      <c r="B571" s="61"/>
      <c r="C571" s="55" t="s">
        <v>23</v>
      </c>
      <c r="D571" s="23" t="s">
        <v>33</v>
      </c>
      <c r="E571" s="64">
        <f>[1]ДНХБ!W$107</f>
        <v>214</v>
      </c>
      <c r="F571" s="46">
        <f>[1]ДНХБ!EI$107</f>
        <v>471.75230856000013</v>
      </c>
      <c r="G571" s="47">
        <f t="shared" si="155"/>
        <v>214</v>
      </c>
      <c r="H571" s="47">
        <f>[1]ДНХБ!G$107</f>
        <v>36</v>
      </c>
      <c r="I571" s="47">
        <f>[1]ДНХБ!K$107</f>
        <v>36</v>
      </c>
      <c r="J571" s="47">
        <f>[1]ДНХБ!O$107</f>
        <v>102</v>
      </c>
      <c r="K571" s="47">
        <f>[1]ДНХБ!V$107</f>
        <v>40</v>
      </c>
      <c r="L571" s="46">
        <f t="shared" si="156"/>
        <v>471.75230856000007</v>
      </c>
      <c r="M571" s="46">
        <f>[1]ДНХБ!BG$107</f>
        <v>79.360201440000012</v>
      </c>
      <c r="N571" s="46">
        <f>[1]ДНХБ!CA$107</f>
        <v>79.360201440000012</v>
      </c>
      <c r="O571" s="46">
        <f>[1]ДНХБ!CU$107</f>
        <v>224.85390408000004</v>
      </c>
      <c r="P571" s="46">
        <f>[1]ДНХБ!ED$107</f>
        <v>88.178001600000002</v>
      </c>
      <c r="Q571" s="20">
        <f t="shared" si="151"/>
        <v>0</v>
      </c>
      <c r="R571" s="20">
        <f t="shared" si="152"/>
        <v>0</v>
      </c>
    </row>
    <row r="572" spans="2:18" s="21" customFormat="1" ht="15" customHeight="1" x14ac:dyDescent="0.25">
      <c r="B572" s="61"/>
      <c r="C572" s="55" t="s">
        <v>18</v>
      </c>
      <c r="D572" s="23" t="s">
        <v>33</v>
      </c>
      <c r="E572" s="64">
        <f>[1]ДНХБ!W$108</f>
        <v>62</v>
      </c>
      <c r="F572" s="46">
        <f>[1]ДНХБ!EI$108</f>
        <v>172.95939491999999</v>
      </c>
      <c r="G572" s="47">
        <f t="shared" si="155"/>
        <v>62</v>
      </c>
      <c r="H572" s="47">
        <f>[1]ДНХБ!G$108</f>
        <v>0</v>
      </c>
      <c r="I572" s="47">
        <f>[1]ДНХБ!K$108</f>
        <v>11</v>
      </c>
      <c r="J572" s="47">
        <f>[1]ДНХБ!O$108</f>
        <v>30</v>
      </c>
      <c r="K572" s="47">
        <f>[1]ДНХБ!V$108</f>
        <v>21</v>
      </c>
      <c r="L572" s="46">
        <f t="shared" si="156"/>
        <v>172.95939491999999</v>
      </c>
      <c r="M572" s="46">
        <f>[1]ДНХБ!BG$108</f>
        <v>0</v>
      </c>
      <c r="N572" s="46">
        <f>[1]ДНХБ!CA$108</f>
        <v>30.686344259999998</v>
      </c>
      <c r="O572" s="46">
        <f>[1]ДНХБ!CU$108</f>
        <v>83.690029800000005</v>
      </c>
      <c r="P572" s="46">
        <f>[1]ДНХБ!ED$108</f>
        <v>58.583020859999998</v>
      </c>
      <c r="Q572" s="20">
        <f t="shared" si="151"/>
        <v>0</v>
      </c>
      <c r="R572" s="20">
        <f t="shared" si="152"/>
        <v>0</v>
      </c>
    </row>
    <row r="573" spans="2:18" s="21" customFormat="1" ht="15" customHeight="1" x14ac:dyDescent="0.25">
      <c r="B573" s="61"/>
      <c r="C573" s="55" t="s">
        <v>20</v>
      </c>
      <c r="D573" s="23" t="s">
        <v>33</v>
      </c>
      <c r="E573" s="64">
        <f>[1]ДНХБ!W$109</f>
        <v>129</v>
      </c>
      <c r="F573" s="46">
        <f>[1]ДНХБ!EI$109</f>
        <v>255.37059171000004</v>
      </c>
      <c r="G573" s="47">
        <f t="shared" si="155"/>
        <v>129</v>
      </c>
      <c r="H573" s="47">
        <f>[1]ДНХБ!G$109</f>
        <v>30</v>
      </c>
      <c r="I573" s="47">
        <f>[1]ДНХБ!K$109</f>
        <v>30</v>
      </c>
      <c r="J573" s="47">
        <f>[1]ДНХБ!O$109</f>
        <v>37</v>
      </c>
      <c r="K573" s="47">
        <f>[1]ДНХБ!V$109</f>
        <v>32</v>
      </c>
      <c r="L573" s="46">
        <f t="shared" si="156"/>
        <v>255.37059171000004</v>
      </c>
      <c r="M573" s="46">
        <f>[1]ДНХБ!BG$109</f>
        <v>59.388509700000014</v>
      </c>
      <c r="N573" s="46">
        <f>[1]ДНХБ!CA$109</f>
        <v>59.388509700000014</v>
      </c>
      <c r="O573" s="46">
        <f>[1]ДНХБ!CU$109</f>
        <v>73.245828630000005</v>
      </c>
      <c r="P573" s="46">
        <f>[1]ДНХБ!ED$109</f>
        <v>63.347743680000008</v>
      </c>
      <c r="Q573" s="20">
        <f t="shared" si="151"/>
        <v>0</v>
      </c>
      <c r="R573" s="20">
        <f t="shared" si="152"/>
        <v>0</v>
      </c>
    </row>
    <row r="574" spans="2:18" s="21" customFormat="1" ht="15" customHeight="1" x14ac:dyDescent="0.25">
      <c r="B574" s="61"/>
      <c r="C574" s="55" t="s">
        <v>35</v>
      </c>
      <c r="D574" s="23" t="s">
        <v>33</v>
      </c>
      <c r="E574" s="64">
        <f>[1]ДНХБ!W$110</f>
        <v>56</v>
      </c>
      <c r="F574" s="46">
        <f>[1]ДНХБ!EI$110</f>
        <v>86.394977760000032</v>
      </c>
      <c r="G574" s="47">
        <f t="shared" si="155"/>
        <v>56</v>
      </c>
      <c r="H574" s="47">
        <f>[1]ДНХБ!G$110</f>
        <v>0</v>
      </c>
      <c r="I574" s="47">
        <f>[1]ДНХБ!K$110</f>
        <v>10</v>
      </c>
      <c r="J574" s="47">
        <f>[1]ДНХБ!O$110</f>
        <v>22</v>
      </c>
      <c r="K574" s="47">
        <f>[1]ДНХБ!V$110</f>
        <v>24</v>
      </c>
      <c r="L574" s="46">
        <f t="shared" si="156"/>
        <v>86.394977760000017</v>
      </c>
      <c r="M574" s="46">
        <f>[1]ДНХБ!BG$110</f>
        <v>0</v>
      </c>
      <c r="N574" s="46">
        <f>[1]ДНХБ!CA$110</f>
        <v>15.427674600000005</v>
      </c>
      <c r="O574" s="46">
        <f>[1]ДНХБ!CU$110</f>
        <v>33.940884120000014</v>
      </c>
      <c r="P574" s="46">
        <f>[1]ДНХБ!ED$110</f>
        <v>37.026419040000007</v>
      </c>
      <c r="Q574" s="20">
        <f t="shared" si="151"/>
        <v>0</v>
      </c>
      <c r="R574" s="20">
        <f t="shared" si="152"/>
        <v>0</v>
      </c>
    </row>
    <row r="575" spans="2:18" s="21" customFormat="1" ht="15" customHeight="1" x14ac:dyDescent="0.25">
      <c r="B575" s="61"/>
      <c r="C575" s="66" t="s">
        <v>68</v>
      </c>
      <c r="D575" s="23" t="s">
        <v>33</v>
      </c>
      <c r="E575" s="64">
        <f>[1]ДНХБ!W$111</f>
        <v>52</v>
      </c>
      <c r="F575" s="46">
        <f>[1]ДНХБ!EI$111</f>
        <v>96.625641840000014</v>
      </c>
      <c r="G575" s="47">
        <f t="shared" si="155"/>
        <v>52</v>
      </c>
      <c r="H575" s="47">
        <f>[1]ДНХБ!G$111</f>
        <v>0</v>
      </c>
      <c r="I575" s="47">
        <f>[1]ДНХБ!K$111</f>
        <v>22</v>
      </c>
      <c r="J575" s="47">
        <f>[1]ДНХБ!O$111</f>
        <v>10</v>
      </c>
      <c r="K575" s="47">
        <f>[1]ДНХБ!V$111</f>
        <v>20</v>
      </c>
      <c r="L575" s="46">
        <f t="shared" si="156"/>
        <v>96.625641840000014</v>
      </c>
      <c r="M575" s="46">
        <f>[1]ДНХБ!BG$111</f>
        <v>0</v>
      </c>
      <c r="N575" s="46">
        <f>[1]ДНХБ!CA$111</f>
        <v>40.880079240000008</v>
      </c>
      <c r="O575" s="46">
        <f>[1]ДНХБ!CU$111</f>
        <v>18.581854200000006</v>
      </c>
      <c r="P575" s="46">
        <f>[1]ДНХБ!ED$111</f>
        <v>37.163708400000012</v>
      </c>
      <c r="Q575" s="20">
        <f t="shared" si="151"/>
        <v>0</v>
      </c>
      <c r="R575" s="20">
        <f t="shared" si="152"/>
        <v>0</v>
      </c>
    </row>
    <row r="576" spans="2:18" s="21" customFormat="1" ht="15" customHeight="1" x14ac:dyDescent="0.25">
      <c r="B576" s="61"/>
      <c r="C576" s="55" t="s">
        <v>21</v>
      </c>
      <c r="D576" s="23" t="s">
        <v>33</v>
      </c>
      <c r="E576" s="64">
        <f>[1]ДНХБ!W$112</f>
        <v>144</v>
      </c>
      <c r="F576" s="46">
        <f>[1]ДНХБ!EI$112</f>
        <v>373.5278539200001</v>
      </c>
      <c r="G576" s="47">
        <f t="shared" si="155"/>
        <v>144</v>
      </c>
      <c r="H576" s="47">
        <f>[1]ДНХБ!G$112</f>
        <v>40</v>
      </c>
      <c r="I576" s="47">
        <f>[1]ДНХБ!K$112</f>
        <v>45</v>
      </c>
      <c r="J576" s="47">
        <f>[1]ДНХБ!O$112</f>
        <v>20</v>
      </c>
      <c r="K576" s="47">
        <f>[1]ДНХБ!V$112</f>
        <v>39</v>
      </c>
      <c r="L576" s="46">
        <f t="shared" si="156"/>
        <v>373.52785391999998</v>
      </c>
      <c r="M576" s="46">
        <f>[1]ДНХБ!BG$112</f>
        <v>103.75773720000001</v>
      </c>
      <c r="N576" s="46">
        <f>[1]ДНХБ!CA$112</f>
        <v>116.72745435000002</v>
      </c>
      <c r="O576" s="46">
        <f>[1]ДНХБ!CU$112</f>
        <v>51.878868600000004</v>
      </c>
      <c r="P576" s="46">
        <f>[1]ДНХБ!ED$112</f>
        <v>101.16379377000001</v>
      </c>
      <c r="Q576" s="20">
        <f t="shared" si="151"/>
        <v>0</v>
      </c>
      <c r="R576" s="20">
        <f t="shared" si="152"/>
        <v>0</v>
      </c>
    </row>
    <row r="577" spans="2:18" s="21" customFormat="1" ht="15" customHeight="1" x14ac:dyDescent="0.25">
      <c r="B577" s="61"/>
      <c r="C577" s="55" t="s">
        <v>24</v>
      </c>
      <c r="D577" s="23" t="s">
        <v>33</v>
      </c>
      <c r="E577" s="64">
        <f>[1]ДНХБ!W$113</f>
        <v>55</v>
      </c>
      <c r="F577" s="46">
        <f>[1]ДНХБ!EI$113</f>
        <v>72.737293200000011</v>
      </c>
      <c r="G577" s="47">
        <f t="shared" si="155"/>
        <v>55</v>
      </c>
      <c r="H577" s="47">
        <f>[1]ДНХБ!G$113</f>
        <v>0</v>
      </c>
      <c r="I577" s="47">
        <f>[1]ДНХБ!K$113</f>
        <v>0</v>
      </c>
      <c r="J577" s="47">
        <f>[1]ДНХБ!O$113</f>
        <v>21</v>
      </c>
      <c r="K577" s="47">
        <f>[1]ДНХБ!V$113</f>
        <v>34</v>
      </c>
      <c r="L577" s="46">
        <f t="shared" si="156"/>
        <v>72.737293200000011</v>
      </c>
      <c r="M577" s="46">
        <f>[1]ДНХБ!BG$113</f>
        <v>0</v>
      </c>
      <c r="N577" s="46">
        <f>[1]ДНХБ!CA$113</f>
        <v>0</v>
      </c>
      <c r="O577" s="46">
        <f>[1]ДНХБ!CU$113</f>
        <v>27.772421040000005</v>
      </c>
      <c r="P577" s="46">
        <f>[1]ДНХБ!ED$113</f>
        <v>44.964872160000013</v>
      </c>
      <c r="Q577" s="20">
        <f t="shared" si="151"/>
        <v>0</v>
      </c>
      <c r="R577" s="20">
        <f t="shared" si="152"/>
        <v>0</v>
      </c>
    </row>
    <row r="578" spans="2:18" s="21" customFormat="1" ht="15" customHeight="1" x14ac:dyDescent="0.25">
      <c r="B578" s="61"/>
      <c r="C578" s="55" t="s">
        <v>22</v>
      </c>
      <c r="D578" s="23" t="s">
        <v>33</v>
      </c>
      <c r="E578" s="64">
        <f>[1]ДНХБ!W$114</f>
        <v>123</v>
      </c>
      <c r="F578" s="46">
        <f>[1]ДНХБ!EI$114</f>
        <v>196.33334292000009</v>
      </c>
      <c r="G578" s="47">
        <f t="shared" si="155"/>
        <v>123</v>
      </c>
      <c r="H578" s="47">
        <f>[1]ДНХБ!G$114</f>
        <v>18</v>
      </c>
      <c r="I578" s="47">
        <f>[1]ДНХБ!K$114</f>
        <v>18</v>
      </c>
      <c r="J578" s="47">
        <f>[1]ДНХБ!O$114</f>
        <v>48</v>
      </c>
      <c r="K578" s="47">
        <f>[1]ДНХБ!V$114</f>
        <v>39</v>
      </c>
      <c r="L578" s="46">
        <f t="shared" si="156"/>
        <v>196.33334292000006</v>
      </c>
      <c r="M578" s="46">
        <f>[1]ДНХБ!BG$114</f>
        <v>28.731708720000007</v>
      </c>
      <c r="N578" s="46">
        <f>[1]ДНХБ!CA$114</f>
        <v>28.731708720000007</v>
      </c>
      <c r="O578" s="46">
        <f>[1]ДНХБ!CU$114</f>
        <v>76.617889920000025</v>
      </c>
      <c r="P578" s="46">
        <f>[1]ДНХБ!ED$114</f>
        <v>62.252035560000024</v>
      </c>
      <c r="Q578" s="20">
        <f t="shared" si="151"/>
        <v>0</v>
      </c>
      <c r="R578" s="20">
        <f t="shared" si="152"/>
        <v>0</v>
      </c>
    </row>
    <row r="579" spans="2:18" s="21" customFormat="1" ht="15" customHeight="1" x14ac:dyDescent="0.25">
      <c r="B579" s="61"/>
      <c r="C579" s="55" t="s">
        <v>27</v>
      </c>
      <c r="D579" s="23" t="s">
        <v>33</v>
      </c>
      <c r="E579" s="64">
        <f>[1]ДНХБ!W$115</f>
        <v>22</v>
      </c>
      <c r="F579" s="46">
        <f>[1]ДНХБ!EI$115</f>
        <v>46.548044400000009</v>
      </c>
      <c r="G579" s="47">
        <f t="shared" si="155"/>
        <v>22</v>
      </c>
      <c r="H579" s="47">
        <f>[1]ДНХБ!G$115</f>
        <v>0</v>
      </c>
      <c r="I579" s="47">
        <f>[1]ДНХБ!K$115</f>
        <v>0</v>
      </c>
      <c r="J579" s="47">
        <f>[1]ДНХБ!O$115</f>
        <v>0</v>
      </c>
      <c r="K579" s="47">
        <f>[1]ДНХБ!V$115</f>
        <v>22</v>
      </c>
      <c r="L579" s="46">
        <f t="shared" si="156"/>
        <v>46.548044400000009</v>
      </c>
      <c r="M579" s="46">
        <f>[1]ДНХБ!BG$115</f>
        <v>0</v>
      </c>
      <c r="N579" s="46">
        <f>[1]ДНХБ!CA$115</f>
        <v>0</v>
      </c>
      <c r="O579" s="46">
        <f>[1]ДНХБ!CU$115</f>
        <v>0</v>
      </c>
      <c r="P579" s="46">
        <f>[1]ДНХБ!ED$115</f>
        <v>46.548044400000009</v>
      </c>
      <c r="Q579" s="20">
        <f t="shared" si="151"/>
        <v>0</v>
      </c>
      <c r="R579" s="20">
        <f t="shared" si="152"/>
        <v>0</v>
      </c>
    </row>
    <row r="580" spans="2:18" s="21" customFormat="1" ht="15" customHeight="1" x14ac:dyDescent="0.25">
      <c r="B580" s="61"/>
      <c r="C580" s="55" t="s">
        <v>26</v>
      </c>
      <c r="D580" s="23" t="s">
        <v>33</v>
      </c>
      <c r="E580" s="64">
        <f>[1]ДНХБ!W$116</f>
        <v>167</v>
      </c>
      <c r="F580" s="46">
        <f>[1]ДНХБ!EI$116</f>
        <v>310.31696514000004</v>
      </c>
      <c r="G580" s="47">
        <f t="shared" si="155"/>
        <v>167</v>
      </c>
      <c r="H580" s="47">
        <f>[1]ДНХБ!G$116</f>
        <v>47</v>
      </c>
      <c r="I580" s="47">
        <f>[1]ДНХБ!K$116</f>
        <v>45</v>
      </c>
      <c r="J580" s="47">
        <f>[1]ДНХБ!O$116</f>
        <v>30</v>
      </c>
      <c r="K580" s="47">
        <f>[1]ДНХБ!V$116</f>
        <v>45</v>
      </c>
      <c r="L580" s="46">
        <f t="shared" si="156"/>
        <v>310.31696514000009</v>
      </c>
      <c r="M580" s="46">
        <f>[1]ДНХБ!BG$116</f>
        <v>87.334714740000024</v>
      </c>
      <c r="N580" s="46">
        <f>[1]ДНХБ!CA$116</f>
        <v>83.618343900000013</v>
      </c>
      <c r="O580" s="46">
        <f>[1]ДНХБ!CU$116</f>
        <v>55.745562600000014</v>
      </c>
      <c r="P580" s="46">
        <f>[1]ДНХБ!ED$116</f>
        <v>83.618343900000013</v>
      </c>
      <c r="Q580" s="20">
        <f t="shared" si="151"/>
        <v>0</v>
      </c>
      <c r="R580" s="20">
        <f t="shared" si="152"/>
        <v>0</v>
      </c>
    </row>
    <row r="581" spans="2:18" s="21" customFormat="1" ht="15" customHeight="1" x14ac:dyDescent="0.25">
      <c r="B581" s="61"/>
      <c r="C581" s="28" t="s">
        <v>36</v>
      </c>
      <c r="D581" s="29" t="s">
        <v>33</v>
      </c>
      <c r="E581" s="62">
        <f>E582+E583+E584</f>
        <v>18850</v>
      </c>
      <c r="F581" s="62">
        <f t="shared" ref="F581:P581" si="157">F582+F583+F584</f>
        <v>17120.462239999997</v>
      </c>
      <c r="G581" s="62">
        <f t="shared" si="157"/>
        <v>18850</v>
      </c>
      <c r="H581" s="62">
        <f t="shared" si="157"/>
        <v>4663</v>
      </c>
      <c r="I581" s="62">
        <f t="shared" si="157"/>
        <v>4965</v>
      </c>
      <c r="J581" s="62">
        <f t="shared" si="157"/>
        <v>4663</v>
      </c>
      <c r="K581" s="62">
        <f t="shared" si="157"/>
        <v>4559</v>
      </c>
      <c r="L581" s="62">
        <f t="shared" si="157"/>
        <v>17120.462240000001</v>
      </c>
      <c r="M581" s="62">
        <f t="shared" si="157"/>
        <v>5035.627152</v>
      </c>
      <c r="N581" s="62">
        <f t="shared" si="157"/>
        <v>5035.627152</v>
      </c>
      <c r="O581" s="62">
        <f t="shared" si="157"/>
        <v>5035.627152</v>
      </c>
      <c r="P581" s="62">
        <f t="shared" si="157"/>
        <v>2013.580784</v>
      </c>
      <c r="Q581" s="20">
        <f t="shared" si="151"/>
        <v>0</v>
      </c>
      <c r="R581" s="20">
        <f t="shared" si="152"/>
        <v>0</v>
      </c>
    </row>
    <row r="582" spans="2:18" s="21" customFormat="1" ht="15" customHeight="1" x14ac:dyDescent="0.25">
      <c r="B582" s="61"/>
      <c r="C582" s="36" t="s">
        <v>37</v>
      </c>
      <c r="D582" s="23" t="s">
        <v>33</v>
      </c>
      <c r="E582" s="64">
        <f>[1]ФАП!W$41</f>
        <v>9178</v>
      </c>
      <c r="F582" s="46">
        <f>[1]ФАП!EP$41</f>
        <v>8772.0371708152579</v>
      </c>
      <c r="G582" s="47">
        <f>SUM(H582:K582)</f>
        <v>9178</v>
      </c>
      <c r="H582" s="47">
        <f>[1]ФАП!G$41</f>
        <v>2245</v>
      </c>
      <c r="I582" s="47">
        <f>[1]ФАП!K$41</f>
        <v>2547</v>
      </c>
      <c r="J582" s="47">
        <f>[1]ФАП!O$41</f>
        <v>2245</v>
      </c>
      <c r="K582" s="47">
        <f>[1]ФАП!V$41</f>
        <v>2141</v>
      </c>
      <c r="L582" s="47">
        <f>SUM(M582:P582)</f>
        <v>8772.0371708152579</v>
      </c>
      <c r="M582" s="46">
        <f>[1]ФАП!BN$41</f>
        <v>2583.231088850755</v>
      </c>
      <c r="N582" s="46">
        <f>[1]ФАП!CH$41</f>
        <v>2583.231088850755</v>
      </c>
      <c r="O582" s="46">
        <f>[1]ФАП!DB$41</f>
        <v>2583.231088850755</v>
      </c>
      <c r="P582" s="46">
        <f>[1]ФАП!EK$41</f>
        <v>1022.343904262993</v>
      </c>
      <c r="Q582" s="20">
        <f t="shared" si="151"/>
        <v>0</v>
      </c>
      <c r="R582" s="20">
        <f t="shared" si="152"/>
        <v>0</v>
      </c>
    </row>
    <row r="583" spans="2:18" s="21" customFormat="1" ht="15" customHeight="1" x14ac:dyDescent="0.25">
      <c r="B583" s="61"/>
      <c r="C583" s="36" t="s">
        <v>38</v>
      </c>
      <c r="D583" s="23" t="s">
        <v>33</v>
      </c>
      <c r="E583" s="64">
        <f>[1]ФАП!W$42</f>
        <v>8208</v>
      </c>
      <c r="F583" s="46">
        <f>[1]ФАП!EP$42</f>
        <v>7084.7676765786127</v>
      </c>
      <c r="G583" s="47">
        <f>SUM(H583:K583)</f>
        <v>8208</v>
      </c>
      <c r="H583" s="47">
        <f>[1]ФАП!G$42</f>
        <v>2052</v>
      </c>
      <c r="I583" s="47">
        <f>[1]ФАП!K$42</f>
        <v>2052</v>
      </c>
      <c r="J583" s="47">
        <f>[1]ФАП!O$42</f>
        <v>2052</v>
      </c>
      <c r="K583" s="47">
        <f>[1]ФАП!V$42</f>
        <v>2052</v>
      </c>
      <c r="L583" s="47">
        <f t="shared" ref="L583:L584" si="158">SUM(M583:P583)</f>
        <v>7084.7676765786136</v>
      </c>
      <c r="M583" s="46">
        <f>[1]ФАП!BN$42</f>
        <v>2081.1897111589124</v>
      </c>
      <c r="N583" s="46">
        <f>[1]ФАП!CH$42</f>
        <v>2081.1897111589124</v>
      </c>
      <c r="O583" s="46">
        <f>[1]ФАП!DB$42</f>
        <v>2081.1897111589124</v>
      </c>
      <c r="P583" s="46">
        <f>[1]ФАП!EK$42</f>
        <v>841.19854310187691</v>
      </c>
      <c r="Q583" s="20">
        <f t="shared" si="151"/>
        <v>0</v>
      </c>
      <c r="R583" s="20">
        <f t="shared" si="152"/>
        <v>0</v>
      </c>
    </row>
    <row r="584" spans="2:18" s="21" customFormat="1" ht="15" customHeight="1" x14ac:dyDescent="0.25">
      <c r="B584" s="61"/>
      <c r="C584" s="36" t="s">
        <v>39</v>
      </c>
      <c r="D584" s="23" t="s">
        <v>33</v>
      </c>
      <c r="E584" s="64">
        <f>[1]ФАП!W$43</f>
        <v>1464</v>
      </c>
      <c r="F584" s="46">
        <f>[1]ФАП!EP$43</f>
        <v>1263.6573926061271</v>
      </c>
      <c r="G584" s="47">
        <f>SUM(H584:K584)</f>
        <v>1464</v>
      </c>
      <c r="H584" s="47">
        <f>[1]ФАП!G$43</f>
        <v>366</v>
      </c>
      <c r="I584" s="47">
        <f>[1]ФАП!K$43</f>
        <v>366</v>
      </c>
      <c r="J584" s="47">
        <f>[1]ФАП!O$43</f>
        <v>366</v>
      </c>
      <c r="K584" s="47">
        <f>[1]ФАП!V$43</f>
        <v>366</v>
      </c>
      <c r="L584" s="47">
        <f t="shared" si="158"/>
        <v>1263.6573926061271</v>
      </c>
      <c r="M584" s="46">
        <f>[1]ФАП!BN$43</f>
        <v>371.20635199033234</v>
      </c>
      <c r="N584" s="46">
        <f>[1]ФАП!CH$43</f>
        <v>371.20635199033234</v>
      </c>
      <c r="O584" s="46">
        <f>[1]ФАП!DB$43</f>
        <v>371.20635199033234</v>
      </c>
      <c r="P584" s="46">
        <f>[1]ФАП!EK$43</f>
        <v>150.03833663513009</v>
      </c>
      <c r="Q584" s="20">
        <f t="shared" si="151"/>
        <v>0</v>
      </c>
      <c r="R584" s="20">
        <f t="shared" si="152"/>
        <v>0</v>
      </c>
    </row>
    <row r="585" spans="2:18" s="21" customFormat="1" ht="15" customHeight="1" x14ac:dyDescent="0.25">
      <c r="B585" s="61"/>
      <c r="C585" s="28" t="s">
        <v>40</v>
      </c>
      <c r="D585" s="29" t="s">
        <v>33</v>
      </c>
      <c r="E585" s="62">
        <f t="shared" ref="E585:P585" si="159">SUM(E586:E598)</f>
        <v>8964</v>
      </c>
      <c r="F585" s="62">
        <f t="shared" si="159"/>
        <v>2602.969712000001</v>
      </c>
      <c r="G585" s="62">
        <f t="shared" si="159"/>
        <v>8964</v>
      </c>
      <c r="H585" s="62">
        <f t="shared" si="159"/>
        <v>2126</v>
      </c>
      <c r="I585" s="62">
        <f t="shared" si="159"/>
        <v>2284</v>
      </c>
      <c r="J585" s="62">
        <f t="shared" si="159"/>
        <v>2471</v>
      </c>
      <c r="K585" s="62">
        <f t="shared" si="159"/>
        <v>2083</v>
      </c>
      <c r="L585" s="62">
        <f t="shared" si="159"/>
        <v>2602.969712000001</v>
      </c>
      <c r="M585" s="62">
        <f t="shared" si="159"/>
        <v>606.12011599999994</v>
      </c>
      <c r="N585" s="62">
        <f t="shared" si="159"/>
        <v>665.79730000000006</v>
      </c>
      <c r="O585" s="62">
        <f t="shared" si="159"/>
        <v>722.58239200000003</v>
      </c>
      <c r="P585" s="62">
        <f t="shared" si="159"/>
        <v>608.46990400000004</v>
      </c>
      <c r="Q585" s="20">
        <f t="shared" si="151"/>
        <v>0</v>
      </c>
      <c r="R585" s="20">
        <f t="shared" si="152"/>
        <v>0</v>
      </c>
    </row>
    <row r="586" spans="2:18" s="21" customFormat="1" ht="15" customHeight="1" x14ac:dyDescent="0.25">
      <c r="B586" s="61"/>
      <c r="C586" s="37" t="s">
        <v>15</v>
      </c>
      <c r="D586" s="23" t="s">
        <v>33</v>
      </c>
      <c r="E586" s="64">
        <f>'[1]разовые без стом'!W$109</f>
        <v>2490</v>
      </c>
      <c r="F586" s="46">
        <f>'[1]разовые без стом'!EV$109</f>
        <v>899.38800000000015</v>
      </c>
      <c r="G586" s="47">
        <f>SUM(H586:K586)</f>
        <v>2490</v>
      </c>
      <c r="H586" s="47">
        <f>'[1]разовые без стом'!G$109</f>
        <v>600</v>
      </c>
      <c r="I586" s="47">
        <f>'[1]разовые без стом'!K$109</f>
        <v>630</v>
      </c>
      <c r="J586" s="47">
        <f>'[1]разовые без стом'!O$109</f>
        <v>650</v>
      </c>
      <c r="K586" s="47">
        <f>'[1]разовые без стом'!V$109</f>
        <v>610</v>
      </c>
      <c r="L586" s="46">
        <f>SUM(M586:P586)</f>
        <v>899.38800000000015</v>
      </c>
      <c r="M586" s="46">
        <f>'[1]разовые без стом'!BP$109</f>
        <v>216.72000000000003</v>
      </c>
      <c r="N586" s="46">
        <f>'[1]разовые без стом'!CL$109</f>
        <v>227.55600000000004</v>
      </c>
      <c r="O586" s="46">
        <f>'[1]разовые без стом'!DH$109</f>
        <v>234.78000000000003</v>
      </c>
      <c r="P586" s="46">
        <f>'[1]разовые без стом'!EQ$109</f>
        <v>220.33200000000005</v>
      </c>
      <c r="Q586" s="20">
        <f t="shared" si="151"/>
        <v>0</v>
      </c>
      <c r="R586" s="20">
        <f t="shared" si="152"/>
        <v>0</v>
      </c>
    </row>
    <row r="587" spans="2:18" s="21" customFormat="1" ht="15" customHeight="1" x14ac:dyDescent="0.25">
      <c r="B587" s="61"/>
      <c r="C587" s="37" t="s">
        <v>16</v>
      </c>
      <c r="D587" s="23" t="s">
        <v>33</v>
      </c>
      <c r="E587" s="64">
        <f>'[1]разовые без стом'!W$110</f>
        <v>2850</v>
      </c>
      <c r="F587" s="46">
        <f>'[1]разовые без стом'!EV$110</f>
        <v>682.60919999999999</v>
      </c>
      <c r="G587" s="47">
        <f t="shared" ref="G587:G598" si="160">SUM(H587:K587)</f>
        <v>2850</v>
      </c>
      <c r="H587" s="47">
        <f>'[1]разовые без стом'!G$110</f>
        <v>690</v>
      </c>
      <c r="I587" s="47">
        <f>'[1]разовые без стом'!K$110</f>
        <v>720</v>
      </c>
      <c r="J587" s="47">
        <f>'[1]разовые без стом'!O$110</f>
        <v>820</v>
      </c>
      <c r="K587" s="47">
        <f>'[1]разовые без стом'!V$110</f>
        <v>620</v>
      </c>
      <c r="L587" s="46">
        <f t="shared" ref="L587:L598" si="161">SUM(M587:P587)</f>
        <v>682.60919999999999</v>
      </c>
      <c r="M587" s="46">
        <f>'[1]разовые без стом'!BP$110</f>
        <v>165.26328000000001</v>
      </c>
      <c r="N587" s="46">
        <f>'[1]разовые без стом'!CL$110</f>
        <v>172.44864000000001</v>
      </c>
      <c r="O587" s="46">
        <f>'[1]разовые без стом'!DH$110</f>
        <v>196.39984000000004</v>
      </c>
      <c r="P587" s="46">
        <f>'[1]разовые без стом'!EQ$110</f>
        <v>148.49744000000001</v>
      </c>
      <c r="Q587" s="20">
        <f t="shared" si="151"/>
        <v>0</v>
      </c>
      <c r="R587" s="20">
        <f t="shared" si="152"/>
        <v>0</v>
      </c>
    </row>
    <row r="588" spans="2:18" s="21" customFormat="1" ht="15" customHeight="1" x14ac:dyDescent="0.25">
      <c r="B588" s="61"/>
      <c r="C588" s="37" t="s">
        <v>23</v>
      </c>
      <c r="D588" s="23" t="s">
        <v>33</v>
      </c>
      <c r="E588" s="64">
        <f>'[1]разовые без стом'!W$111</f>
        <v>325</v>
      </c>
      <c r="F588" s="46">
        <f>'[1]разовые без стом'!EV$111</f>
        <v>92.346800000000002</v>
      </c>
      <c r="G588" s="47">
        <f t="shared" si="160"/>
        <v>325</v>
      </c>
      <c r="H588" s="47">
        <f>'[1]разовые без стом'!G$111</f>
        <v>72</v>
      </c>
      <c r="I588" s="47">
        <f>'[1]разовые без стом'!K$111</f>
        <v>91</v>
      </c>
      <c r="J588" s="47">
        <f>'[1]разовые без стом'!O$111</f>
        <v>101</v>
      </c>
      <c r="K588" s="47">
        <f>'[1]разовые без стом'!V$111</f>
        <v>61</v>
      </c>
      <c r="L588" s="46">
        <f t="shared" si="161"/>
        <v>92.346800000000002</v>
      </c>
      <c r="M588" s="46">
        <f>'[1]разовые без стом'!BP$111</f>
        <v>20.458368</v>
      </c>
      <c r="N588" s="46">
        <f>'[1]разовые без стом'!CL$111</f>
        <v>25.857104</v>
      </c>
      <c r="O588" s="46">
        <f>'[1]разовые без стом'!DH$111</f>
        <v>28.698543999999998</v>
      </c>
      <c r="P588" s="46">
        <f>'[1]разовые без стом'!EQ$111</f>
        <v>17.332784</v>
      </c>
      <c r="Q588" s="20">
        <f t="shared" si="151"/>
        <v>0</v>
      </c>
      <c r="R588" s="20">
        <f t="shared" si="152"/>
        <v>0</v>
      </c>
    </row>
    <row r="589" spans="2:18" s="21" customFormat="1" ht="15" customHeight="1" x14ac:dyDescent="0.25">
      <c r="B589" s="61"/>
      <c r="C589" s="37" t="s">
        <v>18</v>
      </c>
      <c r="D589" s="23" t="s">
        <v>33</v>
      </c>
      <c r="E589" s="64">
        <f>'[1]разовые без стом'!W$112</f>
        <v>555</v>
      </c>
      <c r="F589" s="46">
        <f>'[1]разовые без стом'!EV$112</f>
        <v>199.56468000000004</v>
      </c>
      <c r="G589" s="47">
        <f t="shared" si="160"/>
        <v>555</v>
      </c>
      <c r="H589" s="47">
        <f>'[1]разовые без стом'!G$112</f>
        <v>105</v>
      </c>
      <c r="I589" s="47">
        <f>'[1]разовые без стом'!K$112</f>
        <v>160</v>
      </c>
      <c r="J589" s="47">
        <f>'[1]разовые без стом'!O$112</f>
        <v>170</v>
      </c>
      <c r="K589" s="47">
        <f>'[1]разовые без стом'!V$112</f>
        <v>120</v>
      </c>
      <c r="L589" s="46">
        <f t="shared" si="161"/>
        <v>199.56468000000004</v>
      </c>
      <c r="M589" s="46">
        <f>'[1]разовые без стом'!BP$112</f>
        <v>37.755480000000006</v>
      </c>
      <c r="N589" s="46">
        <f>'[1]разовые без стом'!CL$112</f>
        <v>57.532160000000012</v>
      </c>
      <c r="O589" s="46">
        <f>'[1]разовые без стом'!DH$112</f>
        <v>61.127920000000003</v>
      </c>
      <c r="P589" s="46">
        <f>'[1]разовые без стом'!EQ$112</f>
        <v>43.149120000000011</v>
      </c>
      <c r="Q589" s="20">
        <f t="shared" si="151"/>
        <v>0</v>
      </c>
      <c r="R589" s="20">
        <f t="shared" si="152"/>
        <v>0</v>
      </c>
    </row>
    <row r="590" spans="2:18" s="21" customFormat="1" ht="15" customHeight="1" x14ac:dyDescent="0.25">
      <c r="B590" s="61"/>
      <c r="C590" s="37" t="s">
        <v>20</v>
      </c>
      <c r="D590" s="23" t="s">
        <v>33</v>
      </c>
      <c r="E590" s="64">
        <f>'[1]разовые без стом'!W$113</f>
        <v>568</v>
      </c>
      <c r="F590" s="46">
        <f>'[1]разовые без стом'!EV$113</f>
        <v>144.93315200000004</v>
      </c>
      <c r="G590" s="47">
        <f t="shared" si="160"/>
        <v>568</v>
      </c>
      <c r="H590" s="47">
        <f>'[1]разовые без стом'!G$113</f>
        <v>163</v>
      </c>
      <c r="I590" s="47">
        <f>'[1]разовые без стом'!K$113</f>
        <v>135</v>
      </c>
      <c r="J590" s="47">
        <f>'[1]разовые без стом'!O$113</f>
        <v>135</v>
      </c>
      <c r="K590" s="47">
        <f>'[1]разовые без стом'!V$113</f>
        <v>135</v>
      </c>
      <c r="L590" s="46">
        <f t="shared" si="161"/>
        <v>144.93315200000001</v>
      </c>
      <c r="M590" s="46">
        <f>'[1]разовые без стом'!BP$113</f>
        <v>41.591731999999993</v>
      </c>
      <c r="N590" s="46">
        <f>'[1]разовые без стом'!CL$113</f>
        <v>34.447140000000005</v>
      </c>
      <c r="O590" s="46">
        <f>'[1]разовые без стом'!DH$113</f>
        <v>34.447140000000005</v>
      </c>
      <c r="P590" s="46">
        <f>'[1]разовые без стом'!EQ$113</f>
        <v>34.447140000000005</v>
      </c>
      <c r="Q590" s="20">
        <f t="shared" si="151"/>
        <v>0</v>
      </c>
      <c r="R590" s="20">
        <f t="shared" si="152"/>
        <v>0</v>
      </c>
    </row>
    <row r="591" spans="2:18" s="21" customFormat="1" ht="15" customHeight="1" x14ac:dyDescent="0.25">
      <c r="B591" s="61"/>
      <c r="C591" s="37" t="s">
        <v>35</v>
      </c>
      <c r="D591" s="23" t="s">
        <v>33</v>
      </c>
      <c r="E591" s="64">
        <f>'[1]разовые без стом'!W$114</f>
        <v>312</v>
      </c>
      <c r="F591" s="46">
        <f>'[1]разовые без стом'!EV$114</f>
        <v>62.043072000000002</v>
      </c>
      <c r="G591" s="47">
        <f t="shared" si="160"/>
        <v>312</v>
      </c>
      <c r="H591" s="47">
        <f>'[1]разовые без стом'!G$114</f>
        <v>63</v>
      </c>
      <c r="I591" s="47">
        <f>'[1]разовые без стом'!K$114</f>
        <v>89</v>
      </c>
      <c r="J591" s="47">
        <f>'[1]разовые без стом'!O$114</f>
        <v>90</v>
      </c>
      <c r="K591" s="47">
        <f>'[1]разовые без стом'!V$114</f>
        <v>70</v>
      </c>
      <c r="L591" s="46">
        <f t="shared" si="161"/>
        <v>62.043072000000009</v>
      </c>
      <c r="M591" s="46">
        <f>'[1]разовые без стом'!BP$114</f>
        <v>12.527928000000001</v>
      </c>
      <c r="N591" s="46">
        <f>'[1]разовые без стом'!CL$114</f>
        <v>17.698184000000001</v>
      </c>
      <c r="O591" s="46">
        <f>'[1]разовые без стом'!DH$114</f>
        <v>17.897040000000001</v>
      </c>
      <c r="P591" s="46">
        <f>'[1]разовые без стом'!EQ$114</f>
        <v>13.919920000000001</v>
      </c>
      <c r="Q591" s="20">
        <f t="shared" si="151"/>
        <v>0</v>
      </c>
      <c r="R591" s="20">
        <f t="shared" si="152"/>
        <v>0</v>
      </c>
    </row>
    <row r="592" spans="2:18" s="21" customFormat="1" ht="15" customHeight="1" x14ac:dyDescent="0.25">
      <c r="B592" s="61"/>
      <c r="C592" s="37" t="s">
        <v>41</v>
      </c>
      <c r="D592" s="23" t="s">
        <v>33</v>
      </c>
      <c r="E592" s="64">
        <f>'[1]разовые без стом'!W$115</f>
        <v>700</v>
      </c>
      <c r="F592" s="46">
        <f>'[1]разовые без стом'!EV$115</f>
        <v>234.04360000000003</v>
      </c>
      <c r="G592" s="47">
        <f t="shared" si="160"/>
        <v>700</v>
      </c>
      <c r="H592" s="47">
        <f>'[1]разовые без стом'!G$115</f>
        <v>110</v>
      </c>
      <c r="I592" s="47">
        <f>'[1]разовые без стом'!K$115</f>
        <v>170</v>
      </c>
      <c r="J592" s="47">
        <f>'[1]разовые без стом'!O$115</f>
        <v>217</v>
      </c>
      <c r="K592" s="47">
        <f>'[1]разовые без стом'!V$115</f>
        <v>203</v>
      </c>
      <c r="L592" s="46">
        <f t="shared" si="161"/>
        <v>234.04359999999997</v>
      </c>
      <c r="M592" s="46">
        <f>'[1]разовые без стом'!BP$115</f>
        <v>36.778279999999995</v>
      </c>
      <c r="N592" s="46">
        <f>'[1]разовые без стом'!CL$115</f>
        <v>56.83916</v>
      </c>
      <c r="O592" s="46">
        <f>'[1]разовые без стом'!DH$115</f>
        <v>72.553516000000002</v>
      </c>
      <c r="P592" s="46">
        <f>'[1]разовые без стом'!EQ$115</f>
        <v>67.872643999999994</v>
      </c>
      <c r="Q592" s="20">
        <f t="shared" si="151"/>
        <v>0</v>
      </c>
      <c r="R592" s="20">
        <f t="shared" si="152"/>
        <v>0</v>
      </c>
    </row>
    <row r="593" spans="2:18" s="21" customFormat="1" ht="15" customHeight="1" x14ac:dyDescent="0.25">
      <c r="B593" s="61"/>
      <c r="C593" s="37" t="s">
        <v>24</v>
      </c>
      <c r="D593" s="23" t="s">
        <v>33</v>
      </c>
      <c r="E593" s="64">
        <f>'[1]разовые без стом'!W$116</f>
        <v>345</v>
      </c>
      <c r="F593" s="46">
        <f>'[1]разовые без стом'!EV$116</f>
        <v>58.810079999999999</v>
      </c>
      <c r="G593" s="47">
        <f t="shared" si="160"/>
        <v>345</v>
      </c>
      <c r="H593" s="47">
        <f>'[1]разовые без стом'!G$116</f>
        <v>127</v>
      </c>
      <c r="I593" s="47">
        <f>'[1]разовые без стом'!K$116</f>
        <v>80</v>
      </c>
      <c r="J593" s="47">
        <f>'[1]разовые без стом'!O$116</f>
        <v>66</v>
      </c>
      <c r="K593" s="47">
        <f>'[1]разовые без стом'!V$116</f>
        <v>72</v>
      </c>
      <c r="L593" s="46">
        <f t="shared" si="161"/>
        <v>58.810080000000013</v>
      </c>
      <c r="M593" s="46">
        <f>'[1]разовые без стом'!BP$116</f>
        <v>21.648928000000005</v>
      </c>
      <c r="N593" s="46">
        <f>'[1]разовые без стом'!CL$116</f>
        <v>13.637120000000003</v>
      </c>
      <c r="O593" s="46">
        <f>'[1]разовые без стом'!DH$116</f>
        <v>11.250623999999998</v>
      </c>
      <c r="P593" s="46">
        <f>'[1]разовые без стом'!EQ$116</f>
        <v>12.273408000000002</v>
      </c>
      <c r="Q593" s="20">
        <f t="shared" si="151"/>
        <v>0</v>
      </c>
      <c r="R593" s="20">
        <f t="shared" si="152"/>
        <v>0</v>
      </c>
    </row>
    <row r="594" spans="2:18" s="21" customFormat="1" ht="15" customHeight="1" x14ac:dyDescent="0.25">
      <c r="B594" s="61"/>
      <c r="C594" s="37" t="s">
        <v>22</v>
      </c>
      <c r="D594" s="23" t="s">
        <v>33</v>
      </c>
      <c r="E594" s="64">
        <f>'[1]разовые без стом'!W$117</f>
        <v>348</v>
      </c>
      <c r="F594" s="46">
        <f>'[1]разовые без стом'!EV$117</f>
        <v>71.598912000000013</v>
      </c>
      <c r="G594" s="47">
        <f t="shared" si="160"/>
        <v>348</v>
      </c>
      <c r="H594" s="47">
        <f>'[1]разовые без стом'!G$117</f>
        <v>87</v>
      </c>
      <c r="I594" s="47">
        <f>'[1]разовые без стом'!K$117</f>
        <v>87</v>
      </c>
      <c r="J594" s="47">
        <f>'[1]разовые без стом'!O$117</f>
        <v>87</v>
      </c>
      <c r="K594" s="47">
        <f>'[1]разовые без стом'!V$117</f>
        <v>87</v>
      </c>
      <c r="L594" s="46">
        <f t="shared" si="161"/>
        <v>71.598912000000013</v>
      </c>
      <c r="M594" s="46">
        <f>'[1]разовые без стом'!BP$117</f>
        <v>17.899728000000003</v>
      </c>
      <c r="N594" s="46">
        <f>'[1]разовые без стом'!CL$117</f>
        <v>17.899728000000003</v>
      </c>
      <c r="O594" s="46">
        <f>'[1]разовые без стом'!DH$117</f>
        <v>17.899728000000003</v>
      </c>
      <c r="P594" s="46">
        <f>'[1]разовые без стом'!EQ$117</f>
        <v>17.899728000000003</v>
      </c>
      <c r="Q594" s="20">
        <f t="shared" si="151"/>
        <v>0</v>
      </c>
      <c r="R594" s="20">
        <f t="shared" si="152"/>
        <v>0</v>
      </c>
    </row>
    <row r="595" spans="2:18" s="21" customFormat="1" ht="15" customHeight="1" x14ac:dyDescent="0.25">
      <c r="B595" s="61"/>
      <c r="C595" s="37" t="s">
        <v>68</v>
      </c>
      <c r="D595" s="23" t="s">
        <v>33</v>
      </c>
      <c r="E595" s="64">
        <f>'[1]разовые без стом'!W$118</f>
        <v>180</v>
      </c>
      <c r="F595" s="46">
        <f>'[1]разовые без стом'!EV$118</f>
        <v>43.112160000000003</v>
      </c>
      <c r="G595" s="47">
        <f t="shared" si="160"/>
        <v>180</v>
      </c>
      <c r="H595" s="47">
        <f>'[1]разовые без стом'!G$118</f>
        <v>45</v>
      </c>
      <c r="I595" s="47">
        <f>'[1]разовые без стом'!K$118</f>
        <v>45</v>
      </c>
      <c r="J595" s="47">
        <f>'[1]разовые без стом'!O$118</f>
        <v>45</v>
      </c>
      <c r="K595" s="47">
        <f>'[1]разовые без стом'!V$118</f>
        <v>45</v>
      </c>
      <c r="L595" s="46">
        <f t="shared" si="161"/>
        <v>43.112160000000003</v>
      </c>
      <c r="M595" s="46">
        <f>'[1]разовые без стом'!BP$118</f>
        <v>10.778040000000001</v>
      </c>
      <c r="N595" s="46">
        <f>'[1]разовые без стом'!CL$118</f>
        <v>10.778040000000001</v>
      </c>
      <c r="O595" s="46">
        <f>'[1]разовые без стом'!DH$118</f>
        <v>10.778040000000001</v>
      </c>
      <c r="P595" s="46">
        <f>'[1]разовые без стом'!EQ$118</f>
        <v>10.778040000000001</v>
      </c>
      <c r="Q595" s="20">
        <f t="shared" si="151"/>
        <v>0</v>
      </c>
      <c r="R595" s="20">
        <f t="shared" si="152"/>
        <v>0</v>
      </c>
    </row>
    <row r="596" spans="2:18" s="21" customFormat="1" ht="15" customHeight="1" x14ac:dyDescent="0.25">
      <c r="B596" s="61"/>
      <c r="C596" s="37" t="s">
        <v>27</v>
      </c>
      <c r="D596" s="23" t="s">
        <v>33</v>
      </c>
      <c r="E596" s="64">
        <f>'[1]разовые без стом'!W$119</f>
        <v>0</v>
      </c>
      <c r="F596" s="46">
        <f>'[1]разовые без стом'!EV$119</f>
        <v>0</v>
      </c>
      <c r="G596" s="47">
        <f t="shared" si="160"/>
        <v>0</v>
      </c>
      <c r="H596" s="47">
        <f>'[1]разовые без стом'!G$119</f>
        <v>0</v>
      </c>
      <c r="I596" s="47">
        <f>'[1]разовые без стом'!K$119</f>
        <v>0</v>
      </c>
      <c r="J596" s="47">
        <f>'[1]разовые без стом'!O$119</f>
        <v>0</v>
      </c>
      <c r="K596" s="47">
        <f>'[1]разовые без стом'!V$119</f>
        <v>0</v>
      </c>
      <c r="L596" s="46">
        <f t="shared" si="161"/>
        <v>0</v>
      </c>
      <c r="M596" s="46">
        <f>'[1]разовые без стом'!BP$119</f>
        <v>0</v>
      </c>
      <c r="N596" s="46">
        <f>'[1]разовые без стом'!CL$119</f>
        <v>0</v>
      </c>
      <c r="O596" s="46">
        <f>'[1]разовые без стом'!DH$119</f>
        <v>0</v>
      </c>
      <c r="P596" s="46">
        <f>'[1]разовые без стом'!EQ$119</f>
        <v>0</v>
      </c>
      <c r="Q596" s="20">
        <f t="shared" si="151"/>
        <v>0</v>
      </c>
      <c r="R596" s="20">
        <f t="shared" si="152"/>
        <v>0</v>
      </c>
    </row>
    <row r="597" spans="2:18" s="21" customFormat="1" ht="15" customHeight="1" x14ac:dyDescent="0.25">
      <c r="B597" s="61"/>
      <c r="C597" s="37" t="s">
        <v>28</v>
      </c>
      <c r="D597" s="23" t="s">
        <v>33</v>
      </c>
      <c r="E597" s="64">
        <f>'[1]разовые без стом'!W$120</f>
        <v>177</v>
      </c>
      <c r="F597" s="46">
        <f>'[1]разовые без стом'!EV$120</f>
        <v>87.215688000000014</v>
      </c>
      <c r="G597" s="47">
        <f t="shared" si="160"/>
        <v>177</v>
      </c>
      <c r="H597" s="47">
        <f>'[1]разовые без стом'!G$120</f>
        <v>37</v>
      </c>
      <c r="I597" s="47">
        <f>'[1]разовые без стом'!K$120</f>
        <v>50</v>
      </c>
      <c r="J597" s="47">
        <f>'[1]разовые без стом'!O$120</f>
        <v>60</v>
      </c>
      <c r="K597" s="47">
        <f>'[1]разовые без стом'!V$120</f>
        <v>30</v>
      </c>
      <c r="L597" s="46">
        <f t="shared" si="161"/>
        <v>87.215688</v>
      </c>
      <c r="M597" s="46">
        <f>'[1]разовые без стом'!BP$120</f>
        <v>18.231528000000004</v>
      </c>
      <c r="N597" s="46">
        <f>'[1]разовые без стом'!CL$120</f>
        <v>24.6372</v>
      </c>
      <c r="O597" s="46">
        <f>'[1]разовые без стом'!DH$120</f>
        <v>29.564640000000001</v>
      </c>
      <c r="P597" s="46">
        <f>'[1]разовые без стом'!EQ$120</f>
        <v>14.78232</v>
      </c>
      <c r="Q597" s="20">
        <f t="shared" si="151"/>
        <v>0</v>
      </c>
      <c r="R597" s="20">
        <f t="shared" si="152"/>
        <v>0</v>
      </c>
    </row>
    <row r="598" spans="2:18" s="21" customFormat="1" ht="15" customHeight="1" x14ac:dyDescent="0.25">
      <c r="B598" s="61"/>
      <c r="C598" s="37" t="s">
        <v>26</v>
      </c>
      <c r="D598" s="23" t="s">
        <v>33</v>
      </c>
      <c r="E598" s="64">
        <f>'[1]разовые без стом'!W$121</f>
        <v>114</v>
      </c>
      <c r="F598" s="46">
        <f>'[1]разовые без стом'!EV$121</f>
        <v>27.304367999999997</v>
      </c>
      <c r="G598" s="47">
        <f t="shared" si="160"/>
        <v>114</v>
      </c>
      <c r="H598" s="47">
        <f>'[1]разовые без стом'!G$121</f>
        <v>27</v>
      </c>
      <c r="I598" s="47">
        <f>'[1]разовые без стом'!K$121</f>
        <v>27</v>
      </c>
      <c r="J598" s="47">
        <f>'[1]разовые без стом'!O$121</f>
        <v>30</v>
      </c>
      <c r="K598" s="47">
        <f>'[1]разовые без стом'!V$121</f>
        <v>30</v>
      </c>
      <c r="L598" s="46">
        <f t="shared" si="161"/>
        <v>27.304368</v>
      </c>
      <c r="M598" s="46">
        <f>'[1]разовые без стом'!BP$121</f>
        <v>6.4668240000000008</v>
      </c>
      <c r="N598" s="46">
        <f>'[1]разовые без стом'!CL$121</f>
        <v>6.4668239999999999</v>
      </c>
      <c r="O598" s="46">
        <f>'[1]разовые без стом'!DH$121</f>
        <v>7.1853600000000002</v>
      </c>
      <c r="P598" s="46">
        <f>'[1]разовые без стом'!EQ$121</f>
        <v>7.1853600000000002</v>
      </c>
      <c r="Q598" s="20">
        <f t="shared" si="151"/>
        <v>0</v>
      </c>
      <c r="R598" s="20">
        <f t="shared" si="152"/>
        <v>0</v>
      </c>
    </row>
    <row r="599" spans="2:18" s="21" customFormat="1" ht="15" customHeight="1" x14ac:dyDescent="0.25">
      <c r="B599" s="61"/>
      <c r="C599" s="28" t="s">
        <v>42</v>
      </c>
      <c r="D599" s="29" t="s">
        <v>33</v>
      </c>
      <c r="E599" s="62">
        <f>SUM(E600:E612)</f>
        <v>11275</v>
      </c>
      <c r="F599" s="62">
        <f t="shared" ref="F599:P599" si="162">SUM(F600:F612)</f>
        <v>1404.16122</v>
      </c>
      <c r="G599" s="62">
        <f t="shared" si="162"/>
        <v>11275</v>
      </c>
      <c r="H599" s="62">
        <f t="shared" si="162"/>
        <v>3312</v>
      </c>
      <c r="I599" s="62">
        <f t="shared" si="162"/>
        <v>2360</v>
      </c>
      <c r="J599" s="62">
        <f t="shared" si="162"/>
        <v>3606</v>
      </c>
      <c r="K599" s="62">
        <f t="shared" si="162"/>
        <v>1997</v>
      </c>
      <c r="L599" s="62">
        <f t="shared" si="162"/>
        <v>1404.16122</v>
      </c>
      <c r="M599" s="62">
        <f t="shared" si="162"/>
        <v>399.49018799999993</v>
      </c>
      <c r="N599" s="62">
        <f t="shared" si="162"/>
        <v>299.03642400000007</v>
      </c>
      <c r="O599" s="62">
        <f t="shared" si="162"/>
        <v>454.93252800000005</v>
      </c>
      <c r="P599" s="62">
        <f t="shared" si="162"/>
        <v>250.70208000000008</v>
      </c>
      <c r="Q599" s="20">
        <f t="shared" si="151"/>
        <v>0</v>
      </c>
      <c r="R599" s="20">
        <f t="shared" si="152"/>
        <v>0</v>
      </c>
    </row>
    <row r="600" spans="2:18" s="21" customFormat="1" ht="15" customHeight="1" x14ac:dyDescent="0.25">
      <c r="B600" s="61"/>
      <c r="C600" s="35" t="s">
        <v>16</v>
      </c>
      <c r="D600" s="23" t="s">
        <v>33</v>
      </c>
      <c r="E600" s="64">
        <f>[1]иные!W$103</f>
        <v>3778</v>
      </c>
      <c r="F600" s="46">
        <f>[1]иные!EK$103</f>
        <v>387.80414400000006</v>
      </c>
      <c r="G600" s="47">
        <f>SUM(H600:K600)</f>
        <v>3778</v>
      </c>
      <c r="H600" s="47">
        <f>[1]иные!G$103</f>
        <v>1331</v>
      </c>
      <c r="I600" s="47">
        <f>[1]иные!K$103</f>
        <v>710</v>
      </c>
      <c r="J600" s="47">
        <f>[1]иные!O$103</f>
        <v>1047</v>
      </c>
      <c r="K600" s="47">
        <f>[1]иные!V$103</f>
        <v>690</v>
      </c>
      <c r="L600" s="46">
        <f>SUM(M600:P600)</f>
        <v>387.80414400000006</v>
      </c>
      <c r="M600" s="46">
        <f>[1]иные!BI$103</f>
        <v>136.62448800000001</v>
      </c>
      <c r="N600" s="46">
        <f>[1]иные!CC$103</f>
        <v>72.880080000000007</v>
      </c>
      <c r="O600" s="46">
        <f>[1]иные!CW$103</f>
        <v>107.47245600000001</v>
      </c>
      <c r="P600" s="46">
        <f>[1]иные!EF$103</f>
        <v>70.827120000000008</v>
      </c>
      <c r="Q600" s="20">
        <f t="shared" si="151"/>
        <v>0</v>
      </c>
      <c r="R600" s="20">
        <f t="shared" si="152"/>
        <v>0</v>
      </c>
    </row>
    <row r="601" spans="2:18" s="21" customFormat="1" ht="15" customHeight="1" x14ac:dyDescent="0.25">
      <c r="B601" s="61"/>
      <c r="C601" s="35" t="s">
        <v>15</v>
      </c>
      <c r="D601" s="23" t="s">
        <v>33</v>
      </c>
      <c r="E601" s="64">
        <f>[1]иные!W$104</f>
        <v>3857</v>
      </c>
      <c r="F601" s="46">
        <f>[1]иные!EK$104</f>
        <v>597.06360000000006</v>
      </c>
      <c r="G601" s="47">
        <f t="shared" ref="G601:G612" si="163">SUM(H601:K601)</f>
        <v>3857</v>
      </c>
      <c r="H601" s="47">
        <f>[1]иные!G$104</f>
        <v>930</v>
      </c>
      <c r="I601" s="47">
        <f>[1]иные!K$104</f>
        <v>880</v>
      </c>
      <c r="J601" s="47">
        <f>[1]иные!O$104</f>
        <v>1330</v>
      </c>
      <c r="K601" s="47">
        <f>[1]иные!V$104</f>
        <v>717</v>
      </c>
      <c r="L601" s="46">
        <f t="shared" ref="L601:L612" si="164">SUM(M601:P601)</f>
        <v>597.06360000000006</v>
      </c>
      <c r="M601" s="46">
        <f>[1]иные!BI$104</f>
        <v>143.964</v>
      </c>
      <c r="N601" s="46">
        <f>[1]иные!CC$104</f>
        <v>136.22400000000002</v>
      </c>
      <c r="O601" s="46">
        <f>[1]иные!CW$104</f>
        <v>205.88400000000001</v>
      </c>
      <c r="P601" s="46">
        <f>[1]иные!EF$104</f>
        <v>110.99160000000002</v>
      </c>
      <c r="Q601" s="20">
        <f t="shared" si="151"/>
        <v>0</v>
      </c>
      <c r="R601" s="20">
        <f t="shared" si="152"/>
        <v>0</v>
      </c>
    </row>
    <row r="602" spans="2:18" s="21" customFormat="1" ht="15" customHeight="1" x14ac:dyDescent="0.25">
      <c r="B602" s="61"/>
      <c r="C602" s="35" t="s">
        <v>23</v>
      </c>
      <c r="D602" s="23" t="s">
        <v>33</v>
      </c>
      <c r="E602" s="64">
        <f>[1]иные!W$105</f>
        <v>304</v>
      </c>
      <c r="F602" s="46">
        <f>[1]иные!EK$105</f>
        <v>37.019903999999997</v>
      </c>
      <c r="G602" s="47">
        <f t="shared" si="163"/>
        <v>304</v>
      </c>
      <c r="H602" s="47">
        <f>[1]иные!G$105</f>
        <v>119</v>
      </c>
      <c r="I602" s="47">
        <f>[1]иные!K$105</f>
        <v>60</v>
      </c>
      <c r="J602" s="47">
        <f>[1]иные!O$105</f>
        <v>80</v>
      </c>
      <c r="K602" s="47">
        <f>[1]иные!V$105</f>
        <v>45</v>
      </c>
      <c r="L602" s="46">
        <f t="shared" si="164"/>
        <v>37.019903999999997</v>
      </c>
      <c r="M602" s="46">
        <f>[1]иные!BI$105</f>
        <v>14.491344</v>
      </c>
      <c r="N602" s="46">
        <f>[1]иные!CC$105</f>
        <v>7.3065599999999993</v>
      </c>
      <c r="O602" s="46">
        <f>[1]иные!CW$105</f>
        <v>9.7420799999999996</v>
      </c>
      <c r="P602" s="46">
        <f>[1]иные!EF$105</f>
        <v>5.479919999999999</v>
      </c>
      <c r="Q602" s="20">
        <f t="shared" si="151"/>
        <v>0</v>
      </c>
      <c r="R602" s="20">
        <f t="shared" si="152"/>
        <v>0</v>
      </c>
    </row>
    <row r="603" spans="2:18" s="21" customFormat="1" ht="15" customHeight="1" x14ac:dyDescent="0.25">
      <c r="B603" s="61"/>
      <c r="C603" s="35" t="s">
        <v>18</v>
      </c>
      <c r="D603" s="23" t="s">
        <v>33</v>
      </c>
      <c r="E603" s="64">
        <f>[1]иные!W$106</f>
        <v>310</v>
      </c>
      <c r="F603" s="46">
        <f>[1]иные!EK$106</f>
        <v>47.772240000000004</v>
      </c>
      <c r="G603" s="47">
        <f t="shared" si="163"/>
        <v>310</v>
      </c>
      <c r="H603" s="47">
        <f>[1]иные!G$106</f>
        <v>101</v>
      </c>
      <c r="I603" s="47">
        <f>[1]иные!K$106</f>
        <v>60</v>
      </c>
      <c r="J603" s="47">
        <f>[1]иные!O$106</f>
        <v>89</v>
      </c>
      <c r="K603" s="47">
        <f>[1]иные!V$106</f>
        <v>60</v>
      </c>
      <c r="L603" s="46">
        <f t="shared" si="164"/>
        <v>47.772240000000004</v>
      </c>
      <c r="M603" s="46">
        <f>[1]иные!BI$106</f>
        <v>15.564504000000001</v>
      </c>
      <c r="N603" s="46">
        <f>[1]иные!CC$106</f>
        <v>9.246240000000002</v>
      </c>
      <c r="O603" s="46">
        <f>[1]иные!CW$106</f>
        <v>13.715256000000002</v>
      </c>
      <c r="P603" s="46">
        <f>[1]иные!EF$106</f>
        <v>9.246240000000002</v>
      </c>
      <c r="Q603" s="20">
        <f t="shared" si="151"/>
        <v>0</v>
      </c>
      <c r="R603" s="20">
        <f t="shared" si="152"/>
        <v>0</v>
      </c>
    </row>
    <row r="604" spans="2:18" s="21" customFormat="1" ht="15" customHeight="1" x14ac:dyDescent="0.25">
      <c r="B604" s="61"/>
      <c r="C604" s="35" t="s">
        <v>20</v>
      </c>
      <c r="D604" s="23" t="s">
        <v>33</v>
      </c>
      <c r="E604" s="64">
        <f>[1]иные!W$107</f>
        <v>357</v>
      </c>
      <c r="F604" s="46">
        <f>[1]иные!EK$107</f>
        <v>39.040092000000001</v>
      </c>
      <c r="G604" s="47">
        <f t="shared" si="163"/>
        <v>357</v>
      </c>
      <c r="H604" s="47">
        <f>[1]иные!G$107</f>
        <v>70</v>
      </c>
      <c r="I604" s="47">
        <f>[1]иные!K$107</f>
        <v>45</v>
      </c>
      <c r="J604" s="47">
        <f>[1]иные!O$107</f>
        <v>197</v>
      </c>
      <c r="K604" s="47">
        <f>[1]иные!V$107</f>
        <v>45</v>
      </c>
      <c r="L604" s="46">
        <f t="shared" si="164"/>
        <v>39.040092000000001</v>
      </c>
      <c r="M604" s="46">
        <f>[1]иные!BI$107</f>
        <v>7.6549200000000006</v>
      </c>
      <c r="N604" s="46">
        <f>[1]иные!CC$107</f>
        <v>4.9210200000000004</v>
      </c>
      <c r="O604" s="46">
        <f>[1]иные!CW$107</f>
        <v>21.543132</v>
      </c>
      <c r="P604" s="46">
        <f>[1]иные!EF$107</f>
        <v>4.9210200000000004</v>
      </c>
      <c r="Q604" s="20">
        <f t="shared" si="151"/>
        <v>0</v>
      </c>
      <c r="R604" s="20">
        <f t="shared" si="152"/>
        <v>0</v>
      </c>
    </row>
    <row r="605" spans="2:18" s="21" customFormat="1" ht="15" customHeight="1" x14ac:dyDescent="0.25">
      <c r="B605" s="61"/>
      <c r="C605" s="35" t="s">
        <v>25</v>
      </c>
      <c r="D605" s="23" t="s">
        <v>33</v>
      </c>
      <c r="E605" s="64">
        <f>[1]иные!W$108</f>
        <v>159</v>
      </c>
      <c r="F605" s="46">
        <f>[1]иные!EK$108</f>
        <v>13.550615999999998</v>
      </c>
      <c r="G605" s="47">
        <f t="shared" si="163"/>
        <v>159</v>
      </c>
      <c r="H605" s="47">
        <f>[1]иные!G$108</f>
        <v>66</v>
      </c>
      <c r="I605" s="47">
        <f>[1]иные!K$108</f>
        <v>0</v>
      </c>
      <c r="J605" s="47">
        <f>[1]иные!O$108</f>
        <v>48</v>
      </c>
      <c r="K605" s="47">
        <f>[1]иные!V$108</f>
        <v>45</v>
      </c>
      <c r="L605" s="46">
        <f t="shared" si="164"/>
        <v>13.550616</v>
      </c>
      <c r="M605" s="46">
        <f>[1]иные!BI$108</f>
        <v>5.6247840000000009</v>
      </c>
      <c r="N605" s="46">
        <f>[1]иные!CC$108</f>
        <v>0</v>
      </c>
      <c r="O605" s="46">
        <f>[1]иные!CW$108</f>
        <v>4.0907520000000002</v>
      </c>
      <c r="P605" s="46">
        <f>[1]иные!EF$108</f>
        <v>3.83508</v>
      </c>
      <c r="Q605" s="20">
        <f t="shared" si="151"/>
        <v>0</v>
      </c>
      <c r="R605" s="20">
        <f t="shared" si="152"/>
        <v>0</v>
      </c>
    </row>
    <row r="606" spans="2:18" s="21" customFormat="1" ht="15" customHeight="1" x14ac:dyDescent="0.25">
      <c r="B606" s="61"/>
      <c r="C606" s="35" t="s">
        <v>21</v>
      </c>
      <c r="D606" s="23" t="s">
        <v>33</v>
      </c>
      <c r="E606" s="64">
        <f>[1]иные!W$109</f>
        <v>420</v>
      </c>
      <c r="F606" s="46">
        <f>[1]иные!EK$109</f>
        <v>60.182640000000006</v>
      </c>
      <c r="G606" s="47">
        <f t="shared" si="163"/>
        <v>420</v>
      </c>
      <c r="H606" s="47">
        <f>[1]иные!G$109</f>
        <v>105</v>
      </c>
      <c r="I606" s="47">
        <f>[1]иные!K$109</f>
        <v>105</v>
      </c>
      <c r="J606" s="47">
        <f>[1]иные!O$109</f>
        <v>105</v>
      </c>
      <c r="K606" s="47">
        <f>[1]иные!V$109</f>
        <v>105</v>
      </c>
      <c r="L606" s="46">
        <f t="shared" si="164"/>
        <v>60.182640000000006</v>
      </c>
      <c r="M606" s="46">
        <f>[1]иные!BI$109</f>
        <v>15.045660000000002</v>
      </c>
      <c r="N606" s="46">
        <f>[1]иные!CC$109</f>
        <v>15.045660000000002</v>
      </c>
      <c r="O606" s="46">
        <f>[1]иные!CW$109</f>
        <v>15.045660000000002</v>
      </c>
      <c r="P606" s="46">
        <f>[1]иные!EF$109</f>
        <v>15.045660000000002</v>
      </c>
      <c r="Q606" s="20">
        <f t="shared" si="151"/>
        <v>0</v>
      </c>
      <c r="R606" s="20">
        <f t="shared" si="152"/>
        <v>0</v>
      </c>
    </row>
    <row r="607" spans="2:18" s="21" customFormat="1" ht="15" customHeight="1" x14ac:dyDescent="0.25">
      <c r="B607" s="61"/>
      <c r="C607" s="35" t="s">
        <v>24</v>
      </c>
      <c r="D607" s="23" t="s">
        <v>33</v>
      </c>
      <c r="E607" s="64">
        <f>[1]иные!W$110</f>
        <v>326</v>
      </c>
      <c r="F607" s="46">
        <f>[1]иные!EK$110</f>
        <v>23.816255999999999</v>
      </c>
      <c r="G607" s="47">
        <f t="shared" si="163"/>
        <v>326</v>
      </c>
      <c r="H607" s="47">
        <f>[1]иные!G$110</f>
        <v>150</v>
      </c>
      <c r="I607" s="47">
        <f>[1]иные!K$110</f>
        <v>50</v>
      </c>
      <c r="J607" s="47">
        <f>[1]иные!O$110</f>
        <v>84</v>
      </c>
      <c r="K607" s="47">
        <f>[1]иные!V$110</f>
        <v>42</v>
      </c>
      <c r="L607" s="46">
        <f t="shared" si="164"/>
        <v>23.816255999999999</v>
      </c>
      <c r="M607" s="46">
        <f>[1]иные!BI$110</f>
        <v>10.958399999999999</v>
      </c>
      <c r="N607" s="46">
        <f>[1]иные!CC$110</f>
        <v>3.6527999999999996</v>
      </c>
      <c r="O607" s="46">
        <f>[1]иные!CW$110</f>
        <v>6.1367039999999999</v>
      </c>
      <c r="P607" s="46">
        <f>[1]иные!EF$110</f>
        <v>3.068352</v>
      </c>
      <c r="Q607" s="20">
        <f t="shared" si="151"/>
        <v>0</v>
      </c>
      <c r="R607" s="20">
        <f t="shared" si="152"/>
        <v>0</v>
      </c>
    </row>
    <row r="608" spans="2:18" s="21" customFormat="1" ht="15" customHeight="1" x14ac:dyDescent="0.25">
      <c r="B608" s="61"/>
      <c r="C608" s="35" t="s">
        <v>22</v>
      </c>
      <c r="D608" s="23" t="s">
        <v>33</v>
      </c>
      <c r="E608" s="64">
        <f>[1]иные!W$111</f>
        <v>1120</v>
      </c>
      <c r="F608" s="46">
        <f>[1]иные!EK$111</f>
        <v>98.757120000000015</v>
      </c>
      <c r="G608" s="47">
        <f t="shared" si="163"/>
        <v>1120</v>
      </c>
      <c r="H608" s="47">
        <f>[1]иные!G$111</f>
        <v>280</v>
      </c>
      <c r="I608" s="47">
        <f>[1]иные!K$111</f>
        <v>300</v>
      </c>
      <c r="J608" s="47">
        <f>[1]иные!O$111</f>
        <v>412</v>
      </c>
      <c r="K608" s="47">
        <f>[1]иные!V$111</f>
        <v>128</v>
      </c>
      <c r="L608" s="46">
        <f t="shared" si="164"/>
        <v>98.757120000000015</v>
      </c>
      <c r="M608" s="46">
        <f>[1]иные!BI$111</f>
        <v>24.689280000000004</v>
      </c>
      <c r="N608" s="46">
        <f>[1]иные!CC$111</f>
        <v>26.452800000000003</v>
      </c>
      <c r="O608" s="46">
        <f>[1]иные!CW$111</f>
        <v>36.328512000000003</v>
      </c>
      <c r="P608" s="46">
        <f>[1]иные!EF$111</f>
        <v>11.286528000000001</v>
      </c>
      <c r="Q608" s="20">
        <f t="shared" si="151"/>
        <v>0</v>
      </c>
      <c r="R608" s="20">
        <f t="shared" si="152"/>
        <v>0</v>
      </c>
    </row>
    <row r="609" spans="2:18" s="21" customFormat="1" ht="15" customHeight="1" x14ac:dyDescent="0.25">
      <c r="B609" s="61"/>
      <c r="C609" s="35" t="s">
        <v>28</v>
      </c>
      <c r="D609" s="23" t="s">
        <v>33</v>
      </c>
      <c r="E609" s="64">
        <f>[1]иные!W$112</f>
        <v>288</v>
      </c>
      <c r="F609" s="46">
        <f>[1]иные!$EK112</f>
        <v>60.818688000000009</v>
      </c>
      <c r="G609" s="47">
        <f t="shared" si="163"/>
        <v>288</v>
      </c>
      <c r="H609" s="47">
        <f>[1]иные!G$112</f>
        <v>73</v>
      </c>
      <c r="I609" s="47">
        <f>[1]иные!K$112</f>
        <v>70</v>
      </c>
      <c r="J609" s="47">
        <f>[1]иные!O$112</f>
        <v>115</v>
      </c>
      <c r="K609" s="47">
        <f>[1]иные!V$112</f>
        <v>30</v>
      </c>
      <c r="L609" s="46">
        <f t="shared" si="164"/>
        <v>60.818688000000009</v>
      </c>
      <c r="M609" s="46">
        <f>[1]иные!BI$112</f>
        <v>15.415848</v>
      </c>
      <c r="N609" s="46">
        <f>[1]иные!CC$112</f>
        <v>14.78232</v>
      </c>
      <c r="O609" s="46">
        <f>[1]иные!CW$112</f>
        <v>24.285240000000005</v>
      </c>
      <c r="P609" s="46">
        <f>[1]иные!EF$112</f>
        <v>6.33528</v>
      </c>
      <c r="Q609" s="20">
        <f t="shared" si="151"/>
        <v>0</v>
      </c>
      <c r="R609" s="20">
        <f t="shared" si="152"/>
        <v>0</v>
      </c>
    </row>
    <row r="610" spans="2:18" s="21" customFormat="1" ht="15" customHeight="1" x14ac:dyDescent="0.25">
      <c r="B610" s="61"/>
      <c r="C610" s="35" t="s">
        <v>26</v>
      </c>
      <c r="D610" s="23" t="s">
        <v>33</v>
      </c>
      <c r="E610" s="64">
        <f>[1]иные!W$113</f>
        <v>120</v>
      </c>
      <c r="F610" s="46">
        <f>[1]иные!EK$113</f>
        <v>12.31776</v>
      </c>
      <c r="G610" s="47">
        <f t="shared" si="163"/>
        <v>120</v>
      </c>
      <c r="H610" s="47">
        <f>[1]иные!G$113</f>
        <v>30</v>
      </c>
      <c r="I610" s="47">
        <f>[1]иные!K$113</f>
        <v>30</v>
      </c>
      <c r="J610" s="47">
        <f>[1]иные!O$113</f>
        <v>30</v>
      </c>
      <c r="K610" s="47">
        <f>[1]иные!V$113</f>
        <v>30</v>
      </c>
      <c r="L610" s="46">
        <f t="shared" si="164"/>
        <v>12.31776</v>
      </c>
      <c r="M610" s="46">
        <f>[1]иные!BI$113</f>
        <v>3.07944</v>
      </c>
      <c r="N610" s="46">
        <f>[1]иные!CC$113</f>
        <v>3.07944</v>
      </c>
      <c r="O610" s="46">
        <f>[1]иные!CW$113</f>
        <v>3.07944</v>
      </c>
      <c r="P610" s="46">
        <f>[1]иные!EF$113</f>
        <v>3.07944</v>
      </c>
      <c r="Q610" s="20">
        <f t="shared" si="151"/>
        <v>0</v>
      </c>
      <c r="R610" s="20">
        <f t="shared" si="152"/>
        <v>0</v>
      </c>
    </row>
    <row r="611" spans="2:18" s="21" customFormat="1" ht="15" customHeight="1" x14ac:dyDescent="0.25">
      <c r="B611" s="61"/>
      <c r="C611" s="37" t="s">
        <v>17</v>
      </c>
      <c r="D611" s="23" t="s">
        <v>33</v>
      </c>
      <c r="E611" s="64">
        <f>[1]иные!W$114</f>
        <v>110</v>
      </c>
      <c r="F611" s="46">
        <f>[1]иные!EK$114</f>
        <v>11.291279999999999</v>
      </c>
      <c r="G611" s="47">
        <f t="shared" si="163"/>
        <v>110</v>
      </c>
      <c r="H611" s="47">
        <f>[1]иные!G$114</f>
        <v>20</v>
      </c>
      <c r="I611" s="47">
        <f>[1]иные!K$114</f>
        <v>28</v>
      </c>
      <c r="J611" s="47">
        <f>[1]иные!O$114</f>
        <v>32</v>
      </c>
      <c r="K611" s="47">
        <f>[1]иные!V$114</f>
        <v>30</v>
      </c>
      <c r="L611" s="46">
        <f t="shared" si="164"/>
        <v>11.29128</v>
      </c>
      <c r="M611" s="46">
        <f>[1]иные!BI$114</f>
        <v>2.0529600000000001</v>
      </c>
      <c r="N611" s="46">
        <f>[1]иные!CC$114</f>
        <v>2.8741440000000003</v>
      </c>
      <c r="O611" s="46">
        <f>[1]иные!CW$114</f>
        <v>3.2847360000000005</v>
      </c>
      <c r="P611" s="46">
        <f>[1]иные!EF$114</f>
        <v>3.07944</v>
      </c>
      <c r="Q611" s="20">
        <f t="shared" si="151"/>
        <v>0</v>
      </c>
      <c r="R611" s="20">
        <f t="shared" si="152"/>
        <v>0</v>
      </c>
    </row>
    <row r="612" spans="2:18" s="21" customFormat="1" ht="15" customHeight="1" x14ac:dyDescent="0.25">
      <c r="B612" s="61"/>
      <c r="C612" s="37" t="s">
        <v>27</v>
      </c>
      <c r="D612" s="23" t="s">
        <v>33</v>
      </c>
      <c r="E612" s="64">
        <f>[1]иные!W$115</f>
        <v>126</v>
      </c>
      <c r="F612" s="46">
        <f>[1]иные!EK$115</f>
        <v>14.726880000000001</v>
      </c>
      <c r="G612" s="47">
        <f t="shared" si="163"/>
        <v>126</v>
      </c>
      <c r="H612" s="47">
        <f>[1]иные!G$115</f>
        <v>37</v>
      </c>
      <c r="I612" s="47">
        <f>[1]иные!K$115</f>
        <v>22</v>
      </c>
      <c r="J612" s="47">
        <f>[1]иные!O$115</f>
        <v>37</v>
      </c>
      <c r="K612" s="47">
        <f>[1]иные!V$115</f>
        <v>30</v>
      </c>
      <c r="L612" s="46">
        <f t="shared" si="164"/>
        <v>14.726880000000001</v>
      </c>
      <c r="M612" s="46">
        <f>[1]иные!BI$115</f>
        <v>4.32456</v>
      </c>
      <c r="N612" s="46">
        <f>[1]иные!CC$115</f>
        <v>2.5713600000000003</v>
      </c>
      <c r="O612" s="46">
        <f>[1]иные!CW$115</f>
        <v>4.32456</v>
      </c>
      <c r="P612" s="46">
        <f>[1]иные!EF$115</f>
        <v>3.5064000000000002</v>
      </c>
      <c r="Q612" s="20">
        <f t="shared" si="151"/>
        <v>0</v>
      </c>
      <c r="R612" s="20">
        <f t="shared" si="152"/>
        <v>0</v>
      </c>
    </row>
    <row r="613" spans="2:18" s="21" customFormat="1" ht="15" customHeight="1" x14ac:dyDescent="0.25">
      <c r="B613" s="61"/>
      <c r="C613" s="28" t="s">
        <v>43</v>
      </c>
      <c r="D613" s="29" t="s">
        <v>33</v>
      </c>
      <c r="E613" s="62">
        <f>SUM(E614:E617)</f>
        <v>943</v>
      </c>
      <c r="F613" s="62">
        <f>SUM(F614:F617)</f>
        <v>678.77618687999995</v>
      </c>
      <c r="G613" s="62">
        <f t="shared" ref="G613:P613" si="165">SUM(G614:G617)</f>
        <v>943</v>
      </c>
      <c r="H613" s="62">
        <f t="shared" si="165"/>
        <v>305</v>
      </c>
      <c r="I613" s="62">
        <f t="shared" si="165"/>
        <v>229</v>
      </c>
      <c r="J613" s="62">
        <f t="shared" si="165"/>
        <v>211</v>
      </c>
      <c r="K613" s="62">
        <f t="shared" si="165"/>
        <v>198</v>
      </c>
      <c r="L613" s="62">
        <f t="shared" si="165"/>
        <v>678.77618687999995</v>
      </c>
      <c r="M613" s="62">
        <f t="shared" si="165"/>
        <v>219.54189312</v>
      </c>
      <c r="N613" s="62">
        <f t="shared" si="165"/>
        <v>164.72687616000002</v>
      </c>
      <c r="O613" s="62">
        <f t="shared" si="165"/>
        <v>151.76291327999996</v>
      </c>
      <c r="P613" s="62">
        <f t="shared" si="165"/>
        <v>142.74450431999998</v>
      </c>
      <c r="Q613" s="20">
        <f t="shared" si="151"/>
        <v>0</v>
      </c>
      <c r="R613" s="20">
        <f t="shared" si="152"/>
        <v>0</v>
      </c>
    </row>
    <row r="614" spans="2:18" s="21" customFormat="1" ht="15" customHeight="1" x14ac:dyDescent="0.25">
      <c r="B614" s="61"/>
      <c r="C614" s="37" t="s">
        <v>44</v>
      </c>
      <c r="D614" s="23" t="s">
        <v>33</v>
      </c>
      <c r="E614" s="64">
        <f>'[1]проф.пос. по стом. '!W$30</f>
        <v>408</v>
      </c>
      <c r="F614" s="46">
        <f>'[1]проф.пос. по стом. '!FB$30</f>
        <v>301.83487487999997</v>
      </c>
      <c r="G614" s="47">
        <f>SUM(H614:K614)</f>
        <v>408</v>
      </c>
      <c r="H614" s="47">
        <f>'[1]проф.пос. по стом. '!G$30</f>
        <v>132</v>
      </c>
      <c r="I614" s="47">
        <f>'[1]проф.пос. по стом. '!K$30</f>
        <v>96</v>
      </c>
      <c r="J614" s="47">
        <f>'[1]проф.пос. по стом. '!O$30</f>
        <v>88</v>
      </c>
      <c r="K614" s="47">
        <f>'[1]проф.пос. по стом. '!V$30</f>
        <v>92</v>
      </c>
      <c r="L614" s="46">
        <f>SUM(M614:P614)</f>
        <v>301.83487488000003</v>
      </c>
      <c r="M614" s="46">
        <f>'[1]проф.пос. по стом. '!BZ$30</f>
        <v>97.652459520000008</v>
      </c>
      <c r="N614" s="46">
        <f>'[1]проф.пос. по стом. '!CT$30</f>
        <v>71.019970560000004</v>
      </c>
      <c r="O614" s="46">
        <f>'[1]проф.пос. по стом. '!DN$30</f>
        <v>65.101639679999991</v>
      </c>
      <c r="P614" s="46">
        <f>'[1]проф.пос. по стом. '!EW$30</f>
        <v>68.060805119999998</v>
      </c>
      <c r="Q614" s="20">
        <f t="shared" si="151"/>
        <v>0</v>
      </c>
      <c r="R614" s="20">
        <f t="shared" si="152"/>
        <v>0</v>
      </c>
    </row>
    <row r="615" spans="2:18" s="21" customFormat="1" ht="15" customHeight="1" x14ac:dyDescent="0.25">
      <c r="B615" s="61"/>
      <c r="C615" s="37" t="s">
        <v>45</v>
      </c>
      <c r="D615" s="23" t="s">
        <v>33</v>
      </c>
      <c r="E615" s="64">
        <f>'[1]проф.пос. по стом. '!W$31</f>
        <v>535</v>
      </c>
      <c r="F615" s="46">
        <f>'[1]проф.пос. по стом. '!FB$31</f>
        <v>376.94131199999998</v>
      </c>
      <c r="G615" s="47">
        <f>SUM(H615:K615)</f>
        <v>535</v>
      </c>
      <c r="H615" s="47">
        <f>'[1]проф.пос. по стом. '!G$31</f>
        <v>173</v>
      </c>
      <c r="I615" s="47">
        <f>'[1]проф.пос. по стом. '!K$31</f>
        <v>133</v>
      </c>
      <c r="J615" s="47">
        <f>'[1]проф.пос. по стом. '!O$31</f>
        <v>123</v>
      </c>
      <c r="K615" s="47">
        <f>'[1]проф.пос. по стом. '!V$31</f>
        <v>106</v>
      </c>
      <c r="L615" s="46">
        <f>SUM(M615:P615)</f>
        <v>376.94131199999993</v>
      </c>
      <c r="M615" s="46">
        <f>'[1]проф.пос. по стом. '!BZ$31</f>
        <v>121.88943359999999</v>
      </c>
      <c r="N615" s="46">
        <f>'[1]проф.пос. по стом. '!CT$31</f>
        <v>93.706905599999999</v>
      </c>
      <c r="O615" s="46">
        <f>'[1]проф.пос. по стом. '!DN$31</f>
        <v>86.661273599999987</v>
      </c>
      <c r="P615" s="46">
        <f>'[1]проф.пос. по стом. '!EW$31</f>
        <v>74.683699199999992</v>
      </c>
      <c r="Q615" s="20">
        <f t="shared" si="151"/>
        <v>0</v>
      </c>
      <c r="R615" s="20">
        <f t="shared" si="152"/>
        <v>0</v>
      </c>
    </row>
    <row r="616" spans="2:18" s="21" customFormat="1" ht="15" customHeight="1" x14ac:dyDescent="0.25">
      <c r="B616" s="61"/>
      <c r="C616" s="35" t="s">
        <v>70</v>
      </c>
      <c r="D616" s="23" t="s">
        <v>33</v>
      </c>
      <c r="E616" s="64">
        <f>'[1]проф.пос. по стом. '!W$32</f>
        <v>0</v>
      </c>
      <c r="F616" s="46">
        <f>'[1]проф.пос. по стом. '!FB$32</f>
        <v>0</v>
      </c>
      <c r="G616" s="47">
        <f>SUM(H616:K616)</f>
        <v>0</v>
      </c>
      <c r="H616" s="47">
        <f>'[1]проф.пос. по стом. '!G$32</f>
        <v>0</v>
      </c>
      <c r="I616" s="47">
        <f>'[1]проф.пос. по стом. '!K$32</f>
        <v>0</v>
      </c>
      <c r="J616" s="47">
        <f>'[1]проф.пос. по стом. '!O$32</f>
        <v>0</v>
      </c>
      <c r="K616" s="47">
        <f>'[1]проф.пос. по стом. '!V$32</f>
        <v>0</v>
      </c>
      <c r="L616" s="46">
        <f>SUM(M616:P616)</f>
        <v>0</v>
      </c>
      <c r="M616" s="46">
        <f>'[1]проф.пос. по стом. '!BZ$32</f>
        <v>0</v>
      </c>
      <c r="N616" s="46">
        <f>'[1]проф.пос. по стом. '!CT$32</f>
        <v>0</v>
      </c>
      <c r="O616" s="46">
        <f>'[1]проф.пос. по стом. '!DN$32</f>
        <v>0</v>
      </c>
      <c r="P616" s="46">
        <f>'[1]проф.пос. по стом. '!EW$32</f>
        <v>0</v>
      </c>
      <c r="Q616" s="20">
        <f t="shared" si="151"/>
        <v>0</v>
      </c>
      <c r="R616" s="20">
        <f t="shared" si="152"/>
        <v>0</v>
      </c>
    </row>
    <row r="617" spans="2:18" s="21" customFormat="1" ht="15" customHeight="1" x14ac:dyDescent="0.25">
      <c r="B617" s="61"/>
      <c r="C617" s="35" t="s">
        <v>71</v>
      </c>
      <c r="D617" s="23" t="s">
        <v>33</v>
      </c>
      <c r="E617" s="64">
        <f>'[1]проф.пос. по стом. '!W$33</f>
        <v>0</v>
      </c>
      <c r="F617" s="46">
        <f>'[1]проф.пос. по стом. '!FB$33</f>
        <v>0</v>
      </c>
      <c r="G617" s="47">
        <f>SUM(H617:K617)</f>
        <v>0</v>
      </c>
      <c r="H617" s="47">
        <f>'[1]проф.пос. по стом. '!G$33</f>
        <v>0</v>
      </c>
      <c r="I617" s="47">
        <f>'[1]проф.пос. по стом. '!K$32</f>
        <v>0</v>
      </c>
      <c r="J617" s="47">
        <f>'[1]проф.пос. по стом. '!O$33</f>
        <v>0</v>
      </c>
      <c r="K617" s="47">
        <f>'[1]проф.пос. по стом. '!V$33</f>
        <v>0</v>
      </c>
      <c r="L617" s="46">
        <f>SUM(M617:P617)</f>
        <v>0</v>
      </c>
      <c r="M617" s="46">
        <f>'[1]проф.пос. по стом. '!BZ$33</f>
        <v>0</v>
      </c>
      <c r="N617" s="46">
        <f>'[1]проф.пос. по стом. '!CT$33</f>
        <v>0</v>
      </c>
      <c r="O617" s="46">
        <f>'[1]проф.пос. по стом. '!DN$33</f>
        <v>0</v>
      </c>
      <c r="P617" s="46">
        <f>'[1]проф.пос. по стом. '!EW$33</f>
        <v>0</v>
      </c>
      <c r="Q617" s="20">
        <f t="shared" si="151"/>
        <v>0</v>
      </c>
      <c r="R617" s="20">
        <f t="shared" si="152"/>
        <v>0</v>
      </c>
    </row>
    <row r="618" spans="2:18" s="21" customFormat="1" ht="15" customHeight="1" x14ac:dyDescent="0.25">
      <c r="B618" s="61"/>
      <c r="C618" s="28" t="s">
        <v>46</v>
      </c>
      <c r="D618" s="29" t="s">
        <v>33</v>
      </c>
      <c r="E618" s="62">
        <f>'[2]ПМО взр'!BG$591</f>
        <v>909</v>
      </c>
      <c r="F618" s="33">
        <f>'[2]ПМО взр'!NZ$591</f>
        <v>2801.6606600000005</v>
      </c>
      <c r="G618" s="48">
        <f>H618+I618+J618+K618</f>
        <v>909</v>
      </c>
      <c r="H618" s="48">
        <f>'[2]ПМО взр'!N$591</f>
        <v>125</v>
      </c>
      <c r="I618" s="48">
        <f>'[2]ПМО взр'!Z$591</f>
        <v>447</v>
      </c>
      <c r="J618" s="48">
        <f>'[2]ПМО взр'!AL$591</f>
        <v>289</v>
      </c>
      <c r="K618" s="48">
        <f>'[2]ПМО взр'!BD$591</f>
        <v>48</v>
      </c>
      <c r="L618" s="33">
        <f>M618+N618+O618+P618</f>
        <v>2801.66066</v>
      </c>
      <c r="M618" s="33">
        <f>'[2]ПМО взр'!FI$591</f>
        <v>377.03250000000003</v>
      </c>
      <c r="N618" s="33">
        <f>'[2]ПМО взр'!HQ$591</f>
        <v>1352.77478</v>
      </c>
      <c r="O618" s="33">
        <f>'[2]ПМО взр'!JY$591</f>
        <v>895.52186000000006</v>
      </c>
      <c r="P618" s="33">
        <f>'[2]ПМО взр'!NK$591</f>
        <v>176.33152000000001</v>
      </c>
      <c r="Q618" s="20">
        <f t="shared" ref="Q618:Q682" si="166">E618-G618</f>
        <v>0</v>
      </c>
      <c r="R618" s="20">
        <f t="shared" ref="R618:R682" si="167">F618-L618</f>
        <v>0</v>
      </c>
    </row>
    <row r="619" spans="2:18" s="21" customFormat="1" ht="15" customHeight="1" x14ac:dyDescent="0.25">
      <c r="B619" s="61"/>
      <c r="C619" s="28" t="s">
        <v>47</v>
      </c>
      <c r="D619" s="29" t="s">
        <v>33</v>
      </c>
      <c r="E619" s="62">
        <f>'[2]Проф.МО дети  '!V$235</f>
        <v>1484</v>
      </c>
      <c r="F619" s="33">
        <f>'[2]Проф.МО дети  '!ED$235</f>
        <v>5451.9208076728746</v>
      </c>
      <c r="G619" s="48">
        <f t="shared" ref="G619:G625" si="168">H619+I619+J619+K619</f>
        <v>1484</v>
      </c>
      <c r="H619" s="48">
        <f>'[2]Проф.МО дети  '!G$235</f>
        <v>277</v>
      </c>
      <c r="I619" s="48">
        <f>'[2]Проф.МО дети  '!K$235</f>
        <v>323</v>
      </c>
      <c r="J619" s="48">
        <f>'[2]Проф.МО дети  '!O$235</f>
        <v>354</v>
      </c>
      <c r="K619" s="48">
        <f>'[2]Проф.МО дети  '!U$235</f>
        <v>530</v>
      </c>
      <c r="L619" s="33">
        <f t="shared" ref="L619:L625" si="169">M619+N619+O619+P619</f>
        <v>5451.9208076728746</v>
      </c>
      <c r="M619" s="33">
        <f>'[2]Проф.МО дети  '!BG$235</f>
        <v>1138.3565721838957</v>
      </c>
      <c r="N619" s="33">
        <f>'[2]Проф.МО дети  '!CA$235</f>
        <v>1235.344481477028</v>
      </c>
      <c r="O619" s="33">
        <f>'[2]Проф.МО дети  '!CU$235</f>
        <v>1173.3714742646614</v>
      </c>
      <c r="P619" s="33">
        <f>'[2]Проф.МО дети  '!DY$235</f>
        <v>1904.8482797472896</v>
      </c>
      <c r="Q619" s="20">
        <f t="shared" si="166"/>
        <v>0</v>
      </c>
      <c r="R619" s="20">
        <f t="shared" si="167"/>
        <v>0</v>
      </c>
    </row>
    <row r="620" spans="2:18" s="21" customFormat="1" ht="15" customHeight="1" x14ac:dyDescent="0.25">
      <c r="B620" s="61"/>
      <c r="C620" s="28" t="s">
        <v>48</v>
      </c>
      <c r="D620" s="29" t="s">
        <v>33</v>
      </c>
      <c r="E620" s="62">
        <f>'[2]ДДС ТЖС'!V$57</f>
        <v>81</v>
      </c>
      <c r="F620" s="33">
        <f>'[2]ДДС ТЖС'!EF$57</f>
        <v>834.56852937760004</v>
      </c>
      <c r="G620" s="48">
        <f t="shared" si="168"/>
        <v>81</v>
      </c>
      <c r="H620" s="48">
        <f>'[2]ДДС ТЖС'!G$57</f>
        <v>0</v>
      </c>
      <c r="I620" s="48">
        <f>'[2]ДДС ТЖС'!K$57</f>
        <v>0</v>
      </c>
      <c r="J620" s="48">
        <f>'[2]ДДС ТЖС'!O$57</f>
        <v>81</v>
      </c>
      <c r="K620" s="48">
        <f>'[2]ДДС ТЖС'!U$57</f>
        <v>0</v>
      </c>
      <c r="L620" s="33">
        <f t="shared" si="169"/>
        <v>834.56852937760004</v>
      </c>
      <c r="M620" s="33">
        <f>'[2]ДДС ТЖС'!BI$57</f>
        <v>0</v>
      </c>
      <c r="N620" s="33">
        <f>'[2]ДДС ТЖС'!CC$57</f>
        <v>0</v>
      </c>
      <c r="O620" s="33">
        <f>'[2]ДДС ТЖС'!CW$57</f>
        <v>834.56852937760004</v>
      </c>
      <c r="P620" s="33">
        <f>'[2]ДДС ТЖС'!EA$57</f>
        <v>0</v>
      </c>
      <c r="Q620" s="20">
        <f t="shared" si="166"/>
        <v>0</v>
      </c>
      <c r="R620" s="20">
        <f t="shared" si="167"/>
        <v>0</v>
      </c>
    </row>
    <row r="621" spans="2:18" s="21" customFormat="1" ht="15" customHeight="1" x14ac:dyDescent="0.25">
      <c r="B621" s="61"/>
      <c r="C621" s="28" t="s">
        <v>49</v>
      </c>
      <c r="D621" s="29" t="s">
        <v>33</v>
      </c>
      <c r="E621" s="62">
        <f>'[2]ДДС опека'!V$56</f>
        <v>92</v>
      </c>
      <c r="F621" s="33">
        <f>'[2]ДДС опека'!EH$56</f>
        <v>997.76930408320027</v>
      </c>
      <c r="G621" s="48">
        <f t="shared" si="168"/>
        <v>92</v>
      </c>
      <c r="H621" s="48">
        <f>'[2]ДДС опека'!G$56</f>
        <v>0</v>
      </c>
      <c r="I621" s="48">
        <f>'[2]ДДС опека'!K$56</f>
        <v>0</v>
      </c>
      <c r="J621" s="48">
        <f>'[2]ДДС опека'!O$56</f>
        <v>92</v>
      </c>
      <c r="K621" s="48">
        <f>'[2]ДДС опека'!U$56</f>
        <v>0</v>
      </c>
      <c r="L621" s="33">
        <f t="shared" si="169"/>
        <v>997.76930408320027</v>
      </c>
      <c r="M621" s="33">
        <f>'[2]ДДС опека'!BI$56</f>
        <v>0</v>
      </c>
      <c r="N621" s="33">
        <f>'[2]ДДС опека'!CC$56</f>
        <v>0</v>
      </c>
      <c r="O621" s="33">
        <f>'[2]ДДС опека'!CW$56</f>
        <v>997.76930408320027</v>
      </c>
      <c r="P621" s="33">
        <f>'[2]ДДС опека'!EA$56</f>
        <v>0</v>
      </c>
      <c r="Q621" s="20">
        <f t="shared" si="166"/>
        <v>0</v>
      </c>
      <c r="R621" s="20">
        <f t="shared" si="167"/>
        <v>0</v>
      </c>
    </row>
    <row r="622" spans="2:18" s="21" customFormat="1" ht="15" customHeight="1" x14ac:dyDescent="0.25">
      <c r="B622" s="61"/>
      <c r="C622" s="28" t="s">
        <v>50</v>
      </c>
      <c r="D622" s="29" t="s">
        <v>33</v>
      </c>
      <c r="E622" s="62">
        <f>'[2]ДВН1Этап новый '!BG$488</f>
        <v>2522</v>
      </c>
      <c r="F622" s="33">
        <f>'[2]ДВН1Этап новый '!OB$488</f>
        <v>11261.616699999997</v>
      </c>
      <c r="G622" s="48">
        <f>H622+I622+J622+K622</f>
        <v>2522</v>
      </c>
      <c r="H622" s="48">
        <f>'[2]ДВН1Этап новый '!N$488</f>
        <v>657</v>
      </c>
      <c r="I622" s="48">
        <f>'[2]ДВН1Этап новый '!Z$488</f>
        <v>636</v>
      </c>
      <c r="J622" s="48">
        <f>'[2]ДВН1Этап новый '!AL$488</f>
        <v>831</v>
      </c>
      <c r="K622" s="48">
        <f>'[2]ДВН1Этап новый '!BD$488</f>
        <v>398</v>
      </c>
      <c r="L622" s="33">
        <f t="shared" si="169"/>
        <v>11261.616699999999</v>
      </c>
      <c r="M622" s="33">
        <f>'[2]ДВН1Этап новый '!FK$488</f>
        <v>2855.8374800000001</v>
      </c>
      <c r="N622" s="33">
        <f>'[2]ДВН1Этап новый '!HS$488</f>
        <v>2843.3412000000003</v>
      </c>
      <c r="O622" s="33">
        <f>'[2]ДВН1Этап новый '!KA$488</f>
        <v>3650.1285199999988</v>
      </c>
      <c r="P622" s="33">
        <f>'[2]ДВН1Этап новый '!NM$488</f>
        <v>1912.3095000000001</v>
      </c>
      <c r="Q622" s="20">
        <f t="shared" si="166"/>
        <v>0</v>
      </c>
      <c r="R622" s="20">
        <f t="shared" si="167"/>
        <v>0</v>
      </c>
    </row>
    <row r="623" spans="2:18" s="21" customFormat="1" ht="15" customHeight="1" x14ac:dyDescent="0.25">
      <c r="B623" s="61"/>
      <c r="C623" s="28" t="s">
        <v>51</v>
      </c>
      <c r="D623" s="29" t="s">
        <v>33</v>
      </c>
      <c r="E623" s="62">
        <f>'[2]ДВН2 этап'!BG$494</f>
        <v>25</v>
      </c>
      <c r="F623" s="33">
        <f>'[2]ДВН2 этап'!NP$494</f>
        <v>96.25</v>
      </c>
      <c r="G623" s="48">
        <f t="shared" si="168"/>
        <v>25</v>
      </c>
      <c r="H623" s="48">
        <f>'[2]ДВН2 этап'!N$494</f>
        <v>5</v>
      </c>
      <c r="I623" s="48">
        <f>'[2]ДВН2 этап'!Z$494</f>
        <v>10</v>
      </c>
      <c r="J623" s="48">
        <f>'[2]ДВН2 этап'!AL$494</f>
        <v>10</v>
      </c>
      <c r="K623" s="48">
        <f>'[2]ДВН2 этап'!BD$494</f>
        <v>0</v>
      </c>
      <c r="L623" s="33">
        <f t="shared" si="169"/>
        <v>96.25</v>
      </c>
      <c r="M623" s="33">
        <f>'[2]ДВН2 этап'!EY$494</f>
        <v>19.25</v>
      </c>
      <c r="N623" s="33">
        <f>'[2]ДВН2 этап'!HG$494</f>
        <v>38.5</v>
      </c>
      <c r="O623" s="33">
        <f>'[2]ДВН2 этап'!JO$494</f>
        <v>38.5</v>
      </c>
      <c r="P623" s="33">
        <f>'[2]ДВН2 этап'!NA$494</f>
        <v>0</v>
      </c>
      <c r="Q623" s="20">
        <f t="shared" si="166"/>
        <v>0</v>
      </c>
      <c r="R623" s="20">
        <f t="shared" si="167"/>
        <v>0</v>
      </c>
    </row>
    <row r="624" spans="2:18" s="21" customFormat="1" ht="15" customHeight="1" x14ac:dyDescent="0.25">
      <c r="B624" s="61"/>
      <c r="C624" s="28" t="s">
        <v>52</v>
      </c>
      <c r="D624" s="29" t="s">
        <v>33</v>
      </c>
      <c r="E624" s="62">
        <f>'[2]1 этап угл.дисп.'!BG$81</f>
        <v>670</v>
      </c>
      <c r="F624" s="33">
        <f>'[2]1 этап угл.дисп.'!NB$81</f>
        <v>1168.5738000000006</v>
      </c>
      <c r="G624" s="57">
        <f t="shared" si="168"/>
        <v>670</v>
      </c>
      <c r="H624" s="48">
        <f>'[2]1 этап угл.дисп.'!N$81</f>
        <v>183</v>
      </c>
      <c r="I624" s="48">
        <f>'[2]1 этап угл.дисп.'!Z$81</f>
        <v>152</v>
      </c>
      <c r="J624" s="48">
        <f>'[2]1 этап угл.дисп.'!AL$81</f>
        <v>258</v>
      </c>
      <c r="K624" s="48">
        <f>'[2]1 этап угл.дисп.'!BD$81</f>
        <v>77</v>
      </c>
      <c r="L624" s="58">
        <f t="shared" si="169"/>
        <v>1168.5738000000006</v>
      </c>
      <c r="M624" s="33">
        <f>'[2]1 этап угл.дисп.'!EI$81</f>
        <v>319.1776200000001</v>
      </c>
      <c r="N624" s="33">
        <f>'[2]1 этап угл.дисп.'!GQ$81</f>
        <v>265.10928000000013</v>
      </c>
      <c r="O624" s="33">
        <f>'[2]1 этап угл.дисп.'!IY$81</f>
        <v>449.98812000000021</v>
      </c>
      <c r="P624" s="33">
        <f>'[2]1 этап угл.дисп.'!MK$81</f>
        <v>134.29878000000005</v>
      </c>
      <c r="Q624" s="20">
        <f t="shared" si="166"/>
        <v>0</v>
      </c>
      <c r="R624" s="20">
        <f t="shared" si="167"/>
        <v>0</v>
      </c>
    </row>
    <row r="625" spans="2:18" s="21" customFormat="1" ht="15" customHeight="1" x14ac:dyDescent="0.25">
      <c r="B625" s="61"/>
      <c r="C625" s="28" t="s">
        <v>53</v>
      </c>
      <c r="D625" s="29" t="s">
        <v>33</v>
      </c>
      <c r="E625" s="62">
        <f>'[2]2 этап угл.дисп.'!U$75</f>
        <v>9</v>
      </c>
      <c r="F625" s="33">
        <f>'[2]2 этап угл.дисп.'!DV$75</f>
        <v>54.334566000000009</v>
      </c>
      <c r="G625" s="48">
        <f t="shared" si="168"/>
        <v>9</v>
      </c>
      <c r="H625" s="48">
        <f>'[2]2 этап угл.дисп.'!F$75</f>
        <v>0</v>
      </c>
      <c r="I625" s="48">
        <f>'[2]2 этап угл.дисп.'!J$75</f>
        <v>0</v>
      </c>
      <c r="J625" s="48">
        <f>'[2]2 этап угл.дисп.'!N$75</f>
        <v>0</v>
      </c>
      <c r="K625" s="48">
        <f>'[2]2 этап угл.дисп.'!T$75</f>
        <v>9</v>
      </c>
      <c r="L625" s="33">
        <f t="shared" si="169"/>
        <v>54.334566000000009</v>
      </c>
      <c r="M625" s="33">
        <f>'[2]2 этап угл.дисп.'!AY$75</f>
        <v>0</v>
      </c>
      <c r="N625" s="33">
        <f>'[2]2 этап угл.дисп.'!BS$75</f>
        <v>0</v>
      </c>
      <c r="O625" s="33">
        <f>'[2]2 этап угл.дисп.'!CM$75</f>
        <v>0</v>
      </c>
      <c r="P625" s="33">
        <f>'[2]2 этап угл.дисп.'!DQ$75</f>
        <v>54.334566000000009</v>
      </c>
      <c r="Q625" s="20">
        <f t="shared" si="166"/>
        <v>0</v>
      </c>
      <c r="R625" s="20">
        <f t="shared" si="167"/>
        <v>0</v>
      </c>
    </row>
    <row r="626" spans="2:18" s="21" customFormat="1" ht="15" customHeight="1" x14ac:dyDescent="0.25">
      <c r="B626" s="61"/>
      <c r="C626" s="59" t="s">
        <v>7</v>
      </c>
      <c r="D626" s="59"/>
      <c r="E626" s="60">
        <f t="shared" ref="E626:P626" si="170">E543+E559+E560+E561+E562+E568+E581+E585+E599+E613+E618+E619+E620+E621+E622+E623+E624+E625</f>
        <v>78471</v>
      </c>
      <c r="F626" s="60">
        <f t="shared" si="170"/>
        <v>121155.09444474769</v>
      </c>
      <c r="G626" s="60">
        <f t="shared" si="170"/>
        <v>78471</v>
      </c>
      <c r="H626" s="60">
        <f t="shared" si="170"/>
        <v>19362</v>
      </c>
      <c r="I626" s="60">
        <f t="shared" si="170"/>
        <v>19516</v>
      </c>
      <c r="J626" s="60">
        <f t="shared" si="170"/>
        <v>20643</v>
      </c>
      <c r="K626" s="60">
        <f t="shared" si="170"/>
        <v>18950</v>
      </c>
      <c r="L626" s="60">
        <f t="shared" si="170"/>
        <v>121155.09444474771</v>
      </c>
      <c r="M626" s="60">
        <f t="shared" si="170"/>
        <v>28120.732384795792</v>
      </c>
      <c r="N626" s="60">
        <f t="shared" si="170"/>
        <v>29783.487396686298</v>
      </c>
      <c r="O626" s="60">
        <f t="shared" si="170"/>
        <v>31764.771640454735</v>
      </c>
      <c r="P626" s="60">
        <f t="shared" si="170"/>
        <v>31486.103022810876</v>
      </c>
      <c r="Q626" s="20">
        <f t="shared" si="166"/>
        <v>0</v>
      </c>
      <c r="R626" s="20">
        <f t="shared" si="167"/>
        <v>0</v>
      </c>
    </row>
    <row r="627" spans="2:18" s="21" customFormat="1" ht="43.7" customHeight="1" x14ac:dyDescent="0.25">
      <c r="B627" s="61" t="s">
        <v>78</v>
      </c>
      <c r="C627" s="28" t="s">
        <v>13</v>
      </c>
      <c r="D627" s="29" t="s">
        <v>14</v>
      </c>
      <c r="E627" s="62">
        <f>E628+E629+E630+E631+E633+E634+E635+E636+E637</f>
        <v>10531</v>
      </c>
      <c r="F627" s="62">
        <f>F628+F629+F630+F631+F633+F634+F635+F636+F637+F1799</f>
        <v>32949.403812093013</v>
      </c>
      <c r="G627" s="62">
        <f t="shared" ref="G627:O627" si="171">G628+G629+G630+G631+G633+G634+G635+G636+G637</f>
        <v>10531</v>
      </c>
      <c r="H627" s="62">
        <f t="shared" si="171"/>
        <v>2622</v>
      </c>
      <c r="I627" s="62">
        <f t="shared" si="171"/>
        <v>2627</v>
      </c>
      <c r="J627" s="62">
        <f t="shared" si="171"/>
        <v>2627</v>
      </c>
      <c r="K627" s="62">
        <f t="shared" si="171"/>
        <v>2655</v>
      </c>
      <c r="L627" s="62">
        <f>L628+L629+L630+L631+L633+L634+L635+L636+L637+L1799</f>
        <v>32949.403812093013</v>
      </c>
      <c r="M627" s="62">
        <f t="shared" si="171"/>
        <v>7289.2195792834736</v>
      </c>
      <c r="N627" s="62">
        <f t="shared" si="171"/>
        <v>7302.1475033600345</v>
      </c>
      <c r="O627" s="62">
        <f t="shared" si="171"/>
        <v>7300.3185528608301</v>
      </c>
      <c r="P627" s="62">
        <f>P628+P629+P630+P631+P633+P634+P635+P636+P637+P1799</f>
        <v>11057.718176588683</v>
      </c>
      <c r="Q627" s="20">
        <f t="shared" si="166"/>
        <v>0</v>
      </c>
      <c r="R627" s="20">
        <f t="shared" si="167"/>
        <v>0</v>
      </c>
    </row>
    <row r="628" spans="2:18" s="21" customFormat="1" ht="15" customHeight="1" x14ac:dyDescent="0.25">
      <c r="B628" s="61"/>
      <c r="C628" s="22" t="s">
        <v>15</v>
      </c>
      <c r="D628" s="23" t="s">
        <v>14</v>
      </c>
      <c r="E628" s="64">
        <f>'[1]заб.без.стом.'!W$139</f>
        <v>4128</v>
      </c>
      <c r="F628" s="46">
        <f>'[1]заб.без.стом.'!EU$139</f>
        <v>12927.924076559941</v>
      </c>
      <c r="G628" s="47">
        <f>SUM(H628:K628)</f>
        <v>4128</v>
      </c>
      <c r="H628" s="47">
        <f>'[1]заб.без.стом.'!G$139</f>
        <v>1032</v>
      </c>
      <c r="I628" s="47">
        <f>'[1]заб.без.стом.'!K$139</f>
        <v>1032</v>
      </c>
      <c r="J628" s="47">
        <f>'[1]заб.без.стом.'!O$139</f>
        <v>1032</v>
      </c>
      <c r="K628" s="47">
        <f>'[1]заб.без.стом.'!V$139</f>
        <v>1032</v>
      </c>
      <c r="L628" s="46">
        <f>SUM(M628:P628)</f>
        <v>12927.924076559941</v>
      </c>
      <c r="M628" s="46">
        <f>'[1]заб.без.стом.'!BS$139</f>
        <v>3231.9810191399852</v>
      </c>
      <c r="N628" s="46">
        <f>'[1]заб.без.стом.'!CM$139</f>
        <v>3231.9810191399852</v>
      </c>
      <c r="O628" s="46">
        <f>'[1]заб.без.стом.'!DG$139</f>
        <v>3231.9810191399852</v>
      </c>
      <c r="P628" s="46">
        <f>'[1]заб.без.стом.'!EP$139</f>
        <v>3231.9810191399852</v>
      </c>
      <c r="Q628" s="20">
        <f t="shared" si="166"/>
        <v>0</v>
      </c>
      <c r="R628" s="20">
        <f t="shared" si="167"/>
        <v>0</v>
      </c>
    </row>
    <row r="629" spans="2:18" s="21" customFormat="1" ht="15" customHeight="1" x14ac:dyDescent="0.25">
      <c r="B629" s="61"/>
      <c r="C629" s="22" t="s">
        <v>16</v>
      </c>
      <c r="D629" s="23" t="s">
        <v>14</v>
      </c>
      <c r="E629" s="64">
        <f>'[1]заб.без.стом.'!W$141</f>
        <v>2000</v>
      </c>
      <c r="F629" s="46">
        <f>'[1]заб.без.стом.'!EU$141</f>
        <v>4058.7668612455627</v>
      </c>
      <c r="G629" s="47">
        <f t="shared" ref="G629:G637" si="172">SUM(H629:K629)</f>
        <v>2000</v>
      </c>
      <c r="H629" s="47">
        <f>'[1]заб.без.стом.'!G$141</f>
        <v>499</v>
      </c>
      <c r="I629" s="47">
        <f>'[1]заб.без.стом.'!K$141</f>
        <v>499</v>
      </c>
      <c r="J629" s="47">
        <f>'[1]заб.без.стом.'!O$141</f>
        <v>501</v>
      </c>
      <c r="K629" s="47">
        <f>'[1]заб.без.стом.'!V$141</f>
        <v>501</v>
      </c>
      <c r="L629" s="46">
        <f t="shared" ref="L629:L637" si="173">SUM(M629:P629)</f>
        <v>4058.7668612455627</v>
      </c>
      <c r="M629" s="46">
        <f>'[1]заб.без.стом.'!BS$141</f>
        <v>1012.6623318807679</v>
      </c>
      <c r="N629" s="46">
        <f>'[1]заб.без.стом.'!CM$141</f>
        <v>1012.6623318807679</v>
      </c>
      <c r="O629" s="46">
        <f>'[1]заб.без.стом.'!DG$141</f>
        <v>1016.7210987420134</v>
      </c>
      <c r="P629" s="46">
        <f>'[1]заб.без.стом.'!EP$141</f>
        <v>1016.7210987420134</v>
      </c>
      <c r="Q629" s="20">
        <f t="shared" si="166"/>
        <v>0</v>
      </c>
      <c r="R629" s="20">
        <f t="shared" si="167"/>
        <v>0</v>
      </c>
    </row>
    <row r="630" spans="2:18" s="21" customFormat="1" ht="15" customHeight="1" x14ac:dyDescent="0.25">
      <c r="B630" s="61"/>
      <c r="C630" s="22" t="s">
        <v>23</v>
      </c>
      <c r="D630" s="23" t="s">
        <v>14</v>
      </c>
      <c r="E630" s="64">
        <f>'[1]заб.без.стом.'!W$143</f>
        <v>880</v>
      </c>
      <c r="F630" s="46">
        <f>'[1]заб.без.стом.'!EU$143</f>
        <v>2248.8574905271712</v>
      </c>
      <c r="G630" s="47">
        <f t="shared" si="172"/>
        <v>880</v>
      </c>
      <c r="H630" s="47">
        <f>'[1]заб.без.стом.'!G$143</f>
        <v>219</v>
      </c>
      <c r="I630" s="47">
        <f>'[1]заб.без.стом.'!K$143</f>
        <v>221</v>
      </c>
      <c r="J630" s="47">
        <f>'[1]заб.без.стом.'!O$143</f>
        <v>221</v>
      </c>
      <c r="K630" s="47">
        <f>'[1]заб.без.стом.'!V$143</f>
        <v>219</v>
      </c>
      <c r="L630" s="46">
        <f t="shared" si="173"/>
        <v>2248.8574905271712</v>
      </c>
      <c r="M630" s="46">
        <f>'[1]заб.без.стом.'!BS$143</f>
        <v>559.65885275619382</v>
      </c>
      <c r="N630" s="46">
        <f>'[1]заб.без.стом.'!CM$143</f>
        <v>564.76989250739177</v>
      </c>
      <c r="O630" s="46">
        <f>'[1]заб.без.стом.'!DG$143</f>
        <v>564.76989250739177</v>
      </c>
      <c r="P630" s="46">
        <f>'[1]заб.без.стом.'!EP$143</f>
        <v>559.65885275619382</v>
      </c>
      <c r="Q630" s="20">
        <f t="shared" si="166"/>
        <v>0</v>
      </c>
      <c r="R630" s="20">
        <f t="shared" si="167"/>
        <v>0</v>
      </c>
    </row>
    <row r="631" spans="2:18" s="21" customFormat="1" ht="33.75" customHeight="1" x14ac:dyDescent="0.25">
      <c r="B631" s="61"/>
      <c r="C631" s="22" t="s">
        <v>18</v>
      </c>
      <c r="D631" s="23" t="s">
        <v>14</v>
      </c>
      <c r="E631" s="64">
        <f>'[1]заб.без.стом.'!W$144</f>
        <v>406</v>
      </c>
      <c r="F631" s="46">
        <f>'[1]заб.без.стом.'!EU$144</f>
        <v>1068.0569833018417</v>
      </c>
      <c r="G631" s="47">
        <f t="shared" si="172"/>
        <v>406</v>
      </c>
      <c r="H631" s="47">
        <f>'[1]заб.без.стом.'!G$144</f>
        <v>101</v>
      </c>
      <c r="I631" s="47">
        <f>'[1]заб.без.стом.'!K$144</f>
        <v>101</v>
      </c>
      <c r="J631" s="47">
        <f>'[1]заб.без.стом.'!O$144</f>
        <v>102</v>
      </c>
      <c r="K631" s="47">
        <f>'[1]заб.без.стом.'!V$144</f>
        <v>102</v>
      </c>
      <c r="L631" s="46">
        <f t="shared" si="173"/>
        <v>1068.0569833018415</v>
      </c>
      <c r="M631" s="46">
        <f>'[1]заб.без.стом.'!BS$144</f>
        <v>265.69890471301966</v>
      </c>
      <c r="N631" s="46">
        <f>'[1]заб.без.стом.'!CM$144</f>
        <v>265.69890471301966</v>
      </c>
      <c r="O631" s="46">
        <f>'[1]заб.без.стом.'!DG$144</f>
        <v>268.32958693790107</v>
      </c>
      <c r="P631" s="46">
        <f>'[1]заб.без.стом.'!EP$144</f>
        <v>268.32958693790107</v>
      </c>
      <c r="Q631" s="20">
        <f t="shared" si="166"/>
        <v>0</v>
      </c>
      <c r="R631" s="20">
        <f t="shared" si="167"/>
        <v>0</v>
      </c>
    </row>
    <row r="632" spans="2:18" s="21" customFormat="1" ht="33.75" customHeight="1" x14ac:dyDescent="0.25">
      <c r="B632" s="61"/>
      <c r="C632" s="22" t="s">
        <v>19</v>
      </c>
      <c r="D632" s="23" t="s">
        <v>14</v>
      </c>
      <c r="E632" s="64">
        <f>25+25</f>
        <v>50</v>
      </c>
      <c r="F632" s="46">
        <v>119.10724</v>
      </c>
      <c r="G632" s="47">
        <f t="shared" si="172"/>
        <v>50</v>
      </c>
      <c r="H632" s="47"/>
      <c r="I632" s="47">
        <v>25</v>
      </c>
      <c r="J632" s="47"/>
      <c r="K632" s="47">
        <v>25</v>
      </c>
      <c r="L632" s="46">
        <f t="shared" si="173"/>
        <v>119.10724</v>
      </c>
      <c r="M632" s="46"/>
      <c r="N632" s="46">
        <v>59.553620000000002</v>
      </c>
      <c r="O632" s="46"/>
      <c r="P632" s="46">
        <v>59.553620000000002</v>
      </c>
      <c r="Q632" s="20">
        <f t="shared" si="166"/>
        <v>0</v>
      </c>
      <c r="R632" s="20">
        <f t="shared" si="167"/>
        <v>0</v>
      </c>
    </row>
    <row r="633" spans="2:18" s="21" customFormat="1" ht="15" customHeight="1" x14ac:dyDescent="0.25">
      <c r="B633" s="61"/>
      <c r="C633" s="22" t="s">
        <v>20</v>
      </c>
      <c r="D633" s="23" t="s">
        <v>14</v>
      </c>
      <c r="E633" s="64">
        <f>'[1]заб.без.стом.'!W$145</f>
        <v>741</v>
      </c>
      <c r="F633" s="46">
        <f>'[1]заб.без.стом.'!EU$145</f>
        <v>1745.119425637027</v>
      </c>
      <c r="G633" s="47">
        <f t="shared" si="172"/>
        <v>741</v>
      </c>
      <c r="H633" s="47">
        <f>'[1]заб.без.стом.'!G$145</f>
        <v>186</v>
      </c>
      <c r="I633" s="47">
        <f>'[1]заб.без.стом.'!K$145</f>
        <v>186</v>
      </c>
      <c r="J633" s="47">
        <f>'[1]заб.без.стом.'!O$145</f>
        <v>186</v>
      </c>
      <c r="K633" s="47">
        <f>'[1]заб.без.стом.'!V$145</f>
        <v>183</v>
      </c>
      <c r="L633" s="46">
        <f t="shared" si="173"/>
        <v>1745.119425637027</v>
      </c>
      <c r="M633" s="46">
        <f>'[1]заб.без.стом.'!BS$145</f>
        <v>438.04617161739139</v>
      </c>
      <c r="N633" s="46">
        <f>'[1]заб.без.стом.'!CM$145</f>
        <v>438.04617161739139</v>
      </c>
      <c r="O633" s="46">
        <f>'[1]заб.без.стом.'!DG$145</f>
        <v>438.04617161739139</v>
      </c>
      <c r="P633" s="46">
        <f>'[1]заб.без.стом.'!EP$145</f>
        <v>430.98091078485282</v>
      </c>
      <c r="Q633" s="20">
        <f t="shared" si="166"/>
        <v>0</v>
      </c>
      <c r="R633" s="20">
        <f t="shared" si="167"/>
        <v>0</v>
      </c>
    </row>
    <row r="634" spans="2:18" s="21" customFormat="1" ht="15" customHeight="1" x14ac:dyDescent="0.25">
      <c r="B634" s="61"/>
      <c r="C634" s="22" t="s">
        <v>21</v>
      </c>
      <c r="D634" s="23" t="s">
        <v>14</v>
      </c>
      <c r="E634" s="64">
        <f>'[1]заб.без.стом.'!W$146</f>
        <v>1073</v>
      </c>
      <c r="F634" s="46">
        <f>'[1]заб.без.стом.'!EU$146</f>
        <v>4166.8753736299723</v>
      </c>
      <c r="G634" s="47">
        <f t="shared" si="172"/>
        <v>1073</v>
      </c>
      <c r="H634" s="47">
        <f>'[1]заб.без.стом.'!G$146</f>
        <v>260</v>
      </c>
      <c r="I634" s="47">
        <f>'[1]заб.без.стом.'!K$146</f>
        <v>260</v>
      </c>
      <c r="J634" s="47">
        <f>'[1]заб.без.стом.'!O$146</f>
        <v>259</v>
      </c>
      <c r="K634" s="47">
        <f>'[1]заб.без.стом.'!V$146</f>
        <v>294</v>
      </c>
      <c r="L634" s="46">
        <f t="shared" si="173"/>
        <v>4166.8753736299732</v>
      </c>
      <c r="M634" s="46">
        <f>'[1]заб.без.стом.'!BS$146</f>
        <v>1009.6808920259023</v>
      </c>
      <c r="N634" s="46">
        <f>'[1]заб.без.стом.'!CM$146</f>
        <v>1009.6808920259023</v>
      </c>
      <c r="O634" s="46">
        <f>'[1]заб.без.стом.'!DG$146</f>
        <v>1005.7975039796487</v>
      </c>
      <c r="P634" s="46">
        <f>'[1]заб.без.стом.'!EP$146</f>
        <v>1141.7160855985201</v>
      </c>
      <c r="Q634" s="20">
        <f t="shared" si="166"/>
        <v>0</v>
      </c>
      <c r="R634" s="20">
        <f t="shared" si="167"/>
        <v>0</v>
      </c>
    </row>
    <row r="635" spans="2:18" s="21" customFormat="1" ht="15" customHeight="1" x14ac:dyDescent="0.25">
      <c r="B635" s="61"/>
      <c r="C635" s="22" t="s">
        <v>25</v>
      </c>
      <c r="D635" s="23" t="s">
        <v>14</v>
      </c>
      <c r="E635" s="64">
        <f>'[1]заб.без.стом.'!W$147</f>
        <v>479</v>
      </c>
      <c r="F635" s="46">
        <f>'[1]заб.без.стом.'!EU$147</f>
        <v>1200.0921768744595</v>
      </c>
      <c r="G635" s="47">
        <f t="shared" si="172"/>
        <v>479</v>
      </c>
      <c r="H635" s="47">
        <f>'[1]заб.без.стом.'!G$147</f>
        <v>119</v>
      </c>
      <c r="I635" s="47">
        <f>'[1]заб.без.стом.'!K$147</f>
        <v>120</v>
      </c>
      <c r="J635" s="47">
        <f>'[1]заб.без.стом.'!O$147</f>
        <v>120</v>
      </c>
      <c r="K635" s="47">
        <f>'[1]заб.без.стом.'!V$147</f>
        <v>120</v>
      </c>
      <c r="L635" s="46">
        <f t="shared" si="173"/>
        <v>1200.0921768744597</v>
      </c>
      <c r="M635" s="46">
        <f>'[1]заб.без.стом.'!BS$147</f>
        <v>298.1439854865568</v>
      </c>
      <c r="N635" s="46">
        <f>'[1]заб.без.стом.'!CM$147</f>
        <v>300.64939712930095</v>
      </c>
      <c r="O635" s="46">
        <f>'[1]заб.без.стом.'!DG$147</f>
        <v>300.64939712930095</v>
      </c>
      <c r="P635" s="46">
        <f>'[1]заб.без.стом.'!EP$147</f>
        <v>300.64939712930095</v>
      </c>
      <c r="Q635" s="20">
        <f t="shared" si="166"/>
        <v>0</v>
      </c>
      <c r="R635" s="20">
        <f t="shared" si="167"/>
        <v>0</v>
      </c>
    </row>
    <row r="636" spans="2:18" s="21" customFormat="1" ht="15" customHeight="1" x14ac:dyDescent="0.25">
      <c r="B636" s="61"/>
      <c r="C636" s="22" t="s">
        <v>24</v>
      </c>
      <c r="D636" s="23" t="s">
        <v>14</v>
      </c>
      <c r="E636" s="64">
        <f>'[1]заб.без.стом.'!W$148</f>
        <v>435</v>
      </c>
      <c r="F636" s="46">
        <f>'[1]заб.без.стом.'!EU$148</f>
        <v>860.98471102903557</v>
      </c>
      <c r="G636" s="47">
        <f t="shared" si="172"/>
        <v>435</v>
      </c>
      <c r="H636" s="47">
        <f>'[1]заб.без.стом.'!G$148</f>
        <v>109</v>
      </c>
      <c r="I636" s="47">
        <f>'[1]заб.без.стом.'!K$148</f>
        <v>109</v>
      </c>
      <c r="J636" s="47">
        <f>'[1]заб.без.стом.'!O$148</f>
        <v>108</v>
      </c>
      <c r="K636" s="47">
        <f>'[1]заб.без.стом.'!V$148</f>
        <v>109</v>
      </c>
      <c r="L636" s="46">
        <f t="shared" si="173"/>
        <v>860.98471102903568</v>
      </c>
      <c r="M636" s="46">
        <f>'[1]заб.без.стом.'!BS$148</f>
        <v>215.74099655670088</v>
      </c>
      <c r="N636" s="46">
        <f>'[1]заб.без.стом.'!CM$148</f>
        <v>215.74099655670088</v>
      </c>
      <c r="O636" s="46">
        <f>'[1]заб.без.стом.'!DG$148</f>
        <v>213.76172135893299</v>
      </c>
      <c r="P636" s="46">
        <f>'[1]заб.без.стом.'!EP$148</f>
        <v>215.74099655670088</v>
      </c>
      <c r="Q636" s="20">
        <f t="shared" si="166"/>
        <v>0</v>
      </c>
      <c r="R636" s="20">
        <f t="shared" si="167"/>
        <v>0</v>
      </c>
    </row>
    <row r="637" spans="2:18" s="21" customFormat="1" ht="15" customHeight="1" x14ac:dyDescent="0.25">
      <c r="B637" s="61"/>
      <c r="C637" s="22" t="s">
        <v>22</v>
      </c>
      <c r="D637" s="23" t="s">
        <v>14</v>
      </c>
      <c r="E637" s="64">
        <f>'[1]заб.без.стом.'!W$149</f>
        <v>389</v>
      </c>
      <c r="F637" s="46">
        <f>'[1]заб.без.стом.'!EU$149</f>
        <v>1033.0814367691328</v>
      </c>
      <c r="G637" s="47">
        <f t="shared" si="172"/>
        <v>389</v>
      </c>
      <c r="H637" s="47">
        <f>'[1]заб.без.стом.'!G$149</f>
        <v>97</v>
      </c>
      <c r="I637" s="47">
        <f>'[1]заб.без.стом.'!K$149</f>
        <v>99</v>
      </c>
      <c r="J637" s="47">
        <f>'[1]заб.без.стом.'!O$149</f>
        <v>98</v>
      </c>
      <c r="K637" s="47">
        <f>'[1]заб.без.стом.'!V$149</f>
        <v>95</v>
      </c>
      <c r="L637" s="46">
        <f t="shared" si="173"/>
        <v>1033.0814367691328</v>
      </c>
      <c r="M637" s="46">
        <f>'[1]заб.без.стом.'!BS$149</f>
        <v>257.60642510695601</v>
      </c>
      <c r="N637" s="46">
        <f>'[1]заб.без.стом.'!CM$149</f>
        <v>262.9178977895736</v>
      </c>
      <c r="O637" s="46">
        <f>'[1]заб.без.стом.'!DG$149</f>
        <v>260.26216144826481</v>
      </c>
      <c r="P637" s="46">
        <f>'[1]заб.без.стом.'!EP$149</f>
        <v>252.29495242433833</v>
      </c>
      <c r="Q637" s="20">
        <f t="shared" si="166"/>
        <v>0</v>
      </c>
      <c r="R637" s="20">
        <f t="shared" si="167"/>
        <v>0</v>
      </c>
    </row>
    <row r="638" spans="2:18" s="21" customFormat="1" ht="15" customHeight="1" x14ac:dyDescent="0.25">
      <c r="B638" s="61"/>
      <c r="C638" s="28" t="s">
        <v>29</v>
      </c>
      <c r="D638" s="29" t="s">
        <v>14</v>
      </c>
      <c r="E638" s="62">
        <f>'[1]стом обр.'!W$28</f>
        <v>713</v>
      </c>
      <c r="F638" s="33">
        <f>'[1]стом обр.'!FL$28</f>
        <v>1389.9995774429572</v>
      </c>
      <c r="G638" s="48">
        <f>H638+I638+J638+K638</f>
        <v>713</v>
      </c>
      <c r="H638" s="48">
        <f>'[1]стом обр.'!G$28</f>
        <v>153</v>
      </c>
      <c r="I638" s="48">
        <f>'[1]стом обр.'!K$28</f>
        <v>153</v>
      </c>
      <c r="J638" s="48">
        <f>'[1]стом обр.'!O$28</f>
        <v>153</v>
      </c>
      <c r="K638" s="48">
        <f>'[1]стом обр.'!V$28</f>
        <v>254</v>
      </c>
      <c r="L638" s="33">
        <f>M638+N638+O638+P638</f>
        <v>1389.9995774429572</v>
      </c>
      <c r="M638" s="33">
        <f>'[1]стом обр.'!CJ$28</f>
        <v>298.27480413572573</v>
      </c>
      <c r="N638" s="33">
        <f>'[1]стом обр.'!DD$28</f>
        <v>298.27480413572573</v>
      </c>
      <c r="O638" s="33">
        <f>'[1]стом обр.'!DX$28</f>
        <v>298.27480413572573</v>
      </c>
      <c r="P638" s="33">
        <f>'[1]стом обр.'!FG$28</f>
        <v>495.17516503577997</v>
      </c>
      <c r="Q638" s="20">
        <f t="shared" si="166"/>
        <v>0</v>
      </c>
      <c r="R638" s="20">
        <f t="shared" si="167"/>
        <v>0</v>
      </c>
    </row>
    <row r="639" spans="2:18" s="21" customFormat="1" ht="15" customHeight="1" x14ac:dyDescent="0.25">
      <c r="B639" s="65"/>
      <c r="C639" s="28" t="s">
        <v>30</v>
      </c>
      <c r="D639" s="29" t="s">
        <v>31</v>
      </c>
      <c r="E639" s="62"/>
      <c r="F639" s="33"/>
      <c r="G639" s="48">
        <f>SUBTOTAL(9,H639:K639)</f>
        <v>0</v>
      </c>
      <c r="H639" s="48"/>
      <c r="I639" s="48"/>
      <c r="J639" s="48"/>
      <c r="K639" s="48"/>
      <c r="L639" s="33">
        <f>SUBTOTAL(9,M639:P639)</f>
        <v>0</v>
      </c>
      <c r="M639" s="33"/>
      <c r="N639" s="33"/>
      <c r="O639" s="33"/>
      <c r="P639" s="33"/>
      <c r="Q639" s="20">
        <f t="shared" si="166"/>
        <v>0</v>
      </c>
      <c r="R639" s="20">
        <f t="shared" si="167"/>
        <v>0</v>
      </c>
    </row>
    <row r="640" spans="2:18" s="21" customFormat="1" ht="15" customHeight="1" x14ac:dyDescent="0.25">
      <c r="B640" s="61"/>
      <c r="C640" s="28" t="s">
        <v>32</v>
      </c>
      <c r="D640" s="29" t="s">
        <v>33</v>
      </c>
      <c r="E640" s="62">
        <f>SUM(E641:E643)</f>
        <v>4304</v>
      </c>
      <c r="F640" s="62">
        <f t="shared" ref="F640:P640" si="174">SUM(F641:F643)</f>
        <v>5885.1202579299998</v>
      </c>
      <c r="G640" s="62">
        <f t="shared" si="174"/>
        <v>4304</v>
      </c>
      <c r="H640" s="62">
        <f t="shared" si="174"/>
        <v>1059</v>
      </c>
      <c r="I640" s="62">
        <f t="shared" si="174"/>
        <v>1067</v>
      </c>
      <c r="J640" s="62">
        <f t="shared" si="174"/>
        <v>1077</v>
      </c>
      <c r="K640" s="62">
        <f t="shared" si="174"/>
        <v>1101</v>
      </c>
      <c r="L640" s="62">
        <f t="shared" si="174"/>
        <v>5885.1202579299998</v>
      </c>
      <c r="M640" s="62">
        <f t="shared" si="174"/>
        <v>1442.3384553731998</v>
      </c>
      <c r="N640" s="62">
        <f t="shared" si="174"/>
        <v>1454.8853806984</v>
      </c>
      <c r="O640" s="62">
        <f t="shared" si="174"/>
        <v>1470.1553292287999</v>
      </c>
      <c r="P640" s="62">
        <f t="shared" si="174"/>
        <v>1517.7410926295997</v>
      </c>
      <c r="Q640" s="20">
        <f t="shared" si="166"/>
        <v>0</v>
      </c>
      <c r="R640" s="20">
        <f t="shared" si="167"/>
        <v>0</v>
      </c>
    </row>
    <row r="641" spans="2:18" s="21" customFormat="1" ht="15" customHeight="1" x14ac:dyDescent="0.25">
      <c r="B641" s="61"/>
      <c r="C641" s="34" t="s">
        <v>16</v>
      </c>
      <c r="D641" s="23" t="s">
        <v>33</v>
      </c>
      <c r="E641" s="64">
        <f>'[1]неотложка с коэф'!W$43</f>
        <v>1953</v>
      </c>
      <c r="F641" s="46">
        <f>'[1]неотложка с коэф'!EU$43</f>
        <v>2120.3841796956003</v>
      </c>
      <c r="G641" s="47">
        <f>SUM(H641:K641)</f>
        <v>1953</v>
      </c>
      <c r="H641" s="47">
        <f>'[1]неотложка с коэф'!G$43</f>
        <v>492</v>
      </c>
      <c r="I641" s="47">
        <f>'[1]неотложка с коэф'!K$43</f>
        <v>493</v>
      </c>
      <c r="J641" s="47">
        <f>'[1]неотложка с коэф'!O$43</f>
        <v>495</v>
      </c>
      <c r="K641" s="47">
        <f>'[1]неотложка с коэф'!V$43</f>
        <v>473</v>
      </c>
      <c r="L641" s="46">
        <f>SUM(M641:P641)</f>
        <v>2120.3841796956003</v>
      </c>
      <c r="M641" s="46">
        <f>'[1]неотложка с коэф'!BS$43</f>
        <v>534.1674431184</v>
      </c>
      <c r="N641" s="46">
        <f>'[1]неотложка с коэф'!CM$43</f>
        <v>535.25314930360014</v>
      </c>
      <c r="O641" s="46">
        <f>'[1]неотложка с коэф'!DG$43</f>
        <v>537.42456167400007</v>
      </c>
      <c r="P641" s="46">
        <f>'[1]неотложка с коэф'!EP$43</f>
        <v>513.53902559960011</v>
      </c>
      <c r="Q641" s="20">
        <f t="shared" si="166"/>
        <v>0</v>
      </c>
      <c r="R641" s="20">
        <f t="shared" si="167"/>
        <v>0</v>
      </c>
    </row>
    <row r="642" spans="2:18" s="21" customFormat="1" ht="15" customHeight="1" x14ac:dyDescent="0.25">
      <c r="B642" s="61"/>
      <c r="C642" s="34" t="s">
        <v>15</v>
      </c>
      <c r="D642" s="23" t="s">
        <v>33</v>
      </c>
      <c r="E642" s="64">
        <f>'[1]неотложка с коэф'!W$44</f>
        <v>2175</v>
      </c>
      <c r="F642" s="46">
        <f>'[1]неотложка с коэф'!EU$44</f>
        <v>3561.1645184999993</v>
      </c>
      <c r="G642" s="47">
        <f>SUM(H642:K642)</f>
        <v>2175</v>
      </c>
      <c r="H642" s="47">
        <f>'[1]неотложка с коэф'!G$44</f>
        <v>525</v>
      </c>
      <c r="I642" s="47">
        <f>'[1]неотложка с коэф'!K$44</f>
        <v>532</v>
      </c>
      <c r="J642" s="47">
        <f>'[1]неотложка с коэф'!O$44</f>
        <v>540</v>
      </c>
      <c r="K642" s="47">
        <f>'[1]неотложка с коэф'!V$44</f>
        <v>578</v>
      </c>
      <c r="L642" s="46">
        <f>SUM(M642:P642)</f>
        <v>3561.1645184999993</v>
      </c>
      <c r="M642" s="46">
        <f>'[1]неотложка с коэф'!BS$44</f>
        <v>859.59143549999987</v>
      </c>
      <c r="N642" s="46">
        <f>'[1]неотложка с коэф'!CM$44</f>
        <v>871.0526546399999</v>
      </c>
      <c r="O642" s="46">
        <f>'[1]неотложка с коэф'!DG$44</f>
        <v>884.15119079999988</v>
      </c>
      <c r="P642" s="46">
        <f>'[1]неотложка с коэф'!EP$44</f>
        <v>946.36923755999976</v>
      </c>
      <c r="Q642" s="20">
        <f t="shared" si="166"/>
        <v>0</v>
      </c>
      <c r="R642" s="20">
        <f t="shared" si="167"/>
        <v>0</v>
      </c>
    </row>
    <row r="643" spans="2:18" s="21" customFormat="1" ht="15" customHeight="1" x14ac:dyDescent="0.25">
      <c r="B643" s="61"/>
      <c r="C643" s="34" t="s">
        <v>20</v>
      </c>
      <c r="D643" s="23" t="s">
        <v>33</v>
      </c>
      <c r="E643" s="64">
        <f>'[1]неотложка с коэф'!W$45</f>
        <v>176</v>
      </c>
      <c r="F643" s="46">
        <f>'[1]неотложка с коэф'!EU$45</f>
        <v>203.57155973439998</v>
      </c>
      <c r="G643" s="47">
        <f>SUM(H643:K643)</f>
        <v>176</v>
      </c>
      <c r="H643" s="47">
        <f>'[1]неотложка с коэф'!G$45</f>
        <v>42</v>
      </c>
      <c r="I643" s="47">
        <f>'[1]неотложка с коэф'!K$45</f>
        <v>42</v>
      </c>
      <c r="J643" s="47">
        <f>'[1]неотложка с коэф'!O$45</f>
        <v>42</v>
      </c>
      <c r="K643" s="47">
        <f>'[1]неотложка с коэф'!V$45</f>
        <v>50</v>
      </c>
      <c r="L643" s="46">
        <f>SUM(M643:P643)</f>
        <v>203.57155973440001</v>
      </c>
      <c r="M643" s="46">
        <f>'[1]неотложка с коэф'!BS$45</f>
        <v>48.579576754800001</v>
      </c>
      <c r="N643" s="46">
        <f>'[1]неотложка с коэф'!CM$45</f>
        <v>48.579576754800001</v>
      </c>
      <c r="O643" s="46">
        <f>'[1]неотложка с коэф'!DG$45</f>
        <v>48.579576754800001</v>
      </c>
      <c r="P643" s="46">
        <f>'[1]неотложка с коэф'!EP$45</f>
        <v>57.832829469999993</v>
      </c>
      <c r="Q643" s="20">
        <f t="shared" si="166"/>
        <v>0</v>
      </c>
      <c r="R643" s="20">
        <f t="shared" si="167"/>
        <v>0</v>
      </c>
    </row>
    <row r="644" spans="2:18" s="21" customFormat="1" ht="15" customHeight="1" x14ac:dyDescent="0.25">
      <c r="B644" s="61"/>
      <c r="C644" s="28" t="s">
        <v>34</v>
      </c>
      <c r="D644" s="29" t="s">
        <v>33</v>
      </c>
      <c r="E644" s="62">
        <f>SUM(E645:E650)</f>
        <v>1776</v>
      </c>
      <c r="F644" s="62">
        <f t="shared" ref="F644:P644" si="175">SUM(F645:F650)</f>
        <v>3898.1161022700007</v>
      </c>
      <c r="G644" s="62">
        <f t="shared" si="175"/>
        <v>1776</v>
      </c>
      <c r="H644" s="62">
        <f t="shared" si="175"/>
        <v>437</v>
      </c>
      <c r="I644" s="62">
        <f t="shared" si="175"/>
        <v>441</v>
      </c>
      <c r="J644" s="62">
        <f t="shared" si="175"/>
        <v>454</v>
      </c>
      <c r="K644" s="62">
        <f t="shared" si="175"/>
        <v>444</v>
      </c>
      <c r="L644" s="62">
        <f t="shared" si="175"/>
        <v>3898.1161022699998</v>
      </c>
      <c r="M644" s="62">
        <f t="shared" si="175"/>
        <v>959.89396893000003</v>
      </c>
      <c r="N644" s="62">
        <f t="shared" si="175"/>
        <v>971.09043759000019</v>
      </c>
      <c r="O644" s="62">
        <f t="shared" si="175"/>
        <v>994.75786332000007</v>
      </c>
      <c r="P644" s="62">
        <f t="shared" si="175"/>
        <v>972.37383242999988</v>
      </c>
      <c r="Q644" s="20">
        <f t="shared" si="166"/>
        <v>0</v>
      </c>
      <c r="R644" s="20">
        <f t="shared" si="167"/>
        <v>0</v>
      </c>
    </row>
    <row r="645" spans="2:18" s="21" customFormat="1" ht="15" customHeight="1" x14ac:dyDescent="0.25">
      <c r="B645" s="61"/>
      <c r="C645" s="55" t="s">
        <v>15</v>
      </c>
      <c r="D645" s="23" t="s">
        <v>33</v>
      </c>
      <c r="E645" s="64">
        <f>[1]ДНХБ!W$119</f>
        <v>340</v>
      </c>
      <c r="F645" s="46">
        <f>[1]ДНХБ!EI$119</f>
        <v>952.77078000000017</v>
      </c>
      <c r="G645" s="47">
        <f t="shared" ref="G645:G650" si="176">SUM(H645:K645)</f>
        <v>340</v>
      </c>
      <c r="H645" s="47">
        <f>[1]ДНХБ!G$119</f>
        <v>84</v>
      </c>
      <c r="I645" s="47">
        <f>[1]ДНХБ!K$119</f>
        <v>87</v>
      </c>
      <c r="J645" s="47">
        <f>[1]ДНХБ!O$119</f>
        <v>84</v>
      </c>
      <c r="K645" s="47">
        <f>[1]ДНХБ!V$119</f>
        <v>85</v>
      </c>
      <c r="L645" s="46">
        <f t="shared" ref="L645:L650" si="177">SUM(M645:P645)</f>
        <v>952.77078000000006</v>
      </c>
      <c r="M645" s="46">
        <f>[1]ДНХБ!BG$119</f>
        <v>235.39042800000001</v>
      </c>
      <c r="N645" s="46">
        <f>[1]ДНХБ!CA$119</f>
        <v>243.79722900000007</v>
      </c>
      <c r="O645" s="46">
        <f>[1]ДНХБ!CU$119</f>
        <v>235.39042800000004</v>
      </c>
      <c r="P645" s="46">
        <f>[1]ДНХБ!ED$119</f>
        <v>238.19269500000001</v>
      </c>
      <c r="Q645" s="20">
        <f t="shared" si="166"/>
        <v>0</v>
      </c>
      <c r="R645" s="20">
        <f t="shared" si="167"/>
        <v>0</v>
      </c>
    </row>
    <row r="646" spans="2:18" s="21" customFormat="1" ht="15" customHeight="1" x14ac:dyDescent="0.25">
      <c r="B646" s="61"/>
      <c r="C646" s="55" t="s">
        <v>16</v>
      </c>
      <c r="D646" s="23" t="s">
        <v>33</v>
      </c>
      <c r="E646" s="64">
        <f>[1]ДНХБ!W$120</f>
        <v>912</v>
      </c>
      <c r="F646" s="46">
        <f>[1]ДНХБ!EI$120</f>
        <v>1694.6651030399998</v>
      </c>
      <c r="G646" s="47">
        <f t="shared" si="176"/>
        <v>912</v>
      </c>
      <c r="H646" s="47">
        <f>[1]ДНХБ!G$120</f>
        <v>225</v>
      </c>
      <c r="I646" s="47">
        <f>[1]ДНХБ!K$120</f>
        <v>225</v>
      </c>
      <c r="J646" s="47">
        <f>[1]ДНХБ!O$120</f>
        <v>229</v>
      </c>
      <c r="K646" s="47">
        <f>[1]ДНХБ!V$120</f>
        <v>233</v>
      </c>
      <c r="L646" s="46">
        <f t="shared" si="177"/>
        <v>1694.6651030400001</v>
      </c>
      <c r="M646" s="46">
        <f>[1]ДНХБ!BG$120</f>
        <v>418.09171950000001</v>
      </c>
      <c r="N646" s="46">
        <f>[1]ДНХБ!CA$120</f>
        <v>418.09171950000001</v>
      </c>
      <c r="O646" s="46">
        <f>[1]ДНХБ!CU$120</f>
        <v>425.52446118000006</v>
      </c>
      <c r="P646" s="46">
        <f>[1]ДНХБ!ED$120</f>
        <v>432.95720286000005</v>
      </c>
      <c r="Q646" s="20">
        <f t="shared" si="166"/>
        <v>0</v>
      </c>
      <c r="R646" s="20">
        <f t="shared" si="167"/>
        <v>0</v>
      </c>
    </row>
    <row r="647" spans="2:18" s="21" customFormat="1" ht="15" customHeight="1" x14ac:dyDescent="0.25">
      <c r="B647" s="61"/>
      <c r="C647" s="55" t="s">
        <v>23</v>
      </c>
      <c r="D647" s="23" t="s">
        <v>33</v>
      </c>
      <c r="E647" s="64">
        <f>[1]ДНХБ!W$121</f>
        <v>134</v>
      </c>
      <c r="F647" s="46">
        <f>[1]ДНХБ!EI$121</f>
        <v>295.39630536000004</v>
      </c>
      <c r="G647" s="47">
        <f t="shared" si="176"/>
        <v>134</v>
      </c>
      <c r="H647" s="47">
        <f>[1]ДНХБ!G$121</f>
        <v>30</v>
      </c>
      <c r="I647" s="47">
        <f>[1]ДНХБ!K$121</f>
        <v>30</v>
      </c>
      <c r="J647" s="47">
        <f>[1]ДНХБ!O$121</f>
        <v>44</v>
      </c>
      <c r="K647" s="47">
        <f>[1]ДНХБ!V$121</f>
        <v>30</v>
      </c>
      <c r="L647" s="46">
        <f t="shared" si="177"/>
        <v>295.39630536000004</v>
      </c>
      <c r="M647" s="46">
        <f>[1]ДНХБ!BG$121</f>
        <v>66.133501200000012</v>
      </c>
      <c r="N647" s="46">
        <f>[1]ДНХБ!CA$121</f>
        <v>66.133501200000012</v>
      </c>
      <c r="O647" s="46">
        <f>[1]ДНХБ!CU$121</f>
        <v>96.995801760000006</v>
      </c>
      <c r="P647" s="46">
        <f>[1]ДНХБ!ED$121</f>
        <v>66.133501200000012</v>
      </c>
      <c r="Q647" s="20">
        <f t="shared" si="166"/>
        <v>0</v>
      </c>
      <c r="R647" s="20">
        <f t="shared" si="167"/>
        <v>0</v>
      </c>
    </row>
    <row r="648" spans="2:18" s="21" customFormat="1" ht="15" customHeight="1" x14ac:dyDescent="0.25">
      <c r="B648" s="61"/>
      <c r="C648" s="55" t="s">
        <v>18</v>
      </c>
      <c r="D648" s="23" t="s">
        <v>33</v>
      </c>
      <c r="E648" s="64">
        <f>[1]ДНХБ!W$122</f>
        <v>95</v>
      </c>
      <c r="F648" s="46">
        <f>[1]ДНХБ!EI$122</f>
        <v>265.01842770000007</v>
      </c>
      <c r="G648" s="47">
        <f t="shared" si="176"/>
        <v>95</v>
      </c>
      <c r="H648" s="47">
        <f>[1]ДНХБ!G$122</f>
        <v>23</v>
      </c>
      <c r="I648" s="47">
        <f>[1]ДНХБ!K$122</f>
        <v>24</v>
      </c>
      <c r="J648" s="47">
        <f>[1]ДНХБ!O$122</f>
        <v>25</v>
      </c>
      <c r="K648" s="47">
        <f>[1]ДНХБ!V$122</f>
        <v>23</v>
      </c>
      <c r="L648" s="46">
        <f t="shared" si="177"/>
        <v>265.01842770000002</v>
      </c>
      <c r="M648" s="46">
        <f>[1]ДНХБ!BG$122</f>
        <v>64.162356180000003</v>
      </c>
      <c r="N648" s="46">
        <f>[1]ДНХБ!CA$122</f>
        <v>66.95202384000001</v>
      </c>
      <c r="O648" s="46">
        <f>[1]ДНХБ!CU$122</f>
        <v>69.741691500000002</v>
      </c>
      <c r="P648" s="46">
        <f>[1]ДНХБ!ED$122</f>
        <v>64.162356180000003</v>
      </c>
      <c r="Q648" s="20">
        <f t="shared" si="166"/>
        <v>0</v>
      </c>
      <c r="R648" s="20">
        <f t="shared" si="167"/>
        <v>0</v>
      </c>
    </row>
    <row r="649" spans="2:18" s="21" customFormat="1" ht="15" customHeight="1" x14ac:dyDescent="0.25">
      <c r="B649" s="61"/>
      <c r="C649" s="55" t="s">
        <v>20</v>
      </c>
      <c r="D649" s="23" t="s">
        <v>33</v>
      </c>
      <c r="E649" s="64">
        <f>[1]ДНХБ!W$123</f>
        <v>122</v>
      </c>
      <c r="F649" s="46">
        <f>[1]ДНХБ!EI$123</f>
        <v>241.51327277999999</v>
      </c>
      <c r="G649" s="47">
        <f t="shared" si="176"/>
        <v>122</v>
      </c>
      <c r="H649" s="47">
        <f>[1]ДНХБ!G$123</f>
        <v>30</v>
      </c>
      <c r="I649" s="47">
        <f>[1]ДНХБ!K$123</f>
        <v>30</v>
      </c>
      <c r="J649" s="47">
        <f>[1]ДНХБ!O$123</f>
        <v>32</v>
      </c>
      <c r="K649" s="47">
        <f>[1]ДНХБ!V$123</f>
        <v>30</v>
      </c>
      <c r="L649" s="46">
        <f t="shared" si="177"/>
        <v>241.51327278000002</v>
      </c>
      <c r="M649" s="46">
        <f>[1]ДНХБ!BG$123</f>
        <v>59.3885097</v>
      </c>
      <c r="N649" s="46">
        <f>[1]ДНХБ!CA$123</f>
        <v>59.3885097</v>
      </c>
      <c r="O649" s="46">
        <f>[1]ДНХБ!CU$123</f>
        <v>63.347743680000008</v>
      </c>
      <c r="P649" s="46">
        <f>[1]ДНХБ!ED$123</f>
        <v>59.3885097</v>
      </c>
      <c r="Q649" s="20">
        <f t="shared" si="166"/>
        <v>0</v>
      </c>
      <c r="R649" s="20">
        <f t="shared" si="167"/>
        <v>0</v>
      </c>
    </row>
    <row r="650" spans="2:18" s="21" customFormat="1" ht="15" customHeight="1" x14ac:dyDescent="0.25">
      <c r="B650" s="61"/>
      <c r="C650" s="55" t="s">
        <v>21</v>
      </c>
      <c r="D650" s="23" t="s">
        <v>33</v>
      </c>
      <c r="E650" s="64">
        <f>[1]ДНХБ!W$124</f>
        <v>173</v>
      </c>
      <c r="F650" s="46">
        <f>[1]ДНХБ!EI$124</f>
        <v>448.75221339000007</v>
      </c>
      <c r="G650" s="47">
        <f t="shared" si="176"/>
        <v>173</v>
      </c>
      <c r="H650" s="47">
        <f>[1]ДНХБ!G$124</f>
        <v>45</v>
      </c>
      <c r="I650" s="47">
        <f>[1]ДНХБ!K$124</f>
        <v>45</v>
      </c>
      <c r="J650" s="47">
        <f>[1]ДНХБ!O$124</f>
        <v>40</v>
      </c>
      <c r="K650" s="47">
        <f>[1]ДНХБ!V$124</f>
        <v>43</v>
      </c>
      <c r="L650" s="46">
        <f t="shared" si="177"/>
        <v>448.75221338999995</v>
      </c>
      <c r="M650" s="46">
        <f>[1]ДНХБ!BG$124</f>
        <v>116.72745435</v>
      </c>
      <c r="N650" s="46">
        <f>[1]ДНХБ!CA$124</f>
        <v>116.72745435</v>
      </c>
      <c r="O650" s="46">
        <f>[1]ДНХБ!CU$124</f>
        <v>103.75773720000001</v>
      </c>
      <c r="P650" s="46">
        <f>[1]ДНХБ!ED$124</f>
        <v>111.53956749</v>
      </c>
      <c r="Q650" s="20">
        <f t="shared" si="166"/>
        <v>0</v>
      </c>
      <c r="R650" s="20">
        <f t="shared" si="167"/>
        <v>0</v>
      </c>
    </row>
    <row r="651" spans="2:18" s="21" customFormat="1" ht="15" customHeight="1" x14ac:dyDescent="0.25">
      <c r="B651" s="61"/>
      <c r="C651" s="28" t="s">
        <v>36</v>
      </c>
      <c r="D651" s="29" t="s">
        <v>33</v>
      </c>
      <c r="E651" s="62">
        <f>SUM(E652:E654)</f>
        <v>2304</v>
      </c>
      <c r="F651" s="62">
        <f t="shared" ref="F651:P651" si="178">SUM(F652:F654)</f>
        <v>11024.73216</v>
      </c>
      <c r="G651" s="62">
        <f t="shared" si="178"/>
        <v>2304</v>
      </c>
      <c r="H651" s="62">
        <f t="shared" si="178"/>
        <v>576</v>
      </c>
      <c r="I651" s="62">
        <f t="shared" si="178"/>
        <v>576</v>
      </c>
      <c r="J651" s="62">
        <f t="shared" si="178"/>
        <v>576</v>
      </c>
      <c r="K651" s="62">
        <f t="shared" si="178"/>
        <v>576</v>
      </c>
      <c r="L651" s="62">
        <f t="shared" si="178"/>
        <v>11024.73216</v>
      </c>
      <c r="M651" s="62">
        <f t="shared" si="178"/>
        <v>2756.1830399999999</v>
      </c>
      <c r="N651" s="62">
        <f t="shared" si="178"/>
        <v>2756.1830399999999</v>
      </c>
      <c r="O651" s="62">
        <f t="shared" si="178"/>
        <v>2756.1830399999999</v>
      </c>
      <c r="P651" s="62">
        <f t="shared" si="178"/>
        <v>2756.1830399999999</v>
      </c>
      <c r="Q651" s="20">
        <f t="shared" si="166"/>
        <v>0</v>
      </c>
      <c r="R651" s="20">
        <f t="shared" si="167"/>
        <v>0</v>
      </c>
    </row>
    <row r="652" spans="2:18" s="21" customFormat="1" ht="15" customHeight="1" x14ac:dyDescent="0.25">
      <c r="B652" s="61"/>
      <c r="C652" s="36" t="s">
        <v>37</v>
      </c>
      <c r="D652" s="23" t="s">
        <v>33</v>
      </c>
      <c r="E652" s="64">
        <f>[1]ФАП!W$46</f>
        <v>1012</v>
      </c>
      <c r="F652" s="46">
        <f>[1]ФАП!EP$46</f>
        <v>4848.5733059685863</v>
      </c>
      <c r="G652" s="47">
        <f>SUM(H652:K652)</f>
        <v>1012</v>
      </c>
      <c r="H652" s="47">
        <f>[1]ФАП!G$46</f>
        <v>253</v>
      </c>
      <c r="I652" s="47">
        <f>[1]ФАП!K$46</f>
        <v>253</v>
      </c>
      <c r="J652" s="47">
        <f>[1]ФАП!O$46</f>
        <v>253</v>
      </c>
      <c r="K652" s="47">
        <f>[1]ФАП!V$46</f>
        <v>253</v>
      </c>
      <c r="L652" s="47">
        <f>SUM(M652:P652)</f>
        <v>4848.5733059685863</v>
      </c>
      <c r="M652" s="46">
        <f>[1]ФАП!BN$46</f>
        <v>1212.1433264921466</v>
      </c>
      <c r="N652" s="46">
        <f>[1]ФАП!CH$46</f>
        <v>1212.1433264921466</v>
      </c>
      <c r="O652" s="46">
        <f>[1]ФАП!DB$46</f>
        <v>1212.1433264921466</v>
      </c>
      <c r="P652" s="46">
        <f>[1]ФАП!EK$46</f>
        <v>1212.1433264921466</v>
      </c>
      <c r="Q652" s="20">
        <f t="shared" si="166"/>
        <v>0</v>
      </c>
      <c r="R652" s="20">
        <f t="shared" si="167"/>
        <v>0</v>
      </c>
    </row>
    <row r="653" spans="2:18" s="21" customFormat="1" ht="15" customHeight="1" x14ac:dyDescent="0.25">
      <c r="B653" s="61"/>
      <c r="C653" s="36" t="s">
        <v>38</v>
      </c>
      <c r="D653" s="23" t="s">
        <v>33</v>
      </c>
      <c r="E653" s="64">
        <f>[1]ФАП!W$47</f>
        <v>999</v>
      </c>
      <c r="F653" s="46">
        <f>[1]ФАП!EP$47</f>
        <v>4790.8521951832463</v>
      </c>
      <c r="G653" s="47">
        <f>SUM(H653:K653)</f>
        <v>999</v>
      </c>
      <c r="H653" s="47">
        <f>[1]ФАП!G$47</f>
        <v>250</v>
      </c>
      <c r="I653" s="47">
        <f>[1]ФАП!K$47</f>
        <v>249</v>
      </c>
      <c r="J653" s="47">
        <f>[1]ФАП!O$47</f>
        <v>250</v>
      </c>
      <c r="K653" s="47">
        <f>[1]ФАП!V$47</f>
        <v>250</v>
      </c>
      <c r="L653" s="47">
        <f t="shared" ref="L653:L654" si="179">SUM(M653:P653)</f>
        <v>4790.8521951832463</v>
      </c>
      <c r="M653" s="46">
        <f>[1]ФАП!BN$47</f>
        <v>1197.7130487958116</v>
      </c>
      <c r="N653" s="46">
        <f>[1]ФАП!CH$47</f>
        <v>1197.7130487958116</v>
      </c>
      <c r="O653" s="46">
        <f>[1]ФАП!DB$47</f>
        <v>1197.7130487958116</v>
      </c>
      <c r="P653" s="46">
        <f>[1]ФАП!$EK$47</f>
        <v>1197.7130487958116</v>
      </c>
      <c r="Q653" s="20">
        <f t="shared" si="166"/>
        <v>0</v>
      </c>
      <c r="R653" s="20">
        <f t="shared" si="167"/>
        <v>0</v>
      </c>
    </row>
    <row r="654" spans="2:18" s="21" customFormat="1" ht="15" customHeight="1" x14ac:dyDescent="0.25">
      <c r="B654" s="61"/>
      <c r="C654" s="36" t="s">
        <v>39</v>
      </c>
      <c r="D654" s="23" t="s">
        <v>33</v>
      </c>
      <c r="E654" s="64">
        <f>[1]ФАП!W$48</f>
        <v>293</v>
      </c>
      <c r="F654" s="46">
        <f>[1]ФАП!EP$48</f>
        <v>1385.3066588481674</v>
      </c>
      <c r="G654" s="47">
        <f>SUM(H654:K654)</f>
        <v>293</v>
      </c>
      <c r="H654" s="47">
        <f>[1]ФАП!G$48</f>
        <v>73</v>
      </c>
      <c r="I654" s="47">
        <f>[1]ФАП!K$48</f>
        <v>74</v>
      </c>
      <c r="J654" s="47">
        <f>[1]ФАП!O$48</f>
        <v>73</v>
      </c>
      <c r="K654" s="47">
        <f>[1]ФАП!V$48</f>
        <v>73</v>
      </c>
      <c r="L654" s="47">
        <f t="shared" si="179"/>
        <v>1385.3066588481674</v>
      </c>
      <c r="M654" s="46">
        <f>[1]ФАП!BN$48</f>
        <v>346.32666471204186</v>
      </c>
      <c r="N654" s="46">
        <f>[1]ФАП!CH$48</f>
        <v>346.32666471204186</v>
      </c>
      <c r="O654" s="46">
        <f>[1]ФАП!DB$48</f>
        <v>346.32666471204186</v>
      </c>
      <c r="P654" s="46">
        <f>[1]ФАП!EK$48</f>
        <v>346.32666471204186</v>
      </c>
      <c r="Q654" s="20">
        <f t="shared" si="166"/>
        <v>0</v>
      </c>
      <c r="R654" s="20">
        <f t="shared" si="167"/>
        <v>0</v>
      </c>
    </row>
    <row r="655" spans="2:18" s="21" customFormat="1" ht="15" customHeight="1" x14ac:dyDescent="0.25">
      <c r="B655" s="61"/>
      <c r="C655" s="28" t="s">
        <v>40</v>
      </c>
      <c r="D655" s="29" t="s">
        <v>33</v>
      </c>
      <c r="E655" s="62">
        <f>SUM(E656:E662)</f>
        <v>5815</v>
      </c>
      <c r="F655" s="62">
        <f t="shared" ref="F655:P655" si="180">SUM(F656:F662)</f>
        <v>1771.2628079999999</v>
      </c>
      <c r="G655" s="62">
        <f t="shared" si="180"/>
        <v>5815</v>
      </c>
      <c r="H655" s="62">
        <f t="shared" si="180"/>
        <v>1308</v>
      </c>
      <c r="I655" s="62">
        <f t="shared" si="180"/>
        <v>1311</v>
      </c>
      <c r="J655" s="62">
        <f t="shared" si="180"/>
        <v>1397</v>
      </c>
      <c r="K655" s="62">
        <f t="shared" si="180"/>
        <v>1799</v>
      </c>
      <c r="L655" s="62">
        <f t="shared" si="180"/>
        <v>1771.2628079999999</v>
      </c>
      <c r="M655" s="62">
        <f t="shared" si="180"/>
        <v>393.14982000000003</v>
      </c>
      <c r="N655" s="62">
        <f t="shared" si="180"/>
        <v>393.89862399999998</v>
      </c>
      <c r="O655" s="62">
        <f t="shared" si="180"/>
        <v>418.83903599999996</v>
      </c>
      <c r="P655" s="62">
        <f t="shared" si="180"/>
        <v>565.37532800000008</v>
      </c>
      <c r="Q655" s="20">
        <f t="shared" si="166"/>
        <v>0</v>
      </c>
      <c r="R655" s="20">
        <f t="shared" si="167"/>
        <v>0</v>
      </c>
    </row>
    <row r="656" spans="2:18" s="21" customFormat="1" ht="15" customHeight="1" x14ac:dyDescent="0.25">
      <c r="B656" s="61"/>
      <c r="C656" s="37" t="s">
        <v>15</v>
      </c>
      <c r="D656" s="23" t="s">
        <v>33</v>
      </c>
      <c r="E656" s="64">
        <f>'[1]разовые без стом'!W$124</f>
        <v>2466</v>
      </c>
      <c r="F656" s="46">
        <f>'[1]разовые без стом'!EV$124</f>
        <v>890.71919999999989</v>
      </c>
      <c r="G656" s="47">
        <f>SUM(H656:K656)</f>
        <v>2466</v>
      </c>
      <c r="H656" s="47">
        <f>'[1]разовые без стом'!G$124</f>
        <v>507</v>
      </c>
      <c r="I656" s="47">
        <f>'[1]разовые без стом'!K$124</f>
        <v>507</v>
      </c>
      <c r="J656" s="47">
        <f>'[1]разовые без стом'!O$124</f>
        <v>507</v>
      </c>
      <c r="K656" s="47">
        <f>'[1]разовые без стом'!V$124</f>
        <v>945</v>
      </c>
      <c r="L656" s="46">
        <f>SUM(M656:P656)</f>
        <v>890.7192</v>
      </c>
      <c r="M656" s="46">
        <f>'[1]разовые без стом'!BP$124</f>
        <v>183.1284</v>
      </c>
      <c r="N656" s="46">
        <f>'[1]разовые без стом'!CL$124</f>
        <v>183.12839999999997</v>
      </c>
      <c r="O656" s="46">
        <f>'[1]разовые без стом'!DH$124</f>
        <v>183.12839999999997</v>
      </c>
      <c r="P656" s="46">
        <f>'[1]разовые без стом'!EQ$124</f>
        <v>341.334</v>
      </c>
      <c r="Q656" s="20">
        <f t="shared" si="166"/>
        <v>0</v>
      </c>
      <c r="R656" s="20">
        <f t="shared" si="167"/>
        <v>0</v>
      </c>
    </row>
    <row r="657" spans="2:18" s="21" customFormat="1" ht="15" customHeight="1" x14ac:dyDescent="0.25">
      <c r="B657" s="61"/>
      <c r="C657" s="37" t="s">
        <v>16</v>
      </c>
      <c r="D657" s="23" t="s">
        <v>33</v>
      </c>
      <c r="E657" s="64">
        <f>'[1]разовые без стом'!W$125</f>
        <v>1909</v>
      </c>
      <c r="F657" s="46">
        <f>'[1]разовые без стом'!EV$125</f>
        <v>457.22840800000006</v>
      </c>
      <c r="G657" s="47">
        <f t="shared" ref="G657:G662" si="181">SUM(H657:K657)</f>
        <v>1909</v>
      </c>
      <c r="H657" s="47">
        <f>'[1]разовые без стом'!G$125</f>
        <v>477</v>
      </c>
      <c r="I657" s="47">
        <f>'[1]разовые без стом'!K$125</f>
        <v>477</v>
      </c>
      <c r="J657" s="47">
        <f>'[1]разовые без стом'!O$125</f>
        <v>478</v>
      </c>
      <c r="K657" s="47">
        <f>'[1]разовые без стом'!V$125</f>
        <v>477</v>
      </c>
      <c r="L657" s="46">
        <f t="shared" ref="L657:L662" si="182">SUM(M657:P657)</f>
        <v>457.22840800000006</v>
      </c>
      <c r="M657" s="46">
        <f>'[1]разовые без стом'!BP$125</f>
        <v>114.247224</v>
      </c>
      <c r="N657" s="46">
        <f>'[1]разовые без стом'!CL$125</f>
        <v>114.24722400000002</v>
      </c>
      <c r="O657" s="46">
        <f>'[1]разовые без стом'!DH$125</f>
        <v>114.48673600000001</v>
      </c>
      <c r="P657" s="46">
        <f>'[1]разовые без стом'!EQ$125</f>
        <v>114.24722400000002</v>
      </c>
      <c r="Q657" s="20">
        <f t="shared" si="166"/>
        <v>0</v>
      </c>
      <c r="R657" s="20">
        <f t="shared" si="167"/>
        <v>0</v>
      </c>
    </row>
    <row r="658" spans="2:18" s="21" customFormat="1" ht="15" customHeight="1" x14ac:dyDescent="0.25">
      <c r="B658" s="61"/>
      <c r="C658" s="37" t="s">
        <v>23</v>
      </c>
      <c r="D658" s="23" t="s">
        <v>33</v>
      </c>
      <c r="E658" s="64">
        <f>'[1]разовые без стом'!W$126</f>
        <v>500</v>
      </c>
      <c r="F658" s="46">
        <f>'[1]разовые без стом'!EV$126</f>
        <v>142.072</v>
      </c>
      <c r="G658" s="47">
        <f t="shared" si="181"/>
        <v>500</v>
      </c>
      <c r="H658" s="47">
        <f>'[1]разовые без стом'!G$126</f>
        <v>112</v>
      </c>
      <c r="I658" s="47">
        <f>'[1]разовые без стом'!K$126</f>
        <v>114</v>
      </c>
      <c r="J658" s="47">
        <f>'[1]разовые без стом'!O$126</f>
        <v>161</v>
      </c>
      <c r="K658" s="47">
        <f>'[1]разовые без стом'!V$126</f>
        <v>113</v>
      </c>
      <c r="L658" s="46">
        <f t="shared" si="182"/>
        <v>142.072</v>
      </c>
      <c r="M658" s="46">
        <f>'[1]разовые без стом'!BP$126</f>
        <v>31.824128000000002</v>
      </c>
      <c r="N658" s="46">
        <f>'[1]разовые без стом'!CL$126</f>
        <v>32.392416000000004</v>
      </c>
      <c r="O658" s="46">
        <f>'[1]разовые без стом'!DH$126</f>
        <v>45.747184000000004</v>
      </c>
      <c r="P658" s="46">
        <f>'[1]разовые без стом'!EQ$126</f>
        <v>32.108271999999999</v>
      </c>
      <c r="Q658" s="20">
        <f t="shared" si="166"/>
        <v>0</v>
      </c>
      <c r="R658" s="20">
        <f t="shared" si="167"/>
        <v>0</v>
      </c>
    </row>
    <row r="659" spans="2:18" s="21" customFormat="1" ht="15" customHeight="1" x14ac:dyDescent="0.25">
      <c r="B659" s="61"/>
      <c r="C659" s="37" t="s">
        <v>18</v>
      </c>
      <c r="D659" s="23" t="s">
        <v>33</v>
      </c>
      <c r="E659" s="64">
        <f>'[1]разовые без стом'!W$127</f>
        <v>220</v>
      </c>
      <c r="F659" s="46">
        <f>'[1]разовые без стом'!EV$127</f>
        <v>79.10672000000001</v>
      </c>
      <c r="G659" s="47">
        <f t="shared" si="181"/>
        <v>220</v>
      </c>
      <c r="H659" s="47">
        <f>'[1]разовые без стом'!G$127</f>
        <v>52</v>
      </c>
      <c r="I659" s="47">
        <f>'[1]разовые без стом'!K$127</f>
        <v>51</v>
      </c>
      <c r="J659" s="47">
        <f>'[1]разовые без стом'!O$127</f>
        <v>65</v>
      </c>
      <c r="K659" s="47">
        <f>'[1]разовые без стом'!V$127</f>
        <v>52</v>
      </c>
      <c r="L659" s="46">
        <f t="shared" si="182"/>
        <v>79.10672000000001</v>
      </c>
      <c r="M659" s="46">
        <f>'[1]разовые без стом'!BP$127</f>
        <v>18.697952000000001</v>
      </c>
      <c r="N659" s="46">
        <f>'[1]разовые без стом'!CL$127</f>
        <v>18.338376000000004</v>
      </c>
      <c r="O659" s="46">
        <f>'[1]разовые без стом'!DH$127</f>
        <v>23.372440000000005</v>
      </c>
      <c r="P659" s="46">
        <f>'[1]разовые без стом'!EQ$127</f>
        <v>18.697952000000001</v>
      </c>
      <c r="Q659" s="20">
        <f t="shared" si="166"/>
        <v>0</v>
      </c>
      <c r="R659" s="20">
        <f t="shared" si="167"/>
        <v>0</v>
      </c>
    </row>
    <row r="660" spans="2:18" s="21" customFormat="1" ht="15" customHeight="1" x14ac:dyDescent="0.25">
      <c r="B660" s="61"/>
      <c r="C660" s="37" t="s">
        <v>20</v>
      </c>
      <c r="D660" s="23" t="s">
        <v>33</v>
      </c>
      <c r="E660" s="64">
        <f>'[1]разовые без стом'!W$128</f>
        <v>299</v>
      </c>
      <c r="F660" s="46">
        <f>'[1]разовые без стом'!EV$128</f>
        <v>76.294035999999991</v>
      </c>
      <c r="G660" s="47">
        <f t="shared" si="181"/>
        <v>299</v>
      </c>
      <c r="H660" s="47">
        <f>'[1]разовые без стом'!G$128</f>
        <v>70</v>
      </c>
      <c r="I660" s="47">
        <f>'[1]разовые без стом'!K$128</f>
        <v>70</v>
      </c>
      <c r="J660" s="47">
        <f>'[1]разовые без стом'!O$128</f>
        <v>90</v>
      </c>
      <c r="K660" s="47">
        <f>'[1]разовые без стом'!V$128</f>
        <v>69</v>
      </c>
      <c r="L660" s="46">
        <f t="shared" si="182"/>
        <v>76.294036000000006</v>
      </c>
      <c r="M660" s="46">
        <f>'[1]разовые без стом'!BP$128</f>
        <v>17.86148</v>
      </c>
      <c r="N660" s="46">
        <f>'[1]разовые без стом'!CL$128</f>
        <v>17.86148</v>
      </c>
      <c r="O660" s="46">
        <f>'[1]разовые без стом'!DH$128</f>
        <v>22.964759999999998</v>
      </c>
      <c r="P660" s="46">
        <f>'[1]разовые без стом'!EQ$128</f>
        <v>17.606316</v>
      </c>
      <c r="Q660" s="20">
        <f t="shared" si="166"/>
        <v>0</v>
      </c>
      <c r="R660" s="20">
        <f t="shared" si="167"/>
        <v>0</v>
      </c>
    </row>
    <row r="661" spans="2:18" s="21" customFormat="1" ht="15" customHeight="1" x14ac:dyDescent="0.25">
      <c r="B661" s="61"/>
      <c r="C661" s="37" t="s">
        <v>41</v>
      </c>
      <c r="D661" s="23" t="s">
        <v>33</v>
      </c>
      <c r="E661" s="64">
        <f>'[1]разовые без стом'!W$129</f>
        <v>305</v>
      </c>
      <c r="F661" s="46">
        <f>'[1]разовые без стом'!EV$129</f>
        <v>101.97614</v>
      </c>
      <c r="G661" s="47">
        <f t="shared" si="181"/>
        <v>305</v>
      </c>
      <c r="H661" s="47">
        <f>'[1]разовые без стом'!G$129</f>
        <v>69</v>
      </c>
      <c r="I661" s="47">
        <f>'[1]разовые без стом'!K$129</f>
        <v>70</v>
      </c>
      <c r="J661" s="47">
        <f>'[1]разовые без стом'!O$129</f>
        <v>73</v>
      </c>
      <c r="K661" s="47">
        <f>'[1]разовые без стом'!V$129</f>
        <v>93</v>
      </c>
      <c r="L661" s="46">
        <f t="shared" si="182"/>
        <v>101.97613999999999</v>
      </c>
      <c r="M661" s="46">
        <f>'[1]разовые без стом'!BP$129</f>
        <v>23.070011999999995</v>
      </c>
      <c r="N661" s="46">
        <f>'[1]разовые без стом'!CL$129</f>
        <v>23.404359999999993</v>
      </c>
      <c r="O661" s="46">
        <f>'[1]разовые без стом'!DH$129</f>
        <v>24.407404</v>
      </c>
      <c r="P661" s="46">
        <f>'[1]разовые без стом'!EQ$129</f>
        <v>31.094363999999999</v>
      </c>
      <c r="Q661" s="20">
        <f t="shared" si="166"/>
        <v>0</v>
      </c>
      <c r="R661" s="20">
        <f t="shared" si="167"/>
        <v>0</v>
      </c>
    </row>
    <row r="662" spans="2:18" s="21" customFormat="1" ht="15" customHeight="1" x14ac:dyDescent="0.25">
      <c r="B662" s="61"/>
      <c r="C662" s="37" t="s">
        <v>22</v>
      </c>
      <c r="D662" s="23" t="s">
        <v>33</v>
      </c>
      <c r="E662" s="64">
        <f>'[1]разовые без стом'!W$130</f>
        <v>116</v>
      </c>
      <c r="F662" s="46">
        <f>'[1]разовые без стом'!EV$130</f>
        <v>23.866304000000003</v>
      </c>
      <c r="G662" s="47">
        <f t="shared" si="181"/>
        <v>116</v>
      </c>
      <c r="H662" s="47">
        <f>'[1]разовые без стом'!G$130</f>
        <v>21</v>
      </c>
      <c r="I662" s="47">
        <f>'[1]разовые без стом'!K$130</f>
        <v>22</v>
      </c>
      <c r="J662" s="47">
        <f>'[1]разовые без стом'!O$130</f>
        <v>23</v>
      </c>
      <c r="K662" s="47">
        <f>'[1]разовые без стом'!V$130</f>
        <v>50</v>
      </c>
      <c r="L662" s="46">
        <f t="shared" si="182"/>
        <v>23.866304</v>
      </c>
      <c r="M662" s="46">
        <f>'[1]разовые без стом'!BP$130</f>
        <v>4.3206239999999996</v>
      </c>
      <c r="N662" s="46">
        <f>'[1]разовые без стом'!$CL130</f>
        <v>4.5263679999999997</v>
      </c>
      <c r="O662" s="46">
        <f>'[1]разовые без стом'!DH$130</f>
        <v>4.7321119999999999</v>
      </c>
      <c r="P662" s="46">
        <f>'[1]разовые без стом'!EQ$130</f>
        <v>10.2872</v>
      </c>
      <c r="Q662" s="20">
        <f t="shared" si="166"/>
        <v>0</v>
      </c>
      <c r="R662" s="20">
        <f t="shared" si="167"/>
        <v>0</v>
      </c>
    </row>
    <row r="663" spans="2:18" s="21" customFormat="1" ht="15" customHeight="1" x14ac:dyDescent="0.25">
      <c r="B663" s="61"/>
      <c r="C663" s="28" t="s">
        <v>42</v>
      </c>
      <c r="D663" s="29" t="s">
        <v>33</v>
      </c>
      <c r="E663" s="62">
        <f>SUM(E664:E672)</f>
        <v>2779</v>
      </c>
      <c r="F663" s="62">
        <f t="shared" ref="F663:P663" si="183">SUM(F664:F672)</f>
        <v>337.19584800000001</v>
      </c>
      <c r="G663" s="62">
        <f t="shared" si="183"/>
        <v>2779</v>
      </c>
      <c r="H663" s="62">
        <f t="shared" si="183"/>
        <v>682</v>
      </c>
      <c r="I663" s="62">
        <f t="shared" si="183"/>
        <v>685</v>
      </c>
      <c r="J663" s="62">
        <f t="shared" si="183"/>
        <v>685</v>
      </c>
      <c r="K663" s="62">
        <f t="shared" si="183"/>
        <v>727</v>
      </c>
      <c r="L663" s="62">
        <f t="shared" si="183"/>
        <v>337.19584800000001</v>
      </c>
      <c r="M663" s="62">
        <f t="shared" si="183"/>
        <v>82.548443999999989</v>
      </c>
      <c r="N663" s="62">
        <f t="shared" si="183"/>
        <v>82.797852000000006</v>
      </c>
      <c r="O663" s="62">
        <f t="shared" si="183"/>
        <v>82.797852000000006</v>
      </c>
      <c r="P663" s="62">
        <f t="shared" si="183"/>
        <v>89.051699999999997</v>
      </c>
      <c r="Q663" s="20">
        <f t="shared" si="166"/>
        <v>0</v>
      </c>
      <c r="R663" s="20">
        <f t="shared" si="167"/>
        <v>0</v>
      </c>
    </row>
    <row r="664" spans="2:18" s="21" customFormat="1" ht="15" customHeight="1" x14ac:dyDescent="0.25">
      <c r="B664" s="61"/>
      <c r="C664" s="35" t="s">
        <v>16</v>
      </c>
      <c r="D664" s="23" t="s">
        <v>33</v>
      </c>
      <c r="E664" s="64">
        <f>[1]иные!W$118</f>
        <v>408</v>
      </c>
      <c r="F664" s="46">
        <f>[1]иные!EK$118</f>
        <v>41.880384000000006</v>
      </c>
      <c r="G664" s="47">
        <f>SUM(H664:K664)</f>
        <v>408</v>
      </c>
      <c r="H664" s="47">
        <f>[1]иные!G$118</f>
        <v>102</v>
      </c>
      <c r="I664" s="47">
        <f>[1]иные!K$118</f>
        <v>102</v>
      </c>
      <c r="J664" s="47">
        <f>[1]иные!O$118</f>
        <v>102</v>
      </c>
      <c r="K664" s="47">
        <f>[1]иные!V$118</f>
        <v>102</v>
      </c>
      <c r="L664" s="46">
        <f>SUM(M664:P664)</f>
        <v>41.880384000000006</v>
      </c>
      <c r="M664" s="46">
        <f>[1]иные!BI$118</f>
        <v>10.470096000000002</v>
      </c>
      <c r="N664" s="46">
        <f>[1]иные!CC$118</f>
        <v>10.470096000000002</v>
      </c>
      <c r="O664" s="46">
        <f>[1]иные!CW$118</f>
        <v>10.470096000000002</v>
      </c>
      <c r="P664" s="46">
        <f>[1]иные!EF$118</f>
        <v>10.470096000000002</v>
      </c>
      <c r="Q664" s="20">
        <f t="shared" si="166"/>
        <v>0</v>
      </c>
      <c r="R664" s="20">
        <f t="shared" si="167"/>
        <v>0</v>
      </c>
    </row>
    <row r="665" spans="2:18" s="21" customFormat="1" ht="15" customHeight="1" x14ac:dyDescent="0.25">
      <c r="B665" s="61"/>
      <c r="C665" s="35" t="s">
        <v>15</v>
      </c>
      <c r="D665" s="23" t="s">
        <v>33</v>
      </c>
      <c r="E665" s="64">
        <f>[1]иные!W$119</f>
        <v>576</v>
      </c>
      <c r="F665" s="46">
        <f>[1]иные!EK$119</f>
        <v>89.1648</v>
      </c>
      <c r="G665" s="47">
        <f t="shared" ref="G665:G672" si="184">SUM(H665:K665)</f>
        <v>576</v>
      </c>
      <c r="H665" s="47">
        <f>[1]иные!G$119</f>
        <v>144</v>
      </c>
      <c r="I665" s="47">
        <f>[1]иные!K$119</f>
        <v>144</v>
      </c>
      <c r="J665" s="47">
        <f>[1]иные!O$119</f>
        <v>144</v>
      </c>
      <c r="K665" s="47">
        <f>[1]иные!V$119</f>
        <v>144</v>
      </c>
      <c r="L665" s="46">
        <f t="shared" ref="L665:L672" si="185">SUM(M665:P665)</f>
        <v>89.1648</v>
      </c>
      <c r="M665" s="46">
        <f>[1]иные!BI$119</f>
        <v>22.2912</v>
      </c>
      <c r="N665" s="46">
        <f>[1]иные!CC$119</f>
        <v>22.2912</v>
      </c>
      <c r="O665" s="46">
        <f>[1]иные!CW$119</f>
        <v>22.2912</v>
      </c>
      <c r="P665" s="46">
        <f>[1]иные!EF$119</f>
        <v>22.2912</v>
      </c>
      <c r="Q665" s="20">
        <f t="shared" si="166"/>
        <v>0</v>
      </c>
      <c r="R665" s="20">
        <f t="shared" si="167"/>
        <v>0</v>
      </c>
    </row>
    <row r="666" spans="2:18" s="21" customFormat="1" ht="15" customHeight="1" x14ac:dyDescent="0.25">
      <c r="B666" s="61"/>
      <c r="C666" s="35" t="s">
        <v>23</v>
      </c>
      <c r="D666" s="23" t="s">
        <v>33</v>
      </c>
      <c r="E666" s="64">
        <f>[1]иные!W$120</f>
        <v>300</v>
      </c>
      <c r="F666" s="46">
        <f>[1]иные!EK$120</f>
        <v>36.532799999999995</v>
      </c>
      <c r="G666" s="47">
        <f t="shared" si="184"/>
        <v>300</v>
      </c>
      <c r="H666" s="47">
        <f>[1]иные!G$120</f>
        <v>75</v>
      </c>
      <c r="I666" s="47">
        <f>[1]иные!K$120</f>
        <v>75</v>
      </c>
      <c r="J666" s="47">
        <f>[1]иные!O$120</f>
        <v>75</v>
      </c>
      <c r="K666" s="47">
        <f>[1]иные!V$120</f>
        <v>75</v>
      </c>
      <c r="L666" s="46">
        <f t="shared" si="185"/>
        <v>36.532799999999995</v>
      </c>
      <c r="M666" s="46">
        <f>[1]иные!BI$120</f>
        <v>9.1331999999999987</v>
      </c>
      <c r="N666" s="46">
        <f>[1]иные!CC$120</f>
        <v>9.1331999999999987</v>
      </c>
      <c r="O666" s="46">
        <f>[1]иные!CW$120</f>
        <v>9.1331999999999987</v>
      </c>
      <c r="P666" s="46">
        <f>[1]иные!EF$120</f>
        <v>9.1331999999999987</v>
      </c>
      <c r="Q666" s="20">
        <f t="shared" si="166"/>
        <v>0</v>
      </c>
      <c r="R666" s="20">
        <f t="shared" si="167"/>
        <v>0</v>
      </c>
    </row>
    <row r="667" spans="2:18" s="21" customFormat="1" ht="15" customHeight="1" x14ac:dyDescent="0.25">
      <c r="B667" s="61"/>
      <c r="C667" s="35" t="s">
        <v>18</v>
      </c>
      <c r="D667" s="23" t="s">
        <v>33</v>
      </c>
      <c r="E667" s="64">
        <f>[1]иные!W$121</f>
        <v>288</v>
      </c>
      <c r="F667" s="46">
        <f>[1]иные!EK$121</f>
        <v>44.381951999999998</v>
      </c>
      <c r="G667" s="47">
        <f t="shared" si="184"/>
        <v>288</v>
      </c>
      <c r="H667" s="47">
        <f>[1]иные!G$121</f>
        <v>72</v>
      </c>
      <c r="I667" s="47">
        <f>[1]иные!K$121</f>
        <v>72</v>
      </c>
      <c r="J667" s="47">
        <f>[1]иные!O$121</f>
        <v>72</v>
      </c>
      <c r="K667" s="47">
        <f>[1]иные!V$121</f>
        <v>72</v>
      </c>
      <c r="L667" s="46">
        <f t="shared" si="185"/>
        <v>44.381951999999998</v>
      </c>
      <c r="M667" s="46">
        <f>[1]иные!BI$121</f>
        <v>11.095488</v>
      </c>
      <c r="N667" s="46">
        <f>[1]иные!CC$121</f>
        <v>11.095488</v>
      </c>
      <c r="O667" s="46">
        <f>[1]иные!CW$121</f>
        <v>11.095488</v>
      </c>
      <c r="P667" s="46">
        <f>[1]иные!EF$121</f>
        <v>11.095488</v>
      </c>
      <c r="Q667" s="20">
        <f t="shared" si="166"/>
        <v>0</v>
      </c>
      <c r="R667" s="20">
        <f t="shared" si="167"/>
        <v>0</v>
      </c>
    </row>
    <row r="668" spans="2:18" s="21" customFormat="1" ht="15" customHeight="1" x14ac:dyDescent="0.25">
      <c r="B668" s="61"/>
      <c r="C668" s="35" t="s">
        <v>20</v>
      </c>
      <c r="D668" s="23" t="s">
        <v>33</v>
      </c>
      <c r="E668" s="64">
        <f>[1]иные!W$122</f>
        <v>288</v>
      </c>
      <c r="F668" s="46">
        <f>[1]иные!EK$122</f>
        <v>31.494527999999995</v>
      </c>
      <c r="G668" s="47">
        <f t="shared" si="184"/>
        <v>288</v>
      </c>
      <c r="H668" s="47">
        <f>[1]иные!G$122</f>
        <v>72</v>
      </c>
      <c r="I668" s="47">
        <f>[1]иные!K$122</f>
        <v>72</v>
      </c>
      <c r="J668" s="47">
        <f>[1]иные!O$122</f>
        <v>72</v>
      </c>
      <c r="K668" s="47">
        <f>[1]иные!V$122</f>
        <v>72</v>
      </c>
      <c r="L668" s="46">
        <f t="shared" si="185"/>
        <v>31.494527999999995</v>
      </c>
      <c r="M668" s="46">
        <f>[1]иные!BI$122</f>
        <v>7.8736319999999989</v>
      </c>
      <c r="N668" s="46">
        <f>[1]иные!CC$122</f>
        <v>7.8736319999999989</v>
      </c>
      <c r="O668" s="46">
        <f>[1]иные!CW$122</f>
        <v>7.8736319999999989</v>
      </c>
      <c r="P668" s="46">
        <f>[1]иные!EF$122</f>
        <v>7.8736319999999989</v>
      </c>
      <c r="Q668" s="20">
        <f t="shared" si="166"/>
        <v>0</v>
      </c>
      <c r="R668" s="20">
        <f t="shared" si="167"/>
        <v>0</v>
      </c>
    </row>
    <row r="669" spans="2:18" s="21" customFormat="1" ht="15" customHeight="1" x14ac:dyDescent="0.25">
      <c r="B669" s="61"/>
      <c r="C669" s="35" t="s">
        <v>21</v>
      </c>
      <c r="D669" s="23" t="s">
        <v>33</v>
      </c>
      <c r="E669" s="64">
        <f>[1]иные!W$123</f>
        <v>298</v>
      </c>
      <c r="F669" s="46">
        <f>[1]иные!EK$123</f>
        <v>42.701015999999996</v>
      </c>
      <c r="G669" s="47">
        <f t="shared" si="184"/>
        <v>298</v>
      </c>
      <c r="H669" s="47">
        <f>[1]иные!G$123</f>
        <v>63</v>
      </c>
      <c r="I669" s="47">
        <f>[1]иные!K$123</f>
        <v>63</v>
      </c>
      <c r="J669" s="47">
        <f>[1]иные!O$123</f>
        <v>63</v>
      </c>
      <c r="K669" s="47">
        <f>[1]иные!V$123</f>
        <v>109</v>
      </c>
      <c r="L669" s="46">
        <f t="shared" si="185"/>
        <v>42.701015999999996</v>
      </c>
      <c r="M669" s="46">
        <f>[1]иные!BI$123</f>
        <v>9.0273959999999995</v>
      </c>
      <c r="N669" s="46">
        <f>[1]иные!CC$123</f>
        <v>9.0273959999999995</v>
      </c>
      <c r="O669" s="46">
        <f>[1]иные!CW$123</f>
        <v>9.0273959999999995</v>
      </c>
      <c r="P669" s="46">
        <f>[1]иные!EF$123</f>
        <v>15.618827999999997</v>
      </c>
      <c r="Q669" s="20">
        <f t="shared" si="166"/>
        <v>0</v>
      </c>
      <c r="R669" s="20">
        <f t="shared" si="167"/>
        <v>0</v>
      </c>
    </row>
    <row r="670" spans="2:18" s="21" customFormat="1" ht="15" customHeight="1" x14ac:dyDescent="0.25">
      <c r="B670" s="61"/>
      <c r="C670" s="35" t="s">
        <v>25</v>
      </c>
      <c r="D670" s="23" t="s">
        <v>33</v>
      </c>
      <c r="E670" s="64">
        <f>[1]иные!W$124</f>
        <v>204</v>
      </c>
      <c r="F670" s="46">
        <f>[1]иные!EK$124</f>
        <v>17.385696000000003</v>
      </c>
      <c r="G670" s="47">
        <f t="shared" si="184"/>
        <v>204</v>
      </c>
      <c r="H670" s="47">
        <f>[1]иные!G$124</f>
        <v>51</v>
      </c>
      <c r="I670" s="47">
        <f>[1]иные!K$124</f>
        <v>51</v>
      </c>
      <c r="J670" s="47">
        <f>[1]иные!O$124</f>
        <v>51</v>
      </c>
      <c r="K670" s="47">
        <f>[1]иные!V$124</f>
        <v>51</v>
      </c>
      <c r="L670" s="46">
        <f t="shared" si="185"/>
        <v>17.385696000000003</v>
      </c>
      <c r="M670" s="46">
        <f>[1]иные!BI$124</f>
        <v>4.3464240000000007</v>
      </c>
      <c r="N670" s="46">
        <f>[1]иные!CC$124</f>
        <v>4.3464240000000007</v>
      </c>
      <c r="O670" s="46">
        <f>[1]иные!CW$124</f>
        <v>4.3464240000000007</v>
      </c>
      <c r="P670" s="46">
        <f>[1]иные!EF$124</f>
        <v>4.3464240000000007</v>
      </c>
      <c r="Q670" s="20">
        <f t="shared" si="166"/>
        <v>0</v>
      </c>
      <c r="R670" s="20">
        <f t="shared" si="167"/>
        <v>0</v>
      </c>
    </row>
    <row r="671" spans="2:18" s="21" customFormat="1" ht="15" customHeight="1" x14ac:dyDescent="0.25">
      <c r="B671" s="61"/>
      <c r="C671" s="35" t="s">
        <v>24</v>
      </c>
      <c r="D671" s="23" t="s">
        <v>33</v>
      </c>
      <c r="E671" s="64">
        <f>[1]иные!W$125</f>
        <v>206</v>
      </c>
      <c r="F671" s="46">
        <f>[1]иные!EK$125</f>
        <v>15.049536000000002</v>
      </c>
      <c r="G671" s="47">
        <f t="shared" si="184"/>
        <v>206</v>
      </c>
      <c r="H671" s="47">
        <f>[1]иные!G$125</f>
        <v>51</v>
      </c>
      <c r="I671" s="47">
        <f>[1]иные!K$125</f>
        <v>52</v>
      </c>
      <c r="J671" s="47">
        <f>[1]иные!O$125</f>
        <v>52</v>
      </c>
      <c r="K671" s="47">
        <f>[1]иные!V$125</f>
        <v>51</v>
      </c>
      <c r="L671" s="46">
        <f t="shared" si="185"/>
        <v>15.049536</v>
      </c>
      <c r="M671" s="46">
        <f>[1]иные!BI$125</f>
        <v>3.7258560000000003</v>
      </c>
      <c r="N671" s="46">
        <f>[1]иные!CC$125</f>
        <v>3.7989120000000001</v>
      </c>
      <c r="O671" s="46">
        <f>[1]иные!CW$125</f>
        <v>3.7989120000000001</v>
      </c>
      <c r="P671" s="46">
        <f>[1]иные!EF$125</f>
        <v>3.7258560000000003</v>
      </c>
      <c r="Q671" s="20">
        <f t="shared" si="166"/>
        <v>0</v>
      </c>
      <c r="R671" s="20">
        <f t="shared" si="167"/>
        <v>0</v>
      </c>
    </row>
    <row r="672" spans="2:18" s="21" customFormat="1" ht="15" customHeight="1" x14ac:dyDescent="0.25">
      <c r="B672" s="61"/>
      <c r="C672" s="35" t="s">
        <v>22</v>
      </c>
      <c r="D672" s="23" t="s">
        <v>33</v>
      </c>
      <c r="E672" s="64">
        <f>[1]иные!W$126</f>
        <v>211</v>
      </c>
      <c r="F672" s="46">
        <f>[1]иные!EK$126</f>
        <v>18.605136000000002</v>
      </c>
      <c r="G672" s="47">
        <f t="shared" si="184"/>
        <v>211</v>
      </c>
      <c r="H672" s="47">
        <f>[1]иные!G$126</f>
        <v>52</v>
      </c>
      <c r="I672" s="47">
        <f>[1]иные!K$126</f>
        <v>54</v>
      </c>
      <c r="J672" s="47">
        <f>[1]иные!O$126</f>
        <v>54</v>
      </c>
      <c r="K672" s="47">
        <f>[1]иные!V$126</f>
        <v>51</v>
      </c>
      <c r="L672" s="46">
        <f t="shared" si="185"/>
        <v>18.605136000000002</v>
      </c>
      <c r="M672" s="46">
        <f>[1]иные!BI$126</f>
        <v>4.5851520000000008</v>
      </c>
      <c r="N672" s="46">
        <f>[1]иные!CC$126</f>
        <v>4.7615040000000004</v>
      </c>
      <c r="O672" s="46">
        <f>[1]иные!CW$126</f>
        <v>4.7615040000000004</v>
      </c>
      <c r="P672" s="46">
        <f>[1]иные!EF$126</f>
        <v>4.496976000000001</v>
      </c>
      <c r="Q672" s="20">
        <f t="shared" si="166"/>
        <v>0</v>
      </c>
      <c r="R672" s="20">
        <f t="shared" si="167"/>
        <v>0</v>
      </c>
    </row>
    <row r="673" spans="2:18" s="21" customFormat="1" ht="15" customHeight="1" x14ac:dyDescent="0.25">
      <c r="B673" s="61"/>
      <c r="C673" s="28" t="s">
        <v>43</v>
      </c>
      <c r="D673" s="29" t="s">
        <v>33</v>
      </c>
      <c r="E673" s="62">
        <f>E674+E675</f>
        <v>348</v>
      </c>
      <c r="F673" s="62">
        <f t="shared" ref="F673:P673" si="186">F674+F675</f>
        <v>253.81889279999996</v>
      </c>
      <c r="G673" s="62">
        <f t="shared" si="186"/>
        <v>348</v>
      </c>
      <c r="H673" s="62">
        <f t="shared" si="186"/>
        <v>78</v>
      </c>
      <c r="I673" s="62">
        <f t="shared" si="186"/>
        <v>80</v>
      </c>
      <c r="J673" s="62">
        <f t="shared" si="186"/>
        <v>59</v>
      </c>
      <c r="K673" s="62">
        <f t="shared" si="186"/>
        <v>131</v>
      </c>
      <c r="L673" s="62">
        <f t="shared" si="186"/>
        <v>253.81889279999996</v>
      </c>
      <c r="M673" s="62">
        <f t="shared" si="186"/>
        <v>56.646881279999995</v>
      </c>
      <c r="N673" s="62">
        <f t="shared" si="186"/>
        <v>58.056007679999993</v>
      </c>
      <c r="O673" s="62">
        <f t="shared" si="186"/>
        <v>43.260180479999995</v>
      </c>
      <c r="P673" s="62">
        <f t="shared" si="186"/>
        <v>95.855823359999988</v>
      </c>
      <c r="Q673" s="20">
        <f t="shared" si="166"/>
        <v>0</v>
      </c>
      <c r="R673" s="20">
        <f t="shared" si="167"/>
        <v>0</v>
      </c>
    </row>
    <row r="674" spans="2:18" s="21" customFormat="1" ht="15" customHeight="1" x14ac:dyDescent="0.25">
      <c r="B674" s="61"/>
      <c r="C674" s="37" t="s">
        <v>44</v>
      </c>
      <c r="D674" s="23" t="s">
        <v>33</v>
      </c>
      <c r="E674" s="64">
        <f>'[1]проф.пос. по стом. '!W$38</f>
        <v>245</v>
      </c>
      <c r="F674" s="46">
        <f>'[1]проф.пос. по стом. '!FB$38</f>
        <v>181.24888319999997</v>
      </c>
      <c r="G674" s="47">
        <f>SUM(H674:K674)</f>
        <v>245</v>
      </c>
      <c r="H674" s="47">
        <f>'[1]проф.пос. по стом. '!G$38</f>
        <v>48</v>
      </c>
      <c r="I674" s="47">
        <f>'[1]проф.пос. по стом. '!K$38</f>
        <v>48</v>
      </c>
      <c r="J674" s="47">
        <f>'[1]проф.пос. по стом. '!O$38</f>
        <v>48</v>
      </c>
      <c r="K674" s="47">
        <f>'[1]проф.пос. по стом. '!V$38</f>
        <v>101</v>
      </c>
      <c r="L674" s="46">
        <f>SUM(M674:P674)</f>
        <v>181.24888319999997</v>
      </c>
      <c r="M674" s="46">
        <f>'[1]проф.пос. по стом. '!BZ$38</f>
        <v>35.509985279999995</v>
      </c>
      <c r="N674" s="46">
        <f>'[1]проф.пос. по стом. '!CT$38</f>
        <v>35.509985279999995</v>
      </c>
      <c r="O674" s="46">
        <f>'[1]проф.пос. по стом. '!DN$38</f>
        <v>35.509985279999995</v>
      </c>
      <c r="P674" s="46">
        <f>'[1]проф.пос. по стом. '!EW$38</f>
        <v>74.718927359999995</v>
      </c>
      <c r="Q674" s="20">
        <f t="shared" si="166"/>
        <v>0</v>
      </c>
      <c r="R674" s="20">
        <f t="shared" si="167"/>
        <v>0</v>
      </c>
    </row>
    <row r="675" spans="2:18" s="21" customFormat="1" ht="15" customHeight="1" x14ac:dyDescent="0.25">
      <c r="B675" s="61"/>
      <c r="C675" s="37" t="s">
        <v>45</v>
      </c>
      <c r="D675" s="23" t="s">
        <v>33</v>
      </c>
      <c r="E675" s="64">
        <f>'[1]проф.пос. по стом. '!W$39</f>
        <v>103</v>
      </c>
      <c r="F675" s="46">
        <f>'[1]проф.пос. по стом. '!FB$39</f>
        <v>72.570009599999992</v>
      </c>
      <c r="G675" s="47">
        <f t="shared" ref="G675:G681" si="187">SUM(H675:K675)</f>
        <v>103</v>
      </c>
      <c r="H675" s="47">
        <f>'[1]проф.пос. по стом. '!G$39</f>
        <v>30</v>
      </c>
      <c r="I675" s="47">
        <f>'[1]проф.пос. по стом. '!K$39</f>
        <v>32</v>
      </c>
      <c r="J675" s="47">
        <f>'[1]проф.пос. по стом. '!O$39</f>
        <v>11</v>
      </c>
      <c r="K675" s="47">
        <f>'[1]проф.пос. по стом. '!V$39</f>
        <v>30</v>
      </c>
      <c r="L675" s="46">
        <f t="shared" ref="L675:L681" si="188">SUM(M675:P675)</f>
        <v>72.570009599999992</v>
      </c>
      <c r="M675" s="46">
        <f>'[1]проф.пос. по стом. '!BZ$39</f>
        <v>21.136896</v>
      </c>
      <c r="N675" s="46">
        <f>'[1]проф.пос. по стом. '!CT$39</f>
        <v>22.546022399999998</v>
      </c>
      <c r="O675" s="46">
        <f>'[1]проф.пос. по стом. '!DN$39</f>
        <v>7.7501951999999985</v>
      </c>
      <c r="P675" s="46">
        <f>'[1]проф.пос. по стом. '!EW$39</f>
        <v>21.136896</v>
      </c>
      <c r="Q675" s="20">
        <f t="shared" si="166"/>
        <v>0</v>
      </c>
      <c r="R675" s="20">
        <f t="shared" si="167"/>
        <v>0</v>
      </c>
    </row>
    <row r="676" spans="2:18" s="21" customFormat="1" ht="15" customHeight="1" x14ac:dyDescent="0.25">
      <c r="B676" s="61"/>
      <c r="C676" s="28" t="s">
        <v>46</v>
      </c>
      <c r="D676" s="29" t="s">
        <v>33</v>
      </c>
      <c r="E676" s="62">
        <f>'[2]ПМО взр'!BG$674</f>
        <v>468</v>
      </c>
      <c r="F676" s="33">
        <f>'[2]ПМО взр'!NZ$674</f>
        <v>1446.52232</v>
      </c>
      <c r="G676" s="48">
        <f>SUM(H676:K676)</f>
        <v>468</v>
      </c>
      <c r="H676" s="48">
        <f>'[2]ПМО взр'!N$674</f>
        <v>65</v>
      </c>
      <c r="I676" s="48">
        <f>'[2]ПМО взр'!Z$674</f>
        <v>153</v>
      </c>
      <c r="J676" s="48">
        <f>'[2]ПМО взр'!AL$674</f>
        <v>219</v>
      </c>
      <c r="K676" s="48">
        <f>'[2]ПМО взр'!BD$674</f>
        <v>31</v>
      </c>
      <c r="L676" s="33">
        <f>SUM(M676:P676)</f>
        <v>1446.5223199999998</v>
      </c>
      <c r="M676" s="33">
        <f>'[2]ПМО взр'!FI$674</f>
        <v>187.98809999999997</v>
      </c>
      <c r="N676" s="33">
        <f>'[2]ПМО взр'!HQ$674</f>
        <v>468.82921999999996</v>
      </c>
      <c r="O676" s="33">
        <f>'[2]ПМО взр'!JY$674</f>
        <v>672.13005999999996</v>
      </c>
      <c r="P676" s="33">
        <f>'[2]ПМО взр'!NK$674</f>
        <v>117.57494000000001</v>
      </c>
      <c r="Q676" s="20">
        <f t="shared" si="166"/>
        <v>0</v>
      </c>
      <c r="R676" s="20">
        <f t="shared" si="167"/>
        <v>0</v>
      </c>
    </row>
    <row r="677" spans="2:18" s="21" customFormat="1" ht="15" customHeight="1" x14ac:dyDescent="0.25">
      <c r="B677" s="61"/>
      <c r="C677" s="28" t="s">
        <v>47</v>
      </c>
      <c r="D677" s="29" t="s">
        <v>33</v>
      </c>
      <c r="E677" s="62">
        <f>'[2]Проф.МО дети  '!V$267</f>
        <v>1340</v>
      </c>
      <c r="F677" s="33">
        <f>'[2]Проф.МО дети  '!ED$267</f>
        <v>5350.0722221390442</v>
      </c>
      <c r="G677" s="48">
        <f t="shared" si="187"/>
        <v>1340</v>
      </c>
      <c r="H677" s="48">
        <f>'[2]Проф.МО дети  '!G$267</f>
        <v>84</v>
      </c>
      <c r="I677" s="48">
        <f>'[2]Проф.МО дети  '!K$267</f>
        <v>1092</v>
      </c>
      <c r="J677" s="48">
        <f>'[2]Проф.МО дети  '!O$267</f>
        <v>164</v>
      </c>
      <c r="K677" s="48">
        <f>'[2]Проф.МО дети  '!U$267</f>
        <v>0</v>
      </c>
      <c r="L677" s="33">
        <f t="shared" si="188"/>
        <v>5350.0722221390424</v>
      </c>
      <c r="M677" s="33">
        <f>'[2]Проф.МО дети  '!BG$267</f>
        <v>218.93880203441387</v>
      </c>
      <c r="N677" s="33">
        <f>'[2]Проф.МО дети  '!CA$267</f>
        <v>4126.1959997858175</v>
      </c>
      <c r="O677" s="33">
        <f>'[2]Проф.МО дети  '!CU$267</f>
        <v>1004.9374203188111</v>
      </c>
      <c r="P677" s="33">
        <f>'[2]Проф.МО дети  '!DY$267</f>
        <v>0</v>
      </c>
      <c r="Q677" s="20">
        <f t="shared" si="166"/>
        <v>0</v>
      </c>
      <c r="R677" s="20">
        <f t="shared" si="167"/>
        <v>0</v>
      </c>
    </row>
    <row r="678" spans="2:18" s="21" customFormat="1" ht="15" customHeight="1" x14ac:dyDescent="0.25">
      <c r="B678" s="61"/>
      <c r="C678" s="28" t="s">
        <v>48</v>
      </c>
      <c r="D678" s="29" t="s">
        <v>33</v>
      </c>
      <c r="E678" s="62">
        <f>'[2]ДДС ТЖС'!V$64</f>
        <v>72</v>
      </c>
      <c r="F678" s="33">
        <f>'[2]ДДС ТЖС'!EF$64</f>
        <v>753.18861989120012</v>
      </c>
      <c r="G678" s="48">
        <f t="shared" si="187"/>
        <v>72</v>
      </c>
      <c r="H678" s="48">
        <f>'[2]ДДС ТЖС'!G$64</f>
        <v>0</v>
      </c>
      <c r="I678" s="48">
        <f>'[2]ДДС ТЖС'!K$64</f>
        <v>72</v>
      </c>
      <c r="J678" s="48">
        <f>'[2]ДДС ТЖС'!O$64</f>
        <v>0</v>
      </c>
      <c r="K678" s="48">
        <f>'[2]ДДС ТЖС'!U$64</f>
        <v>0</v>
      </c>
      <c r="L678" s="33">
        <f t="shared" si="188"/>
        <v>753.18861989120012</v>
      </c>
      <c r="M678" s="33">
        <f>'[2]ДДС ТЖС'!BI$64</f>
        <v>0</v>
      </c>
      <c r="N678" s="33">
        <f>'[2]ДДС ТЖС'!CC$64</f>
        <v>753.18861989120012</v>
      </c>
      <c r="O678" s="33">
        <f>'[2]ДДС ТЖС'!CW$64</f>
        <v>0</v>
      </c>
      <c r="P678" s="33">
        <f>'[2]ДДС ТЖС'!EA$64</f>
        <v>0</v>
      </c>
      <c r="Q678" s="20">
        <f t="shared" si="166"/>
        <v>0</v>
      </c>
      <c r="R678" s="20">
        <f t="shared" si="167"/>
        <v>0</v>
      </c>
    </row>
    <row r="679" spans="2:18" s="21" customFormat="1" ht="15" customHeight="1" x14ac:dyDescent="0.25">
      <c r="B679" s="61"/>
      <c r="C679" s="28" t="s">
        <v>49</v>
      </c>
      <c r="D679" s="29" t="s">
        <v>33</v>
      </c>
      <c r="E679" s="62">
        <f>'[2]ДДС опека'!V$63</f>
        <v>52</v>
      </c>
      <c r="F679" s="33">
        <f>'[2]ДДС опека'!EH$63</f>
        <v>562.64220769920007</v>
      </c>
      <c r="G679" s="48">
        <f t="shared" si="187"/>
        <v>52</v>
      </c>
      <c r="H679" s="48">
        <f>'[2]ДДС опека'!G$63</f>
        <v>0</v>
      </c>
      <c r="I679" s="48">
        <f>'[2]ДДС опека'!K$63</f>
        <v>52</v>
      </c>
      <c r="J679" s="48">
        <f>'[2]ДДС опека'!O$63</f>
        <v>0</v>
      </c>
      <c r="K679" s="48">
        <f>'[2]ДДС опека'!U$63</f>
        <v>0</v>
      </c>
      <c r="L679" s="33">
        <f t="shared" si="188"/>
        <v>562.64220769920007</v>
      </c>
      <c r="M679" s="33">
        <f>'[2]ДДС опека'!BI$63</f>
        <v>0</v>
      </c>
      <c r="N679" s="33">
        <f>'[2]ДДС опека'!CC$63</f>
        <v>562.64220769920007</v>
      </c>
      <c r="O679" s="33">
        <f>'[2]ДДС опека'!CW$63</f>
        <v>0</v>
      </c>
      <c r="P679" s="33">
        <f>'[2]ДДС опека'!EA$63</f>
        <v>0</v>
      </c>
      <c r="Q679" s="20">
        <f t="shared" si="166"/>
        <v>0</v>
      </c>
      <c r="R679" s="20">
        <f t="shared" si="167"/>
        <v>0</v>
      </c>
    </row>
    <row r="680" spans="2:18" s="21" customFormat="1" ht="15" customHeight="1" x14ac:dyDescent="0.25">
      <c r="B680" s="61"/>
      <c r="C680" s="28" t="s">
        <v>50</v>
      </c>
      <c r="D680" s="29" t="s">
        <v>33</v>
      </c>
      <c r="E680" s="62">
        <f>'[2]ДВН1Этап новый '!BG$557</f>
        <v>2423</v>
      </c>
      <c r="F680" s="33">
        <f>'[2]ДВН1Этап новый '!OB$557</f>
        <v>10434.717819999998</v>
      </c>
      <c r="G680" s="48">
        <f>SUM(H680:K680)</f>
        <v>2423</v>
      </c>
      <c r="H680" s="48">
        <f>'[2]ДВН1Этап новый '!N$557</f>
        <v>361</v>
      </c>
      <c r="I680" s="48">
        <f>'[2]ДВН1Этап новый '!Z$557</f>
        <v>930</v>
      </c>
      <c r="J680" s="48">
        <f>'[2]ДВН1Этап новый '!AL$557</f>
        <v>917</v>
      </c>
      <c r="K680" s="48">
        <f>'[2]ДВН1Этап новый '!BD$557</f>
        <v>215</v>
      </c>
      <c r="L680" s="33">
        <f t="shared" si="188"/>
        <v>10434.71782</v>
      </c>
      <c r="M680" s="33">
        <f>'[2]ДВН1Этап новый '!FK$557</f>
        <v>1640.5075399999996</v>
      </c>
      <c r="N680" s="33">
        <f>'[2]ДВН1Этап новый '!HS$557</f>
        <v>4300.2084200000008</v>
      </c>
      <c r="O680" s="33">
        <f>'[2]ДВН1Этап новый '!KA$557</f>
        <v>3712.1548799999991</v>
      </c>
      <c r="P680" s="33">
        <f>'[2]ДВН1Этап новый '!NM$557</f>
        <v>781.8469799999998</v>
      </c>
      <c r="Q680" s="20">
        <f t="shared" si="166"/>
        <v>0</v>
      </c>
      <c r="R680" s="20">
        <f t="shared" si="167"/>
        <v>0</v>
      </c>
    </row>
    <row r="681" spans="2:18" s="21" customFormat="1" ht="15" customHeight="1" x14ac:dyDescent="0.25">
      <c r="B681" s="61"/>
      <c r="C681" s="28" t="s">
        <v>51</v>
      </c>
      <c r="D681" s="29" t="s">
        <v>33</v>
      </c>
      <c r="E681" s="62">
        <f>'[2]ДВН2 этап'!BG$563</f>
        <v>151</v>
      </c>
      <c r="F681" s="33">
        <f>'[2]ДВН2 этап'!NP$563</f>
        <v>1007.7690400000002</v>
      </c>
      <c r="G681" s="48">
        <f t="shared" si="187"/>
        <v>151</v>
      </c>
      <c r="H681" s="48">
        <f>'[2]ДВН2 этап'!N$563</f>
        <v>6</v>
      </c>
      <c r="I681" s="48">
        <f>'[2]ДВН2 этап'!Z$563</f>
        <v>99</v>
      </c>
      <c r="J681" s="48">
        <f>'[2]ДВН2 этап'!AL$563</f>
        <v>46</v>
      </c>
      <c r="K681" s="48">
        <f>'[2]ДВН2 этап'!BD$563</f>
        <v>0</v>
      </c>
      <c r="L681" s="33">
        <f t="shared" si="188"/>
        <v>1007.7690400000004</v>
      </c>
      <c r="M681" s="33">
        <f>'[2]ДВН2 этап'!EY$563</f>
        <v>22.443680000000001</v>
      </c>
      <c r="N681" s="33">
        <f>'[2]ДВН2 этап'!HG$563</f>
        <v>683.62628000000029</v>
      </c>
      <c r="O681" s="33">
        <f>'[2]ДВН2 этап'!JO$563</f>
        <v>301.69908000000015</v>
      </c>
      <c r="P681" s="33">
        <f>'[2]ДВН2 этап'!NA$563</f>
        <v>0</v>
      </c>
      <c r="Q681" s="20">
        <f t="shared" si="166"/>
        <v>0</v>
      </c>
      <c r="R681" s="20">
        <f t="shared" si="167"/>
        <v>0</v>
      </c>
    </row>
    <row r="682" spans="2:18" s="21" customFormat="1" ht="15" customHeight="1" x14ac:dyDescent="0.25">
      <c r="B682" s="61"/>
      <c r="C682" s="28" t="s">
        <v>52</v>
      </c>
      <c r="D682" s="29" t="s">
        <v>33</v>
      </c>
      <c r="E682" s="62">
        <f>'[2]1 этап угл.дисп.'!BG$91</f>
        <v>300</v>
      </c>
      <c r="F682" s="33">
        <f>'[2]1 этап угл.дисп.'!NB$91</f>
        <v>523.24200000000008</v>
      </c>
      <c r="G682" s="57">
        <f>H682+I682+J682+K682</f>
        <v>300</v>
      </c>
      <c r="H682" s="48">
        <f>'[2]1 этап угл.дисп.'!N$91</f>
        <v>75</v>
      </c>
      <c r="I682" s="48">
        <f>'[2]1 этап угл.дисп.'!Z$91</f>
        <v>100</v>
      </c>
      <c r="J682" s="48">
        <f>'[2]1 этап угл.дисп.'!AL$91</f>
        <v>100</v>
      </c>
      <c r="K682" s="48">
        <f>'[2]1 этап угл.дисп.'!BD$91</f>
        <v>25</v>
      </c>
      <c r="L682" s="58">
        <f>M682+N682+O682+P682</f>
        <v>523.24200000000019</v>
      </c>
      <c r="M682" s="33">
        <f>'[2]1 этап угл.дисп.'!EI$91</f>
        <v>130.81050000000002</v>
      </c>
      <c r="N682" s="33">
        <f>'[2]1 этап угл.дисп.'!GQ$91</f>
        <v>174.41400000000007</v>
      </c>
      <c r="O682" s="33">
        <f>'[2]1 этап угл.дисп.'!IY$91</f>
        <v>174.41400000000007</v>
      </c>
      <c r="P682" s="33">
        <f>'[2]1 этап угл.дисп.'!MK$91</f>
        <v>43.603500000000018</v>
      </c>
      <c r="Q682" s="20">
        <f t="shared" si="166"/>
        <v>0</v>
      </c>
      <c r="R682" s="20">
        <f t="shared" si="167"/>
        <v>0</v>
      </c>
    </row>
    <row r="683" spans="2:18" s="21" customFormat="1" ht="15" customHeight="1" x14ac:dyDescent="0.25">
      <c r="B683" s="61"/>
      <c r="C683" s="28" t="s">
        <v>53</v>
      </c>
      <c r="D683" s="29" t="s">
        <v>33</v>
      </c>
      <c r="E683" s="62">
        <f>'[2]2 этап угл.дисп.'!U$84</f>
        <v>16</v>
      </c>
      <c r="F683" s="33">
        <f>'[2]2 этап угл.дисп.'!DV$84</f>
        <v>96.594784000000004</v>
      </c>
      <c r="G683" s="48">
        <f>H683+I683+J683+K683</f>
        <v>16</v>
      </c>
      <c r="H683" s="48">
        <f>'[2]2 этап угл.дисп.'!F$84</f>
        <v>4</v>
      </c>
      <c r="I683" s="48">
        <f>'[2]2 этап угл.дисп.'!J$84</f>
        <v>4</v>
      </c>
      <c r="J683" s="48">
        <f>'[2]2 этап угл.дисп.'!N$84</f>
        <v>8</v>
      </c>
      <c r="K683" s="48">
        <f>'[2]2 этап угл.дисп.'!T$84</f>
        <v>0</v>
      </c>
      <c r="L683" s="33">
        <f>M683+N683+O683+P683</f>
        <v>96.594784000000004</v>
      </c>
      <c r="M683" s="33">
        <f>'[2]2 этап угл.дисп.'!AY$84</f>
        <v>24.148696000000001</v>
      </c>
      <c r="N683" s="33">
        <f>'[2]2 этап угл.дисп.'!BS$84</f>
        <v>24.148696000000001</v>
      </c>
      <c r="O683" s="33">
        <f>'[2]2 этап угл.дисп.'!CM$84</f>
        <v>48.297392000000002</v>
      </c>
      <c r="P683" s="33">
        <f>'[2]2 этап угл.дисп.'!DQ$84</f>
        <v>0</v>
      </c>
      <c r="Q683" s="20">
        <f t="shared" ref="Q683:Q747" si="189">E683-G683</f>
        <v>0</v>
      </c>
      <c r="R683" s="20">
        <f t="shared" ref="R683:R747" si="190">F683-L683</f>
        <v>0</v>
      </c>
    </row>
    <row r="684" spans="2:18" s="21" customFormat="1" ht="15" customHeight="1" x14ac:dyDescent="0.25">
      <c r="B684" s="61"/>
      <c r="C684" s="59" t="s">
        <v>7</v>
      </c>
      <c r="D684" s="59"/>
      <c r="E684" s="60">
        <f>E627+E638+E639+E640+E644+E651+E655+E663+E673+E676+E677+E678+E679+E680+E681+E682+E683</f>
        <v>33392</v>
      </c>
      <c r="F684" s="60">
        <f t="shared" ref="F684:P684" si="191">F627+F638+F639+F640+F644+F651+F655+F663+F673+F676+F677+F678+F679+F680+F681+F682+F683</f>
        <v>77684.398472265428</v>
      </c>
      <c r="G684" s="60">
        <f t="shared" si="191"/>
        <v>33392</v>
      </c>
      <c r="H684" s="60">
        <f t="shared" si="191"/>
        <v>7510</v>
      </c>
      <c r="I684" s="60">
        <f t="shared" si="191"/>
        <v>9442</v>
      </c>
      <c r="J684" s="60">
        <f t="shared" si="191"/>
        <v>8482</v>
      </c>
      <c r="K684" s="60">
        <f t="shared" si="191"/>
        <v>7958</v>
      </c>
      <c r="L684" s="60">
        <f t="shared" si="191"/>
        <v>77684.398472265413</v>
      </c>
      <c r="M684" s="60">
        <f t="shared" si="191"/>
        <v>15503.092311036813</v>
      </c>
      <c r="N684" s="60">
        <f t="shared" si="191"/>
        <v>24410.587092840378</v>
      </c>
      <c r="O684" s="60">
        <f t="shared" si="191"/>
        <v>19278.219490344163</v>
      </c>
      <c r="P684" s="60">
        <f t="shared" si="191"/>
        <v>18492.499578044066</v>
      </c>
      <c r="Q684" s="20">
        <f t="shared" si="189"/>
        <v>0</v>
      </c>
      <c r="R684" s="20">
        <f t="shared" si="190"/>
        <v>0</v>
      </c>
    </row>
    <row r="685" spans="2:18" s="21" customFormat="1" ht="48.75" customHeight="1" x14ac:dyDescent="0.25">
      <c r="B685" s="61" t="s">
        <v>79</v>
      </c>
      <c r="C685" s="28" t="s">
        <v>13</v>
      </c>
      <c r="D685" s="29" t="s">
        <v>14</v>
      </c>
      <c r="E685" s="33">
        <f>E686+E687+E688+E689+E690+E692+E693+E694+E695+E696+E697</f>
        <v>19097</v>
      </c>
      <c r="F685" s="33">
        <f>F686+F687+F688+F689+F690+F692+F693+F694+F695+F696+F697+F1801</f>
        <v>54219.304732997996</v>
      </c>
      <c r="G685" s="33">
        <f t="shared" ref="G685:O685" si="192">G686+G687+G688+G689+G690+G692+G693+G694+G695+G696+G697</f>
        <v>19097</v>
      </c>
      <c r="H685" s="33">
        <f t="shared" si="192"/>
        <v>4269</v>
      </c>
      <c r="I685" s="33">
        <f t="shared" si="192"/>
        <v>4780</v>
      </c>
      <c r="J685" s="33">
        <f t="shared" si="192"/>
        <v>2439</v>
      </c>
      <c r="K685" s="33">
        <f t="shared" si="192"/>
        <v>7609</v>
      </c>
      <c r="L685" s="33">
        <f>L686+L687+L688+L689+L690+L692+L693+L694+L695+L696+L697+L1801</f>
        <v>54219.304732998004</v>
      </c>
      <c r="M685" s="33">
        <f t="shared" si="192"/>
        <v>11149.609892536799</v>
      </c>
      <c r="N685" s="33">
        <f t="shared" si="192"/>
        <v>12603.099656627997</v>
      </c>
      <c r="O685" s="33">
        <f t="shared" si="192"/>
        <v>6819.9571688471988</v>
      </c>
      <c r="P685" s="33">
        <f>P686+P687+P688+P689+P690+P692+P693+P694+P695+P696+P697+P1801</f>
        <v>23646.638014985998</v>
      </c>
      <c r="Q685" s="63">
        <f t="shared" si="189"/>
        <v>0</v>
      </c>
      <c r="R685" s="63">
        <f t="shared" si="190"/>
        <v>0</v>
      </c>
    </row>
    <row r="686" spans="2:18" s="21" customFormat="1" ht="15" customHeight="1" x14ac:dyDescent="0.25">
      <c r="B686" s="61"/>
      <c r="C686" s="22" t="s">
        <v>15</v>
      </c>
      <c r="D686" s="23" t="s">
        <v>14</v>
      </c>
      <c r="E686" s="64">
        <f>'[1]заб.без.стом.'!W$163</f>
        <v>4704</v>
      </c>
      <c r="F686" s="46">
        <f>'[1]заб.без.стом.'!EU$163</f>
        <v>14731.823030399997</v>
      </c>
      <c r="G686" s="47">
        <f>SUM(H686:K686)</f>
        <v>4704</v>
      </c>
      <c r="H686" s="47">
        <f>'[1]заб.без.стом.'!G$163</f>
        <v>759</v>
      </c>
      <c r="I686" s="47">
        <f>'[1]заб.без.стом.'!K$163</f>
        <v>1230</v>
      </c>
      <c r="J686" s="47">
        <f>'[1]заб.без.стом.'!O$163</f>
        <v>425</v>
      </c>
      <c r="K686" s="47">
        <f>'[1]заб.без.стом.'!V$163</f>
        <v>2290</v>
      </c>
      <c r="L686" s="46">
        <f>SUM(M686:P686)</f>
        <v>14731.823030399999</v>
      </c>
      <c r="M686" s="46">
        <f>'[1]заб.без.стом.'!BS$163</f>
        <v>2377.0097108999998</v>
      </c>
      <c r="N686" s="46">
        <f>'[1]заб.без.стом.'!CM$163</f>
        <v>3852.0710729999992</v>
      </c>
      <c r="O686" s="46">
        <f>'[1]заб.без.стом.'!DG$163</f>
        <v>1331.0001674999999</v>
      </c>
      <c r="P686" s="46">
        <f>'[1]заб.без.стом.'!EP$163</f>
        <v>7171.7420789999987</v>
      </c>
      <c r="Q686" s="20">
        <f t="shared" si="189"/>
        <v>0</v>
      </c>
      <c r="R686" s="20">
        <f t="shared" si="190"/>
        <v>0</v>
      </c>
    </row>
    <row r="687" spans="2:18" s="21" customFormat="1" ht="15" customHeight="1" x14ac:dyDescent="0.25">
      <c r="B687" s="61"/>
      <c r="C687" s="22" t="s">
        <v>16</v>
      </c>
      <c r="D687" s="23" t="s">
        <v>14</v>
      </c>
      <c r="E687" s="64">
        <f>'[1]заб.без.стом.'!W$165</f>
        <v>6088</v>
      </c>
      <c r="F687" s="46">
        <f>'[1]заб.без.стом.'!EU$165</f>
        <v>12354.888481862399</v>
      </c>
      <c r="G687" s="47">
        <f t="shared" ref="G687:G697" si="193">SUM(H687:K687)</f>
        <v>6088</v>
      </c>
      <c r="H687" s="47">
        <f>'[1]заб.без.стом.'!G$165</f>
        <v>1409</v>
      </c>
      <c r="I687" s="47">
        <f>'[1]заб.без.стом.'!K$165</f>
        <v>1487</v>
      </c>
      <c r="J687" s="47">
        <f>'[1]заб.без.стом.'!O$165</f>
        <v>740</v>
      </c>
      <c r="K687" s="47">
        <f>'[1]заб.без.стом.'!V$165</f>
        <v>2452</v>
      </c>
      <c r="L687" s="46">
        <f t="shared" ref="L687:L697" si="194">SUM(M687:P687)</f>
        <v>12354.888481862399</v>
      </c>
      <c r="M687" s="46">
        <f>'[1]заб.без.стом.'!BS$165</f>
        <v>2859.4017527832002</v>
      </c>
      <c r="N687" s="46">
        <f>'[1]заб.без.стом.'!CM$165</f>
        <v>3017.6936879975997</v>
      </c>
      <c r="O687" s="46">
        <f>'[1]заб.без.стом.'!DG$165</f>
        <v>1501.7440007519999</v>
      </c>
      <c r="P687" s="46">
        <f>'[1]заб.без.стом.'!EP$165</f>
        <v>4976.0490403295998</v>
      </c>
      <c r="Q687" s="20">
        <f t="shared" si="189"/>
        <v>0</v>
      </c>
      <c r="R687" s="20">
        <f t="shared" si="190"/>
        <v>0</v>
      </c>
    </row>
    <row r="688" spans="2:18" s="21" customFormat="1" ht="15" customHeight="1" x14ac:dyDescent="0.25">
      <c r="B688" s="61"/>
      <c r="C688" s="22" t="s">
        <v>27</v>
      </c>
      <c r="D688" s="23" t="s">
        <v>14</v>
      </c>
      <c r="E688" s="64">
        <f>'[1]заб.без.стом.'!W$167</f>
        <v>796</v>
      </c>
      <c r="F688" s="46">
        <f>'[1]заб.без.стом.'!EU$167</f>
        <v>2074.0803363071996</v>
      </c>
      <c r="G688" s="47">
        <f t="shared" si="193"/>
        <v>796</v>
      </c>
      <c r="H688" s="47">
        <f>'[1]заб.без.стом.'!G$167</f>
        <v>148</v>
      </c>
      <c r="I688" s="47">
        <f>'[1]заб.без.стом.'!K$167</f>
        <v>240</v>
      </c>
      <c r="J688" s="47">
        <f>'[1]заб.без.стом.'!O$167</f>
        <v>113</v>
      </c>
      <c r="K688" s="47">
        <f>'[1]заб.без.стом.'!V$167</f>
        <v>295</v>
      </c>
      <c r="L688" s="46">
        <f t="shared" si="194"/>
        <v>2074.0803363071996</v>
      </c>
      <c r="M688" s="46">
        <f>'[1]заб.без.стом.'!BS$167</f>
        <v>385.63302735359991</v>
      </c>
      <c r="N688" s="46">
        <f>'[1]заб.без.стом.'!CM$167</f>
        <v>625.35085516799984</v>
      </c>
      <c r="O688" s="46">
        <f>'[1]заб.без.стом.'!DG$167</f>
        <v>294.43602764159994</v>
      </c>
      <c r="P688" s="46">
        <f>'[1]заб.без.стом.'!EP$167</f>
        <v>768.66042614399987</v>
      </c>
      <c r="Q688" s="20">
        <f t="shared" si="189"/>
        <v>0</v>
      </c>
      <c r="R688" s="20">
        <f t="shared" si="190"/>
        <v>0</v>
      </c>
    </row>
    <row r="689" spans="2:18" s="21" customFormat="1" ht="15" customHeight="1" x14ac:dyDescent="0.25">
      <c r="B689" s="61"/>
      <c r="C689" s="22" t="s">
        <v>23</v>
      </c>
      <c r="D689" s="23" t="s">
        <v>14</v>
      </c>
      <c r="E689" s="64">
        <f>'[1]заб.без.стом.'!W$168</f>
        <v>641</v>
      </c>
      <c r="F689" s="46">
        <f>'[1]заб.без.стом.'!EU$168</f>
        <v>1638.0885261455996</v>
      </c>
      <c r="G689" s="47">
        <f t="shared" si="193"/>
        <v>641</v>
      </c>
      <c r="H689" s="47">
        <f>'[1]заб.без.стом.'!G$168</f>
        <v>181</v>
      </c>
      <c r="I689" s="47">
        <f>'[1]заб.без.стом.'!K$168</f>
        <v>183</v>
      </c>
      <c r="J689" s="47">
        <f>'[1]заб.без.стом.'!O$168</f>
        <v>99</v>
      </c>
      <c r="K689" s="47">
        <f>'[1]заб.без.стом.'!V$168</f>
        <v>178</v>
      </c>
      <c r="L689" s="46">
        <f t="shared" si="194"/>
        <v>1638.0885261455996</v>
      </c>
      <c r="M689" s="46">
        <f>'[1]заб.без.стом.'!BS$168</f>
        <v>462.54917820959986</v>
      </c>
      <c r="N689" s="46">
        <f>'[1]заб.без.стом.'!CM$168</f>
        <v>467.66021885279997</v>
      </c>
      <c r="O689" s="46">
        <f>'[1]заб.без.стом.'!DG$168</f>
        <v>252.99651183840001</v>
      </c>
      <c r="P689" s="46">
        <f>'[1]заб.без.стом.'!EP$168</f>
        <v>454.88261724479992</v>
      </c>
      <c r="Q689" s="20">
        <f t="shared" si="189"/>
        <v>0</v>
      </c>
      <c r="R689" s="20">
        <f t="shared" si="190"/>
        <v>0</v>
      </c>
    </row>
    <row r="690" spans="2:18" s="21" customFormat="1" ht="36.75" customHeight="1" x14ac:dyDescent="0.25">
      <c r="B690" s="61"/>
      <c r="C690" s="22" t="s">
        <v>18</v>
      </c>
      <c r="D690" s="23" t="s">
        <v>14</v>
      </c>
      <c r="E690" s="64">
        <f>'[1]заб.без.стом.'!W$169</f>
        <v>1032</v>
      </c>
      <c r="F690" s="46">
        <f>'[1]заб.без.стом.'!EU$169</f>
        <v>2714.8645298879997</v>
      </c>
      <c r="G690" s="47">
        <f t="shared" si="193"/>
        <v>1032</v>
      </c>
      <c r="H690" s="47">
        <f>'[1]заб.без.стом.'!G$169</f>
        <v>259</v>
      </c>
      <c r="I690" s="47">
        <f>'[1]заб.без.стом.'!K$169</f>
        <v>261</v>
      </c>
      <c r="J690" s="47">
        <f>'[1]заб.без.стом.'!O$169</f>
        <v>242</v>
      </c>
      <c r="K690" s="47">
        <f>'[1]заб.без.стом.'!V$169</f>
        <v>270</v>
      </c>
      <c r="L690" s="46">
        <f t="shared" si="194"/>
        <v>2714.8645298879997</v>
      </c>
      <c r="M690" s="46">
        <f>'[1]заб.без.стом.'!BS$169</f>
        <v>681.34681515599982</v>
      </c>
      <c r="N690" s="46">
        <f>'[1]заб.без.стом.'!CM$169</f>
        <v>686.60818052399998</v>
      </c>
      <c r="O690" s="46">
        <f>'[1]заб.без.стом.'!DG$169</f>
        <v>636.62520952799991</v>
      </c>
      <c r="P690" s="46">
        <f>'[1]заб.без.стом.'!EP$169</f>
        <v>710.28432467999994</v>
      </c>
      <c r="Q690" s="20">
        <f t="shared" si="189"/>
        <v>0</v>
      </c>
      <c r="R690" s="20">
        <f t="shared" si="190"/>
        <v>0</v>
      </c>
    </row>
    <row r="691" spans="2:18" s="21" customFormat="1" ht="36.75" customHeight="1" x14ac:dyDescent="0.25">
      <c r="B691" s="61"/>
      <c r="C691" s="22" t="s">
        <v>19</v>
      </c>
      <c r="D691" s="23" t="s">
        <v>14</v>
      </c>
      <c r="E691" s="64">
        <f>54+54</f>
        <v>108</v>
      </c>
      <c r="F691" s="46">
        <v>250.03996000000001</v>
      </c>
      <c r="G691" s="47">
        <f t="shared" si="193"/>
        <v>108</v>
      </c>
      <c r="H691" s="47"/>
      <c r="I691" s="47">
        <v>54</v>
      </c>
      <c r="J691" s="47"/>
      <c r="K691" s="47">
        <v>54</v>
      </c>
      <c r="L691" s="46">
        <f t="shared" si="194"/>
        <v>250.03996000000001</v>
      </c>
      <c r="M691" s="46"/>
      <c r="N691" s="46">
        <v>125.01998</v>
      </c>
      <c r="O691" s="46"/>
      <c r="P691" s="46">
        <v>125.01998</v>
      </c>
      <c r="Q691" s="20">
        <f t="shared" si="189"/>
        <v>0</v>
      </c>
      <c r="R691" s="20">
        <f t="shared" si="190"/>
        <v>0</v>
      </c>
    </row>
    <row r="692" spans="2:18" s="21" customFormat="1" ht="15" customHeight="1" x14ac:dyDescent="0.25">
      <c r="B692" s="61"/>
      <c r="C692" s="22" t="s">
        <v>20</v>
      </c>
      <c r="D692" s="23" t="s">
        <v>14</v>
      </c>
      <c r="E692" s="64">
        <f>'[1]заб.без.стом.'!W$170</f>
        <v>1144</v>
      </c>
      <c r="F692" s="46">
        <f>'[1]заб.без.стом.'!EU$170</f>
        <v>2694.2199343488001</v>
      </c>
      <c r="G692" s="47">
        <f t="shared" si="193"/>
        <v>1144</v>
      </c>
      <c r="H692" s="47">
        <f>'[1]заб.без.стом.'!G$170</f>
        <v>259</v>
      </c>
      <c r="I692" s="47">
        <f>'[1]заб.без.стом.'!K$170</f>
        <v>260</v>
      </c>
      <c r="J692" s="47">
        <f>'[1]заб.без.стом.'!O$170</f>
        <v>33</v>
      </c>
      <c r="K692" s="47">
        <f>'[1]заб.без.стом.'!V$170</f>
        <v>592</v>
      </c>
      <c r="L692" s="46">
        <f t="shared" si="194"/>
        <v>2694.2199343487996</v>
      </c>
      <c r="M692" s="46">
        <f>'[1]заб.без.стом.'!BS$170</f>
        <v>609.96762499679994</v>
      </c>
      <c r="N692" s="46">
        <f>'[1]заб.без.стом.'!CM$170</f>
        <v>612.32271235199983</v>
      </c>
      <c r="O692" s="46">
        <f>'[1]заб.без.стом.'!DG$170</f>
        <v>77.717882721599977</v>
      </c>
      <c r="P692" s="46">
        <f>'[1]заб.без.стом.'!EP$170</f>
        <v>1394.2117142783998</v>
      </c>
      <c r="Q692" s="20">
        <f t="shared" si="189"/>
        <v>0</v>
      </c>
      <c r="R692" s="20">
        <f t="shared" si="190"/>
        <v>0</v>
      </c>
    </row>
    <row r="693" spans="2:18" s="21" customFormat="1" ht="15" customHeight="1" x14ac:dyDescent="0.25">
      <c r="B693" s="61"/>
      <c r="C693" s="22" t="s">
        <v>21</v>
      </c>
      <c r="D693" s="23" t="s">
        <v>14</v>
      </c>
      <c r="E693" s="64">
        <f>'[1]заб.без.стом.'!W$171</f>
        <v>2413</v>
      </c>
      <c r="F693" s="46">
        <f>'[1]заб.без.стом.'!EU$171</f>
        <v>9370.6169910119988</v>
      </c>
      <c r="G693" s="47">
        <f t="shared" si="193"/>
        <v>2413</v>
      </c>
      <c r="H693" s="47">
        <f>'[1]заб.без.стом.'!G$171</f>
        <v>573</v>
      </c>
      <c r="I693" s="47">
        <f>'[1]заб.без.стом.'!K$171</f>
        <v>503</v>
      </c>
      <c r="J693" s="47">
        <f>'[1]заб.без.стом.'!O$171</f>
        <v>583</v>
      </c>
      <c r="K693" s="47">
        <f>'[1]заб.без.стом.'!V$171</f>
        <v>754</v>
      </c>
      <c r="L693" s="46">
        <f t="shared" si="194"/>
        <v>9370.6169910120007</v>
      </c>
      <c r="M693" s="46">
        <f>'[1]заб.без.стом.'!BS$171</f>
        <v>2225.1817388519999</v>
      </c>
      <c r="N693" s="46">
        <f>'[1]заб.без.стом.'!CM$171</f>
        <v>1953.3445281719999</v>
      </c>
      <c r="O693" s="46">
        <f>'[1]заб.без.стом.'!DG$171</f>
        <v>2264.0156260919998</v>
      </c>
      <c r="P693" s="46">
        <f>'[1]заб.без.стом.'!EP$171</f>
        <v>2928.0750978959995</v>
      </c>
      <c r="Q693" s="20">
        <f t="shared" si="189"/>
        <v>0</v>
      </c>
      <c r="R693" s="20">
        <f t="shared" si="190"/>
        <v>0</v>
      </c>
    </row>
    <row r="694" spans="2:18" s="21" customFormat="1" ht="15" customHeight="1" x14ac:dyDescent="0.25">
      <c r="B694" s="61"/>
      <c r="C694" s="22" t="s">
        <v>24</v>
      </c>
      <c r="D694" s="23" t="s">
        <v>14</v>
      </c>
      <c r="E694" s="64">
        <f>'[1]заб.без.стом.'!W$172</f>
        <v>733</v>
      </c>
      <c r="F694" s="46">
        <f>'[1]заб.без.стом.'!EU$172</f>
        <v>1450.8089731655998</v>
      </c>
      <c r="G694" s="47">
        <f t="shared" si="193"/>
        <v>733</v>
      </c>
      <c r="H694" s="47">
        <f>'[1]заб.без.стом.'!G$172</f>
        <v>192</v>
      </c>
      <c r="I694" s="47">
        <f>'[1]заб.без.стом.'!K$172</f>
        <v>192</v>
      </c>
      <c r="J694" s="47">
        <f>'[1]заб.без.стом.'!O$172</f>
        <v>83</v>
      </c>
      <c r="K694" s="47">
        <f>'[1]заб.без.стом.'!V$172</f>
        <v>266</v>
      </c>
      <c r="L694" s="46">
        <f t="shared" si="194"/>
        <v>1450.8089731655998</v>
      </c>
      <c r="M694" s="46">
        <f>'[1]заб.без.стом.'!BS$172</f>
        <v>380.0209042944</v>
      </c>
      <c r="N694" s="46">
        <f>'[1]заб.без.стом.'!CM$172</f>
        <v>380.0209042944</v>
      </c>
      <c r="O694" s="46">
        <f>'[1]заб.без.стом.'!DG$172</f>
        <v>164.27987008559995</v>
      </c>
      <c r="P694" s="46">
        <f>'[1]заб.без.стом.'!EP$172</f>
        <v>526.48729449119992</v>
      </c>
      <c r="Q694" s="20">
        <f t="shared" si="189"/>
        <v>0</v>
      </c>
      <c r="R694" s="20">
        <f t="shared" si="190"/>
        <v>0</v>
      </c>
    </row>
    <row r="695" spans="2:18" s="21" customFormat="1" ht="15" customHeight="1" x14ac:dyDescent="0.25">
      <c r="B695" s="61"/>
      <c r="C695" s="22" t="s">
        <v>25</v>
      </c>
      <c r="D695" s="23" t="s">
        <v>14</v>
      </c>
      <c r="E695" s="64">
        <f>'[1]заб.без.стом.'!W$173</f>
        <v>738</v>
      </c>
      <c r="F695" s="46">
        <f>'[1]заб.без.стом.'!EU$173</f>
        <v>1848.9941150399998</v>
      </c>
      <c r="G695" s="47">
        <f t="shared" si="193"/>
        <v>738</v>
      </c>
      <c r="H695" s="47">
        <f>'[1]заб.без.стом.'!G$173</f>
        <v>220</v>
      </c>
      <c r="I695" s="47">
        <f>'[1]заб.без.стом.'!K$173</f>
        <v>160</v>
      </c>
      <c r="J695" s="47">
        <f>'[1]заб.без.стом.'!O$173</f>
        <v>36</v>
      </c>
      <c r="K695" s="47">
        <f>'[1]заб.без.стом.'!V$173</f>
        <v>322</v>
      </c>
      <c r="L695" s="46">
        <f t="shared" si="194"/>
        <v>1848.99411504</v>
      </c>
      <c r="M695" s="46">
        <f>'[1]заб.без.стом.'!BS$173</f>
        <v>551.19065760000001</v>
      </c>
      <c r="N695" s="46">
        <f>'[1]заб.без.стом.'!CM$173</f>
        <v>400.8659328</v>
      </c>
      <c r="O695" s="46">
        <f>'[1]заб.без.стом.'!DG$173</f>
        <v>90.194834880000002</v>
      </c>
      <c r="P695" s="46">
        <f>'[1]заб.без.стом.'!EP$173</f>
        <v>806.74268975999996</v>
      </c>
      <c r="Q695" s="20">
        <f t="shared" si="189"/>
        <v>0</v>
      </c>
      <c r="R695" s="20">
        <f t="shared" si="190"/>
        <v>0</v>
      </c>
    </row>
    <row r="696" spans="2:18" s="21" customFormat="1" ht="15" customHeight="1" x14ac:dyDescent="0.25">
      <c r="B696" s="61"/>
      <c r="C696" s="22" t="s">
        <v>22</v>
      </c>
      <c r="D696" s="23" t="s">
        <v>14</v>
      </c>
      <c r="E696" s="64">
        <f>'[1]заб.без.стом.'!W$174</f>
        <v>466</v>
      </c>
      <c r="F696" s="46">
        <f>'[1]заб.без.стом.'!EU$174</f>
        <v>1237.5733510368</v>
      </c>
      <c r="G696" s="47">
        <f t="shared" si="193"/>
        <v>466</v>
      </c>
      <c r="H696" s="47">
        <f>'[1]заб.без.стом.'!G$174</f>
        <v>114</v>
      </c>
      <c r="I696" s="47">
        <f>'[1]заб.без.стом.'!K$174</f>
        <v>114</v>
      </c>
      <c r="J696" s="47">
        <f>'[1]заб.без.стом.'!O$174</f>
        <v>55</v>
      </c>
      <c r="K696" s="47">
        <f>'[1]заб.без.стом.'!V$174</f>
        <v>183</v>
      </c>
      <c r="L696" s="46">
        <f t="shared" si="194"/>
        <v>1237.5733510368</v>
      </c>
      <c r="M696" s="46">
        <f>'[1]заб.без.стом.'!BS$174</f>
        <v>302.75399574719995</v>
      </c>
      <c r="N696" s="46">
        <f>'[1]заб.без.стом.'!CM$174</f>
        <v>302.75399574719989</v>
      </c>
      <c r="O696" s="46">
        <f>'[1]заб.без.стом.'!DG$174</f>
        <v>146.06552426399998</v>
      </c>
      <c r="P696" s="46">
        <f>'[1]заб.без.стом.'!EP$174</f>
        <v>485.99983527840004</v>
      </c>
      <c r="Q696" s="20">
        <f t="shared" si="189"/>
        <v>0</v>
      </c>
      <c r="R696" s="20">
        <f t="shared" si="190"/>
        <v>0</v>
      </c>
    </row>
    <row r="697" spans="2:18" s="21" customFormat="1" ht="15" customHeight="1" x14ac:dyDescent="0.25">
      <c r="B697" s="61"/>
      <c r="C697" s="22" t="s">
        <v>17</v>
      </c>
      <c r="D697" s="23" t="s">
        <v>14</v>
      </c>
      <c r="E697" s="64">
        <f>'[1]заб.без.стом.'!W$175</f>
        <v>342</v>
      </c>
      <c r="F697" s="46">
        <f>'[1]заб.без.стом.'!EU$175</f>
        <v>694.04925440160002</v>
      </c>
      <c r="G697" s="47">
        <f t="shared" si="193"/>
        <v>342</v>
      </c>
      <c r="H697" s="47">
        <f>'[1]заб.без.стом.'!G$175</f>
        <v>155</v>
      </c>
      <c r="I697" s="47">
        <f>'[1]заб.без.стом.'!K$175</f>
        <v>150</v>
      </c>
      <c r="J697" s="47">
        <f>'[1]заб.без.стом.'!O$175</f>
        <v>30</v>
      </c>
      <c r="K697" s="47">
        <f>'[1]заб.без.стом.'!V$175</f>
        <v>7</v>
      </c>
      <c r="L697" s="46">
        <f t="shared" si="194"/>
        <v>694.04925440159991</v>
      </c>
      <c r="M697" s="46">
        <f>'[1]заб.без.стом.'!BS$175</f>
        <v>314.55448664400001</v>
      </c>
      <c r="N697" s="46">
        <f>'[1]заб.без.стом.'!CM$175</f>
        <v>304.40756771999997</v>
      </c>
      <c r="O697" s="46">
        <f>'[1]заб.без.стом.'!DG$175</f>
        <v>60.881513543999993</v>
      </c>
      <c r="P697" s="46">
        <f>'[1]заб.без.стом.'!EP$175</f>
        <v>14.2056864936</v>
      </c>
      <c r="Q697" s="20">
        <f t="shared" si="189"/>
        <v>0</v>
      </c>
      <c r="R697" s="20">
        <f t="shared" si="190"/>
        <v>0</v>
      </c>
    </row>
    <row r="698" spans="2:18" s="21" customFormat="1" ht="15" customHeight="1" x14ac:dyDescent="0.25">
      <c r="B698" s="61"/>
      <c r="C698" s="28" t="s">
        <v>29</v>
      </c>
      <c r="D698" s="29" t="s">
        <v>14</v>
      </c>
      <c r="E698" s="62">
        <f>'[1]стом обр.'!W$32</f>
        <v>835</v>
      </c>
      <c r="F698" s="33">
        <f>'[1]стом обр.'!FL$32</f>
        <v>1627.8399014399997</v>
      </c>
      <c r="G698" s="71">
        <f>H698+I698+J698+K698</f>
        <v>835</v>
      </c>
      <c r="H698" s="48">
        <f>'[1]стом обр.'!G$32</f>
        <v>146</v>
      </c>
      <c r="I698" s="48">
        <f>'[1]стом обр.'!K$32</f>
        <v>222</v>
      </c>
      <c r="J698" s="48">
        <f>'[1]стом обр.'!O$32</f>
        <v>146</v>
      </c>
      <c r="K698" s="48">
        <f>'[1]стом обр.'!V$32</f>
        <v>321</v>
      </c>
      <c r="L698" s="33">
        <f>M698+N698+O698+P698</f>
        <v>1627.8399014399997</v>
      </c>
      <c r="M698" s="33">
        <f>'[1]стом обр.'!CJ$32</f>
        <v>284.62829414399994</v>
      </c>
      <c r="N698" s="33">
        <f>'[1]стом обр.'!DD$32</f>
        <v>432.79096780799989</v>
      </c>
      <c r="O698" s="33">
        <f>'[1]стом обр.'!DX$32</f>
        <v>284.62829414399994</v>
      </c>
      <c r="P698" s="33">
        <f>'[1]стом обр.'!FG$32</f>
        <v>625.79234534399995</v>
      </c>
      <c r="Q698" s="20">
        <f t="shared" si="189"/>
        <v>0</v>
      </c>
      <c r="R698" s="20">
        <f t="shared" si="190"/>
        <v>0</v>
      </c>
    </row>
    <row r="699" spans="2:18" s="21" customFormat="1" ht="15" customHeight="1" x14ac:dyDescent="0.25">
      <c r="B699" s="65"/>
      <c r="C699" s="28" t="s">
        <v>30</v>
      </c>
      <c r="D699" s="29" t="s">
        <v>31</v>
      </c>
      <c r="E699" s="62"/>
      <c r="F699" s="33"/>
      <c r="G699" s="71"/>
      <c r="H699" s="48"/>
      <c r="I699" s="48"/>
      <c r="J699" s="48"/>
      <c r="K699" s="48"/>
      <c r="L699" s="33"/>
      <c r="M699" s="33"/>
      <c r="N699" s="33"/>
      <c r="O699" s="33"/>
      <c r="P699" s="33"/>
      <c r="Q699" s="20">
        <f t="shared" si="189"/>
        <v>0</v>
      </c>
      <c r="R699" s="20">
        <f t="shared" si="190"/>
        <v>0</v>
      </c>
    </row>
    <row r="700" spans="2:18" s="21" customFormat="1" ht="15" customHeight="1" x14ac:dyDescent="0.25">
      <c r="B700" s="61"/>
      <c r="C700" s="28" t="s">
        <v>62</v>
      </c>
      <c r="D700" s="29" t="s">
        <v>31</v>
      </c>
      <c r="E700" s="62">
        <f>'[1]КТ,МРТ,Услуги'!Y$332</f>
        <v>223</v>
      </c>
      <c r="F700" s="33">
        <f>'[1]КТ,МРТ,Услуги'!EE$332</f>
        <v>380.55431475071475</v>
      </c>
      <c r="G700" s="71">
        <f>H700+I700+J700+K700</f>
        <v>223</v>
      </c>
      <c r="H700" s="48">
        <f>'[1]КТ,МРТ,Услуги'!H$332</f>
        <v>0</v>
      </c>
      <c r="I700" s="48">
        <f>'[1]КТ,МРТ,Услуги'!L$332</f>
        <v>111</v>
      </c>
      <c r="J700" s="48">
        <f>'[1]КТ,МРТ,Услуги'!Q$332</f>
        <v>57</v>
      </c>
      <c r="K700" s="48">
        <f>'[1]КТ,МРТ,Услуги'!X$332</f>
        <v>55</v>
      </c>
      <c r="L700" s="33">
        <f>M700+N700+O700+P700</f>
        <v>380.55431475071475</v>
      </c>
      <c r="M700" s="33">
        <f>'[1]КТ,МРТ,Услуги'!BC$332</f>
        <v>0</v>
      </c>
      <c r="N700" s="33">
        <f>'[1]КТ,МРТ,Услуги'!BW$332</f>
        <v>189.42389657995218</v>
      </c>
      <c r="O700" s="33">
        <f>'[1]КТ,МРТ,Услуги'!CQ$332</f>
        <v>97.271730676191652</v>
      </c>
      <c r="P700" s="33">
        <f>'[1]КТ,МРТ,Услуги'!DZ$332</f>
        <v>93.858687494570916</v>
      </c>
      <c r="Q700" s="20">
        <f t="shared" si="189"/>
        <v>0</v>
      </c>
      <c r="R700" s="20">
        <f t="shared" si="190"/>
        <v>0</v>
      </c>
    </row>
    <row r="701" spans="2:18" s="21" customFormat="1" ht="15" customHeight="1" x14ac:dyDescent="0.25">
      <c r="B701" s="61"/>
      <c r="C701" s="28" t="s">
        <v>32</v>
      </c>
      <c r="D701" s="29" t="s">
        <v>33</v>
      </c>
      <c r="E701" s="62">
        <f>SUM(E702:E703)</f>
        <v>6427</v>
      </c>
      <c r="F701" s="62">
        <f t="shared" ref="F701:P701" si="195">SUM(F702:F703)</f>
        <v>8763.3979245280007</v>
      </c>
      <c r="G701" s="62">
        <f t="shared" si="195"/>
        <v>6427</v>
      </c>
      <c r="H701" s="62">
        <f t="shared" si="195"/>
        <v>1725</v>
      </c>
      <c r="I701" s="62">
        <f t="shared" si="195"/>
        <v>1725</v>
      </c>
      <c r="J701" s="62">
        <f t="shared" si="195"/>
        <v>443</v>
      </c>
      <c r="K701" s="62">
        <f t="shared" si="195"/>
        <v>2534</v>
      </c>
      <c r="L701" s="62">
        <f t="shared" si="195"/>
        <v>8763.3979245279988</v>
      </c>
      <c r="M701" s="62">
        <f t="shared" si="195"/>
        <v>2361.0187582679996</v>
      </c>
      <c r="N701" s="62">
        <f t="shared" si="195"/>
        <v>2361.0187582679996</v>
      </c>
      <c r="O701" s="62">
        <f t="shared" si="195"/>
        <v>578.60295780320007</v>
      </c>
      <c r="P701" s="62">
        <f t="shared" si="195"/>
        <v>3462.7574501887998</v>
      </c>
      <c r="Q701" s="20">
        <f t="shared" si="189"/>
        <v>0</v>
      </c>
      <c r="R701" s="20">
        <f t="shared" si="190"/>
        <v>0</v>
      </c>
    </row>
    <row r="702" spans="2:18" s="21" customFormat="1" ht="15" customHeight="1" x14ac:dyDescent="0.25">
      <c r="B702" s="61"/>
      <c r="C702" s="34" t="s">
        <v>16</v>
      </c>
      <c r="D702" s="23" t="s">
        <v>33</v>
      </c>
      <c r="E702" s="64">
        <f>'[1]неотложка с коэф'!W$47</f>
        <v>3190</v>
      </c>
      <c r="F702" s="46">
        <f>'[1]неотложка с коэф'!EU$47</f>
        <v>3463.4027307880006</v>
      </c>
      <c r="G702" s="47">
        <f>SUM(H702:K702)</f>
        <v>3190</v>
      </c>
      <c r="H702" s="47">
        <f>'[1]неотложка с коэф'!G$47</f>
        <v>840</v>
      </c>
      <c r="I702" s="47">
        <f>'[1]неотложка с коэф'!K$47</f>
        <v>840</v>
      </c>
      <c r="J702" s="47">
        <f>'[1]неотложка с коэф'!O$47</f>
        <v>266</v>
      </c>
      <c r="K702" s="47">
        <f>'[1]неотложка с коэф'!V$47</f>
        <v>1244</v>
      </c>
      <c r="L702" s="46">
        <f>SUM(M702:P702)</f>
        <v>3463.4027307880001</v>
      </c>
      <c r="M702" s="46">
        <f>'[1]неотложка с коэф'!BS$47</f>
        <v>911.99319556800003</v>
      </c>
      <c r="N702" s="46">
        <f>'[1]неотложка с коэф'!CM$47</f>
        <v>911.99319556799992</v>
      </c>
      <c r="O702" s="46">
        <f>'[1]неотложка с коэф'!DG$47</f>
        <v>288.79784526320003</v>
      </c>
      <c r="P702" s="46">
        <f>'[1]неотложка с коэф'!EP$47</f>
        <v>1350.6184943888002</v>
      </c>
      <c r="Q702" s="20">
        <f t="shared" si="189"/>
        <v>0</v>
      </c>
      <c r="R702" s="20">
        <f t="shared" si="190"/>
        <v>0</v>
      </c>
    </row>
    <row r="703" spans="2:18" s="21" customFormat="1" ht="15" customHeight="1" x14ac:dyDescent="0.25">
      <c r="B703" s="61"/>
      <c r="C703" s="34" t="s">
        <v>15</v>
      </c>
      <c r="D703" s="23" t="s">
        <v>33</v>
      </c>
      <c r="E703" s="64">
        <f>'[1]неотложка с коэф'!W$48</f>
        <v>3237</v>
      </c>
      <c r="F703" s="46">
        <f>'[1]неотложка с коэф'!EU$48</f>
        <v>5299.9951937400001</v>
      </c>
      <c r="G703" s="47">
        <f>SUM(H703:K703)</f>
        <v>3237</v>
      </c>
      <c r="H703" s="47">
        <f>'[1]неотложка с коэф'!G$48</f>
        <v>885</v>
      </c>
      <c r="I703" s="47">
        <f>'[1]неотложка с коэф'!K$48</f>
        <v>885</v>
      </c>
      <c r="J703" s="47">
        <f>'[1]неотложка с коэф'!O$48</f>
        <v>177</v>
      </c>
      <c r="K703" s="47">
        <f>'[1]неотложка с коэф'!V$48</f>
        <v>1290</v>
      </c>
      <c r="L703" s="46">
        <f>SUM(M703:P703)</f>
        <v>5299.9951937399983</v>
      </c>
      <c r="M703" s="46">
        <f>'[1]неотложка с коэф'!BS$48</f>
        <v>1449.0255626999997</v>
      </c>
      <c r="N703" s="46">
        <f>'[1]неотложка с коэф'!CM$48</f>
        <v>1449.0255626999997</v>
      </c>
      <c r="O703" s="46">
        <f>'[1]неотложка с коэф'!DG$48</f>
        <v>289.80511253999998</v>
      </c>
      <c r="P703" s="46">
        <f>'[1]неотложка с коэф'!EP$48</f>
        <v>2112.1389557999996</v>
      </c>
      <c r="Q703" s="20">
        <f t="shared" si="189"/>
        <v>0</v>
      </c>
      <c r="R703" s="20">
        <f t="shared" si="190"/>
        <v>0</v>
      </c>
    </row>
    <row r="704" spans="2:18" s="21" customFormat="1" ht="15" customHeight="1" x14ac:dyDescent="0.25">
      <c r="B704" s="61"/>
      <c r="C704" s="28" t="s">
        <v>34</v>
      </c>
      <c r="D704" s="29" t="s">
        <v>33</v>
      </c>
      <c r="E704" s="62">
        <f>SUM(E705:E715)</f>
        <v>4090</v>
      </c>
      <c r="F704" s="62">
        <f t="shared" ref="F704:P704" si="196">SUM(F705:F715)</f>
        <v>8867.5884070800021</v>
      </c>
      <c r="G704" s="62">
        <f t="shared" si="196"/>
        <v>4090</v>
      </c>
      <c r="H704" s="62">
        <f t="shared" si="196"/>
        <v>1240</v>
      </c>
      <c r="I704" s="62">
        <f t="shared" si="196"/>
        <v>761</v>
      </c>
      <c r="J704" s="62">
        <f t="shared" si="196"/>
        <v>1007</v>
      </c>
      <c r="K704" s="62">
        <f t="shared" si="196"/>
        <v>1082</v>
      </c>
      <c r="L704" s="62">
        <f t="shared" si="196"/>
        <v>8867.5884070800003</v>
      </c>
      <c r="M704" s="62">
        <f t="shared" si="196"/>
        <v>2712.0709317000005</v>
      </c>
      <c r="N704" s="62">
        <f t="shared" si="196"/>
        <v>1632.3422505000001</v>
      </c>
      <c r="O704" s="62">
        <f t="shared" si="196"/>
        <v>2211.7687359300007</v>
      </c>
      <c r="P704" s="62">
        <f t="shared" si="196"/>
        <v>2311.40648895</v>
      </c>
      <c r="Q704" s="20">
        <f t="shared" si="189"/>
        <v>0</v>
      </c>
      <c r="R704" s="20">
        <f t="shared" si="190"/>
        <v>0</v>
      </c>
    </row>
    <row r="705" spans="2:18" s="21" customFormat="1" ht="15" customHeight="1" x14ac:dyDescent="0.25">
      <c r="B705" s="61"/>
      <c r="C705" s="55" t="s">
        <v>15</v>
      </c>
      <c r="D705" s="23" t="s">
        <v>33</v>
      </c>
      <c r="E705" s="64">
        <f>[1]ДНХБ!W$127</f>
        <v>975</v>
      </c>
      <c r="F705" s="46">
        <f>[1]ДНХБ!EI$127</f>
        <v>2732.210325</v>
      </c>
      <c r="G705" s="47">
        <f>SUM(H705:K705)</f>
        <v>975</v>
      </c>
      <c r="H705" s="47">
        <f>[1]ДНХБ!G$127</f>
        <v>299</v>
      </c>
      <c r="I705" s="47">
        <f>[1]ДНХБ!K$127</f>
        <v>181</v>
      </c>
      <c r="J705" s="47">
        <f>[1]ДНХБ!O$127</f>
        <v>249</v>
      </c>
      <c r="K705" s="47">
        <f>[1]ДНХБ!V$127</f>
        <v>246</v>
      </c>
      <c r="L705" s="46">
        <f>SUM(M705:P705)</f>
        <v>2732.210325</v>
      </c>
      <c r="M705" s="46">
        <f>[1]ДНХБ!BG$127</f>
        <v>837.87783300000001</v>
      </c>
      <c r="N705" s="46">
        <f>[1]ДНХБ!CA$127</f>
        <v>507.21032700000001</v>
      </c>
      <c r="O705" s="46">
        <f>[1]ДНХБ!CU$127</f>
        <v>697.76448300000004</v>
      </c>
      <c r="P705" s="46">
        <f>[1]ДНХБ!ED$127</f>
        <v>689.35768200000007</v>
      </c>
      <c r="Q705" s="20">
        <f t="shared" si="189"/>
        <v>0</v>
      </c>
      <c r="R705" s="20">
        <f t="shared" si="190"/>
        <v>0</v>
      </c>
    </row>
    <row r="706" spans="2:18" s="21" customFormat="1" ht="15" customHeight="1" x14ac:dyDescent="0.25">
      <c r="B706" s="61"/>
      <c r="C706" s="55" t="s">
        <v>16</v>
      </c>
      <c r="D706" s="23" t="s">
        <v>33</v>
      </c>
      <c r="E706" s="64">
        <f>[1]ДНХБ!W$128</f>
        <v>1256</v>
      </c>
      <c r="F706" s="46">
        <f>[1]ДНХБ!EI$128</f>
        <v>2333.8808875200007</v>
      </c>
      <c r="G706" s="47">
        <f t="shared" ref="G706:G715" si="197">SUM(H706:K706)</f>
        <v>1256</v>
      </c>
      <c r="H706" s="47">
        <f>[1]ДНХБ!G$128</f>
        <v>373</v>
      </c>
      <c r="I706" s="47">
        <f>[1]ДНХБ!K$128</f>
        <v>167</v>
      </c>
      <c r="J706" s="47">
        <f>[1]ДНХБ!O$128</f>
        <v>434</v>
      </c>
      <c r="K706" s="47">
        <f>[1]ДНХБ!V$128</f>
        <v>282</v>
      </c>
      <c r="L706" s="46">
        <f t="shared" ref="L706:L715" si="198">SUM(M706:P706)</f>
        <v>2333.8808875200002</v>
      </c>
      <c r="M706" s="46">
        <f>[1]ДНХБ!BG$128</f>
        <v>693.10316166000007</v>
      </c>
      <c r="N706" s="46">
        <f>[1]ДНХБ!CA$128</f>
        <v>310.31696514000004</v>
      </c>
      <c r="O706" s="46">
        <f>[1]ДНХБ!CU$128</f>
        <v>806.45247228000005</v>
      </c>
      <c r="P706" s="46">
        <f>[1]ДНХБ!ED$128</f>
        <v>524.00828844</v>
      </c>
      <c r="Q706" s="20">
        <f t="shared" si="189"/>
        <v>0</v>
      </c>
      <c r="R706" s="20">
        <f t="shared" si="190"/>
        <v>0</v>
      </c>
    </row>
    <row r="707" spans="2:18" s="21" customFormat="1" ht="15" customHeight="1" x14ac:dyDescent="0.25">
      <c r="B707" s="61"/>
      <c r="C707" s="55" t="s">
        <v>27</v>
      </c>
      <c r="D707" s="23" t="s">
        <v>33</v>
      </c>
      <c r="E707" s="64">
        <f>[1]ДНХБ!W$129</f>
        <v>225</v>
      </c>
      <c r="F707" s="46">
        <f>[1]ДНХБ!EI$129</f>
        <v>476.05954500000001</v>
      </c>
      <c r="G707" s="47">
        <f t="shared" si="197"/>
        <v>225</v>
      </c>
      <c r="H707" s="47">
        <f>[1]ДНХБ!G$129</f>
        <v>60</v>
      </c>
      <c r="I707" s="47">
        <f>[1]ДНХБ!K$129</f>
        <v>60</v>
      </c>
      <c r="J707" s="47">
        <f>[1]ДНХБ!O$129</f>
        <v>18</v>
      </c>
      <c r="K707" s="47">
        <f>[1]ДНХБ!V$129</f>
        <v>87</v>
      </c>
      <c r="L707" s="46">
        <f t="shared" si="198"/>
        <v>476.05954500000007</v>
      </c>
      <c r="M707" s="46">
        <f>[1]ДНХБ!BG$129</f>
        <v>126.94921200000002</v>
      </c>
      <c r="N707" s="46">
        <f>[1]ДНХБ!CA$129</f>
        <v>126.949212</v>
      </c>
      <c r="O707" s="46">
        <f>[1]ДНХБ!CU$129</f>
        <v>38.084763600000002</v>
      </c>
      <c r="P707" s="46">
        <f>[1]ДНХБ!ED$129</f>
        <v>184.07635740000001</v>
      </c>
      <c r="Q707" s="20">
        <f t="shared" si="189"/>
        <v>0</v>
      </c>
      <c r="R707" s="20">
        <f t="shared" si="190"/>
        <v>0</v>
      </c>
    </row>
    <row r="708" spans="2:18" s="21" customFormat="1" ht="15" customHeight="1" x14ac:dyDescent="0.25">
      <c r="B708" s="61"/>
      <c r="C708" s="55" t="s">
        <v>23</v>
      </c>
      <c r="D708" s="23" t="s">
        <v>33</v>
      </c>
      <c r="E708" s="64">
        <f>[1]ДНХБ!W$130</f>
        <v>241</v>
      </c>
      <c r="F708" s="46">
        <f>[1]ДНХБ!EI$130</f>
        <v>531.27245963999997</v>
      </c>
      <c r="G708" s="47">
        <f t="shared" si="197"/>
        <v>241</v>
      </c>
      <c r="H708" s="47">
        <f>[1]ДНХБ!G$130</f>
        <v>66</v>
      </c>
      <c r="I708" s="47">
        <f>[1]ДНХБ!K$130</f>
        <v>66</v>
      </c>
      <c r="J708" s="47">
        <f>[1]ДНХБ!O$130</f>
        <v>65</v>
      </c>
      <c r="K708" s="47">
        <f>[1]ДНХБ!V$130</f>
        <v>44</v>
      </c>
      <c r="L708" s="46">
        <f t="shared" si="198"/>
        <v>531.27245964000008</v>
      </c>
      <c r="M708" s="46">
        <f>[1]ДНХБ!BG$130</f>
        <v>145.49370264000001</v>
      </c>
      <c r="N708" s="46">
        <f>[1]ДНХБ!CA$130</f>
        <v>145.49370264000001</v>
      </c>
      <c r="O708" s="46">
        <f>[1]ДНХБ!CU$130</f>
        <v>143.2892526</v>
      </c>
      <c r="P708" s="46">
        <f>[1]ДНХБ!ED$130</f>
        <v>96.995801760000006</v>
      </c>
      <c r="Q708" s="20">
        <f t="shared" si="189"/>
        <v>0</v>
      </c>
      <c r="R708" s="20">
        <f t="shared" si="190"/>
        <v>0</v>
      </c>
    </row>
    <row r="709" spans="2:18" s="21" customFormat="1" ht="15" customHeight="1" x14ac:dyDescent="0.25">
      <c r="B709" s="61"/>
      <c r="C709" s="55" t="s">
        <v>18</v>
      </c>
      <c r="D709" s="23" t="s">
        <v>33</v>
      </c>
      <c r="E709" s="64">
        <f>[1]ДНХБ!W$131</f>
        <v>98</v>
      </c>
      <c r="F709" s="46">
        <f>[1]ДНХБ!EI$131</f>
        <v>273.38743068000002</v>
      </c>
      <c r="G709" s="47">
        <f t="shared" si="197"/>
        <v>98</v>
      </c>
      <c r="H709" s="47">
        <f>[1]ДНХБ!G$131</f>
        <v>24</v>
      </c>
      <c r="I709" s="47">
        <f>[1]ДНХБ!K$131</f>
        <v>24</v>
      </c>
      <c r="J709" s="47">
        <f>[1]ДНХБ!O$131</f>
        <v>26</v>
      </c>
      <c r="K709" s="47">
        <f>[1]ДНХБ!V$131</f>
        <v>24</v>
      </c>
      <c r="L709" s="46">
        <f t="shared" si="198"/>
        <v>273.38743067999997</v>
      </c>
      <c r="M709" s="46">
        <f>[1]ДНХБ!BG$131</f>
        <v>66.952023839999995</v>
      </c>
      <c r="N709" s="46">
        <f>[1]ДНХБ!CA$131</f>
        <v>66.952023839999995</v>
      </c>
      <c r="O709" s="46">
        <f>[1]ДНХБ!CU$131</f>
        <v>72.531359160000008</v>
      </c>
      <c r="P709" s="46">
        <f>[1]ДНХБ!ED$131</f>
        <v>66.952023839999995</v>
      </c>
      <c r="Q709" s="20">
        <f t="shared" si="189"/>
        <v>0</v>
      </c>
      <c r="R709" s="20">
        <f t="shared" si="190"/>
        <v>0</v>
      </c>
    </row>
    <row r="710" spans="2:18" s="21" customFormat="1" ht="15" customHeight="1" x14ac:dyDescent="0.25">
      <c r="B710" s="61"/>
      <c r="C710" s="55" t="s">
        <v>20</v>
      </c>
      <c r="D710" s="23" t="s">
        <v>33</v>
      </c>
      <c r="E710" s="64">
        <f>[1]ДНХБ!W$132</f>
        <v>414</v>
      </c>
      <c r="F710" s="46">
        <f>[1]ДНХБ!EI$132</f>
        <v>819.56143385999985</v>
      </c>
      <c r="G710" s="47">
        <f t="shared" si="197"/>
        <v>414</v>
      </c>
      <c r="H710" s="47">
        <f>[1]ДНХБ!G$132</f>
        <v>72</v>
      </c>
      <c r="I710" s="47">
        <f>[1]ДНХБ!K$132</f>
        <v>72</v>
      </c>
      <c r="J710" s="47">
        <f>[1]ДНХБ!O$132</f>
        <v>45</v>
      </c>
      <c r="K710" s="47">
        <f>[1]ДНХБ!V$132</f>
        <v>225</v>
      </c>
      <c r="L710" s="46">
        <f t="shared" si="198"/>
        <v>819.56143385999997</v>
      </c>
      <c r="M710" s="46">
        <f>[1]ДНХБ!BG$132</f>
        <v>142.53242327999999</v>
      </c>
      <c r="N710" s="46">
        <f>[1]ДНХБ!CA$132</f>
        <v>142.53242327999999</v>
      </c>
      <c r="O710" s="46">
        <f>[1]ДНХБ!CU$132</f>
        <v>89.082764550000007</v>
      </c>
      <c r="P710" s="46">
        <f>[1]ДНХБ!ED$132</f>
        <v>445.41382275000001</v>
      </c>
      <c r="Q710" s="20">
        <f t="shared" si="189"/>
        <v>0</v>
      </c>
      <c r="R710" s="20">
        <f t="shared" si="190"/>
        <v>0</v>
      </c>
    </row>
    <row r="711" spans="2:18" s="21" customFormat="1" ht="15" customHeight="1" x14ac:dyDescent="0.25">
      <c r="B711" s="61"/>
      <c r="C711" s="55" t="s">
        <v>21</v>
      </c>
      <c r="D711" s="23" t="s">
        <v>33</v>
      </c>
      <c r="E711" s="64">
        <f>[1]ДНХБ!W$133</f>
        <v>314</v>
      </c>
      <c r="F711" s="46">
        <f>[1]ДНХБ!EI$133</f>
        <v>814.49823702000015</v>
      </c>
      <c r="G711" s="47">
        <f t="shared" si="197"/>
        <v>314</v>
      </c>
      <c r="H711" s="47">
        <f>[1]ДНХБ!G$133</f>
        <v>142</v>
      </c>
      <c r="I711" s="47">
        <f>[1]ДНХБ!K$133</f>
        <v>38</v>
      </c>
      <c r="J711" s="47">
        <f>[1]ДНХБ!O$133</f>
        <v>94</v>
      </c>
      <c r="K711" s="47">
        <f>[1]ДНХБ!V$133</f>
        <v>40</v>
      </c>
      <c r="L711" s="46">
        <f t="shared" si="198"/>
        <v>814.49823701999992</v>
      </c>
      <c r="M711" s="46">
        <f>[1]ДНХБ!BG$133</f>
        <v>368.33996705999999</v>
      </c>
      <c r="N711" s="46">
        <f>[1]ДНХБ!CA$133</f>
        <v>98.569850340000002</v>
      </c>
      <c r="O711" s="46">
        <f>[1]ДНХБ!CU$133</f>
        <v>243.83068242000002</v>
      </c>
      <c r="P711" s="46">
        <f>[1]ДНХБ!ED$133</f>
        <v>103.75773719999999</v>
      </c>
      <c r="Q711" s="20">
        <f t="shared" si="189"/>
        <v>0</v>
      </c>
      <c r="R711" s="20">
        <f t="shared" si="190"/>
        <v>0</v>
      </c>
    </row>
    <row r="712" spans="2:18" s="21" customFormat="1" ht="15" customHeight="1" x14ac:dyDescent="0.25">
      <c r="B712" s="61"/>
      <c r="C712" s="55" t="s">
        <v>22</v>
      </c>
      <c r="D712" s="23" t="s">
        <v>33</v>
      </c>
      <c r="E712" s="64">
        <f>[1]ДНХБ!W$134</f>
        <v>125</v>
      </c>
      <c r="F712" s="46">
        <f>[1]ДНХБ!EI$134</f>
        <v>199.52575500000003</v>
      </c>
      <c r="G712" s="47">
        <f t="shared" si="197"/>
        <v>125</v>
      </c>
      <c r="H712" s="47">
        <f>[1]ДНХБ!G$134</f>
        <v>30</v>
      </c>
      <c r="I712" s="47">
        <f>[1]ДНХБ!K$134</f>
        <v>30</v>
      </c>
      <c r="J712" s="47">
        <f>[1]ДНХБ!O$134</f>
        <v>35</v>
      </c>
      <c r="K712" s="47">
        <f>[1]ДНХБ!V$134</f>
        <v>30</v>
      </c>
      <c r="L712" s="46">
        <f t="shared" si="198"/>
        <v>199.52575500000003</v>
      </c>
      <c r="M712" s="46">
        <f>[1]ДНХБ!BG$134</f>
        <v>47.886181200000003</v>
      </c>
      <c r="N712" s="46">
        <f>[1]ДНХБ!CA$134</f>
        <v>47.88618120000001</v>
      </c>
      <c r="O712" s="46">
        <f>[1]ДНХБ!CU$134</f>
        <v>55.867211400000002</v>
      </c>
      <c r="P712" s="46">
        <f>[1]ДНХБ!ED$134</f>
        <v>47.88618120000001</v>
      </c>
      <c r="Q712" s="20">
        <f t="shared" si="189"/>
        <v>0</v>
      </c>
      <c r="R712" s="20">
        <f t="shared" si="190"/>
        <v>0</v>
      </c>
    </row>
    <row r="713" spans="2:18" s="21" customFormat="1" ht="15" customHeight="1" x14ac:dyDescent="0.25">
      <c r="B713" s="61"/>
      <c r="C713" s="55" t="s">
        <v>35</v>
      </c>
      <c r="D713" s="23" t="s">
        <v>33</v>
      </c>
      <c r="E713" s="64">
        <f>[1]ДНХБ!W$135</f>
        <v>252</v>
      </c>
      <c r="F713" s="46">
        <f>[1]ДНХБ!EI$135</f>
        <v>388.77739992000005</v>
      </c>
      <c r="G713" s="47">
        <f t="shared" si="197"/>
        <v>252</v>
      </c>
      <c r="H713" s="47">
        <f>[1]ДНХБ!G$135</f>
        <v>72</v>
      </c>
      <c r="I713" s="47">
        <f>[1]ДНХБ!K$135</f>
        <v>86</v>
      </c>
      <c r="J713" s="47">
        <f>[1]ДНХБ!O$135</f>
        <v>24</v>
      </c>
      <c r="K713" s="47">
        <f>[1]ДНХБ!V$135</f>
        <v>70</v>
      </c>
      <c r="L713" s="46">
        <f t="shared" si="198"/>
        <v>388.77739992000005</v>
      </c>
      <c r="M713" s="46">
        <f>[1]ДНХБ!BG$135</f>
        <v>111.07925712000001</v>
      </c>
      <c r="N713" s="46">
        <f>[1]ДНХБ!CA$135</f>
        <v>132.67800156000001</v>
      </c>
      <c r="O713" s="46">
        <f>[1]ДНХБ!CU$135</f>
        <v>37.026419040000007</v>
      </c>
      <c r="P713" s="46">
        <f>[1]ДНХБ!ED$135</f>
        <v>107.99372220000002</v>
      </c>
      <c r="Q713" s="20">
        <f t="shared" si="189"/>
        <v>0</v>
      </c>
      <c r="R713" s="20">
        <f t="shared" si="190"/>
        <v>0</v>
      </c>
    </row>
    <row r="714" spans="2:18" s="21" customFormat="1" ht="15" customHeight="1" x14ac:dyDescent="0.25">
      <c r="B714" s="61"/>
      <c r="C714" s="55" t="s">
        <v>24</v>
      </c>
      <c r="D714" s="23" t="s">
        <v>33</v>
      </c>
      <c r="E714" s="64">
        <f>[1]ДНХБ!W$136</f>
        <v>102</v>
      </c>
      <c r="F714" s="46">
        <f>[1]ДНХБ!EI$136</f>
        <v>134.89461648</v>
      </c>
      <c r="G714" s="47">
        <f t="shared" si="197"/>
        <v>102</v>
      </c>
      <c r="H714" s="47">
        <f>[1]ДНХБ!G$136</f>
        <v>33</v>
      </c>
      <c r="I714" s="47">
        <f>[1]ДНХБ!K$136</f>
        <v>28</v>
      </c>
      <c r="J714" s="47">
        <f>[1]ДНХБ!O$136</f>
        <v>7</v>
      </c>
      <c r="K714" s="47">
        <f>[1]ДНХБ!V$136</f>
        <v>34</v>
      </c>
      <c r="L714" s="46">
        <f t="shared" si="198"/>
        <v>134.89461648</v>
      </c>
      <c r="M714" s="46">
        <f>[1]ДНХБ!BG$136</f>
        <v>43.642375919999992</v>
      </c>
      <c r="N714" s="46">
        <f>[1]ДНХБ!CA$136</f>
        <v>37.029894720000001</v>
      </c>
      <c r="O714" s="46">
        <f>[1]ДНХБ!CU$136</f>
        <v>9.2574736800000004</v>
      </c>
      <c r="P714" s="46">
        <f>[1]ДНХБ!ED$136</f>
        <v>44.964872160000006</v>
      </c>
      <c r="Q714" s="20">
        <f t="shared" si="189"/>
        <v>0</v>
      </c>
      <c r="R714" s="20">
        <f t="shared" si="190"/>
        <v>0</v>
      </c>
    </row>
    <row r="715" spans="2:18" s="21" customFormat="1" ht="15" customHeight="1" x14ac:dyDescent="0.25">
      <c r="B715" s="61"/>
      <c r="C715" s="55" t="s">
        <v>17</v>
      </c>
      <c r="D715" s="23" t="s">
        <v>33</v>
      </c>
      <c r="E715" s="64">
        <f>[1]ДНХБ!W$137</f>
        <v>88</v>
      </c>
      <c r="F715" s="46">
        <f>[1]ДНХБ!EI$137</f>
        <v>163.52031696</v>
      </c>
      <c r="G715" s="47">
        <f t="shared" si="197"/>
        <v>88</v>
      </c>
      <c r="H715" s="47">
        <f>[1]ДНХБ!G$137</f>
        <v>69</v>
      </c>
      <c r="I715" s="47">
        <f>[1]ДНХБ!K$137</f>
        <v>9</v>
      </c>
      <c r="J715" s="47">
        <f>[1]ДНХБ!O$137</f>
        <v>10</v>
      </c>
      <c r="K715" s="47">
        <f>[1]ДНХБ!V$137</f>
        <v>0</v>
      </c>
      <c r="L715" s="46">
        <f t="shared" si="198"/>
        <v>163.52031696</v>
      </c>
      <c r="M715" s="46">
        <f>[1]ДНХБ!BG$137</f>
        <v>128.21479398</v>
      </c>
      <c r="N715" s="46">
        <f>[1]ДНХБ!CA$137</f>
        <v>16.723668780000001</v>
      </c>
      <c r="O715" s="46">
        <f>[1]ДНХБ!CU$137</f>
        <v>18.581854199999999</v>
      </c>
      <c r="P715" s="46">
        <f>[1]ДНХБ!ED$137</f>
        <v>0</v>
      </c>
      <c r="Q715" s="20">
        <f t="shared" si="189"/>
        <v>0</v>
      </c>
      <c r="R715" s="20">
        <f t="shared" si="190"/>
        <v>0</v>
      </c>
    </row>
    <row r="716" spans="2:18" s="21" customFormat="1" ht="15" customHeight="1" x14ac:dyDescent="0.25">
      <c r="B716" s="61"/>
      <c r="C716" s="28" t="s">
        <v>36</v>
      </c>
      <c r="D716" s="29" t="s">
        <v>33</v>
      </c>
      <c r="E716" s="62">
        <f>E717+E718+E719</f>
        <v>6589</v>
      </c>
      <c r="F716" s="62">
        <f t="shared" ref="F716:P716" si="199">F717+F718+F719</f>
        <v>21516.8868</v>
      </c>
      <c r="G716" s="62">
        <f t="shared" si="199"/>
        <v>6589</v>
      </c>
      <c r="H716" s="62">
        <f t="shared" si="199"/>
        <v>1647</v>
      </c>
      <c r="I716" s="62">
        <f t="shared" si="199"/>
        <v>1647</v>
      </c>
      <c r="J716" s="62">
        <f t="shared" si="199"/>
        <v>1647</v>
      </c>
      <c r="K716" s="62">
        <f t="shared" si="199"/>
        <v>1648</v>
      </c>
      <c r="L716" s="62">
        <f t="shared" si="199"/>
        <v>21516.886800000004</v>
      </c>
      <c r="M716" s="62">
        <f t="shared" si="199"/>
        <v>6295.8243600000005</v>
      </c>
      <c r="N716" s="62">
        <f t="shared" si="199"/>
        <v>6295.8243600000005</v>
      </c>
      <c r="O716" s="62">
        <f t="shared" si="199"/>
        <v>6295.8243600000005</v>
      </c>
      <c r="P716" s="62">
        <f t="shared" si="199"/>
        <v>2629.4137200000005</v>
      </c>
      <c r="Q716" s="20">
        <f t="shared" si="189"/>
        <v>0</v>
      </c>
      <c r="R716" s="20">
        <f t="shared" si="190"/>
        <v>0</v>
      </c>
    </row>
    <row r="717" spans="2:18" s="21" customFormat="1" ht="15" customHeight="1" x14ac:dyDescent="0.25">
      <c r="B717" s="61"/>
      <c r="C717" s="36" t="s">
        <v>37</v>
      </c>
      <c r="D717" s="23" t="s">
        <v>33</v>
      </c>
      <c r="E717" s="64">
        <f>[1]ФАП!W$51</f>
        <v>2216</v>
      </c>
      <c r="F717" s="46">
        <f>[1]ФАП!EP$51</f>
        <v>7237.8558888482639</v>
      </c>
      <c r="G717" s="47">
        <f>SUM(H717:K717)</f>
        <v>2216</v>
      </c>
      <c r="H717" s="47">
        <f>[1]ФАП!G$51</f>
        <v>554</v>
      </c>
      <c r="I717" s="47">
        <f>[1]ФАП!K$51</f>
        <v>554</v>
      </c>
      <c r="J717" s="47">
        <f>[1]ФАП!O$51</f>
        <v>554</v>
      </c>
      <c r="K717" s="47">
        <f>[1]ФАП!V$51</f>
        <v>554</v>
      </c>
      <c r="L717" s="46">
        <f>M717+N717+O717+P717</f>
        <v>7237.8558888482648</v>
      </c>
      <c r="M717" s="46">
        <f>[1]ФАП!BN$51</f>
        <v>2117.7910095795251</v>
      </c>
      <c r="N717" s="46">
        <f>[1]ФАП!CH$51</f>
        <v>2117.7910095795251</v>
      </c>
      <c r="O717" s="46">
        <f>[1]ФАП!DB$51</f>
        <v>2117.7910095795251</v>
      </c>
      <c r="P717" s="46">
        <f>[1]ФАП!EK$51</f>
        <v>884.48286010968934</v>
      </c>
      <c r="Q717" s="20">
        <f t="shared" si="189"/>
        <v>0</v>
      </c>
      <c r="R717" s="20">
        <f t="shared" si="190"/>
        <v>0</v>
      </c>
    </row>
    <row r="718" spans="2:18" s="21" customFormat="1" ht="15" customHeight="1" x14ac:dyDescent="0.25">
      <c r="B718" s="61"/>
      <c r="C718" s="36" t="s">
        <v>38</v>
      </c>
      <c r="D718" s="23" t="s">
        <v>33</v>
      </c>
      <c r="E718" s="64">
        <f>[1]ФАП!W$52</f>
        <v>2216</v>
      </c>
      <c r="F718" s="46">
        <f>[1]ФАП!EP$52</f>
        <v>7237.8558888482639</v>
      </c>
      <c r="G718" s="47">
        <f>SUM(H718:K718)</f>
        <v>2216</v>
      </c>
      <c r="H718" s="47">
        <f>[1]ФАП!G$52</f>
        <v>554</v>
      </c>
      <c r="I718" s="47">
        <f>[1]ФАП!K$52</f>
        <v>554</v>
      </c>
      <c r="J718" s="47">
        <f>[1]ФАП!O$52</f>
        <v>554</v>
      </c>
      <c r="K718" s="47">
        <f>[1]ФАП!V$52</f>
        <v>554</v>
      </c>
      <c r="L718" s="46">
        <f t="shared" ref="L718:L719" si="200">M718+N718+O718+P718</f>
        <v>7237.8558888482648</v>
      </c>
      <c r="M718" s="46">
        <f>[1]ФАП!BN$52</f>
        <v>2117.7910095795251</v>
      </c>
      <c r="N718" s="46">
        <f>[1]ФАП!CH$52</f>
        <v>2117.7910095795251</v>
      </c>
      <c r="O718" s="46">
        <f>[1]ФАП!DB$52</f>
        <v>2117.7910095795251</v>
      </c>
      <c r="P718" s="46">
        <f>[1]ФАП!EK$52</f>
        <v>884.48286010968934</v>
      </c>
      <c r="Q718" s="20">
        <f t="shared" si="189"/>
        <v>0</v>
      </c>
      <c r="R718" s="20">
        <f t="shared" si="190"/>
        <v>0</v>
      </c>
    </row>
    <row r="719" spans="2:18" s="21" customFormat="1" ht="15" customHeight="1" x14ac:dyDescent="0.25">
      <c r="B719" s="61"/>
      <c r="C719" s="36" t="s">
        <v>39</v>
      </c>
      <c r="D719" s="23" t="s">
        <v>33</v>
      </c>
      <c r="E719" s="64">
        <f>[1]ФАП!W$53</f>
        <v>2157</v>
      </c>
      <c r="F719" s="46">
        <f>[1]ФАП!EP$53</f>
        <v>7041.1750223034742</v>
      </c>
      <c r="G719" s="47">
        <f>SUM(H719:K719)</f>
        <v>2157</v>
      </c>
      <c r="H719" s="47">
        <f>[1]ФАП!G$53</f>
        <v>539</v>
      </c>
      <c r="I719" s="47">
        <f>[1]ФАП!K$53</f>
        <v>539</v>
      </c>
      <c r="J719" s="47">
        <f>[1]ФАП!O$53</f>
        <v>539</v>
      </c>
      <c r="K719" s="47">
        <f>[1]ФАП!V$53</f>
        <v>540</v>
      </c>
      <c r="L719" s="46">
        <f t="shared" si="200"/>
        <v>7041.1750223034751</v>
      </c>
      <c r="M719" s="46">
        <f>[1]ФАП!BN$53</f>
        <v>2060.2423408409509</v>
      </c>
      <c r="N719" s="46">
        <f>[1]ФАП!CH$53</f>
        <v>2060.2423408409509</v>
      </c>
      <c r="O719" s="46">
        <f>[1]ФАП!DB$53</f>
        <v>2060.2423408409509</v>
      </c>
      <c r="P719" s="46">
        <f>[1]ФАП!EK$53</f>
        <v>860.44799978062167</v>
      </c>
      <c r="Q719" s="20">
        <f t="shared" si="189"/>
        <v>0</v>
      </c>
      <c r="R719" s="20">
        <f t="shared" si="190"/>
        <v>0</v>
      </c>
    </row>
    <row r="720" spans="2:18" s="21" customFormat="1" ht="15" customHeight="1" x14ac:dyDescent="0.25">
      <c r="B720" s="61"/>
      <c r="C720" s="28" t="s">
        <v>40</v>
      </c>
      <c r="D720" s="29" t="s">
        <v>33</v>
      </c>
      <c r="E720" s="62">
        <f>SUM(E721:E730)</f>
        <v>8298</v>
      </c>
      <c r="F720" s="62">
        <f t="shared" ref="F720:P720" si="201">SUM(F721:F730)</f>
        <v>2379.6044999999999</v>
      </c>
      <c r="G720" s="62">
        <f t="shared" si="201"/>
        <v>8298</v>
      </c>
      <c r="H720" s="62">
        <f t="shared" si="201"/>
        <v>1767</v>
      </c>
      <c r="I720" s="62">
        <f t="shared" si="201"/>
        <v>1993</v>
      </c>
      <c r="J720" s="62">
        <f t="shared" si="201"/>
        <v>1184</v>
      </c>
      <c r="K720" s="62">
        <f t="shared" si="201"/>
        <v>3354</v>
      </c>
      <c r="L720" s="62">
        <f t="shared" si="201"/>
        <v>2379.6044999999999</v>
      </c>
      <c r="M720" s="62">
        <f t="shared" si="201"/>
        <v>495.32092400000005</v>
      </c>
      <c r="N720" s="62">
        <f t="shared" si="201"/>
        <v>561.23981200000003</v>
      </c>
      <c r="O720" s="62">
        <f t="shared" si="201"/>
        <v>319.47484799999995</v>
      </c>
      <c r="P720" s="62">
        <f t="shared" si="201"/>
        <v>1003.5689159999998</v>
      </c>
      <c r="Q720" s="20">
        <f t="shared" si="189"/>
        <v>0</v>
      </c>
      <c r="R720" s="20">
        <f t="shared" si="190"/>
        <v>0</v>
      </c>
    </row>
    <row r="721" spans="2:18" s="21" customFormat="1" ht="15" customHeight="1" x14ac:dyDescent="0.25">
      <c r="B721" s="61"/>
      <c r="C721" s="37" t="s">
        <v>16</v>
      </c>
      <c r="D721" s="23" t="s">
        <v>33</v>
      </c>
      <c r="E721" s="64">
        <f>'[1]разовые без стом'!W$133</f>
        <v>2581</v>
      </c>
      <c r="F721" s="46">
        <f>'[1]разовые без стом'!EV$133</f>
        <v>618.18047200000001</v>
      </c>
      <c r="G721" s="47">
        <f>SUM(H721:K721)</f>
        <v>2581</v>
      </c>
      <c r="H721" s="47">
        <f>'[1]разовые без стом'!G$133</f>
        <v>640</v>
      </c>
      <c r="I721" s="47">
        <f>'[1]разовые без стом'!K$133</f>
        <v>680</v>
      </c>
      <c r="J721" s="47">
        <f>'[1]разовые без стом'!O$133</f>
        <v>368</v>
      </c>
      <c r="K721" s="47">
        <f>'[1]разовые без стом'!V$133</f>
        <v>893</v>
      </c>
      <c r="L721" s="46">
        <f>SUM(M721:P721)</f>
        <v>618.18047200000001</v>
      </c>
      <c r="M721" s="46">
        <f>'[1]разовые без стом'!BP$133</f>
        <v>153.28767999999999</v>
      </c>
      <c r="N721" s="46">
        <f>'[1]разовые без стом'!CL$133</f>
        <v>162.86816000000002</v>
      </c>
      <c r="O721" s="46">
        <f>'[1]разовые без стом'!DH$133</f>
        <v>88.140415999999988</v>
      </c>
      <c r="P721" s="46">
        <f>'[1]разовые без стом'!EQ$133</f>
        <v>213.88421600000001</v>
      </c>
      <c r="Q721" s="20">
        <f t="shared" si="189"/>
        <v>0</v>
      </c>
      <c r="R721" s="20">
        <f t="shared" si="190"/>
        <v>0</v>
      </c>
    </row>
    <row r="722" spans="2:18" s="21" customFormat="1" ht="15" customHeight="1" x14ac:dyDescent="0.25">
      <c r="B722" s="61"/>
      <c r="C722" s="37" t="s">
        <v>80</v>
      </c>
      <c r="D722" s="23" t="s">
        <v>33</v>
      </c>
      <c r="E722" s="64">
        <f>'[1]разовые без стом'!W$134</f>
        <v>207</v>
      </c>
      <c r="F722" s="46">
        <f>'[1]разовые без стом'!EV$134</f>
        <v>56.453039999999994</v>
      </c>
      <c r="G722" s="47">
        <f t="shared" ref="G722:G730" si="202">SUM(H722:K722)</f>
        <v>207</v>
      </c>
      <c r="H722" s="47">
        <f>'[1]разовые без стом'!G$134</f>
        <v>60</v>
      </c>
      <c r="I722" s="47">
        <f>'[1]разовые без стом'!K$134</f>
        <v>45</v>
      </c>
      <c r="J722" s="47">
        <f>'[1]разовые без стом'!O$134</f>
        <v>17</v>
      </c>
      <c r="K722" s="47">
        <f>'[1]разовые без стом'!V$134</f>
        <v>85</v>
      </c>
      <c r="L722" s="46">
        <f t="shared" ref="L722:L730" si="203">SUM(M722:P722)</f>
        <v>56.453039999999994</v>
      </c>
      <c r="M722" s="46">
        <f>'[1]разовые без стом'!BP$134</f>
        <v>16.363199999999999</v>
      </c>
      <c r="N722" s="46">
        <f>'[1]разовые без стом'!CL$134</f>
        <v>12.272399999999998</v>
      </c>
      <c r="O722" s="46">
        <f>'[1]разовые без стом'!DH$134</f>
        <v>4.636239999999999</v>
      </c>
      <c r="P722" s="46">
        <f>'[1]разовые без стом'!EQ$134</f>
        <v>23.181199999999997</v>
      </c>
      <c r="Q722" s="20">
        <f t="shared" si="189"/>
        <v>0</v>
      </c>
      <c r="R722" s="20">
        <f t="shared" si="190"/>
        <v>0</v>
      </c>
    </row>
    <row r="723" spans="2:18" s="21" customFormat="1" ht="15" customHeight="1" x14ac:dyDescent="0.25">
      <c r="B723" s="61"/>
      <c r="C723" s="37" t="s">
        <v>23</v>
      </c>
      <c r="D723" s="23" t="s">
        <v>33</v>
      </c>
      <c r="E723" s="64">
        <f>'[1]разовые без стом'!W$135</f>
        <v>927</v>
      </c>
      <c r="F723" s="46">
        <f>'[1]разовые без стом'!EV$135</f>
        <v>263.40148799999997</v>
      </c>
      <c r="G723" s="47">
        <f t="shared" si="202"/>
        <v>927</v>
      </c>
      <c r="H723" s="47">
        <f>'[1]разовые без стом'!G$135</f>
        <v>150</v>
      </c>
      <c r="I723" s="47">
        <f>'[1]разовые без стом'!K$135</f>
        <v>323</v>
      </c>
      <c r="J723" s="47">
        <f>'[1]разовые без стом'!O$135</f>
        <v>161</v>
      </c>
      <c r="K723" s="47">
        <f>'[1]разовые без стом'!V$135</f>
        <v>293</v>
      </c>
      <c r="L723" s="46">
        <f t="shared" si="203"/>
        <v>263.40148799999997</v>
      </c>
      <c r="M723" s="46">
        <f>'[1]разовые без стом'!BP$135</f>
        <v>42.621600000000001</v>
      </c>
      <c r="N723" s="46">
        <f>'[1]разовые без стом'!CL$135</f>
        <v>91.778511999999992</v>
      </c>
      <c r="O723" s="46">
        <f>'[1]разовые без стом'!DH$135</f>
        <v>45.747183999999997</v>
      </c>
      <c r="P723" s="46">
        <f>'[1]разовые без стом'!EQ$135</f>
        <v>83.254191999999975</v>
      </c>
      <c r="Q723" s="20">
        <f t="shared" si="189"/>
        <v>0</v>
      </c>
      <c r="R723" s="20">
        <f t="shared" si="190"/>
        <v>0</v>
      </c>
    </row>
    <row r="724" spans="2:18" s="21" customFormat="1" ht="15" customHeight="1" x14ac:dyDescent="0.25">
      <c r="B724" s="61"/>
      <c r="C724" s="37" t="s">
        <v>18</v>
      </c>
      <c r="D724" s="23" t="s">
        <v>33</v>
      </c>
      <c r="E724" s="64">
        <f>'[1]разовые без стом'!W$136</f>
        <v>303</v>
      </c>
      <c r="F724" s="46">
        <f>'[1]разовые без стом'!EV$136</f>
        <v>108.95152800000002</v>
      </c>
      <c r="G724" s="47">
        <f t="shared" si="202"/>
        <v>303</v>
      </c>
      <c r="H724" s="47">
        <f>'[1]разовые без стом'!G$136</f>
        <v>44</v>
      </c>
      <c r="I724" s="47">
        <f>'[1]разовые без стом'!K$136</f>
        <v>97</v>
      </c>
      <c r="J724" s="47">
        <f>'[1]разовые без стом'!O$136</f>
        <v>84</v>
      </c>
      <c r="K724" s="47">
        <f>'[1]разовые без стом'!V$136</f>
        <v>78</v>
      </c>
      <c r="L724" s="46">
        <f t="shared" si="203"/>
        <v>108.95152800000002</v>
      </c>
      <c r="M724" s="46">
        <f>'[1]разовые без стом'!BP$136</f>
        <v>15.821344000000002</v>
      </c>
      <c r="N724" s="46">
        <f>'[1]разовые без стом'!CL$136</f>
        <v>34.878872000000008</v>
      </c>
      <c r="O724" s="46">
        <f>'[1]разовые без стом'!DH$136</f>
        <v>30.204383999999997</v>
      </c>
      <c r="P724" s="46">
        <f>'[1]разовые без стом'!EQ$136</f>
        <v>28.046928000000001</v>
      </c>
      <c r="Q724" s="20">
        <f t="shared" si="189"/>
        <v>0</v>
      </c>
      <c r="R724" s="20">
        <f t="shared" si="190"/>
        <v>0</v>
      </c>
    </row>
    <row r="725" spans="2:18" s="21" customFormat="1" ht="15" customHeight="1" x14ac:dyDescent="0.25">
      <c r="B725" s="61"/>
      <c r="C725" s="37" t="s">
        <v>20</v>
      </c>
      <c r="D725" s="23" t="s">
        <v>33</v>
      </c>
      <c r="E725" s="64">
        <f>'[1]разовые без стом'!W$137</f>
        <v>380</v>
      </c>
      <c r="F725" s="46">
        <f>'[1]разовые без стом'!EV$137</f>
        <v>96.962320000000005</v>
      </c>
      <c r="G725" s="47">
        <f t="shared" si="202"/>
        <v>380</v>
      </c>
      <c r="H725" s="47">
        <f>'[1]разовые без стом'!G$137</f>
        <v>60</v>
      </c>
      <c r="I725" s="47">
        <f>'[1]разовые без стом'!K$137</f>
        <v>75</v>
      </c>
      <c r="J725" s="47">
        <f>'[1]разовые без стом'!O$137</f>
        <v>70</v>
      </c>
      <c r="K725" s="47">
        <f>'[1]разовые без стом'!V$137</f>
        <v>175</v>
      </c>
      <c r="L725" s="46">
        <f t="shared" si="203"/>
        <v>96.962319999999991</v>
      </c>
      <c r="M725" s="46">
        <f>'[1]разовые без стом'!BP$137</f>
        <v>15.309839999999998</v>
      </c>
      <c r="N725" s="46">
        <f>'[1]разовые без стом'!CL$137</f>
        <v>19.1373</v>
      </c>
      <c r="O725" s="46">
        <f>'[1]разовые без стом'!DH$137</f>
        <v>17.861479999999997</v>
      </c>
      <c r="P725" s="46">
        <f>'[1]разовые без стом'!EQ$137</f>
        <v>44.653700000000001</v>
      </c>
      <c r="Q725" s="20">
        <f t="shared" si="189"/>
        <v>0</v>
      </c>
      <c r="R725" s="20">
        <f t="shared" si="190"/>
        <v>0</v>
      </c>
    </row>
    <row r="726" spans="2:18" s="21" customFormat="1" ht="15" customHeight="1" x14ac:dyDescent="0.25">
      <c r="B726" s="61"/>
      <c r="C726" s="37" t="s">
        <v>41</v>
      </c>
      <c r="D726" s="23" t="s">
        <v>33</v>
      </c>
      <c r="E726" s="64">
        <f>'[1]разовые без стом'!W$138</f>
        <v>669</v>
      </c>
      <c r="F726" s="46">
        <f>'[1]разовые без стом'!EV$138</f>
        <v>223.67881199999999</v>
      </c>
      <c r="G726" s="47">
        <f t="shared" si="202"/>
        <v>669</v>
      </c>
      <c r="H726" s="47">
        <f>'[1]разовые без стом'!G$138</f>
        <v>93</v>
      </c>
      <c r="I726" s="47">
        <f>'[1]разовые без стом'!K$138</f>
        <v>72</v>
      </c>
      <c r="J726" s="47">
        <f>'[1]разовые без стом'!O$138</f>
        <v>66</v>
      </c>
      <c r="K726" s="47">
        <f>'[1]разовые без стом'!V$138</f>
        <v>438</v>
      </c>
      <c r="L726" s="46">
        <f t="shared" si="203"/>
        <v>223.67881199999999</v>
      </c>
      <c r="M726" s="46">
        <f>'[1]разовые без стом'!BP$138</f>
        <v>31.094363999999999</v>
      </c>
      <c r="N726" s="46">
        <f>'[1]разовые без стом'!CL$138</f>
        <v>24.073055999999998</v>
      </c>
      <c r="O726" s="46">
        <f>'[1]разовые без стом'!DH$138</f>
        <v>22.066967999999996</v>
      </c>
      <c r="P726" s="46">
        <f>'[1]разовые без стом'!EQ$138</f>
        <v>146.444424</v>
      </c>
      <c r="Q726" s="20">
        <f t="shared" si="189"/>
        <v>0</v>
      </c>
      <c r="R726" s="20">
        <f t="shared" si="190"/>
        <v>0</v>
      </c>
    </row>
    <row r="727" spans="2:18" s="21" customFormat="1" ht="15" customHeight="1" x14ac:dyDescent="0.25">
      <c r="B727" s="61"/>
      <c r="C727" s="37" t="s">
        <v>24</v>
      </c>
      <c r="D727" s="23" t="s">
        <v>33</v>
      </c>
      <c r="E727" s="64">
        <f>'[1]разовые без стом'!W$139</f>
        <v>380</v>
      </c>
      <c r="F727" s="46">
        <f>'[1]разовые без стом'!EV$139</f>
        <v>64.776319999999998</v>
      </c>
      <c r="G727" s="47">
        <f t="shared" si="202"/>
        <v>380</v>
      </c>
      <c r="H727" s="47">
        <f>'[1]разовые без стом'!G$139</f>
        <v>90</v>
      </c>
      <c r="I727" s="47">
        <f>'[1]разовые без стом'!K$139</f>
        <v>90</v>
      </c>
      <c r="J727" s="47">
        <f>'[1]разовые без стом'!O$139</f>
        <v>111</v>
      </c>
      <c r="K727" s="47">
        <f>'[1]разовые без стом'!V$139</f>
        <v>89</v>
      </c>
      <c r="L727" s="46">
        <f t="shared" si="203"/>
        <v>64.776319999999998</v>
      </c>
      <c r="M727" s="46">
        <f>'[1]разовые без стом'!BP$139</f>
        <v>15.341759999999999</v>
      </c>
      <c r="N727" s="46">
        <f>'[1]разовые без стом'!CL$139</f>
        <v>15.341759999999997</v>
      </c>
      <c r="O727" s="46">
        <f>'[1]разовые без стом'!DH$139</f>
        <v>18.921504000000006</v>
      </c>
      <c r="P727" s="46">
        <f>'[1]разовые без стом'!EQ$139</f>
        <v>15.171296000000002</v>
      </c>
      <c r="Q727" s="20">
        <f t="shared" si="189"/>
        <v>0</v>
      </c>
      <c r="R727" s="20">
        <f t="shared" si="190"/>
        <v>0</v>
      </c>
    </row>
    <row r="728" spans="2:18" s="21" customFormat="1" ht="15" customHeight="1" x14ac:dyDescent="0.25">
      <c r="B728" s="61"/>
      <c r="C728" s="37" t="s">
        <v>35</v>
      </c>
      <c r="D728" s="23" t="s">
        <v>33</v>
      </c>
      <c r="E728" s="64">
        <f>'[1]разовые без стом'!W$140</f>
        <v>382</v>
      </c>
      <c r="F728" s="46">
        <f>'[1]разовые без стом'!EV$140</f>
        <v>75.962992000000014</v>
      </c>
      <c r="G728" s="47">
        <f t="shared" si="202"/>
        <v>382</v>
      </c>
      <c r="H728" s="47">
        <f>'[1]разовые без стом'!G$140</f>
        <v>94</v>
      </c>
      <c r="I728" s="47">
        <f>'[1]разовые без стом'!K$140</f>
        <v>95</v>
      </c>
      <c r="J728" s="47">
        <f>'[1]разовые без стом'!O$140</f>
        <v>90</v>
      </c>
      <c r="K728" s="47">
        <f>'[1]разовые без стом'!V$140</f>
        <v>103</v>
      </c>
      <c r="L728" s="46">
        <f t="shared" si="203"/>
        <v>75.962992</v>
      </c>
      <c r="M728" s="46">
        <f>'[1]разовые без стом'!BP$140</f>
        <v>18.692464000000001</v>
      </c>
      <c r="N728" s="46">
        <f>'[1]разовые без стом'!CL$140</f>
        <v>18.89132</v>
      </c>
      <c r="O728" s="46">
        <f>'[1]разовые без стом'!DH$140</f>
        <v>17.897040000000001</v>
      </c>
      <c r="P728" s="46">
        <f>'[1]разовые без стом'!EQ$140</f>
        <v>20.482168000000001</v>
      </c>
      <c r="Q728" s="20">
        <f t="shared" si="189"/>
        <v>0</v>
      </c>
      <c r="R728" s="20">
        <f t="shared" si="190"/>
        <v>0</v>
      </c>
    </row>
    <row r="729" spans="2:18" s="21" customFormat="1" ht="15" customHeight="1" x14ac:dyDescent="0.25">
      <c r="B729" s="61"/>
      <c r="C729" s="37" t="s">
        <v>15</v>
      </c>
      <c r="D729" s="23" t="s">
        <v>33</v>
      </c>
      <c r="E729" s="64">
        <f>'[1]разовые без стом'!W$141</f>
        <v>2300</v>
      </c>
      <c r="F729" s="46">
        <f>'[1]разовые без стом'!EV$141</f>
        <v>830.75999999999988</v>
      </c>
      <c r="G729" s="47">
        <f t="shared" si="202"/>
        <v>2300</v>
      </c>
      <c r="H729" s="47">
        <f>'[1]разовые без стом'!G$141</f>
        <v>480</v>
      </c>
      <c r="I729" s="47">
        <f>'[1]разовые без стом'!K$141</f>
        <v>480</v>
      </c>
      <c r="J729" s="47">
        <f>'[1]разовые без стом'!O$141</f>
        <v>181</v>
      </c>
      <c r="K729" s="47">
        <f>'[1]разовые без стом'!V$141</f>
        <v>1159</v>
      </c>
      <c r="L729" s="46">
        <f t="shared" si="203"/>
        <v>830.75999999999988</v>
      </c>
      <c r="M729" s="46">
        <f>'[1]разовые без стом'!BP$141</f>
        <v>173.37599999999998</v>
      </c>
      <c r="N729" s="46">
        <f>'[1]разовые без стом'!CL$141</f>
        <v>173.37599999999998</v>
      </c>
      <c r="O729" s="46">
        <f>'[1]разовые без стом'!DH$141</f>
        <v>65.377199999999988</v>
      </c>
      <c r="P729" s="46">
        <f>'[1]разовые без стом'!EQ$141</f>
        <v>418.63079999999991</v>
      </c>
      <c r="Q729" s="20">
        <f t="shared" si="189"/>
        <v>0</v>
      </c>
      <c r="R729" s="20">
        <f t="shared" si="190"/>
        <v>0</v>
      </c>
    </row>
    <row r="730" spans="2:18" s="21" customFormat="1" ht="15" customHeight="1" x14ac:dyDescent="0.25">
      <c r="B730" s="61"/>
      <c r="C730" s="37" t="s">
        <v>17</v>
      </c>
      <c r="D730" s="23" t="s">
        <v>33</v>
      </c>
      <c r="E730" s="64">
        <f>'[1]разовые без стом'!W$142</f>
        <v>169</v>
      </c>
      <c r="F730" s="46">
        <f>'[1]разовые без стом'!EV$142</f>
        <v>40.477527999999992</v>
      </c>
      <c r="G730" s="47">
        <f t="shared" si="202"/>
        <v>169</v>
      </c>
      <c r="H730" s="47">
        <f>'[1]разовые без стом'!G$142</f>
        <v>56</v>
      </c>
      <c r="I730" s="47">
        <f>'[1]разовые без стом'!K$142</f>
        <v>36</v>
      </c>
      <c r="J730" s="47">
        <f>'[1]разовые без стом'!O$142</f>
        <v>36</v>
      </c>
      <c r="K730" s="47">
        <f>'[1]разовые без стом'!V$142</f>
        <v>41</v>
      </c>
      <c r="L730" s="46">
        <f t="shared" si="203"/>
        <v>40.477527999999992</v>
      </c>
      <c r="M730" s="46">
        <f>'[1]разовые без стом'!BP$142</f>
        <v>13.412671999999999</v>
      </c>
      <c r="N730" s="46">
        <f>'[1]разовые без стом'!CL$142</f>
        <v>8.6224319999999981</v>
      </c>
      <c r="O730" s="46">
        <f>'[1]разовые без стом'!DH$142</f>
        <v>8.6224319999999981</v>
      </c>
      <c r="P730" s="46">
        <f>'[1]разовые без стом'!EQ$142</f>
        <v>9.8199920000000009</v>
      </c>
      <c r="Q730" s="20">
        <f t="shared" si="189"/>
        <v>0</v>
      </c>
      <c r="R730" s="20">
        <f t="shared" si="190"/>
        <v>0</v>
      </c>
    </row>
    <row r="731" spans="2:18" s="21" customFormat="1" ht="15" customHeight="1" x14ac:dyDescent="0.25">
      <c r="B731" s="61"/>
      <c r="C731" s="28" t="s">
        <v>42</v>
      </c>
      <c r="D731" s="29" t="s">
        <v>33</v>
      </c>
      <c r="E731" s="62">
        <f>SUM(E732:E742)</f>
        <v>3785</v>
      </c>
      <c r="F731" s="62">
        <f t="shared" ref="F731:P731" si="204">SUM(F732:F742)</f>
        <v>430.75292400000001</v>
      </c>
      <c r="G731" s="62">
        <f t="shared" si="204"/>
        <v>3785</v>
      </c>
      <c r="H731" s="62">
        <f t="shared" si="204"/>
        <v>936</v>
      </c>
      <c r="I731" s="62">
        <f t="shared" si="204"/>
        <v>988</v>
      </c>
      <c r="J731" s="62">
        <f t="shared" si="204"/>
        <v>861</v>
      </c>
      <c r="K731" s="62">
        <f t="shared" si="204"/>
        <v>1000</v>
      </c>
      <c r="L731" s="62">
        <f t="shared" si="204"/>
        <v>430.75292400000001</v>
      </c>
      <c r="M731" s="62">
        <f t="shared" si="204"/>
        <v>104.64715200000001</v>
      </c>
      <c r="N731" s="62">
        <f t="shared" si="204"/>
        <v>112.752324</v>
      </c>
      <c r="O731" s="62">
        <f t="shared" si="204"/>
        <v>98.618927999999997</v>
      </c>
      <c r="P731" s="62">
        <f t="shared" si="204"/>
        <v>114.73452</v>
      </c>
      <c r="Q731" s="20">
        <f t="shared" si="189"/>
        <v>0</v>
      </c>
      <c r="R731" s="20">
        <f t="shared" si="190"/>
        <v>0</v>
      </c>
    </row>
    <row r="732" spans="2:18" s="21" customFormat="1" ht="15" customHeight="1" x14ac:dyDescent="0.25">
      <c r="B732" s="61"/>
      <c r="C732" s="35" t="s">
        <v>16</v>
      </c>
      <c r="D732" s="23" t="s">
        <v>33</v>
      </c>
      <c r="E732" s="64">
        <f>[1]иные!W$129</f>
        <v>708</v>
      </c>
      <c r="F732" s="46">
        <f>[1]иные!EK$129</f>
        <v>72.674784000000002</v>
      </c>
      <c r="G732" s="47">
        <f>SUM(H732:K732)</f>
        <v>708</v>
      </c>
      <c r="H732" s="47">
        <f>[1]иные!G$129</f>
        <v>168</v>
      </c>
      <c r="I732" s="47">
        <f>[1]иные!K$129</f>
        <v>180</v>
      </c>
      <c r="J732" s="47">
        <f>[1]иные!O$129</f>
        <v>180</v>
      </c>
      <c r="K732" s="47">
        <f>[1]иные!V$129</f>
        <v>180</v>
      </c>
      <c r="L732" s="46">
        <f>SUM(M732:P732)</f>
        <v>72.674784000000002</v>
      </c>
      <c r="M732" s="46">
        <f>[1]иные!BI$129</f>
        <v>17.244863999999996</v>
      </c>
      <c r="N732" s="46">
        <f>[1]иные!CC$129</f>
        <v>18.47664</v>
      </c>
      <c r="O732" s="46">
        <f>[1]иные!CW$129</f>
        <v>18.47664</v>
      </c>
      <c r="P732" s="46">
        <f>[1]иные!EF$129</f>
        <v>18.47664</v>
      </c>
      <c r="Q732" s="20">
        <f t="shared" si="189"/>
        <v>0</v>
      </c>
      <c r="R732" s="20">
        <f t="shared" si="190"/>
        <v>0</v>
      </c>
    </row>
    <row r="733" spans="2:18" s="21" customFormat="1" ht="15" customHeight="1" x14ac:dyDescent="0.25">
      <c r="B733" s="61"/>
      <c r="C733" s="35" t="s">
        <v>27</v>
      </c>
      <c r="D733" s="23" t="s">
        <v>33</v>
      </c>
      <c r="E733" s="64">
        <f>[1]иные!W$130</f>
        <v>240</v>
      </c>
      <c r="F733" s="46">
        <f>[1]иные!EK$130</f>
        <v>28.051199999999994</v>
      </c>
      <c r="G733" s="47">
        <f t="shared" ref="G733:G742" si="205">SUM(H733:K733)</f>
        <v>240</v>
      </c>
      <c r="H733" s="47">
        <f>[1]иные!G$130</f>
        <v>60</v>
      </c>
      <c r="I733" s="47">
        <f>[1]иные!K$130</f>
        <v>60</v>
      </c>
      <c r="J733" s="47">
        <f>[1]иные!O$130</f>
        <v>6</v>
      </c>
      <c r="K733" s="47">
        <f>[1]иные!V$130</f>
        <v>114</v>
      </c>
      <c r="L733" s="46">
        <f t="shared" ref="L733:L742" si="206">SUM(M733:P733)</f>
        <v>28.051199999999994</v>
      </c>
      <c r="M733" s="46">
        <f>[1]иные!BI$130</f>
        <v>7.0127999999999986</v>
      </c>
      <c r="N733" s="46">
        <f>[1]иные!CC$130</f>
        <v>7.0127999999999995</v>
      </c>
      <c r="O733" s="46">
        <f>[1]иные!CW$130</f>
        <v>0.7012799999999999</v>
      </c>
      <c r="P733" s="46">
        <f>[1]иные!EF$130</f>
        <v>13.324319999999998</v>
      </c>
      <c r="Q733" s="20">
        <f t="shared" si="189"/>
        <v>0</v>
      </c>
      <c r="R733" s="20">
        <f t="shared" si="190"/>
        <v>0</v>
      </c>
    </row>
    <row r="734" spans="2:18" s="21" customFormat="1" ht="15" customHeight="1" x14ac:dyDescent="0.25">
      <c r="B734" s="61"/>
      <c r="C734" s="35" t="s">
        <v>15</v>
      </c>
      <c r="D734" s="23" t="s">
        <v>33</v>
      </c>
      <c r="E734" s="64">
        <f>[1]иные!W$131</f>
        <v>280</v>
      </c>
      <c r="F734" s="46">
        <f>[1]иные!EK$131</f>
        <v>43.343999999999994</v>
      </c>
      <c r="G734" s="47">
        <f t="shared" si="205"/>
        <v>280</v>
      </c>
      <c r="H734" s="47">
        <f>[1]иные!G$131</f>
        <v>72</v>
      </c>
      <c r="I734" s="47">
        <f>[1]иные!K$131</f>
        <v>72</v>
      </c>
      <c r="J734" s="47">
        <f>[1]иные!O$131</f>
        <v>72</v>
      </c>
      <c r="K734" s="47">
        <f>[1]иные!V$131</f>
        <v>64</v>
      </c>
      <c r="L734" s="46">
        <f t="shared" si="206"/>
        <v>43.344000000000001</v>
      </c>
      <c r="M734" s="46">
        <f>[1]иные!BI$131</f>
        <v>11.145599999999998</v>
      </c>
      <c r="N734" s="46">
        <f>[1]иные!CC$131</f>
        <v>11.1456</v>
      </c>
      <c r="O734" s="46">
        <f>[1]иные!CW$131</f>
        <v>11.1456</v>
      </c>
      <c r="P734" s="46">
        <f>[1]иные!EF$131</f>
        <v>9.9072000000000031</v>
      </c>
      <c r="Q734" s="20">
        <f t="shared" si="189"/>
        <v>0</v>
      </c>
      <c r="R734" s="20">
        <f t="shared" si="190"/>
        <v>0</v>
      </c>
    </row>
    <row r="735" spans="2:18" s="21" customFormat="1" ht="15" customHeight="1" x14ac:dyDescent="0.25">
      <c r="B735" s="61"/>
      <c r="C735" s="35" t="s">
        <v>23</v>
      </c>
      <c r="D735" s="23" t="s">
        <v>33</v>
      </c>
      <c r="E735" s="64">
        <f>[1]иные!W$132</f>
        <v>491</v>
      </c>
      <c r="F735" s="46">
        <f>[1]иные!EK$132</f>
        <v>59.792015999999997</v>
      </c>
      <c r="G735" s="47">
        <f t="shared" si="205"/>
        <v>491</v>
      </c>
      <c r="H735" s="47">
        <f>[1]иные!G$132</f>
        <v>100</v>
      </c>
      <c r="I735" s="47">
        <f>[1]иные!K$132</f>
        <v>148</v>
      </c>
      <c r="J735" s="47">
        <f>[1]иные!O$132</f>
        <v>133</v>
      </c>
      <c r="K735" s="47">
        <f>[1]иные!V$132</f>
        <v>110</v>
      </c>
      <c r="L735" s="46">
        <f t="shared" si="206"/>
        <v>59.79201599999999</v>
      </c>
      <c r="M735" s="46">
        <f>[1]иные!BI$132</f>
        <v>12.177599999999998</v>
      </c>
      <c r="N735" s="46">
        <f>[1]иные!CC$132</f>
        <v>18.022848</v>
      </c>
      <c r="O735" s="46">
        <f>[1]иные!CW$132</f>
        <v>16.196207999999995</v>
      </c>
      <c r="P735" s="46">
        <f>[1]иные!EF$132</f>
        <v>13.39536</v>
      </c>
      <c r="Q735" s="20">
        <f t="shared" si="189"/>
        <v>0</v>
      </c>
      <c r="R735" s="20">
        <f t="shared" si="190"/>
        <v>0</v>
      </c>
    </row>
    <row r="736" spans="2:18" s="21" customFormat="1" ht="15" customHeight="1" x14ac:dyDescent="0.25">
      <c r="B736" s="61"/>
      <c r="C736" s="35" t="s">
        <v>18</v>
      </c>
      <c r="D736" s="23" t="s">
        <v>33</v>
      </c>
      <c r="E736" s="64">
        <f>[1]иные!W$133</f>
        <v>380</v>
      </c>
      <c r="F736" s="46">
        <f>[1]иные!EK$133</f>
        <v>58.559520000000006</v>
      </c>
      <c r="G736" s="47">
        <f t="shared" si="205"/>
        <v>380</v>
      </c>
      <c r="H736" s="47">
        <f>[1]иные!G$133</f>
        <v>78</v>
      </c>
      <c r="I736" s="47">
        <f>[1]иные!K$133</f>
        <v>110</v>
      </c>
      <c r="J736" s="47">
        <f>[1]иные!O$133</f>
        <v>82</v>
      </c>
      <c r="K736" s="47">
        <f>[1]иные!V$133</f>
        <v>110</v>
      </c>
      <c r="L736" s="46">
        <f t="shared" si="206"/>
        <v>58.559520000000006</v>
      </c>
      <c r="M736" s="46">
        <f>[1]иные!BI$133</f>
        <v>12.020112000000001</v>
      </c>
      <c r="N736" s="46">
        <f>[1]иные!CC$133</f>
        <v>16.951440000000002</v>
      </c>
      <c r="O736" s="46">
        <f>[1]иные!CW$133</f>
        <v>12.636528000000002</v>
      </c>
      <c r="P736" s="46">
        <f>[1]иные!EF$133</f>
        <v>16.951440000000002</v>
      </c>
      <c r="Q736" s="20">
        <f t="shared" si="189"/>
        <v>0</v>
      </c>
      <c r="R736" s="20">
        <f t="shared" si="190"/>
        <v>0</v>
      </c>
    </row>
    <row r="737" spans="2:18" s="21" customFormat="1" ht="15" customHeight="1" x14ac:dyDescent="0.25">
      <c r="B737" s="61"/>
      <c r="C737" s="35" t="s">
        <v>20</v>
      </c>
      <c r="D737" s="23" t="s">
        <v>33</v>
      </c>
      <c r="E737" s="64">
        <f>[1]иные!W$134</f>
        <v>325</v>
      </c>
      <c r="F737" s="46">
        <f>[1]иные!EK$134</f>
        <v>35.540700000000001</v>
      </c>
      <c r="G737" s="47">
        <f t="shared" si="205"/>
        <v>325</v>
      </c>
      <c r="H737" s="47">
        <f>[1]иные!G$134</f>
        <v>96</v>
      </c>
      <c r="I737" s="47">
        <f>[1]иные!K$134</f>
        <v>44</v>
      </c>
      <c r="J737" s="47">
        <f>[1]иные!O$134</f>
        <v>75</v>
      </c>
      <c r="K737" s="47">
        <f>[1]иные!V$134</f>
        <v>110</v>
      </c>
      <c r="L737" s="46">
        <f t="shared" si="206"/>
        <v>35.540699999999994</v>
      </c>
      <c r="M737" s="46">
        <f>[1]иные!BI$134</f>
        <v>10.498175999999999</v>
      </c>
      <c r="N737" s="46">
        <f>[1]иные!CC$134</f>
        <v>4.8116640000000004</v>
      </c>
      <c r="O737" s="46">
        <f>[1]иные!CW$134</f>
        <v>8.2016999999999989</v>
      </c>
      <c r="P737" s="46">
        <f>[1]иные!EF$134</f>
        <v>12.029159999999999</v>
      </c>
      <c r="Q737" s="20">
        <f t="shared" si="189"/>
        <v>0</v>
      </c>
      <c r="R737" s="20">
        <f t="shared" si="190"/>
        <v>0</v>
      </c>
    </row>
    <row r="738" spans="2:18" s="21" customFormat="1" ht="15" customHeight="1" x14ac:dyDescent="0.25">
      <c r="B738" s="61"/>
      <c r="C738" s="35" t="s">
        <v>21</v>
      </c>
      <c r="D738" s="23" t="s">
        <v>33</v>
      </c>
      <c r="E738" s="64">
        <f>[1]иные!W$135</f>
        <v>258</v>
      </c>
      <c r="F738" s="46">
        <f>[1]иные!EK$135</f>
        <v>36.969335999999998</v>
      </c>
      <c r="G738" s="47">
        <f t="shared" si="205"/>
        <v>258</v>
      </c>
      <c r="H738" s="47">
        <f>[1]иные!G$135</f>
        <v>54</v>
      </c>
      <c r="I738" s="47">
        <f>[1]иные!K$135</f>
        <v>63</v>
      </c>
      <c r="J738" s="47">
        <f>[1]иные!O$135</f>
        <v>63</v>
      </c>
      <c r="K738" s="47">
        <f>[1]иные!V$135</f>
        <v>78</v>
      </c>
      <c r="L738" s="46">
        <f t="shared" si="206"/>
        <v>36.969335999999998</v>
      </c>
      <c r="M738" s="46">
        <f>[1]иные!BI$135</f>
        <v>7.737768</v>
      </c>
      <c r="N738" s="46">
        <f>[1]иные!CC$135</f>
        <v>9.0273959999999995</v>
      </c>
      <c r="O738" s="46">
        <f>[1]иные!CW$135</f>
        <v>9.0273959999999995</v>
      </c>
      <c r="P738" s="46">
        <f>[1]иные!EF$135</f>
        <v>11.176776000000002</v>
      </c>
      <c r="Q738" s="20">
        <f t="shared" si="189"/>
        <v>0</v>
      </c>
      <c r="R738" s="20">
        <f t="shared" si="190"/>
        <v>0</v>
      </c>
    </row>
    <row r="739" spans="2:18" s="21" customFormat="1" ht="15" customHeight="1" x14ac:dyDescent="0.25">
      <c r="B739" s="61"/>
      <c r="C739" s="35" t="s">
        <v>24</v>
      </c>
      <c r="D739" s="23" t="s">
        <v>33</v>
      </c>
      <c r="E739" s="64">
        <f>[1]иные!W$136</f>
        <v>252</v>
      </c>
      <c r="F739" s="46">
        <f>[1]иные!EK$136</f>
        <v>18.410111999999998</v>
      </c>
      <c r="G739" s="47">
        <f t="shared" si="205"/>
        <v>252</v>
      </c>
      <c r="H739" s="47">
        <f>[1]иные!G$136</f>
        <v>70</v>
      </c>
      <c r="I739" s="47">
        <f>[1]иные!K$136</f>
        <v>65</v>
      </c>
      <c r="J739" s="47">
        <f>[1]иные!O$136</f>
        <v>53</v>
      </c>
      <c r="K739" s="47">
        <f>[1]иные!V$136</f>
        <v>64</v>
      </c>
      <c r="L739" s="46">
        <f t="shared" si="206"/>
        <v>18.410112000000002</v>
      </c>
      <c r="M739" s="46">
        <f>[1]иные!BI$136</f>
        <v>5.1139200000000002</v>
      </c>
      <c r="N739" s="46">
        <f>[1]иные!CC$136</f>
        <v>4.74864</v>
      </c>
      <c r="O739" s="46">
        <f>[1]иные!CW$136</f>
        <v>3.8719679999999999</v>
      </c>
      <c r="P739" s="46">
        <f>[1]иные!EF$136</f>
        <v>4.6755839999999997</v>
      </c>
      <c r="Q739" s="20">
        <f t="shared" si="189"/>
        <v>0</v>
      </c>
      <c r="R739" s="20">
        <f t="shared" si="190"/>
        <v>0</v>
      </c>
    </row>
    <row r="740" spans="2:18" s="21" customFormat="1" ht="15" customHeight="1" x14ac:dyDescent="0.25">
      <c r="B740" s="61"/>
      <c r="C740" s="35" t="s">
        <v>25</v>
      </c>
      <c r="D740" s="23" t="s">
        <v>33</v>
      </c>
      <c r="E740" s="64">
        <f>[1]иные!W$137</f>
        <v>250</v>
      </c>
      <c r="F740" s="46">
        <f>[1]иные!EK$137</f>
        <v>21.306000000000001</v>
      </c>
      <c r="G740" s="47">
        <f t="shared" si="205"/>
        <v>250</v>
      </c>
      <c r="H740" s="47">
        <f>[1]иные!G$137</f>
        <v>78</v>
      </c>
      <c r="I740" s="47">
        <f>[1]иные!K$137</f>
        <v>75</v>
      </c>
      <c r="J740" s="47">
        <f>[1]иные!O$137</f>
        <v>32</v>
      </c>
      <c r="K740" s="47">
        <f>[1]иные!V$137</f>
        <v>65</v>
      </c>
      <c r="L740" s="46">
        <f t="shared" si="206"/>
        <v>21.306000000000004</v>
      </c>
      <c r="M740" s="46">
        <f>[1]иные!BI$137</f>
        <v>6.6474720000000005</v>
      </c>
      <c r="N740" s="46">
        <f>[1]иные!CC$137</f>
        <v>6.3918000000000008</v>
      </c>
      <c r="O740" s="46">
        <f>[1]иные!CW$137</f>
        <v>2.7271680000000003</v>
      </c>
      <c r="P740" s="46">
        <f>[1]иные!EF$137</f>
        <v>5.5395600000000016</v>
      </c>
      <c r="Q740" s="20">
        <f t="shared" si="189"/>
        <v>0</v>
      </c>
      <c r="R740" s="20">
        <f t="shared" si="190"/>
        <v>0</v>
      </c>
    </row>
    <row r="741" spans="2:18" s="21" customFormat="1" ht="15" customHeight="1" x14ac:dyDescent="0.25">
      <c r="B741" s="61"/>
      <c r="C741" s="35" t="s">
        <v>22</v>
      </c>
      <c r="D741" s="23" t="s">
        <v>33</v>
      </c>
      <c r="E741" s="64">
        <f>[1]иные!W$138</f>
        <v>386</v>
      </c>
      <c r="F741" s="46">
        <f>[1]иные!EK$138</f>
        <v>34.035936</v>
      </c>
      <c r="G741" s="47">
        <f t="shared" si="205"/>
        <v>386</v>
      </c>
      <c r="H741" s="47">
        <f>[1]иные!G$138</f>
        <v>95</v>
      </c>
      <c r="I741" s="47">
        <f>[1]иные!K$138</f>
        <v>96</v>
      </c>
      <c r="J741" s="47">
        <f>[1]иные!O$138</f>
        <v>90</v>
      </c>
      <c r="K741" s="47">
        <f>[1]иные!V$138</f>
        <v>105</v>
      </c>
      <c r="L741" s="46">
        <f t="shared" si="206"/>
        <v>34.035936</v>
      </c>
      <c r="M741" s="46">
        <f>[1]иные!BI$138</f>
        <v>8.3767199999999988</v>
      </c>
      <c r="N741" s="46">
        <f>[1]иные!CC$138</f>
        <v>8.4648959999999995</v>
      </c>
      <c r="O741" s="46">
        <f>[1]иные!CW$138</f>
        <v>7.9358400000000007</v>
      </c>
      <c r="P741" s="46">
        <f>[1]иные!EF$138</f>
        <v>9.2584799999999987</v>
      </c>
      <c r="Q741" s="20">
        <f t="shared" si="189"/>
        <v>0</v>
      </c>
      <c r="R741" s="20">
        <f t="shared" si="190"/>
        <v>0</v>
      </c>
    </row>
    <row r="742" spans="2:18" s="21" customFormat="1" ht="15" customHeight="1" x14ac:dyDescent="0.25">
      <c r="B742" s="61"/>
      <c r="C742" s="35" t="s">
        <v>17</v>
      </c>
      <c r="D742" s="23" t="s">
        <v>33</v>
      </c>
      <c r="E742" s="64">
        <f>[1]иные!W$139</f>
        <v>215</v>
      </c>
      <c r="F742" s="46">
        <f>[1]иные!EK$139</f>
        <v>22.069319999999998</v>
      </c>
      <c r="G742" s="47">
        <f t="shared" si="205"/>
        <v>215</v>
      </c>
      <c r="H742" s="47">
        <f>[1]иные!G$139</f>
        <v>65</v>
      </c>
      <c r="I742" s="47">
        <f>[1]иные!K$139</f>
        <v>75</v>
      </c>
      <c r="J742" s="47">
        <f>[1]иные!O$139</f>
        <v>75</v>
      </c>
      <c r="K742" s="47">
        <f>[1]иные!V$139</f>
        <v>0</v>
      </c>
      <c r="L742" s="46">
        <f t="shared" si="206"/>
        <v>22.069320000000001</v>
      </c>
      <c r="M742" s="46">
        <f>[1]иные!BI$139</f>
        <v>6.6721199999999996</v>
      </c>
      <c r="N742" s="46">
        <f>[1]иные!CC$139</f>
        <v>7.6986000000000008</v>
      </c>
      <c r="O742" s="46">
        <f>[1]иные!CW$139</f>
        <v>7.6986000000000017</v>
      </c>
      <c r="P742" s="46">
        <f>[1]иные!EF$139</f>
        <v>0</v>
      </c>
      <c r="Q742" s="20">
        <f t="shared" si="189"/>
        <v>0</v>
      </c>
      <c r="R742" s="20">
        <f t="shared" si="190"/>
        <v>0</v>
      </c>
    </row>
    <row r="743" spans="2:18" s="21" customFormat="1" ht="15" customHeight="1" x14ac:dyDescent="0.25">
      <c r="B743" s="61"/>
      <c r="C743" s="28" t="s">
        <v>73</v>
      </c>
      <c r="D743" s="29" t="s">
        <v>33</v>
      </c>
      <c r="E743" s="62">
        <f>E744+E745</f>
        <v>490</v>
      </c>
      <c r="F743" s="62">
        <f t="shared" ref="F743:P743" si="207">F744+F745</f>
        <v>357.91810559999999</v>
      </c>
      <c r="G743" s="62">
        <f t="shared" si="207"/>
        <v>490</v>
      </c>
      <c r="H743" s="62">
        <f t="shared" si="207"/>
        <v>82</v>
      </c>
      <c r="I743" s="62">
        <f t="shared" si="207"/>
        <v>89</v>
      </c>
      <c r="J743" s="62">
        <f t="shared" si="207"/>
        <v>76</v>
      </c>
      <c r="K743" s="62">
        <f t="shared" si="207"/>
        <v>243</v>
      </c>
      <c r="L743" s="62">
        <f t="shared" si="207"/>
        <v>357.91810559999993</v>
      </c>
      <c r="M743" s="62">
        <f t="shared" si="207"/>
        <v>59.606046719999995</v>
      </c>
      <c r="N743" s="62">
        <f t="shared" si="207"/>
        <v>64.432304639999984</v>
      </c>
      <c r="O743" s="62">
        <f t="shared" si="207"/>
        <v>55.272983039999986</v>
      </c>
      <c r="P743" s="62">
        <f t="shared" si="207"/>
        <v>178.60677119999997</v>
      </c>
      <c r="Q743" s="20">
        <f t="shared" si="189"/>
        <v>0</v>
      </c>
      <c r="R743" s="20">
        <f t="shared" si="190"/>
        <v>0</v>
      </c>
    </row>
    <row r="744" spans="2:18" s="21" customFormat="1" ht="15" customHeight="1" x14ac:dyDescent="0.25">
      <c r="B744" s="61"/>
      <c r="C744" s="37" t="s">
        <v>44</v>
      </c>
      <c r="D744" s="23" t="s">
        <v>33</v>
      </c>
      <c r="E744" s="64">
        <f>'[1]проф.пос. по стом. '!W$41</f>
        <v>360</v>
      </c>
      <c r="F744" s="46">
        <f>'[1]проф.пос. по стом. '!FB$41</f>
        <v>266.32488960000001</v>
      </c>
      <c r="G744" s="47">
        <f>SUM(H744:K744)</f>
        <v>360</v>
      </c>
      <c r="H744" s="47">
        <f>'[1]проф.пос. по стом. '!G$41</f>
        <v>52</v>
      </c>
      <c r="I744" s="47">
        <f>'[1]проф.пос. по стом. '!K$41</f>
        <v>49</v>
      </c>
      <c r="J744" s="47">
        <f>'[1]проф.пос. по стом. '!O$41</f>
        <v>49</v>
      </c>
      <c r="K744" s="47">
        <f>'[1]проф.пос. по стом. '!V$41</f>
        <v>210</v>
      </c>
      <c r="L744" s="46">
        <f>SUM(M744:P744)</f>
        <v>266.32488959999995</v>
      </c>
      <c r="M744" s="46">
        <f>'[1]проф.пос. по стом. '!BZ$41</f>
        <v>38.469150719999995</v>
      </c>
      <c r="N744" s="46">
        <f>'[1]проф.пос. по стом. '!CT$41</f>
        <v>36.249776639999993</v>
      </c>
      <c r="O744" s="46">
        <f>'[1]проф.пос. по стом. '!DN$41</f>
        <v>36.249776639999993</v>
      </c>
      <c r="P744" s="46">
        <f>'[1]проф.пос. по стом. '!EW$41</f>
        <v>155.35618559999998</v>
      </c>
      <c r="Q744" s="20">
        <f t="shared" si="189"/>
        <v>0</v>
      </c>
      <c r="R744" s="20">
        <f t="shared" si="190"/>
        <v>0</v>
      </c>
    </row>
    <row r="745" spans="2:18" s="21" customFormat="1" ht="15" customHeight="1" x14ac:dyDescent="0.25">
      <c r="B745" s="61"/>
      <c r="C745" s="37" t="s">
        <v>45</v>
      </c>
      <c r="D745" s="23" t="s">
        <v>33</v>
      </c>
      <c r="E745" s="64">
        <f>'[1]проф.пос. по стом. '!W$42</f>
        <v>130</v>
      </c>
      <c r="F745" s="46">
        <f>'[1]проф.пос. по стом. '!FB$42</f>
        <v>91.593215999999984</v>
      </c>
      <c r="G745" s="47">
        <f>SUM(H745:K745)</f>
        <v>130</v>
      </c>
      <c r="H745" s="47">
        <f>'[1]проф.пос. по стом. '!G$42</f>
        <v>30</v>
      </c>
      <c r="I745" s="47">
        <f>'[1]проф.пос. по стом. '!K$42</f>
        <v>40</v>
      </c>
      <c r="J745" s="47">
        <f>'[1]проф.пос. по стом. '!O$42</f>
        <v>27</v>
      </c>
      <c r="K745" s="47">
        <f>'[1]проф.пос. по стом. '!V$42</f>
        <v>33</v>
      </c>
      <c r="L745" s="46">
        <f t="shared" ref="L745:L751" si="208">SUM(M745:P745)</f>
        <v>91.593215999999984</v>
      </c>
      <c r="M745" s="46">
        <f>'[1]проф.пос. по стом. '!BZ$42</f>
        <v>21.136895999999997</v>
      </c>
      <c r="N745" s="46">
        <f>'[1]проф.пос. по стом. '!CT$42</f>
        <v>28.182527999999998</v>
      </c>
      <c r="O745" s="46">
        <f>'[1]проф.пос. по стом. '!DN$42</f>
        <v>19.023206399999996</v>
      </c>
      <c r="P745" s="46">
        <f>'[1]проф.пос. по стом. '!EW$42</f>
        <v>23.250585599999994</v>
      </c>
      <c r="Q745" s="20">
        <f t="shared" si="189"/>
        <v>0</v>
      </c>
      <c r="R745" s="20">
        <f t="shared" si="190"/>
        <v>0</v>
      </c>
    </row>
    <row r="746" spans="2:18" s="21" customFormat="1" ht="15" customHeight="1" x14ac:dyDescent="0.25">
      <c r="B746" s="61"/>
      <c r="C746" s="28" t="s">
        <v>46</v>
      </c>
      <c r="D746" s="29" t="s">
        <v>33</v>
      </c>
      <c r="E746" s="62">
        <f>'[2]ПМО взр'!BG$757</f>
        <v>1269</v>
      </c>
      <c r="F746" s="33">
        <f>'[2]ПМО взр'!NZ$757</f>
        <v>3806.7070599999988</v>
      </c>
      <c r="G746" s="48">
        <f t="shared" ref="G746:G753" si="209">H746+I746+J746+K746</f>
        <v>1269</v>
      </c>
      <c r="H746" s="48">
        <f>'[2]ПМО взр'!N$757</f>
        <v>207</v>
      </c>
      <c r="I746" s="48">
        <f>'[2]ПМО взр'!Z$757</f>
        <v>541</v>
      </c>
      <c r="J746" s="48">
        <f>'[2]ПМО взр'!AL$757</f>
        <v>521</v>
      </c>
      <c r="K746" s="48">
        <f>'[2]ПМО взр'!BD$757</f>
        <v>0</v>
      </c>
      <c r="L746" s="33">
        <f>SUM(M746:P746)</f>
        <v>3806.7070599999993</v>
      </c>
      <c r="M746" s="33">
        <f>'[2]ПМО взр'!FI$757</f>
        <v>622.75717999999995</v>
      </c>
      <c r="N746" s="33">
        <f>'[2]ПМО взр'!HQ$757</f>
        <v>1684.2923399999997</v>
      </c>
      <c r="O746" s="33">
        <f>'[2]ПМО взр'!JY$757</f>
        <v>1499.6575399999997</v>
      </c>
      <c r="P746" s="33">
        <f>'[2]ПМО взр'!NK$757</f>
        <v>0</v>
      </c>
      <c r="Q746" s="20">
        <f t="shared" si="189"/>
        <v>0</v>
      </c>
      <c r="R746" s="20">
        <f t="shared" si="190"/>
        <v>0</v>
      </c>
    </row>
    <row r="747" spans="2:18" s="21" customFormat="1" ht="15" customHeight="1" x14ac:dyDescent="0.25">
      <c r="B747" s="61"/>
      <c r="C747" s="28" t="s">
        <v>47</v>
      </c>
      <c r="D747" s="29" t="s">
        <v>33</v>
      </c>
      <c r="E747" s="62">
        <f>'[2]Проф.МО дети  '!V$299</f>
        <v>1494</v>
      </c>
      <c r="F747" s="33">
        <f>'[2]Проф.МО дети  '!ED$299</f>
        <v>5952.185475258475</v>
      </c>
      <c r="G747" s="71">
        <f t="shared" si="209"/>
        <v>1494</v>
      </c>
      <c r="H747" s="48">
        <f>'[2]Проф.МО дети  '!G$299</f>
        <v>0</v>
      </c>
      <c r="I747" s="48">
        <f>'[2]Проф.МО дети  '!K$299</f>
        <v>294</v>
      </c>
      <c r="J747" s="48">
        <f>'[2]Проф.МО дети  '!O$299</f>
        <v>623</v>
      </c>
      <c r="K747" s="48">
        <f>'[2]Проф.МО дети  '!U$299</f>
        <v>577</v>
      </c>
      <c r="L747" s="33">
        <f t="shared" si="208"/>
        <v>5952.1854752584759</v>
      </c>
      <c r="M747" s="33">
        <f>'[2]Проф.МО дети  '!BG$299</f>
        <v>0</v>
      </c>
      <c r="N747" s="33">
        <f>'[2]Проф.МО дети  '!CA$299</f>
        <v>1172.6661346259723</v>
      </c>
      <c r="O747" s="33">
        <f>'[2]Проф.МО дети  '!CU$299</f>
        <v>2403.4517975959498</v>
      </c>
      <c r="P747" s="33">
        <f>'[2]Проф.МО дети  '!DY$299</f>
        <v>2376.0675430365536</v>
      </c>
      <c r="Q747" s="20">
        <f t="shared" si="189"/>
        <v>0</v>
      </c>
      <c r="R747" s="20">
        <f t="shared" si="190"/>
        <v>0</v>
      </c>
    </row>
    <row r="748" spans="2:18" s="21" customFormat="1" ht="15" customHeight="1" x14ac:dyDescent="0.25">
      <c r="B748" s="61"/>
      <c r="C748" s="28" t="s">
        <v>48</v>
      </c>
      <c r="D748" s="29" t="s">
        <v>33</v>
      </c>
      <c r="E748" s="62">
        <f>'[2]ДДС ТЖС'!V$71</f>
        <v>100</v>
      </c>
      <c r="F748" s="33">
        <f>'[2]ДДС ТЖС'!EF$71</f>
        <v>1088.5136609600002</v>
      </c>
      <c r="G748" s="71">
        <f t="shared" si="209"/>
        <v>100</v>
      </c>
      <c r="H748" s="48">
        <f>'[2]ДДС ТЖС'!G$71</f>
        <v>90</v>
      </c>
      <c r="I748" s="48">
        <f>'[2]ДДС ТЖС'!K$71</f>
        <v>0</v>
      </c>
      <c r="J748" s="48">
        <f>'[2]ДДС ТЖС'!O$71</f>
        <v>0</v>
      </c>
      <c r="K748" s="48">
        <f>'[2]ДДС ТЖС'!U$71</f>
        <v>10</v>
      </c>
      <c r="L748" s="33">
        <f t="shared" si="208"/>
        <v>1088.5136609600004</v>
      </c>
      <c r="M748" s="33">
        <f>'[2]ДДС ТЖС'!BI$71</f>
        <v>981.56229486400025</v>
      </c>
      <c r="N748" s="33">
        <f>'[2]ДДС ТЖС'!CC$71</f>
        <v>0</v>
      </c>
      <c r="O748" s="33">
        <f>'[2]ДДС ТЖС'!CW$71</f>
        <v>0</v>
      </c>
      <c r="P748" s="33">
        <f>'[2]ДДС ТЖС'!EA$71</f>
        <v>106.95136609600002</v>
      </c>
      <c r="Q748" s="20">
        <f t="shared" ref="Q748:Q812" si="210">E748-G748</f>
        <v>0</v>
      </c>
      <c r="R748" s="20">
        <f t="shared" ref="R748:R812" si="211">F748-L748</f>
        <v>0</v>
      </c>
    </row>
    <row r="749" spans="2:18" s="21" customFormat="1" ht="15" customHeight="1" x14ac:dyDescent="0.25">
      <c r="B749" s="61"/>
      <c r="C749" s="28" t="s">
        <v>49</v>
      </c>
      <c r="D749" s="29" t="s">
        <v>33</v>
      </c>
      <c r="E749" s="62">
        <f>'[2]ДДС опека'!V$70</f>
        <v>128</v>
      </c>
      <c r="F749" s="33">
        <f>'[2]ДДС опека'!EH$70</f>
        <v>1371.8546380288003</v>
      </c>
      <c r="G749" s="71">
        <f t="shared" si="209"/>
        <v>128</v>
      </c>
      <c r="H749" s="48">
        <f>'[2]ДДС опека'!G$70</f>
        <v>86</v>
      </c>
      <c r="I749" s="48">
        <f>'[2]ДДС опека'!K$70</f>
        <v>0</v>
      </c>
      <c r="J749" s="48">
        <f>'[2]ДДС опека'!O$70</f>
        <v>0</v>
      </c>
      <c r="K749" s="48">
        <f>'[2]ДДС опека'!U$70</f>
        <v>42</v>
      </c>
      <c r="L749" s="33">
        <f t="shared" si="208"/>
        <v>1371.8546380288003</v>
      </c>
      <c r="M749" s="33">
        <f>'[2]ДДС опека'!BI$70</f>
        <v>911.65890042560011</v>
      </c>
      <c r="N749" s="33">
        <f>'[2]ДДС опека'!CC$70</f>
        <v>0</v>
      </c>
      <c r="O749" s="33">
        <f>'[2]ДДС опека'!CW$70</f>
        <v>0</v>
      </c>
      <c r="P749" s="33">
        <f>'[2]ДДС опека'!EA$70</f>
        <v>460.19573760320009</v>
      </c>
      <c r="Q749" s="20">
        <f t="shared" si="210"/>
        <v>0</v>
      </c>
      <c r="R749" s="20">
        <f t="shared" si="211"/>
        <v>0</v>
      </c>
    </row>
    <row r="750" spans="2:18" s="21" customFormat="1" ht="15" customHeight="1" x14ac:dyDescent="0.25">
      <c r="B750" s="61"/>
      <c r="C750" s="28" t="s">
        <v>50</v>
      </c>
      <c r="D750" s="29" t="s">
        <v>33</v>
      </c>
      <c r="E750" s="62">
        <f>'[2]ДВН1Этап новый '!BG$626</f>
        <v>3479</v>
      </c>
      <c r="F750" s="33">
        <f>'[2]ДВН1Этап новый '!OB$626</f>
        <v>15620.350340000006</v>
      </c>
      <c r="G750" s="48">
        <f t="shared" si="209"/>
        <v>3479</v>
      </c>
      <c r="H750" s="48">
        <f>'[2]ДВН1Этап новый '!N$626</f>
        <v>418</v>
      </c>
      <c r="I750" s="48">
        <f>'[2]ДВН1Этап новый '!Z$626</f>
        <v>1302</v>
      </c>
      <c r="J750" s="48">
        <f>'[2]ДВН1Этап новый '!AL$626</f>
        <v>1375</v>
      </c>
      <c r="K750" s="48">
        <f>'[2]ДВН1Этап новый '!BD$626</f>
        <v>384</v>
      </c>
      <c r="L750" s="33">
        <f t="shared" si="208"/>
        <v>15620.350340000003</v>
      </c>
      <c r="M750" s="33">
        <f>'[2]ДВН1Этап новый '!FK$626</f>
        <v>1819.7763599999989</v>
      </c>
      <c r="N750" s="33">
        <f>'[2]ДВН1Этап новый '!HS$626</f>
        <v>5961.3276600000036</v>
      </c>
      <c r="O750" s="33">
        <f>'[2]ДВН1Этап новый '!KA$626</f>
        <v>6135.8631799999994</v>
      </c>
      <c r="P750" s="33">
        <f>'[2]ДВН1Этап новый '!NM$626</f>
        <v>1703.3831400000001</v>
      </c>
      <c r="Q750" s="20">
        <f t="shared" si="210"/>
        <v>0</v>
      </c>
      <c r="R750" s="20">
        <f t="shared" si="211"/>
        <v>0</v>
      </c>
    </row>
    <row r="751" spans="2:18" s="21" customFormat="1" ht="15" customHeight="1" x14ac:dyDescent="0.25">
      <c r="B751" s="61"/>
      <c r="C751" s="28" t="s">
        <v>51</v>
      </c>
      <c r="D751" s="29" t="s">
        <v>33</v>
      </c>
      <c r="E751" s="62">
        <f>'[2]ДВН2 этап'!BG$632</f>
        <v>32</v>
      </c>
      <c r="F751" s="33">
        <f>'[2]ДВН2 этап'!NP$632</f>
        <v>201.87299999999999</v>
      </c>
      <c r="G751" s="71">
        <f t="shared" si="209"/>
        <v>32</v>
      </c>
      <c r="H751" s="48">
        <f>'[2]ДВН2 этап'!N$632</f>
        <v>0</v>
      </c>
      <c r="I751" s="48">
        <f>'[2]ДВН2 этап'!Z$632</f>
        <v>29</v>
      </c>
      <c r="J751" s="48">
        <f>'[2]ДВН2 этап'!AL$632</f>
        <v>3</v>
      </c>
      <c r="K751" s="48">
        <f>'[2]ДВН2 этап'!BD$632</f>
        <v>0</v>
      </c>
      <c r="L751" s="33">
        <f t="shared" si="208"/>
        <v>201.87300000000002</v>
      </c>
      <c r="M751" s="33">
        <f>'[2]ДВН2 этап'!EY$632</f>
        <v>0</v>
      </c>
      <c r="N751" s="33">
        <f>'[2]ДВН2 этап'!HG$632</f>
        <v>190.32300000000001</v>
      </c>
      <c r="O751" s="33">
        <f>'[2]ДВН2 этап'!JO$632</f>
        <v>11.549999999999999</v>
      </c>
      <c r="P751" s="33">
        <f>'[2]ДВН2 этап'!NA$632</f>
        <v>0</v>
      </c>
      <c r="Q751" s="20">
        <f t="shared" si="210"/>
        <v>0</v>
      </c>
      <c r="R751" s="20">
        <f t="shared" si="211"/>
        <v>0</v>
      </c>
    </row>
    <row r="752" spans="2:18" s="21" customFormat="1" ht="15" customHeight="1" x14ac:dyDescent="0.25">
      <c r="B752" s="61"/>
      <c r="C752" s="28" t="s">
        <v>52</v>
      </c>
      <c r="D752" s="29" t="s">
        <v>33</v>
      </c>
      <c r="E752" s="62">
        <f>'[2]1 этап угл.дисп.'!BG$101</f>
        <v>328</v>
      </c>
      <c r="F752" s="33">
        <f>'[2]1 этап угл.дисп.'!NB$101</f>
        <v>572.07792000000018</v>
      </c>
      <c r="G752" s="57">
        <f t="shared" si="209"/>
        <v>328</v>
      </c>
      <c r="H752" s="48">
        <f>'[2]1 этап угл.дисп.'!N$101</f>
        <v>75</v>
      </c>
      <c r="I752" s="48">
        <f>'[2]1 этап угл.дисп.'!Z$101</f>
        <v>141</v>
      </c>
      <c r="J752" s="48">
        <f>'[2]1 этап угл.дисп.'!AL$101</f>
        <v>112</v>
      </c>
      <c r="K752" s="48">
        <f>'[2]1 этап угл.дисп.'!BD$101</f>
        <v>0</v>
      </c>
      <c r="L752" s="58">
        <f>M752+N752+O752+P752</f>
        <v>572.07792000000018</v>
      </c>
      <c r="M752" s="33">
        <f>'[2]1 этап угл.дисп.'!EI$101</f>
        <v>130.81050000000005</v>
      </c>
      <c r="N752" s="33">
        <f>'[2]1 этап угл.дисп.'!GQ$101</f>
        <v>245.92374000000012</v>
      </c>
      <c r="O752" s="33">
        <f>'[2]1 этап угл.дисп.'!IY$101</f>
        <v>195.34368000000006</v>
      </c>
      <c r="P752" s="33">
        <f>'[2]1 этап угл.дисп.'!MK$101</f>
        <v>0</v>
      </c>
      <c r="Q752" s="20">
        <f t="shared" si="210"/>
        <v>0</v>
      </c>
      <c r="R752" s="20">
        <f t="shared" si="211"/>
        <v>0</v>
      </c>
    </row>
    <row r="753" spans="2:20" s="21" customFormat="1" ht="15" customHeight="1" x14ac:dyDescent="0.25">
      <c r="B753" s="61"/>
      <c r="C753" s="28" t="s">
        <v>53</v>
      </c>
      <c r="D753" s="29" t="s">
        <v>33</v>
      </c>
      <c r="E753" s="62">
        <f>'[2]2 этап угл.дисп.'!U$93</f>
        <v>12</v>
      </c>
      <c r="F753" s="33">
        <f>'[2]2 этап угл.дисп.'!DV$93</f>
        <v>72.446088000000003</v>
      </c>
      <c r="G753" s="48">
        <f t="shared" si="209"/>
        <v>12</v>
      </c>
      <c r="H753" s="48">
        <f>'[2]2 этап угл.дисп.'!F$93</f>
        <v>0</v>
      </c>
      <c r="I753" s="48">
        <f>'[2]2 этап угл.дисп.'!J$93</f>
        <v>4</v>
      </c>
      <c r="J753" s="48">
        <f>'[2]2 этап угл.дисп.'!N$93</f>
        <v>4</v>
      </c>
      <c r="K753" s="48">
        <f>'[2]2 этап угл.дисп.'!T$93</f>
        <v>4</v>
      </c>
      <c r="L753" s="33">
        <f>M753+N753+O753+P753</f>
        <v>72.446088000000003</v>
      </c>
      <c r="M753" s="33">
        <f>'[2]2 этап угл.дисп.'!AY$93</f>
        <v>0</v>
      </c>
      <c r="N753" s="33">
        <f>'[2]2 этап угл.дисп.'!BS$93</f>
        <v>24.148696000000001</v>
      </c>
      <c r="O753" s="33">
        <f>'[2]2 этап угл.дисп.'!CM$93</f>
        <v>24.148696000000001</v>
      </c>
      <c r="P753" s="33">
        <f>'[2]2 этап угл.дисп.'!DQ$93</f>
        <v>24.148696000000001</v>
      </c>
      <c r="Q753" s="20">
        <f t="shared" si="210"/>
        <v>0</v>
      </c>
      <c r="R753" s="20">
        <f t="shared" si="211"/>
        <v>0</v>
      </c>
    </row>
    <row r="754" spans="2:20" s="21" customFormat="1" ht="15" customHeight="1" x14ac:dyDescent="0.25">
      <c r="B754" s="61"/>
      <c r="C754" s="59" t="s">
        <v>7</v>
      </c>
      <c r="D754" s="59"/>
      <c r="E754" s="60">
        <f>E685+E698+E699+E700+E701+E704+E716+E720+E731+E743+E746+E747+E748+E749+E750+E751+E752+E753</f>
        <v>56676</v>
      </c>
      <c r="F754" s="60">
        <f t="shared" ref="F754:P754" si="212">F685+F698+F699+F700+F701+F704+F716+F720+F731+F743+F746+F747+F748+F749+F750+F751+F752+F753</f>
        <v>127229.85579264398</v>
      </c>
      <c r="G754" s="60">
        <f t="shared" si="212"/>
        <v>56676</v>
      </c>
      <c r="H754" s="60">
        <f t="shared" si="212"/>
        <v>12688</v>
      </c>
      <c r="I754" s="60">
        <f t="shared" si="212"/>
        <v>14627</v>
      </c>
      <c r="J754" s="60">
        <f t="shared" si="212"/>
        <v>10498</v>
      </c>
      <c r="K754" s="60">
        <f t="shared" si="212"/>
        <v>18863</v>
      </c>
      <c r="L754" s="60">
        <f t="shared" si="212"/>
        <v>127229.855792644</v>
      </c>
      <c r="M754" s="60">
        <f t="shared" si="212"/>
        <v>27929.2915946584</v>
      </c>
      <c r="N754" s="60">
        <f t="shared" si="212"/>
        <v>33531.605901049916</v>
      </c>
      <c r="O754" s="60">
        <f t="shared" si="212"/>
        <v>27031.434900036544</v>
      </c>
      <c r="P754" s="60">
        <f t="shared" si="212"/>
        <v>38737.523396899116</v>
      </c>
      <c r="Q754" s="20">
        <f t="shared" si="210"/>
        <v>0</v>
      </c>
      <c r="R754" s="20">
        <f t="shared" si="211"/>
        <v>0</v>
      </c>
    </row>
    <row r="755" spans="2:20" s="21" customFormat="1" ht="48" customHeight="1" x14ac:dyDescent="0.25">
      <c r="B755" s="61" t="s">
        <v>81</v>
      </c>
      <c r="C755" s="28" t="s">
        <v>13</v>
      </c>
      <c r="D755" s="29" t="s">
        <v>14</v>
      </c>
      <c r="E755" s="62">
        <f>SUM(E756:E759)</f>
        <v>4300</v>
      </c>
      <c r="F755" s="62">
        <f t="shared" ref="F755:P755" si="213">SUM(F756:F759)</f>
        <v>13307.6355199344</v>
      </c>
      <c r="G755" s="62">
        <f t="shared" si="213"/>
        <v>4300</v>
      </c>
      <c r="H755" s="62">
        <f t="shared" si="213"/>
        <v>1037</v>
      </c>
      <c r="I755" s="62">
        <f t="shared" si="213"/>
        <v>910</v>
      </c>
      <c r="J755" s="62">
        <f t="shared" si="213"/>
        <v>927</v>
      </c>
      <c r="K755" s="62">
        <f t="shared" si="213"/>
        <v>1426</v>
      </c>
      <c r="L755" s="62">
        <f t="shared" si="213"/>
        <v>13307.6355199344</v>
      </c>
      <c r="M755" s="62">
        <f t="shared" si="213"/>
        <v>3122.2453746816</v>
      </c>
      <c r="N755" s="62">
        <f t="shared" si="213"/>
        <v>2801.5797606768001</v>
      </c>
      <c r="O755" s="62">
        <f t="shared" si="213"/>
        <v>2924.2587458735998</v>
      </c>
      <c r="P755" s="62">
        <f t="shared" si="213"/>
        <v>4459.5516387023999</v>
      </c>
      <c r="Q755" s="20">
        <f t="shared" si="210"/>
        <v>0</v>
      </c>
      <c r="R755" s="20">
        <f t="shared" si="211"/>
        <v>0</v>
      </c>
      <c r="S755" s="44"/>
      <c r="T755" s="44"/>
    </row>
    <row r="756" spans="2:20" s="21" customFormat="1" ht="15" customHeight="1" x14ac:dyDescent="0.25">
      <c r="B756" s="61"/>
      <c r="C756" s="50" t="s">
        <v>15</v>
      </c>
      <c r="D756" s="23" t="s">
        <v>14</v>
      </c>
      <c r="E756" s="64">
        <f>'[1]заб.без.стом.'!W$178</f>
        <v>1182</v>
      </c>
      <c r="F756" s="46">
        <f>'[1]заб.без.стом.'!EU$178</f>
        <v>3705.1962515999999</v>
      </c>
      <c r="G756" s="47">
        <f>SUM(H756:K756)</f>
        <v>1182</v>
      </c>
      <c r="H756" s="47">
        <f>'[1]заб.без.стом.'!G$178</f>
        <v>170</v>
      </c>
      <c r="I756" s="47">
        <f>'[1]заб.без.стом.'!K$178</f>
        <v>151</v>
      </c>
      <c r="J756" s="47">
        <f>'[1]заб.без.стом.'!O$178</f>
        <v>191</v>
      </c>
      <c r="K756" s="47">
        <f>'[1]заб.без.стом.'!V$178</f>
        <v>670</v>
      </c>
      <c r="L756" s="46">
        <f>SUM(M756:P756)</f>
        <v>3705.1962515999994</v>
      </c>
      <c r="M756" s="46">
        <f>'[1]заб.без.стом.'!BS$178</f>
        <v>532.89624599999991</v>
      </c>
      <c r="N756" s="46">
        <f>'[1]заб.без.стом.'!CM$178</f>
        <v>473.33725379999998</v>
      </c>
      <c r="O756" s="46">
        <f>'[1]заб.без.стом.'!DG$178</f>
        <v>598.72460579999995</v>
      </c>
      <c r="P756" s="46">
        <f>'[1]заб.без.стом.'!EP$178</f>
        <v>2100.2381459999997</v>
      </c>
      <c r="Q756" s="20">
        <f t="shared" si="210"/>
        <v>0</v>
      </c>
      <c r="R756" s="20">
        <f t="shared" si="211"/>
        <v>0</v>
      </c>
      <c r="S756" s="44"/>
      <c r="T756" s="44"/>
    </row>
    <row r="757" spans="2:20" s="21" customFormat="1" ht="15" customHeight="1" x14ac:dyDescent="0.25">
      <c r="B757" s="61"/>
      <c r="C757" s="50" t="s">
        <v>16</v>
      </c>
      <c r="D757" s="23" t="s">
        <v>14</v>
      </c>
      <c r="E757" s="64">
        <f>'[1]заб.без.стом.'!W$180</f>
        <v>805</v>
      </c>
      <c r="F757" s="46">
        <f>'[1]заб.без.стом.'!EU$180</f>
        <v>1635.176457432</v>
      </c>
      <c r="G757" s="47">
        <f>SUM(H757:K757)</f>
        <v>805</v>
      </c>
      <c r="H757" s="47">
        <f>'[1]заб.без.стом.'!G$180</f>
        <v>255</v>
      </c>
      <c r="I757" s="47">
        <f>'[1]заб.без.стом.'!K$180</f>
        <v>275</v>
      </c>
      <c r="J757" s="47">
        <f>'[1]заб.без.стом.'!O$180</f>
        <v>117</v>
      </c>
      <c r="K757" s="47">
        <f>'[1]заб.без.стом.'!V$180</f>
        <v>158</v>
      </c>
      <c r="L757" s="46">
        <f>SUM(M757:P757)</f>
        <v>1635.1764574320002</v>
      </c>
      <c r="M757" s="46">
        <f>'[1]заб.без.стом.'!BS$180</f>
        <v>517.97515111200005</v>
      </c>
      <c r="N757" s="46">
        <f>'[1]заб.без.стом.'!CM$180</f>
        <v>558.60065316000009</v>
      </c>
      <c r="O757" s="46">
        <f>'[1]заб.без.стом.'!DG$180</f>
        <v>237.65918698080003</v>
      </c>
      <c r="P757" s="46">
        <f>'[1]заб.без.стом.'!EP$180</f>
        <v>320.94146617919995</v>
      </c>
      <c r="Q757" s="20">
        <f t="shared" si="210"/>
        <v>0</v>
      </c>
      <c r="R757" s="20">
        <f t="shared" si="211"/>
        <v>0</v>
      </c>
      <c r="S757" s="44"/>
      <c r="T757" s="44"/>
    </row>
    <row r="758" spans="2:20" s="21" customFormat="1" ht="15" customHeight="1" x14ac:dyDescent="0.25">
      <c r="B758" s="61"/>
      <c r="C758" s="50" t="s">
        <v>20</v>
      </c>
      <c r="D758" s="23" t="s">
        <v>14</v>
      </c>
      <c r="E758" s="64">
        <f>'[1]заб.без.стом.'!W$182</f>
        <v>669</v>
      </c>
      <c r="F758" s="46">
        <f>'[1]заб.без.стом.'!EU$182</f>
        <v>1577.0218035744001</v>
      </c>
      <c r="G758" s="47">
        <f>SUM(H758:K758)</f>
        <v>669</v>
      </c>
      <c r="H758" s="47">
        <f>'[1]заб.без.стом.'!G$182</f>
        <v>201</v>
      </c>
      <c r="I758" s="47">
        <f>'[1]заб.без.стом.'!K$182</f>
        <v>73</v>
      </c>
      <c r="J758" s="47">
        <f>'[1]заб.без.стом.'!O$182</f>
        <v>208</v>
      </c>
      <c r="K758" s="47">
        <f>'[1]заб.без.стом.'!V$182</f>
        <v>187</v>
      </c>
      <c r="L758" s="46">
        <f>SUM(M758:P758)</f>
        <v>1577.0218035743997</v>
      </c>
      <c r="M758" s="46">
        <f>'[1]заб.без.стом.'!BS$182</f>
        <v>473.8137257375999</v>
      </c>
      <c r="N758" s="46">
        <f>'[1]заб.без.стом.'!CM$182</f>
        <v>172.08160188480002</v>
      </c>
      <c r="O758" s="46">
        <f>'[1]заб.без.стом.'!DG$182</f>
        <v>490.31470126079989</v>
      </c>
      <c r="P758" s="46">
        <f>'[1]заб.без.стом.'!EP$182</f>
        <v>440.8117746911999</v>
      </c>
      <c r="Q758" s="20">
        <f t="shared" si="210"/>
        <v>0</v>
      </c>
      <c r="R758" s="20">
        <f t="shared" si="211"/>
        <v>0</v>
      </c>
      <c r="S758" s="44"/>
      <c r="T758" s="44"/>
    </row>
    <row r="759" spans="2:20" s="21" customFormat="1" ht="15" customHeight="1" x14ac:dyDescent="0.25">
      <c r="B759" s="61"/>
      <c r="C759" s="22" t="s">
        <v>21</v>
      </c>
      <c r="D759" s="23" t="s">
        <v>14</v>
      </c>
      <c r="E759" s="64">
        <f>'[1]заб.без.стом.'!W$183</f>
        <v>1644</v>
      </c>
      <c r="F759" s="46">
        <f>'[1]заб.без.стом.'!EU$183</f>
        <v>6390.2410073280007</v>
      </c>
      <c r="G759" s="47">
        <f>SUM(H759:K759)</f>
        <v>1644</v>
      </c>
      <c r="H759" s="47">
        <f>'[1]заб.без.стом.'!G$183</f>
        <v>411</v>
      </c>
      <c r="I759" s="47">
        <f>'[1]заб.без.стом.'!K$183</f>
        <v>411</v>
      </c>
      <c r="J759" s="47">
        <f>'[1]заб.без.стом.'!O$183</f>
        <v>411</v>
      </c>
      <c r="K759" s="47">
        <f>'[1]заб.без.стом.'!V$183</f>
        <v>411</v>
      </c>
      <c r="L759" s="46">
        <f>SUM(M759:P759)</f>
        <v>6390.2410073280007</v>
      </c>
      <c r="M759" s="46">
        <f>'[1]заб.без.стом.'!BS$183</f>
        <v>1597.5602518320002</v>
      </c>
      <c r="N759" s="46">
        <f>'[1]заб.без.стом.'!CM$183</f>
        <v>1597.5602518320002</v>
      </c>
      <c r="O759" s="46">
        <f>'[1]заб.без.стом.'!DG$183</f>
        <v>1597.5602518320002</v>
      </c>
      <c r="P759" s="46">
        <f>'[1]заб.без.стом.'!EP$183</f>
        <v>1597.5602518320002</v>
      </c>
      <c r="Q759" s="20">
        <f t="shared" si="210"/>
        <v>0</v>
      </c>
      <c r="R759" s="20">
        <f t="shared" si="211"/>
        <v>0</v>
      </c>
      <c r="S759" s="44"/>
      <c r="T759" s="44"/>
    </row>
    <row r="760" spans="2:20" s="21" customFormat="1" ht="43.7" customHeight="1" x14ac:dyDescent="0.25">
      <c r="B760" s="65"/>
      <c r="C760" s="28" t="s">
        <v>30</v>
      </c>
      <c r="D760" s="29" t="s">
        <v>31</v>
      </c>
      <c r="E760" s="62"/>
      <c r="F760" s="33"/>
      <c r="G760" s="48"/>
      <c r="H760" s="48"/>
      <c r="I760" s="48"/>
      <c r="J760" s="48"/>
      <c r="K760" s="48"/>
      <c r="L760" s="33"/>
      <c r="M760" s="33"/>
      <c r="N760" s="33"/>
      <c r="O760" s="33"/>
      <c r="P760" s="33"/>
      <c r="Q760" s="20">
        <f t="shared" si="210"/>
        <v>0</v>
      </c>
      <c r="R760" s="20">
        <f t="shared" si="211"/>
        <v>0</v>
      </c>
      <c r="S760" s="44"/>
      <c r="T760" s="44"/>
    </row>
    <row r="761" spans="2:20" s="21" customFormat="1" ht="15" customHeight="1" x14ac:dyDescent="0.25">
      <c r="B761" s="61"/>
      <c r="C761" s="28" t="s">
        <v>32</v>
      </c>
      <c r="D761" s="29" t="s">
        <v>33</v>
      </c>
      <c r="E761" s="62">
        <f>SUM(E762:E763)</f>
        <v>2221</v>
      </c>
      <c r="F761" s="62">
        <f t="shared" ref="F761:P761" si="214">SUM(F762:F763)</f>
        <v>2979.5841575837994</v>
      </c>
      <c r="G761" s="62">
        <f t="shared" si="214"/>
        <v>2221</v>
      </c>
      <c r="H761" s="62">
        <f t="shared" si="214"/>
        <v>552</v>
      </c>
      <c r="I761" s="62">
        <f t="shared" si="214"/>
        <v>554</v>
      </c>
      <c r="J761" s="62">
        <f t="shared" si="214"/>
        <v>557</v>
      </c>
      <c r="K761" s="62">
        <f t="shared" si="214"/>
        <v>558</v>
      </c>
      <c r="L761" s="62">
        <f t="shared" si="214"/>
        <v>2979.5841575837999</v>
      </c>
      <c r="M761" s="62">
        <f t="shared" si="214"/>
        <v>740.67397118909992</v>
      </c>
      <c r="N761" s="62">
        <f t="shared" si="214"/>
        <v>742.84744763970002</v>
      </c>
      <c r="O761" s="62">
        <f t="shared" si="214"/>
        <v>747.21193267499996</v>
      </c>
      <c r="P761" s="62">
        <f t="shared" si="214"/>
        <v>748.85080607999998</v>
      </c>
      <c r="Q761" s="20">
        <f t="shared" si="210"/>
        <v>0</v>
      </c>
      <c r="R761" s="20">
        <f t="shared" si="211"/>
        <v>0</v>
      </c>
      <c r="S761" s="44"/>
      <c r="T761" s="44"/>
    </row>
    <row r="762" spans="2:20" s="21" customFormat="1" ht="15" customHeight="1" x14ac:dyDescent="0.25">
      <c r="B762" s="61"/>
      <c r="C762" s="34" t="s">
        <v>16</v>
      </c>
      <c r="D762" s="23" t="s">
        <v>33</v>
      </c>
      <c r="E762" s="64">
        <f>'[1]неотложка с коэф'!W$75</f>
        <v>1196</v>
      </c>
      <c r="F762" s="46">
        <f>'[1]неотложка с коэф'!EU$75</f>
        <v>1299.7389174588</v>
      </c>
      <c r="G762" s="47">
        <f>SUM(H762:K762)</f>
        <v>1196</v>
      </c>
      <c r="H762" s="47">
        <f>'[1]неотложка с коэф'!G$75</f>
        <v>297</v>
      </c>
      <c r="I762" s="47">
        <f>'[1]неотложка с коэф'!K$75</f>
        <v>299</v>
      </c>
      <c r="J762" s="47">
        <f>'[1]неотложка с коэф'!O$75</f>
        <v>300</v>
      </c>
      <c r="K762" s="47">
        <f>'[1]неотложка с коэф'!V$75</f>
        <v>300</v>
      </c>
      <c r="L762" s="46">
        <f>SUM(M762:P762)</f>
        <v>1299.7389174588</v>
      </c>
      <c r="M762" s="46">
        <f>'[1]неотложка с коэф'!BS$75</f>
        <v>322.76125291409994</v>
      </c>
      <c r="N762" s="46">
        <f>'[1]неотложка с коэф'!CM$75</f>
        <v>324.93472936469999</v>
      </c>
      <c r="O762" s="46">
        <f>'[1]неотложка с коэф'!DG$75</f>
        <v>326.02146759000004</v>
      </c>
      <c r="P762" s="46">
        <f>'[1]неотложка с коэф'!EP$75</f>
        <v>326.02146759000004</v>
      </c>
      <c r="Q762" s="20">
        <f t="shared" si="210"/>
        <v>0</v>
      </c>
      <c r="R762" s="20">
        <f t="shared" si="211"/>
        <v>0</v>
      </c>
      <c r="S762" s="44"/>
      <c r="T762" s="44"/>
    </row>
    <row r="763" spans="2:20" s="21" customFormat="1" ht="15" customHeight="1" x14ac:dyDescent="0.25">
      <c r="B763" s="61"/>
      <c r="C763" s="34" t="s">
        <v>15</v>
      </c>
      <c r="D763" s="23" t="s">
        <v>33</v>
      </c>
      <c r="E763" s="64">
        <f>'[1]неотложка с коэф'!W$76</f>
        <v>1025</v>
      </c>
      <c r="F763" s="46">
        <f>'[1]неотложка с коэф'!EU$76</f>
        <v>1679.8452401249997</v>
      </c>
      <c r="G763" s="47">
        <f>SUM(H763:K763)</f>
        <v>1025</v>
      </c>
      <c r="H763" s="47">
        <f>'[1]неотложка с коэф'!G$76</f>
        <v>255</v>
      </c>
      <c r="I763" s="47">
        <f>'[1]неотложка с коэф'!K$76</f>
        <v>255</v>
      </c>
      <c r="J763" s="47">
        <f>'[1]неотложка с коэф'!O$76</f>
        <v>257</v>
      </c>
      <c r="K763" s="47">
        <f>'[1]неотложка с коэф'!V$76</f>
        <v>258</v>
      </c>
      <c r="L763" s="46">
        <f>SUM(M763:P763)</f>
        <v>1679.8452401249999</v>
      </c>
      <c r="M763" s="46">
        <f>'[1]неотложка с коэф'!BS$76</f>
        <v>417.91271827499997</v>
      </c>
      <c r="N763" s="46">
        <f>'[1]неотложка с коэф'!CM$76</f>
        <v>417.91271827499997</v>
      </c>
      <c r="O763" s="46">
        <f>'[1]неотложка с коэф'!DG$76</f>
        <v>421.19046508499991</v>
      </c>
      <c r="P763" s="46">
        <f>'[1]неотложка с коэф'!EP$76</f>
        <v>422.82933849</v>
      </c>
      <c r="Q763" s="20">
        <f t="shared" si="210"/>
        <v>0</v>
      </c>
      <c r="R763" s="20">
        <f t="shared" si="211"/>
        <v>0</v>
      </c>
      <c r="S763" s="44"/>
      <c r="T763" s="44"/>
    </row>
    <row r="764" spans="2:20" s="21" customFormat="1" ht="15" customHeight="1" x14ac:dyDescent="0.25">
      <c r="B764" s="61"/>
      <c r="C764" s="28" t="s">
        <v>34</v>
      </c>
      <c r="D764" s="29" t="s">
        <v>33</v>
      </c>
      <c r="E764" s="62">
        <f>SUM(E765:E767)</f>
        <v>43</v>
      </c>
      <c r="F764" s="62">
        <f t="shared" ref="F764:P764" si="215">SUM(F765:F767)</f>
        <v>96.895441500000004</v>
      </c>
      <c r="G764" s="62">
        <f t="shared" si="215"/>
        <v>43</v>
      </c>
      <c r="H764" s="62">
        <f t="shared" si="215"/>
        <v>10</v>
      </c>
      <c r="I764" s="62">
        <f t="shared" si="215"/>
        <v>11</v>
      </c>
      <c r="J764" s="62">
        <f t="shared" si="215"/>
        <v>10</v>
      </c>
      <c r="K764" s="62">
        <f t="shared" si="215"/>
        <v>12</v>
      </c>
      <c r="L764" s="62">
        <f t="shared" si="215"/>
        <v>96.895441500000004</v>
      </c>
      <c r="M764" s="62">
        <f t="shared" si="215"/>
        <v>22.358180520000005</v>
      </c>
      <c r="N764" s="62">
        <f t="shared" si="215"/>
        <v>25.160447519999998</v>
      </c>
      <c r="O764" s="62">
        <f t="shared" si="215"/>
        <v>22.358180520000005</v>
      </c>
      <c r="P764" s="62">
        <f t="shared" si="215"/>
        <v>27.01863294</v>
      </c>
      <c r="Q764" s="20">
        <f t="shared" si="210"/>
        <v>0</v>
      </c>
      <c r="R764" s="20">
        <f t="shared" si="211"/>
        <v>0</v>
      </c>
      <c r="S764" s="44"/>
      <c r="T764" s="44"/>
    </row>
    <row r="765" spans="2:20" s="21" customFormat="1" ht="15" customHeight="1" x14ac:dyDescent="0.25">
      <c r="B765" s="61"/>
      <c r="C765" s="55" t="s">
        <v>15</v>
      </c>
      <c r="D765" s="23" t="s">
        <v>33</v>
      </c>
      <c r="E765" s="64">
        <f>[1]ДНХБ!W$140</f>
        <v>18</v>
      </c>
      <c r="F765" s="46">
        <f>[1]ДНХБ!EI$140</f>
        <v>50.440806000000002</v>
      </c>
      <c r="G765" s="47">
        <f>SUM(H765:K765)</f>
        <v>18</v>
      </c>
      <c r="H765" s="47">
        <f>[1]ДНХБ!G$140</f>
        <v>4</v>
      </c>
      <c r="I765" s="47">
        <f>[1]ДНХБ!K$140</f>
        <v>5</v>
      </c>
      <c r="J765" s="47">
        <f>[1]ДНХБ!O$140</f>
        <v>4</v>
      </c>
      <c r="K765" s="47">
        <f>[1]ДНХБ!V$140</f>
        <v>5</v>
      </c>
      <c r="L765" s="46">
        <f>SUM(M765:P765)</f>
        <v>50.440806000000009</v>
      </c>
      <c r="M765" s="46">
        <f>[1]ДНХБ!BG$140</f>
        <v>11.209068000000002</v>
      </c>
      <c r="N765" s="46">
        <f>[1]ДНХБ!CA$140</f>
        <v>14.011334999999999</v>
      </c>
      <c r="O765" s="46">
        <f>[1]ДНХБ!CU$140</f>
        <v>11.209068000000002</v>
      </c>
      <c r="P765" s="46">
        <f>[1]ДНХБ!ED$140</f>
        <v>14.011334999999999</v>
      </c>
      <c r="Q765" s="20">
        <f t="shared" si="210"/>
        <v>0</v>
      </c>
      <c r="R765" s="20">
        <f t="shared" si="211"/>
        <v>0</v>
      </c>
      <c r="S765" s="44"/>
      <c r="T765" s="44"/>
    </row>
    <row r="766" spans="2:20" s="21" customFormat="1" ht="15" customHeight="1" x14ac:dyDescent="0.25">
      <c r="B766" s="61"/>
      <c r="C766" s="55" t="s">
        <v>16</v>
      </c>
      <c r="D766" s="23" t="s">
        <v>33</v>
      </c>
      <c r="E766" s="64">
        <f>[1]ДНХБ!W$141</f>
        <v>25</v>
      </c>
      <c r="F766" s="46">
        <f>[1]ДНХБ!EI$141</f>
        <v>46.454635500000002</v>
      </c>
      <c r="G766" s="47">
        <f>SUM(H766:K766)</f>
        <v>25</v>
      </c>
      <c r="H766" s="47">
        <f>[1]ДНХБ!G$141</f>
        <v>6</v>
      </c>
      <c r="I766" s="47">
        <f>[1]ДНХБ!K$141</f>
        <v>6</v>
      </c>
      <c r="J766" s="47">
        <f>[1]ДНХБ!O$141</f>
        <v>6</v>
      </c>
      <c r="K766" s="47">
        <f>[1]ДНХБ!V$141</f>
        <v>7</v>
      </c>
      <c r="L766" s="46">
        <f>SUM(M766:P766)</f>
        <v>46.454635500000002</v>
      </c>
      <c r="M766" s="46">
        <f>[1]ДНХБ!BG$141</f>
        <v>11.149112520000001</v>
      </c>
      <c r="N766" s="46">
        <f>[1]ДНХБ!CA$141</f>
        <v>11.149112520000001</v>
      </c>
      <c r="O766" s="46">
        <f>[1]ДНХБ!CU$141</f>
        <v>11.149112520000001</v>
      </c>
      <c r="P766" s="46">
        <f>[1]ДНХБ!ED$141</f>
        <v>13.007297940000001</v>
      </c>
      <c r="Q766" s="20">
        <f t="shared" si="210"/>
        <v>0</v>
      </c>
      <c r="R766" s="20">
        <f t="shared" si="211"/>
        <v>0</v>
      </c>
      <c r="S766" s="44"/>
      <c r="T766" s="44"/>
    </row>
    <row r="767" spans="2:20" s="21" customFormat="1" ht="15" customHeight="1" x14ac:dyDescent="0.25">
      <c r="B767" s="61"/>
      <c r="C767" s="55" t="s">
        <v>20</v>
      </c>
      <c r="D767" s="23" t="s">
        <v>33</v>
      </c>
      <c r="E767" s="64">
        <f>[1]ДНХБ!W$142</f>
        <v>0</v>
      </c>
      <c r="F767" s="46">
        <f>[1]ДНХБ!EI$142</f>
        <v>0</v>
      </c>
      <c r="G767" s="47">
        <f>SUM(H767:K767)</f>
        <v>0</v>
      </c>
      <c r="H767" s="47">
        <f>[1]ДНХБ!G$142</f>
        <v>0</v>
      </c>
      <c r="I767" s="47">
        <f>[1]ДНХБ!K$142</f>
        <v>0</v>
      </c>
      <c r="J767" s="47">
        <f>[1]ДНХБ!O$142</f>
        <v>0</v>
      </c>
      <c r="K767" s="47">
        <f>[1]ДНХБ!V$142</f>
        <v>0</v>
      </c>
      <c r="L767" s="46">
        <f>SUM(M767:P767)</f>
        <v>0</v>
      </c>
      <c r="M767" s="46">
        <f>[1]ДНХБ!BG$142</f>
        <v>0</v>
      </c>
      <c r="N767" s="46">
        <f>[1]ДНХБ!CA$142</f>
        <v>0</v>
      </c>
      <c r="O767" s="46">
        <f>[1]ДНХБ!CU$142</f>
        <v>0</v>
      </c>
      <c r="P767" s="46">
        <f>[1]ДНХБ!ED$142</f>
        <v>0</v>
      </c>
      <c r="Q767" s="20">
        <f t="shared" si="210"/>
        <v>0</v>
      </c>
      <c r="R767" s="20">
        <f t="shared" si="211"/>
        <v>0</v>
      </c>
      <c r="S767" s="44"/>
      <c r="T767" s="44"/>
    </row>
    <row r="768" spans="2:20" s="21" customFormat="1" ht="15" customHeight="1" x14ac:dyDescent="0.25">
      <c r="B768" s="61"/>
      <c r="C768" s="28" t="s">
        <v>40</v>
      </c>
      <c r="D768" s="29" t="s">
        <v>33</v>
      </c>
      <c r="E768" s="62">
        <f>SUM(E769:E772)</f>
        <v>2435</v>
      </c>
      <c r="F768" s="62">
        <f t="shared" ref="F768:P768" si="216">SUM(F769:F772)</f>
        <v>724.58330000000012</v>
      </c>
      <c r="G768" s="62">
        <f t="shared" si="216"/>
        <v>2435</v>
      </c>
      <c r="H768" s="62">
        <f t="shared" si="216"/>
        <v>608</v>
      </c>
      <c r="I768" s="62">
        <f t="shared" si="216"/>
        <v>609</v>
      </c>
      <c r="J768" s="62">
        <f t="shared" si="216"/>
        <v>609</v>
      </c>
      <c r="K768" s="62">
        <f t="shared" si="216"/>
        <v>609</v>
      </c>
      <c r="L768" s="62">
        <f t="shared" si="216"/>
        <v>724.58330000000012</v>
      </c>
      <c r="M768" s="62">
        <f t="shared" si="216"/>
        <v>180.89506399999996</v>
      </c>
      <c r="N768" s="62">
        <f t="shared" si="216"/>
        <v>181.22941200000002</v>
      </c>
      <c r="O768" s="62">
        <f t="shared" si="216"/>
        <v>181.22941200000002</v>
      </c>
      <c r="P768" s="62">
        <f t="shared" si="216"/>
        <v>181.22941200000002</v>
      </c>
      <c r="Q768" s="20">
        <f t="shared" si="210"/>
        <v>0</v>
      </c>
      <c r="R768" s="20">
        <f t="shared" si="211"/>
        <v>0</v>
      </c>
      <c r="S768" s="44"/>
      <c r="T768" s="44"/>
    </row>
    <row r="769" spans="2:20" s="21" customFormat="1" ht="15" customHeight="1" x14ac:dyDescent="0.25">
      <c r="B769" s="61"/>
      <c r="C769" s="37" t="s">
        <v>15</v>
      </c>
      <c r="D769" s="23" t="s">
        <v>33</v>
      </c>
      <c r="E769" s="64">
        <f>'[1]разовые без стом'!W$145</f>
        <v>1080</v>
      </c>
      <c r="F769" s="46">
        <f>'[1]разовые без стом'!EV$145</f>
        <v>390.096</v>
      </c>
      <c r="G769" s="47">
        <f>SUM(H769:K769)</f>
        <v>1080</v>
      </c>
      <c r="H769" s="47">
        <f>'[1]разовые без стом'!G$145</f>
        <v>270</v>
      </c>
      <c r="I769" s="47">
        <f>'[1]разовые без стом'!K$145</f>
        <v>270</v>
      </c>
      <c r="J769" s="47">
        <f>'[1]разовые без стом'!O$145</f>
        <v>270</v>
      </c>
      <c r="K769" s="47">
        <f>'[1]разовые без стом'!V$145</f>
        <v>270</v>
      </c>
      <c r="L769" s="46">
        <f>SUM(M769:P769)</f>
        <v>390.096</v>
      </c>
      <c r="M769" s="46">
        <f>'[1]разовые без стом'!BP$145</f>
        <v>97.523999999999987</v>
      </c>
      <c r="N769" s="46">
        <f>'[1]разовые без стом'!CL$145</f>
        <v>97.524000000000001</v>
      </c>
      <c r="O769" s="46">
        <f>'[1]разовые без стом'!DH$145</f>
        <v>97.524000000000001</v>
      </c>
      <c r="P769" s="46">
        <f>'[1]разовые без стом'!EQ$145</f>
        <v>97.524000000000001</v>
      </c>
      <c r="Q769" s="20">
        <f t="shared" si="210"/>
        <v>0</v>
      </c>
      <c r="R769" s="20">
        <f t="shared" si="211"/>
        <v>0</v>
      </c>
      <c r="S769" s="44"/>
      <c r="T769" s="44"/>
    </row>
    <row r="770" spans="2:20" s="21" customFormat="1" ht="15" customHeight="1" x14ac:dyDescent="0.25">
      <c r="B770" s="61"/>
      <c r="C770" s="37" t="s">
        <v>16</v>
      </c>
      <c r="D770" s="23" t="s">
        <v>33</v>
      </c>
      <c r="E770" s="64">
        <f>'[1]разовые без стом'!W$146</f>
        <v>1200</v>
      </c>
      <c r="F770" s="46">
        <f>'[1]разовые без стом'!EV$146</f>
        <v>287.41440000000006</v>
      </c>
      <c r="G770" s="47">
        <f>SUM(H770:K770)</f>
        <v>1200</v>
      </c>
      <c r="H770" s="47">
        <f>'[1]разовые без стом'!G$146</f>
        <v>300</v>
      </c>
      <c r="I770" s="47">
        <f>'[1]разовые без стом'!K$146</f>
        <v>300</v>
      </c>
      <c r="J770" s="47">
        <f>'[1]разовые без стом'!O$146</f>
        <v>300</v>
      </c>
      <c r="K770" s="47">
        <f>'[1]разовые без стом'!V$146</f>
        <v>300</v>
      </c>
      <c r="L770" s="46">
        <f>SUM(M770:P770)</f>
        <v>287.41440000000006</v>
      </c>
      <c r="M770" s="46">
        <f>'[1]разовые без стом'!BP$146</f>
        <v>71.8536</v>
      </c>
      <c r="N770" s="46">
        <f>'[1]разовые без стом'!CL$146</f>
        <v>71.853600000000014</v>
      </c>
      <c r="O770" s="46">
        <f>'[1]разовые без стом'!DH$146</f>
        <v>71.853600000000014</v>
      </c>
      <c r="P770" s="46">
        <f>'[1]разовые без стом'!EQ$146</f>
        <v>71.853600000000014</v>
      </c>
      <c r="Q770" s="20">
        <f t="shared" si="210"/>
        <v>0</v>
      </c>
      <c r="R770" s="20">
        <f t="shared" si="211"/>
        <v>0</v>
      </c>
      <c r="S770" s="44"/>
      <c r="T770" s="44"/>
    </row>
    <row r="771" spans="2:20" s="21" customFormat="1" ht="15" customHeight="1" x14ac:dyDescent="0.25">
      <c r="B771" s="61"/>
      <c r="C771" s="37" t="s">
        <v>20</v>
      </c>
      <c r="D771" s="23" t="s">
        <v>33</v>
      </c>
      <c r="E771" s="64">
        <f>'[1]разовые без стом'!W$147</f>
        <v>60</v>
      </c>
      <c r="F771" s="46">
        <f>'[1]разовые без стом'!EV$147</f>
        <v>15.309839999999996</v>
      </c>
      <c r="G771" s="47">
        <f>SUM(H771:K771)</f>
        <v>60</v>
      </c>
      <c r="H771" s="47">
        <f>'[1]разовые без стом'!G$147</f>
        <v>15</v>
      </c>
      <c r="I771" s="47">
        <f>'[1]разовые без стом'!K$147</f>
        <v>15</v>
      </c>
      <c r="J771" s="47">
        <f>'[1]разовые без стом'!O$147</f>
        <v>15</v>
      </c>
      <c r="K771" s="47">
        <f>'[1]разовые без стом'!V$147</f>
        <v>15</v>
      </c>
      <c r="L771" s="46">
        <f>SUM(M771:P771)</f>
        <v>15.309839999999996</v>
      </c>
      <c r="M771" s="46">
        <f>'[1]разовые без стом'!BP$147</f>
        <v>3.8274599999999994</v>
      </c>
      <c r="N771" s="46">
        <f>'[1]разовые без стом'!CL$147</f>
        <v>3.827459999999999</v>
      </c>
      <c r="O771" s="46">
        <f>'[1]разовые без стом'!DH$147</f>
        <v>3.827459999999999</v>
      </c>
      <c r="P771" s="46">
        <f>'[1]разовые без стом'!EQ$147</f>
        <v>3.827459999999999</v>
      </c>
      <c r="Q771" s="20">
        <f t="shared" si="210"/>
        <v>0</v>
      </c>
      <c r="R771" s="20">
        <f t="shared" si="211"/>
        <v>0</v>
      </c>
      <c r="S771" s="44"/>
      <c r="T771" s="44"/>
    </row>
    <row r="772" spans="2:20" s="21" customFormat="1" ht="15" customHeight="1" x14ac:dyDescent="0.25">
      <c r="B772" s="61"/>
      <c r="C772" s="37" t="s">
        <v>41</v>
      </c>
      <c r="D772" s="23" t="s">
        <v>33</v>
      </c>
      <c r="E772" s="64">
        <f>'[1]разовые без стом'!W$148</f>
        <v>95</v>
      </c>
      <c r="F772" s="46">
        <f>'[1]разовые без стом'!EV$148</f>
        <v>31.763059999999999</v>
      </c>
      <c r="G772" s="47">
        <f>SUM(H772:K772)</f>
        <v>95</v>
      </c>
      <c r="H772" s="47">
        <f>'[1]разовые без стом'!G$148</f>
        <v>23</v>
      </c>
      <c r="I772" s="47">
        <f>'[1]разовые без стом'!K$148</f>
        <v>24</v>
      </c>
      <c r="J772" s="47">
        <f>'[1]разовые без стом'!O$148</f>
        <v>24</v>
      </c>
      <c r="K772" s="47">
        <f>'[1]разовые без стом'!V$148</f>
        <v>24</v>
      </c>
      <c r="L772" s="46">
        <f>SUM(M772:P772)</f>
        <v>31.763059999999996</v>
      </c>
      <c r="M772" s="46">
        <f>'[1]разовые без стом'!BP$148</f>
        <v>7.6900039999999992</v>
      </c>
      <c r="N772" s="46">
        <f>'[1]разовые без стом'!CL$148</f>
        <v>8.0243519999999986</v>
      </c>
      <c r="O772" s="46">
        <f>'[1]разовые без стом'!DH$148</f>
        <v>8.0243519999999986</v>
      </c>
      <c r="P772" s="46">
        <f>'[1]разовые без стом'!EQ$148</f>
        <v>8.0243519999999986</v>
      </c>
      <c r="Q772" s="20">
        <f t="shared" si="210"/>
        <v>0</v>
      </c>
      <c r="R772" s="20">
        <f t="shared" si="211"/>
        <v>0</v>
      </c>
      <c r="S772" s="44"/>
      <c r="T772" s="44"/>
    </row>
    <row r="773" spans="2:20" s="21" customFormat="1" ht="15" customHeight="1" x14ac:dyDescent="0.25">
      <c r="B773" s="61"/>
      <c r="C773" s="28" t="s">
        <v>42</v>
      </c>
      <c r="D773" s="29" t="s">
        <v>33</v>
      </c>
      <c r="E773" s="62">
        <f>SUM(E774:E777)</f>
        <v>219</v>
      </c>
      <c r="F773" s="62">
        <f t="shared" ref="F773:P773" si="217">SUM(F774:F777)</f>
        <v>26.400672</v>
      </c>
      <c r="G773" s="62">
        <f t="shared" si="217"/>
        <v>219</v>
      </c>
      <c r="H773" s="62">
        <f t="shared" si="217"/>
        <v>52</v>
      </c>
      <c r="I773" s="62">
        <f t="shared" si="217"/>
        <v>58</v>
      </c>
      <c r="J773" s="62">
        <f t="shared" si="217"/>
        <v>57</v>
      </c>
      <c r="K773" s="62">
        <f t="shared" si="217"/>
        <v>52</v>
      </c>
      <c r="L773" s="62">
        <f>SUM(L774:L777)</f>
        <v>26.400672</v>
      </c>
      <c r="M773" s="62">
        <f t="shared" si="217"/>
        <v>6.2320440000000001</v>
      </c>
      <c r="N773" s="62">
        <f t="shared" si="217"/>
        <v>7.0220160000000007</v>
      </c>
      <c r="O773" s="62">
        <f t="shared" si="217"/>
        <v>6.8739240000000006</v>
      </c>
      <c r="P773" s="62">
        <f t="shared" si="217"/>
        <v>6.2726879999999996</v>
      </c>
      <c r="Q773" s="20">
        <f t="shared" si="210"/>
        <v>0</v>
      </c>
      <c r="R773" s="20">
        <f t="shared" si="211"/>
        <v>0</v>
      </c>
      <c r="S773" s="44"/>
      <c r="T773" s="44"/>
    </row>
    <row r="774" spans="2:20" s="21" customFormat="1" ht="15" customHeight="1" x14ac:dyDescent="0.25">
      <c r="B774" s="61"/>
      <c r="C774" s="35" t="s">
        <v>15</v>
      </c>
      <c r="D774" s="23" t="s">
        <v>33</v>
      </c>
      <c r="E774" s="64">
        <f>[1]иные!W$189</f>
        <v>37</v>
      </c>
      <c r="F774" s="46">
        <f>[1]иные!EK$189</f>
        <v>5.7275999999999998</v>
      </c>
      <c r="G774" s="47">
        <f>SUM(H774:K774)</f>
        <v>37</v>
      </c>
      <c r="H774" s="47">
        <f>[1]иные!G$189</f>
        <v>9</v>
      </c>
      <c r="I774" s="47">
        <f>[1]иные!K$189</f>
        <v>10</v>
      </c>
      <c r="J774" s="47">
        <f>[1]иные!O$189</f>
        <v>9</v>
      </c>
      <c r="K774" s="47">
        <f>[1]иные!V$189</f>
        <v>9</v>
      </c>
      <c r="L774" s="46">
        <f>SUM(M774:P774)</f>
        <v>5.7275999999999998</v>
      </c>
      <c r="M774" s="46">
        <f>[1]иные!BI$189</f>
        <v>1.3932</v>
      </c>
      <c r="N774" s="46">
        <f>[1]иные!CC$189</f>
        <v>1.5479999999999998</v>
      </c>
      <c r="O774" s="46">
        <f>[1]иные!CW$189</f>
        <v>1.3932</v>
      </c>
      <c r="P774" s="46">
        <f>[1]иные!EF$189</f>
        <v>1.3932</v>
      </c>
      <c r="Q774" s="20">
        <f t="shared" si="210"/>
        <v>0</v>
      </c>
      <c r="R774" s="20">
        <f t="shared" si="211"/>
        <v>0</v>
      </c>
      <c r="S774" s="44"/>
      <c r="T774" s="44"/>
    </row>
    <row r="775" spans="2:20" s="21" customFormat="1" ht="15" customHeight="1" x14ac:dyDescent="0.25">
      <c r="B775" s="61"/>
      <c r="C775" s="35" t="s">
        <v>16</v>
      </c>
      <c r="D775" s="23" t="s">
        <v>33</v>
      </c>
      <c r="E775" s="64">
        <f>[1]иные!W$190</f>
        <v>42</v>
      </c>
      <c r="F775" s="46">
        <f>[1]иные!EK$190</f>
        <v>4.3112159999999999</v>
      </c>
      <c r="G775" s="47">
        <f>SUM(H775:K775)</f>
        <v>42</v>
      </c>
      <c r="H775" s="47">
        <f>[1]иные!G$190</f>
        <v>10</v>
      </c>
      <c r="I775" s="47">
        <f>[1]иные!K$190</f>
        <v>12</v>
      </c>
      <c r="J775" s="47">
        <f>[1]иные!O$190</f>
        <v>11</v>
      </c>
      <c r="K775" s="47">
        <f>[1]иные!V$190</f>
        <v>9</v>
      </c>
      <c r="L775" s="46">
        <f t="shared" ref="L775:L777" si="218">SUM(M775:P775)</f>
        <v>4.3112160000000008</v>
      </c>
      <c r="M775" s="46">
        <f>[1]иные!BI$190</f>
        <v>1.0264800000000001</v>
      </c>
      <c r="N775" s="46">
        <f>[1]иные!CC$190</f>
        <v>1.231776</v>
      </c>
      <c r="O775" s="46">
        <f>[1]иные!CW$190</f>
        <v>1.1291280000000001</v>
      </c>
      <c r="P775" s="46">
        <f>[1]иные!EF$190</f>
        <v>0.9238320000000001</v>
      </c>
      <c r="Q775" s="20">
        <f t="shared" si="210"/>
        <v>0</v>
      </c>
      <c r="R775" s="20">
        <f t="shared" si="211"/>
        <v>0</v>
      </c>
      <c r="S775" s="44"/>
      <c r="T775" s="44"/>
    </row>
    <row r="776" spans="2:20" s="21" customFormat="1" ht="15" customHeight="1" x14ac:dyDescent="0.25">
      <c r="B776" s="61"/>
      <c r="C776" s="35" t="s">
        <v>20</v>
      </c>
      <c r="D776" s="23" t="s">
        <v>33</v>
      </c>
      <c r="E776" s="64">
        <f>[1]иные!W$191</f>
        <v>109</v>
      </c>
      <c r="F776" s="46">
        <f>[1]иные!EK$191</f>
        <v>11.919803999999999</v>
      </c>
      <c r="G776" s="47">
        <f>SUM(H776:K776)</f>
        <v>109</v>
      </c>
      <c r="H776" s="47">
        <f>[1]иные!G$191</f>
        <v>27</v>
      </c>
      <c r="I776" s="47">
        <f>[1]иные!K$191</f>
        <v>27</v>
      </c>
      <c r="J776" s="47">
        <f>[1]иные!O$191</f>
        <v>28</v>
      </c>
      <c r="K776" s="47">
        <f>[1]иные!V$191</f>
        <v>27</v>
      </c>
      <c r="L776" s="46">
        <f t="shared" si="218"/>
        <v>11.919803999999999</v>
      </c>
      <c r="M776" s="46">
        <f>[1]иные!BI$191</f>
        <v>2.9526119999999998</v>
      </c>
      <c r="N776" s="46">
        <f>[1]иные!CC$191</f>
        <v>2.9526119999999998</v>
      </c>
      <c r="O776" s="46">
        <f>[1]иные!CW$191</f>
        <v>3.0619679999999998</v>
      </c>
      <c r="P776" s="46">
        <f>[1]иные!EF$191</f>
        <v>2.9526119999999998</v>
      </c>
      <c r="Q776" s="20">
        <f t="shared" si="210"/>
        <v>0</v>
      </c>
      <c r="R776" s="20">
        <f t="shared" si="211"/>
        <v>0</v>
      </c>
      <c r="S776" s="44"/>
      <c r="T776" s="44"/>
    </row>
    <row r="777" spans="2:20" s="21" customFormat="1" ht="15" customHeight="1" x14ac:dyDescent="0.25">
      <c r="B777" s="61"/>
      <c r="C777" s="35" t="s">
        <v>21</v>
      </c>
      <c r="D777" s="23" t="s">
        <v>33</v>
      </c>
      <c r="E777" s="64">
        <f>[1]иные!W$192</f>
        <v>31</v>
      </c>
      <c r="F777" s="46">
        <f>[1]иные!EK$192</f>
        <v>4.4420520000000003</v>
      </c>
      <c r="G777" s="47">
        <f>SUM(H777:K777)</f>
        <v>31</v>
      </c>
      <c r="H777" s="47">
        <f>[1]иные!G$192</f>
        <v>6</v>
      </c>
      <c r="I777" s="47">
        <f>[1]иные!K$192</f>
        <v>9</v>
      </c>
      <c r="J777" s="47">
        <f>[1]иные!O$192</f>
        <v>9</v>
      </c>
      <c r="K777" s="47">
        <f>[1]иные!V$192</f>
        <v>7</v>
      </c>
      <c r="L777" s="46">
        <f t="shared" si="218"/>
        <v>4.4420519999999994</v>
      </c>
      <c r="M777" s="46">
        <f>[1]иные!BI$192</f>
        <v>0.85975199999999996</v>
      </c>
      <c r="N777" s="46">
        <f>[1]иные!CC$192</f>
        <v>1.289628</v>
      </c>
      <c r="O777" s="46">
        <f>[1]иные!CW$192</f>
        <v>1.289628</v>
      </c>
      <c r="P777" s="46">
        <f>[1]иные!EF$192</f>
        <v>1.0030439999999998</v>
      </c>
      <c r="Q777" s="20">
        <f t="shared" si="210"/>
        <v>0</v>
      </c>
      <c r="R777" s="20">
        <f t="shared" si="211"/>
        <v>0</v>
      </c>
      <c r="S777" s="44"/>
      <c r="T777" s="44"/>
    </row>
    <row r="778" spans="2:20" s="21" customFormat="1" ht="15" customHeight="1" x14ac:dyDescent="0.25">
      <c r="B778" s="61"/>
      <c r="C778" s="28" t="s">
        <v>46</v>
      </c>
      <c r="D778" s="29" t="s">
        <v>33</v>
      </c>
      <c r="E778" s="62">
        <f>'[2]ПМО взр'!BG$840</f>
        <v>130</v>
      </c>
      <c r="F778" s="33">
        <f>'[2]ПМО взр'!NZ$840</f>
        <v>464.89620000000002</v>
      </c>
      <c r="G778" s="48">
        <f>H778+I778+J778+K778</f>
        <v>130</v>
      </c>
      <c r="H778" s="48">
        <f>'[2]ПМО взр'!N$840</f>
        <v>25</v>
      </c>
      <c r="I778" s="48">
        <f>'[2]ПМО взр'!Z$840</f>
        <v>40</v>
      </c>
      <c r="J778" s="48">
        <f>'[2]ПМО взр'!AL$840</f>
        <v>65</v>
      </c>
      <c r="K778" s="48">
        <f>'[2]ПМО взр'!BD$840</f>
        <v>0</v>
      </c>
      <c r="L778" s="76">
        <f>M778+N778+O778+P778</f>
        <v>464.89620000000002</v>
      </c>
      <c r="M778" s="33">
        <f>'[2]ПМО взр'!FI$840</f>
        <v>90.418499999999995</v>
      </c>
      <c r="N778" s="33">
        <f>'[2]ПМО взр'!HQ$840</f>
        <v>142.46960000000001</v>
      </c>
      <c r="O778" s="33">
        <f>'[2]ПМО взр'!JY$840</f>
        <v>232.00810000000001</v>
      </c>
      <c r="P778" s="33">
        <f>'[2]ПМО взр'!NK$840</f>
        <v>0</v>
      </c>
      <c r="Q778" s="20">
        <f t="shared" si="210"/>
        <v>0</v>
      </c>
      <c r="R778" s="20">
        <f t="shared" si="211"/>
        <v>0</v>
      </c>
      <c r="S778" s="44"/>
      <c r="T778" s="44"/>
    </row>
    <row r="779" spans="2:20" s="21" customFormat="1" ht="15" customHeight="1" x14ac:dyDescent="0.25">
      <c r="B779" s="61"/>
      <c r="C779" s="28" t="s">
        <v>47</v>
      </c>
      <c r="D779" s="29" t="s">
        <v>33</v>
      </c>
      <c r="E779" s="62">
        <f>'[2]Проф.МО дети  '!V$331</f>
        <v>288</v>
      </c>
      <c r="F779" s="33">
        <f>'[2]Проф.МО дети  '!ED$331</f>
        <v>957.92649684881621</v>
      </c>
      <c r="G779" s="71">
        <f t="shared" ref="G779:G785" si="219">H779+I779+J779+K779</f>
        <v>288</v>
      </c>
      <c r="H779" s="48">
        <f>'[2]Проф.МО дети  '!G$331</f>
        <v>0</v>
      </c>
      <c r="I779" s="48">
        <f>'[2]Проф.МО дети  '!K$331</f>
        <v>0</v>
      </c>
      <c r="J779" s="48">
        <f>'[2]Проф.МО дети  '!O$331</f>
        <v>16</v>
      </c>
      <c r="K779" s="48">
        <f>'[2]Проф.МО дети  '!U$331</f>
        <v>272</v>
      </c>
      <c r="L779" s="76">
        <f t="shared" ref="L779:L785" si="220">M779+N779+O779+P779</f>
        <v>957.92649684881633</v>
      </c>
      <c r="M779" s="33">
        <f>'[2]Проф.МО дети  '!BG$331</f>
        <v>0</v>
      </c>
      <c r="N779" s="33">
        <f>'[2]Проф.МО дети  '!CA$331</f>
        <v>0</v>
      </c>
      <c r="O779" s="33">
        <f>'[2]Проф.МО дети  '!CU$331</f>
        <v>66.851058109258346</v>
      </c>
      <c r="P779" s="33">
        <f>'[2]Проф.МО дети  '!DY$331</f>
        <v>891.07543873955797</v>
      </c>
      <c r="Q779" s="20">
        <f t="shared" si="210"/>
        <v>0</v>
      </c>
      <c r="R779" s="20">
        <f t="shared" si="211"/>
        <v>0</v>
      </c>
      <c r="S779" s="44"/>
      <c r="T779" s="44"/>
    </row>
    <row r="780" spans="2:20" s="21" customFormat="1" ht="15" customHeight="1" x14ac:dyDescent="0.25">
      <c r="B780" s="61"/>
      <c r="C780" s="28" t="s">
        <v>48</v>
      </c>
      <c r="D780" s="29" t="s">
        <v>33</v>
      </c>
      <c r="E780" s="62">
        <f>'[2]ДДС ТЖС'!V$78</f>
        <v>43</v>
      </c>
      <c r="F780" s="33">
        <f>'[2]ДДС ТЖС'!EF$78</f>
        <v>468.8908742128001</v>
      </c>
      <c r="G780" s="71">
        <f t="shared" si="219"/>
        <v>43</v>
      </c>
      <c r="H780" s="48">
        <f>'[2]ДДС ТЖС'!G$78</f>
        <v>0</v>
      </c>
      <c r="I780" s="48">
        <f>'[2]ДДС ТЖС'!K$78</f>
        <v>0</v>
      </c>
      <c r="J780" s="48">
        <f>'[2]ДДС ТЖС'!O$78</f>
        <v>43</v>
      </c>
      <c r="K780" s="48">
        <f>'[2]ДДС ТЖС'!U$78</f>
        <v>0</v>
      </c>
      <c r="L780" s="76">
        <f t="shared" si="220"/>
        <v>468.8908742128001</v>
      </c>
      <c r="M780" s="33">
        <f>'[2]ДДС ТЖС'!BI$78</f>
        <v>0</v>
      </c>
      <c r="N780" s="33">
        <f>'[2]ДДС ТЖС'!CC$78</f>
        <v>0</v>
      </c>
      <c r="O780" s="33">
        <f>'[2]ДДС ТЖС'!CW$78</f>
        <v>468.8908742128001</v>
      </c>
      <c r="P780" s="33">
        <f>'[2]ДДС ТЖС'!EA$78</f>
        <v>0</v>
      </c>
      <c r="Q780" s="20">
        <f t="shared" si="210"/>
        <v>0</v>
      </c>
      <c r="R780" s="20">
        <f t="shared" si="211"/>
        <v>0</v>
      </c>
      <c r="S780" s="44"/>
      <c r="T780" s="44"/>
    </row>
    <row r="781" spans="2:20" s="21" customFormat="1" ht="15" customHeight="1" x14ac:dyDescent="0.25">
      <c r="B781" s="61"/>
      <c r="C781" s="28" t="s">
        <v>49</v>
      </c>
      <c r="D781" s="29" t="s">
        <v>33</v>
      </c>
      <c r="E781" s="62">
        <f>'[2]ДДС опека'!V$77</f>
        <v>20</v>
      </c>
      <c r="F781" s="33">
        <f>'[2]ДДС опека'!EH$77</f>
        <v>205.93294019200005</v>
      </c>
      <c r="G781" s="71">
        <f t="shared" si="219"/>
        <v>20</v>
      </c>
      <c r="H781" s="48">
        <f>'[2]ДДС опека'!G$77</f>
        <v>0</v>
      </c>
      <c r="I781" s="48">
        <f>'[2]ДДС опека'!K$77</f>
        <v>0</v>
      </c>
      <c r="J781" s="48">
        <f>'[2]ДДС опека'!O$77</f>
        <v>20</v>
      </c>
      <c r="K781" s="48">
        <f>'[2]ДДС опека'!U$77</f>
        <v>0</v>
      </c>
      <c r="L781" s="76">
        <f t="shared" si="220"/>
        <v>205.93294019200005</v>
      </c>
      <c r="M781" s="33">
        <f>'[2]ДДС опека'!BI$77</f>
        <v>0</v>
      </c>
      <c r="N781" s="33">
        <f>'[2]ДДС опека'!CC$77</f>
        <v>0</v>
      </c>
      <c r="O781" s="33">
        <f>'[2]ДДС опека'!CW$77</f>
        <v>205.93294019200005</v>
      </c>
      <c r="P781" s="33">
        <f>'[2]ДДС опека'!EA$77</f>
        <v>0</v>
      </c>
      <c r="Q781" s="20">
        <f t="shared" si="210"/>
        <v>0</v>
      </c>
      <c r="R781" s="20">
        <f t="shared" si="211"/>
        <v>0</v>
      </c>
      <c r="S781" s="44"/>
      <c r="T781" s="44"/>
    </row>
    <row r="782" spans="2:20" s="21" customFormat="1" ht="15" customHeight="1" x14ac:dyDescent="0.25">
      <c r="B782" s="61"/>
      <c r="C782" s="28" t="s">
        <v>50</v>
      </c>
      <c r="D782" s="29" t="s">
        <v>33</v>
      </c>
      <c r="E782" s="62">
        <f>'[2]ДВН1Этап новый '!BG$695</f>
        <v>778</v>
      </c>
      <c r="F782" s="33">
        <f>'[2]ДВН1Этап новый '!OB$695</f>
        <v>3162.6903799999995</v>
      </c>
      <c r="G782" s="48">
        <f>H782+I782+J782+K782</f>
        <v>778</v>
      </c>
      <c r="H782" s="48">
        <f>'[2]ДВН1Этап новый '!N$695</f>
        <v>0</v>
      </c>
      <c r="I782" s="48">
        <f>'[2]ДВН1Этап новый '!Z$695</f>
        <v>105</v>
      </c>
      <c r="J782" s="48">
        <f>'[2]ДВН1Этап новый '!AL$695</f>
        <v>395</v>
      </c>
      <c r="K782" s="48">
        <f>'[2]ДВН1Этап новый '!BD$695</f>
        <v>278</v>
      </c>
      <c r="L782" s="76">
        <f t="shared" si="220"/>
        <v>3162.69038</v>
      </c>
      <c r="M782" s="33">
        <f>'[2]ДВН1Этап новый '!FK$695</f>
        <v>0</v>
      </c>
      <c r="N782" s="33">
        <f>'[2]ДВН1Этап новый '!HS$695</f>
        <v>307.50256000000002</v>
      </c>
      <c r="O782" s="33">
        <f>'[2]ДВН1Этап новый '!KA$695</f>
        <v>1626.6438799999999</v>
      </c>
      <c r="P782" s="33">
        <f>'[2]ДВН1Этап новый '!NM$695</f>
        <v>1228.5439399999998</v>
      </c>
      <c r="Q782" s="20">
        <f t="shared" si="210"/>
        <v>0</v>
      </c>
      <c r="R782" s="20">
        <f t="shared" si="211"/>
        <v>0</v>
      </c>
      <c r="S782" s="44"/>
      <c r="T782" s="44"/>
    </row>
    <row r="783" spans="2:20" s="21" customFormat="1" ht="15" customHeight="1" x14ac:dyDescent="0.25">
      <c r="B783" s="61"/>
      <c r="C783" s="28" t="s">
        <v>51</v>
      </c>
      <c r="D783" s="29" t="s">
        <v>33</v>
      </c>
      <c r="E783" s="62">
        <f>'[2]ДВН2 этап'!BG$701</f>
        <v>22</v>
      </c>
      <c r="F783" s="33">
        <f>'[2]ДВН2 этап'!NP$701</f>
        <v>136.76703999999998</v>
      </c>
      <c r="G783" s="71">
        <f t="shared" si="219"/>
        <v>22</v>
      </c>
      <c r="H783" s="48">
        <f>'[2]ДВН2 этап'!N$701</f>
        <v>0</v>
      </c>
      <c r="I783" s="48">
        <f>'[2]ДВН2 этап'!Z$701</f>
        <v>0</v>
      </c>
      <c r="J783" s="48">
        <f>'[2]ДВН2 этап'!AL$701</f>
        <v>22</v>
      </c>
      <c r="K783" s="48">
        <f>'[2]ДВН2 этап'!BD$701</f>
        <v>0</v>
      </c>
      <c r="L783" s="76">
        <f t="shared" si="220"/>
        <v>136.76703999999998</v>
      </c>
      <c r="M783" s="33">
        <f>'[2]ДВН2 этап'!EY$701</f>
        <v>0</v>
      </c>
      <c r="N783" s="33">
        <f>'[2]ДВН2 этап'!HG$701</f>
        <v>0</v>
      </c>
      <c r="O783" s="33">
        <f>'[2]ДВН2 этап'!JO$701</f>
        <v>136.76703999999998</v>
      </c>
      <c r="P783" s="33">
        <f>'[2]ДВН2 этап'!NA$701</f>
        <v>0</v>
      </c>
      <c r="Q783" s="20">
        <f t="shared" si="210"/>
        <v>0</v>
      </c>
      <c r="R783" s="20">
        <f t="shared" si="211"/>
        <v>0</v>
      </c>
      <c r="S783" s="44"/>
      <c r="T783" s="44"/>
    </row>
    <row r="784" spans="2:20" s="21" customFormat="1" ht="15" customHeight="1" x14ac:dyDescent="0.25">
      <c r="B784" s="61"/>
      <c r="C784" s="28" t="s">
        <v>52</v>
      </c>
      <c r="D784" s="29" t="s">
        <v>33</v>
      </c>
      <c r="E784" s="62">
        <f>'[2]1 этап угл.дисп.'!BG$111</f>
        <v>60</v>
      </c>
      <c r="F784" s="33">
        <f>'[2]1 этап угл.дисп.'!NB$111</f>
        <v>104.64840000000002</v>
      </c>
      <c r="G784" s="57">
        <f t="shared" si="219"/>
        <v>60</v>
      </c>
      <c r="H784" s="48">
        <f>'[2]1 этап угл.дисп.'!N$111</f>
        <v>15</v>
      </c>
      <c r="I784" s="48">
        <f>'[2]1 этап угл.дисп.'!Z$111</f>
        <v>20</v>
      </c>
      <c r="J784" s="48">
        <f>'[2]1 этап угл.дисп.'!AL$111</f>
        <v>20</v>
      </c>
      <c r="K784" s="48">
        <f>'[2]1 этап угл.дисп.'!BD$111</f>
        <v>5</v>
      </c>
      <c r="L784" s="77">
        <f t="shared" si="220"/>
        <v>104.64840000000002</v>
      </c>
      <c r="M784" s="33">
        <f>'[2]1 этап угл.дисп.'!EI$111</f>
        <v>26.162100000000006</v>
      </c>
      <c r="N784" s="33">
        <f>'[2]1 этап угл.дисп.'!GQ$111</f>
        <v>34.88280000000001</v>
      </c>
      <c r="O784" s="33">
        <f>'[2]1 этап угл.дисп.'!IY$111</f>
        <v>34.88280000000001</v>
      </c>
      <c r="P784" s="33">
        <f>'[2]1 этап угл.дисп.'!MK$111</f>
        <v>8.7207000000000026</v>
      </c>
      <c r="Q784" s="20">
        <f t="shared" si="210"/>
        <v>0</v>
      </c>
      <c r="R784" s="20">
        <f t="shared" si="211"/>
        <v>0</v>
      </c>
      <c r="S784" s="44"/>
      <c r="T784" s="44"/>
    </row>
    <row r="785" spans="2:20" s="21" customFormat="1" ht="15" customHeight="1" x14ac:dyDescent="0.25">
      <c r="B785" s="61"/>
      <c r="C785" s="28" t="s">
        <v>53</v>
      </c>
      <c r="D785" s="29" t="s">
        <v>33</v>
      </c>
      <c r="E785" s="62">
        <f>'[2]2 этап угл.дисп.'!U$102</f>
        <v>3</v>
      </c>
      <c r="F785" s="33">
        <f>'[2]2 этап угл.дисп.'!DV$102</f>
        <v>18.111522000000001</v>
      </c>
      <c r="G785" s="48">
        <f t="shared" si="219"/>
        <v>3</v>
      </c>
      <c r="H785" s="48">
        <f>'[2]2 этап угл.дисп.'!F$102</f>
        <v>0</v>
      </c>
      <c r="I785" s="48">
        <f>'[2]2 этап угл.дисп.'!J$102</f>
        <v>0</v>
      </c>
      <c r="J785" s="48">
        <f>'[2]2 этап угл.дисп.'!N$102</f>
        <v>3</v>
      </c>
      <c r="K785" s="48">
        <f>'[2]2 этап угл.дисп.'!T$102</f>
        <v>0</v>
      </c>
      <c r="L785" s="76">
        <f t="shared" si="220"/>
        <v>18.111522000000001</v>
      </c>
      <c r="M785" s="33">
        <f>'[2]2 этап угл.дисп.'!AY$102</f>
        <v>0</v>
      </c>
      <c r="N785" s="33">
        <f>'[2]2 этап угл.дисп.'!BS$102</f>
        <v>0</v>
      </c>
      <c r="O785" s="33">
        <f>'[2]2 этап угл.дисп.'!CM$102</f>
        <v>18.111522000000001</v>
      </c>
      <c r="P785" s="33">
        <f>'[2]2 этап угл.дисп.'!DQ$102</f>
        <v>0</v>
      </c>
      <c r="Q785" s="20">
        <f t="shared" si="210"/>
        <v>0</v>
      </c>
      <c r="R785" s="20">
        <f t="shared" si="211"/>
        <v>0</v>
      </c>
      <c r="S785" s="44"/>
      <c r="T785" s="44"/>
    </row>
    <row r="786" spans="2:20" s="21" customFormat="1" ht="15" customHeight="1" x14ac:dyDescent="0.25">
      <c r="B786" s="61"/>
      <c r="C786" s="59" t="s">
        <v>7</v>
      </c>
      <c r="D786" s="59"/>
      <c r="E786" s="75">
        <f>E755+E760+E761+E764+E768+E773+E778+E779+E780+E781+E782+E783+E784+E785</f>
        <v>10562</v>
      </c>
      <c r="F786" s="75">
        <f t="shared" ref="F786:K786" si="221">F755+F760+F761+F764+F768+F773+F778+F779+F780+F781+F782+F783+F784+F785</f>
        <v>22654.962944271811</v>
      </c>
      <c r="G786" s="75">
        <f t="shared" si="221"/>
        <v>10562</v>
      </c>
      <c r="H786" s="75">
        <f t="shared" si="221"/>
        <v>2299</v>
      </c>
      <c r="I786" s="75">
        <f t="shared" si="221"/>
        <v>2307</v>
      </c>
      <c r="J786" s="75">
        <f t="shared" si="221"/>
        <v>2744</v>
      </c>
      <c r="K786" s="75">
        <f t="shared" si="221"/>
        <v>3212</v>
      </c>
      <c r="L786" s="75">
        <f>L755+L760+L761+L764+L768+L773+L778+L779+L780+L781+L782+L783+L784+L785</f>
        <v>22654.962944271811</v>
      </c>
      <c r="M786" s="75">
        <f t="shared" ref="M786:P786" si="222">M755+M760+M761+M764+M768+M773+M778+M779+M780+M781+M782+M783+M784+M785</f>
        <v>4188.9852343906996</v>
      </c>
      <c r="N786" s="75">
        <f t="shared" si="222"/>
        <v>4242.6940438365009</v>
      </c>
      <c r="O786" s="75">
        <f t="shared" si="222"/>
        <v>6672.0204095826584</v>
      </c>
      <c r="P786" s="75">
        <f t="shared" si="222"/>
        <v>7551.2632564619571</v>
      </c>
      <c r="Q786" s="20">
        <f t="shared" si="210"/>
        <v>0</v>
      </c>
      <c r="R786" s="20">
        <f t="shared" si="211"/>
        <v>0</v>
      </c>
      <c r="S786" s="44"/>
      <c r="T786" s="44"/>
    </row>
    <row r="787" spans="2:20" s="21" customFormat="1" ht="42.75" customHeight="1" x14ac:dyDescent="0.25">
      <c r="B787" s="61" t="s">
        <v>82</v>
      </c>
      <c r="C787" s="28" t="s">
        <v>13</v>
      </c>
      <c r="D787" s="29" t="s">
        <v>14</v>
      </c>
      <c r="E787" s="62">
        <f>E788+E789+E790+E792+E793+E794+E795+E796+E797</f>
        <v>13527</v>
      </c>
      <c r="F787" s="62">
        <f>F788+F789+F790+F792+F793+F794+F795+F796+F797+F1802</f>
        <v>39422.30889047317</v>
      </c>
      <c r="G787" s="62">
        <f t="shared" ref="G787:O787" si="223">G788+G789+G790+G792+G793+G794+G795+G796+G797</f>
        <v>13527</v>
      </c>
      <c r="H787" s="62">
        <f t="shared" si="223"/>
        <v>3270</v>
      </c>
      <c r="I787" s="62">
        <f t="shared" si="223"/>
        <v>3106</v>
      </c>
      <c r="J787" s="62">
        <f t="shared" si="223"/>
        <v>3574</v>
      </c>
      <c r="K787" s="62">
        <f t="shared" si="223"/>
        <v>3577</v>
      </c>
      <c r="L787" s="62">
        <f>L788+L789+L790+L792+L793+L794+L795+L796+L797+L1802</f>
        <v>39422.30889047317</v>
      </c>
      <c r="M787" s="62">
        <f t="shared" si="223"/>
        <v>9113.4364410000053</v>
      </c>
      <c r="N787" s="62">
        <f t="shared" si="223"/>
        <v>8555.2306295760045</v>
      </c>
      <c r="O787" s="62">
        <f t="shared" si="223"/>
        <v>10033.248377930404</v>
      </c>
      <c r="P787" s="62">
        <f>P788+P789+P790+P792+P793+P794+P795+P796+P797+P1802</f>
        <v>11720.39344196676</v>
      </c>
      <c r="Q787" s="63">
        <f t="shared" si="210"/>
        <v>0</v>
      </c>
      <c r="R787" s="63">
        <f t="shared" si="211"/>
        <v>0</v>
      </c>
      <c r="S787" s="44"/>
      <c r="T787" s="44"/>
    </row>
    <row r="788" spans="2:20" s="21" customFormat="1" ht="15" customHeight="1" x14ac:dyDescent="0.25">
      <c r="B788" s="61"/>
      <c r="C788" s="50" t="s">
        <v>16</v>
      </c>
      <c r="D788" s="23" t="s">
        <v>14</v>
      </c>
      <c r="E788" s="64">
        <f>'[1]заб.без.стом.'!W$186</f>
        <v>3607</v>
      </c>
      <c r="F788" s="46">
        <f>'[1]заб.без.стом.'!EU$186</f>
        <v>7319.9873117736051</v>
      </c>
      <c r="G788" s="47">
        <f>SUM(H788:K788)</f>
        <v>3607</v>
      </c>
      <c r="H788" s="47">
        <f>'[1]заб.без.стом.'!G$186</f>
        <v>900</v>
      </c>
      <c r="I788" s="47">
        <f>'[1]заб.без.стом.'!K$186</f>
        <v>905</v>
      </c>
      <c r="J788" s="47">
        <f>'[1]заб.без.стом.'!O$186</f>
        <v>900</v>
      </c>
      <c r="K788" s="47">
        <f>'[1]заб.без.стом.'!V$186</f>
        <v>902</v>
      </c>
      <c r="L788" s="46">
        <f>SUM(M788:P788)</f>
        <v>7319.9873117736042</v>
      </c>
      <c r="M788" s="46">
        <f>'[1]заб.без.стом.'!BS$186</f>
        <v>1826.445406320001</v>
      </c>
      <c r="N788" s="46">
        <f>'[1]заб.без.стом.'!CM$186</f>
        <v>1836.5923252440009</v>
      </c>
      <c r="O788" s="46">
        <f>'[1]заб.без.стом.'!DG$186</f>
        <v>1826.445406320001</v>
      </c>
      <c r="P788" s="46">
        <f>'[1]заб.без.стом.'!EP$186</f>
        <v>1830.5041738896011</v>
      </c>
      <c r="Q788" s="20">
        <f t="shared" si="210"/>
        <v>0</v>
      </c>
      <c r="R788" s="20">
        <f t="shared" si="211"/>
        <v>0</v>
      </c>
      <c r="S788" s="44"/>
      <c r="T788" s="44"/>
    </row>
    <row r="789" spans="2:20" s="21" customFormat="1" ht="15" customHeight="1" x14ac:dyDescent="0.25">
      <c r="B789" s="61"/>
      <c r="C789" s="50" t="s">
        <v>15</v>
      </c>
      <c r="D789" s="23" t="s">
        <v>14</v>
      </c>
      <c r="E789" s="64">
        <f>'[1]заб.без.стом.'!W$188</f>
        <v>3516</v>
      </c>
      <c r="F789" s="46">
        <f>'[1]заб.без.стом.'!EU$188</f>
        <v>11011.286091600003</v>
      </c>
      <c r="G789" s="47">
        <f t="shared" ref="G789:G797" si="224">SUM(H789:K789)</f>
        <v>3516</v>
      </c>
      <c r="H789" s="47">
        <f>'[1]заб.без.стом.'!G$188</f>
        <v>900</v>
      </c>
      <c r="I789" s="47">
        <f>'[1]заб.без.стом.'!K$188</f>
        <v>669</v>
      </c>
      <c r="J789" s="47">
        <f>'[1]заб.без.стом.'!O$188</f>
        <v>1027</v>
      </c>
      <c r="K789" s="47">
        <f>'[1]заб.без.стом.'!V$188</f>
        <v>920</v>
      </c>
      <c r="L789" s="46">
        <f t="shared" ref="L789:L797" si="225">SUM(M789:P789)</f>
        <v>11011.286091600005</v>
      </c>
      <c r="M789" s="46">
        <f>'[1]заб.без.стом.'!BS$188</f>
        <v>2818.5885900000012</v>
      </c>
      <c r="N789" s="46">
        <f>'[1]заб.без.стом.'!CM$188</f>
        <v>2095.1508519000008</v>
      </c>
      <c r="O789" s="46">
        <f>'[1]заб.без.стом.'!DG$188</f>
        <v>3216.3227577000016</v>
      </c>
      <c r="P789" s="46">
        <f>'[1]заб.без.стом.'!EP$188</f>
        <v>2881.2238920000009</v>
      </c>
      <c r="Q789" s="20">
        <f t="shared" si="210"/>
        <v>0</v>
      </c>
      <c r="R789" s="20">
        <f t="shared" si="211"/>
        <v>0</v>
      </c>
      <c r="S789" s="44"/>
      <c r="T789" s="44"/>
    </row>
    <row r="790" spans="2:20" s="21" customFormat="1" ht="34.5" customHeight="1" x14ac:dyDescent="0.25">
      <c r="B790" s="61"/>
      <c r="C790" s="22" t="s">
        <v>18</v>
      </c>
      <c r="D790" s="23" t="s">
        <v>14</v>
      </c>
      <c r="E790" s="64">
        <f>'[1]заб.без.стом.'!W$190</f>
        <v>1150</v>
      </c>
      <c r="F790" s="46">
        <f>'[1]заб.без.стом.'!EU$190</f>
        <v>3025.2850866000008</v>
      </c>
      <c r="G790" s="47">
        <f t="shared" si="224"/>
        <v>1150</v>
      </c>
      <c r="H790" s="47">
        <f>'[1]заб.без.стом.'!G$190</f>
        <v>0</v>
      </c>
      <c r="I790" s="47">
        <f>'[1]заб.без.стом.'!K$190</f>
        <v>150</v>
      </c>
      <c r="J790" s="47">
        <f>'[1]заб.без.стом.'!O$190</f>
        <v>400</v>
      </c>
      <c r="K790" s="47">
        <f>'[1]заб.без.стом.'!V$190</f>
        <v>600</v>
      </c>
      <c r="L790" s="46">
        <f t="shared" si="225"/>
        <v>3025.2850866000017</v>
      </c>
      <c r="M790" s="46">
        <f>'[1]заб.без.стом.'!BS$190</f>
        <v>0</v>
      </c>
      <c r="N790" s="46">
        <f>'[1]заб.без.стом.'!CM$190</f>
        <v>394.60240260000023</v>
      </c>
      <c r="O790" s="46">
        <f>'[1]заб.без.стом.'!DG$190</f>
        <v>1052.2730736000005</v>
      </c>
      <c r="P790" s="46">
        <f>'[1]заб.без.стом.'!EP$190</f>
        <v>1578.4096104000009</v>
      </c>
      <c r="Q790" s="20">
        <f t="shared" si="210"/>
        <v>0</v>
      </c>
      <c r="R790" s="20">
        <f t="shared" si="211"/>
        <v>0</v>
      </c>
      <c r="S790" s="44"/>
      <c r="T790" s="44"/>
    </row>
    <row r="791" spans="2:20" s="21" customFormat="1" ht="34.5" customHeight="1" x14ac:dyDescent="0.25">
      <c r="B791" s="61"/>
      <c r="C791" s="22" t="s">
        <v>19</v>
      </c>
      <c r="D791" s="23" t="s">
        <v>14</v>
      </c>
      <c r="E791" s="64">
        <f>10+10</f>
        <v>20</v>
      </c>
      <c r="F791" s="46">
        <v>42.792380000000001</v>
      </c>
      <c r="G791" s="47">
        <f t="shared" si="224"/>
        <v>20</v>
      </c>
      <c r="H791" s="47"/>
      <c r="I791" s="47">
        <v>10</v>
      </c>
      <c r="J791" s="47"/>
      <c r="K791" s="47">
        <v>10</v>
      </c>
      <c r="L791" s="46">
        <f t="shared" si="225"/>
        <v>42.792380000000001</v>
      </c>
      <c r="M791" s="46"/>
      <c r="N791" s="46">
        <v>21.396190000000001</v>
      </c>
      <c r="O791" s="46"/>
      <c r="P791" s="46">
        <v>21.396190000000001</v>
      </c>
      <c r="Q791" s="20">
        <f t="shared" si="210"/>
        <v>0</v>
      </c>
      <c r="R791" s="20">
        <f t="shared" si="211"/>
        <v>0</v>
      </c>
      <c r="S791" s="44"/>
      <c r="T791" s="44"/>
    </row>
    <row r="792" spans="2:20" s="21" customFormat="1" ht="15" customHeight="1" x14ac:dyDescent="0.25">
      <c r="B792" s="61"/>
      <c r="C792" s="22" t="s">
        <v>41</v>
      </c>
      <c r="D792" s="23" t="s">
        <v>14</v>
      </c>
      <c r="E792" s="64">
        <f>'[1]заб.без.стом.'!W$191</f>
        <v>2134</v>
      </c>
      <c r="F792" s="46">
        <f>'[1]заб.без.стом.'!EU$191</f>
        <v>8287.151537016005</v>
      </c>
      <c r="G792" s="47">
        <f t="shared" si="224"/>
        <v>2134</v>
      </c>
      <c r="H792" s="47">
        <f>'[1]заб.без.стом.'!G$191</f>
        <v>570</v>
      </c>
      <c r="I792" s="47">
        <f>'[1]заб.без.стом.'!K$191</f>
        <v>562</v>
      </c>
      <c r="J792" s="47">
        <f>'[1]заб.без.стом.'!O$191</f>
        <v>570</v>
      </c>
      <c r="K792" s="47">
        <f>'[1]заб.без.стом.'!V$191</f>
        <v>432</v>
      </c>
      <c r="L792" s="46">
        <f t="shared" si="225"/>
        <v>8287.1515370160032</v>
      </c>
      <c r="M792" s="46">
        <f>'[1]заб.без.стом.'!BS$191</f>
        <v>2213.5315726800009</v>
      </c>
      <c r="N792" s="46">
        <f>'[1]заб.без.стом.'!CM$191</f>
        <v>2182.464462888001</v>
      </c>
      <c r="O792" s="46">
        <f>'[1]заб.без.стом.'!DG$191</f>
        <v>2213.5315726800009</v>
      </c>
      <c r="P792" s="46">
        <f>'[1]заб.без.стом.'!EP$191</f>
        <v>1677.623928768001</v>
      </c>
      <c r="Q792" s="20">
        <f t="shared" si="210"/>
        <v>0</v>
      </c>
      <c r="R792" s="20">
        <f t="shared" si="211"/>
        <v>0</v>
      </c>
      <c r="S792" s="44"/>
      <c r="T792" s="44"/>
    </row>
    <row r="793" spans="2:20" s="21" customFormat="1" ht="15" customHeight="1" x14ac:dyDescent="0.25">
      <c r="B793" s="61"/>
      <c r="C793" s="22" t="s">
        <v>20</v>
      </c>
      <c r="D793" s="23" t="s">
        <v>14</v>
      </c>
      <c r="E793" s="64">
        <f>'[1]заб.без.стом.'!W$192</f>
        <v>847</v>
      </c>
      <c r="F793" s="46">
        <f>'[1]заб.без.стом.'!EU$192</f>
        <v>1994.7589898544006</v>
      </c>
      <c r="G793" s="47">
        <f t="shared" si="224"/>
        <v>847</v>
      </c>
      <c r="H793" s="47">
        <f>'[1]заб.без.стом.'!G$192</f>
        <v>300</v>
      </c>
      <c r="I793" s="47">
        <f>'[1]заб.без.стом.'!K$192</f>
        <v>300</v>
      </c>
      <c r="J793" s="47">
        <f>'[1]заб.без.стом.'!O$192</f>
        <v>97</v>
      </c>
      <c r="K793" s="47">
        <f>'[1]заб.без.стом.'!V$192</f>
        <v>150</v>
      </c>
      <c r="L793" s="46">
        <f t="shared" si="225"/>
        <v>1994.7589898544006</v>
      </c>
      <c r="M793" s="46">
        <f>'[1]заб.без.стом.'!BS$192</f>
        <v>706.52620656000022</v>
      </c>
      <c r="N793" s="46">
        <f>'[1]заб.без.стом.'!CM$192</f>
        <v>706.52620656000045</v>
      </c>
      <c r="O793" s="46">
        <f>'[1]заб.без.стом.'!DG$192</f>
        <v>228.44347345440008</v>
      </c>
      <c r="P793" s="46">
        <f>'[1]заб.без.стом.'!EP$192</f>
        <v>353.26310328000011</v>
      </c>
      <c r="Q793" s="20">
        <f t="shared" si="210"/>
        <v>0</v>
      </c>
      <c r="R793" s="20">
        <f t="shared" si="211"/>
        <v>0</v>
      </c>
      <c r="S793" s="44"/>
      <c r="T793" s="44"/>
    </row>
    <row r="794" spans="2:20" s="21" customFormat="1" ht="15" customHeight="1" x14ac:dyDescent="0.25">
      <c r="B794" s="61"/>
      <c r="C794" s="22" t="s">
        <v>26</v>
      </c>
      <c r="D794" s="23" t="s">
        <v>14</v>
      </c>
      <c r="E794" s="64">
        <f>'[1]заб.без.стом.'!W$193</f>
        <v>0</v>
      </c>
      <c r="F794" s="46">
        <f>'[1]заб.без.стом.'!EU$193</f>
        <v>0</v>
      </c>
      <c r="G794" s="47">
        <f t="shared" si="224"/>
        <v>0</v>
      </c>
      <c r="H794" s="47">
        <f>'[1]заб.без.стом.'!G$193</f>
        <v>0</v>
      </c>
      <c r="I794" s="47">
        <f>'[1]заб.без.стом.'!K$193</f>
        <v>0</v>
      </c>
      <c r="J794" s="47">
        <f>'[1]заб.без.стом.'!O$193</f>
        <v>0</v>
      </c>
      <c r="K794" s="47">
        <f>'[1]заб.без.стом.'!V$193</f>
        <v>0</v>
      </c>
      <c r="L794" s="46">
        <f t="shared" si="225"/>
        <v>0</v>
      </c>
      <c r="M794" s="46">
        <f>'[1]заб.без.стом.'!BS$193</f>
        <v>0</v>
      </c>
      <c r="N794" s="46">
        <f>'[1]заб.без.стом.'!CM$193</f>
        <v>0</v>
      </c>
      <c r="O794" s="46">
        <f>'[1]заб.без.стом.'!DG$193</f>
        <v>0</v>
      </c>
      <c r="P794" s="46">
        <f>'[1]заб.без.стом.'!EP$193</f>
        <v>0</v>
      </c>
      <c r="Q794" s="20">
        <f t="shared" si="210"/>
        <v>0</v>
      </c>
      <c r="R794" s="20">
        <f t="shared" si="211"/>
        <v>0</v>
      </c>
      <c r="S794" s="44"/>
      <c r="T794" s="44"/>
    </row>
    <row r="795" spans="2:20" s="21" customFormat="1" ht="15" customHeight="1" x14ac:dyDescent="0.25">
      <c r="B795" s="61"/>
      <c r="C795" s="22" t="s">
        <v>27</v>
      </c>
      <c r="D795" s="23" t="s">
        <v>14</v>
      </c>
      <c r="E795" s="64">
        <f>'[1]заб.без.стом.'!W$194</f>
        <v>1117</v>
      </c>
      <c r="F795" s="46">
        <f>'[1]заб.без.стом.'!EU$194</f>
        <v>2910.4871050944012</v>
      </c>
      <c r="G795" s="47">
        <f t="shared" si="224"/>
        <v>1117</v>
      </c>
      <c r="H795" s="47">
        <f>'[1]заб.без.стом.'!G$194</f>
        <v>300</v>
      </c>
      <c r="I795" s="47">
        <f>'[1]заб.без.стом.'!K$194</f>
        <v>220</v>
      </c>
      <c r="J795" s="47">
        <f>'[1]заб.без.стом.'!O$194</f>
        <v>280</v>
      </c>
      <c r="K795" s="47">
        <f>'[1]заб.без.стом.'!V$194</f>
        <v>317</v>
      </c>
      <c r="L795" s="46">
        <f t="shared" si="225"/>
        <v>2910.4871050944012</v>
      </c>
      <c r="M795" s="46">
        <f>'[1]заб.без.стом.'!BS$194</f>
        <v>781.68856896000034</v>
      </c>
      <c r="N795" s="46">
        <f>'[1]заб.без.стом.'!CM$194</f>
        <v>573.23828390400024</v>
      </c>
      <c r="O795" s="46">
        <f>'[1]заб.без.стом.'!DG$194</f>
        <v>729.57599769600029</v>
      </c>
      <c r="P795" s="46">
        <f>'[1]заб.без.стом.'!EP$194</f>
        <v>825.98425453440018</v>
      </c>
      <c r="Q795" s="20">
        <f t="shared" si="210"/>
        <v>0</v>
      </c>
      <c r="R795" s="20">
        <f t="shared" si="211"/>
        <v>0</v>
      </c>
      <c r="S795" s="44"/>
      <c r="T795" s="44"/>
    </row>
    <row r="796" spans="2:20" s="21" customFormat="1" ht="15" customHeight="1" x14ac:dyDescent="0.25">
      <c r="B796" s="61"/>
      <c r="C796" s="22" t="s">
        <v>23</v>
      </c>
      <c r="D796" s="23" t="s">
        <v>14</v>
      </c>
      <c r="E796" s="64">
        <f>'[1]заб.без.стом.'!W$195</f>
        <v>1156</v>
      </c>
      <c r="F796" s="46">
        <f>'[1]заб.без.стом.'!EU$195</f>
        <v>2954.1814917696015</v>
      </c>
      <c r="G796" s="47">
        <f t="shared" si="224"/>
        <v>1156</v>
      </c>
      <c r="H796" s="47">
        <f>'[1]заб.без.стом.'!G$195</f>
        <v>300</v>
      </c>
      <c r="I796" s="47">
        <f>'[1]заб.без.стом.'!K$195</f>
        <v>300</v>
      </c>
      <c r="J796" s="47">
        <f>'[1]заб.без.стом.'!O$195</f>
        <v>300</v>
      </c>
      <c r="K796" s="47">
        <f>'[1]заб.без.стом.'!V$195</f>
        <v>256</v>
      </c>
      <c r="L796" s="46">
        <f t="shared" si="225"/>
        <v>2954.181491769602</v>
      </c>
      <c r="M796" s="46">
        <f>'[1]заб.без.стом.'!BS$195</f>
        <v>766.65609648000054</v>
      </c>
      <c r="N796" s="46">
        <f>'[1]заб.без.стом.'!CM$195</f>
        <v>766.65609648000054</v>
      </c>
      <c r="O796" s="46">
        <f>'[1]заб.без.стом.'!DG$195</f>
        <v>766.65609648000054</v>
      </c>
      <c r="P796" s="46">
        <f>'[1]заб.без.стом.'!EP$195</f>
        <v>654.21320232960034</v>
      </c>
      <c r="Q796" s="20">
        <f t="shared" si="210"/>
        <v>0</v>
      </c>
      <c r="R796" s="20">
        <f t="shared" si="211"/>
        <v>0</v>
      </c>
      <c r="S796" s="44"/>
      <c r="T796" s="44"/>
    </row>
    <row r="797" spans="2:20" s="21" customFormat="1" ht="15" customHeight="1" x14ac:dyDescent="0.25">
      <c r="B797" s="61"/>
      <c r="C797" s="22" t="s">
        <v>22</v>
      </c>
      <c r="D797" s="23" t="s">
        <v>14</v>
      </c>
      <c r="E797" s="64">
        <f>'[1]заб.без.стом.'!W$196</f>
        <v>0</v>
      </c>
      <c r="F797" s="46">
        <f>'[1]заб.без.стом.'!EU$196</f>
        <v>0</v>
      </c>
      <c r="G797" s="47">
        <f t="shared" si="224"/>
        <v>0</v>
      </c>
      <c r="H797" s="47">
        <f>'[1]заб.без.стом.'!G$196</f>
        <v>0</v>
      </c>
      <c r="I797" s="47">
        <f>'[1]заб.без.стом.'!K$196</f>
        <v>0</v>
      </c>
      <c r="J797" s="47">
        <f>'[1]заб.без.стом.'!O$196</f>
        <v>0</v>
      </c>
      <c r="K797" s="47">
        <f>'[1]заб.без.стом.'!V$196</f>
        <v>0</v>
      </c>
      <c r="L797" s="46">
        <f t="shared" si="225"/>
        <v>0</v>
      </c>
      <c r="M797" s="46">
        <f>'[1]заб.без.стом.'!BS$196</f>
        <v>0</v>
      </c>
      <c r="N797" s="46">
        <f>'[1]заб.без.стом.'!CM$196</f>
        <v>0</v>
      </c>
      <c r="O797" s="46">
        <f>'[1]заб.без.стом.'!DG$196</f>
        <v>0</v>
      </c>
      <c r="P797" s="46">
        <f>'[1]заб.без.стом.'!EP$196</f>
        <v>0</v>
      </c>
      <c r="Q797" s="20">
        <f t="shared" si="210"/>
        <v>0</v>
      </c>
      <c r="R797" s="20">
        <f t="shared" si="211"/>
        <v>0</v>
      </c>
      <c r="S797" s="44"/>
      <c r="T797" s="44"/>
    </row>
    <row r="798" spans="2:20" s="21" customFormat="1" ht="15" customHeight="1" x14ac:dyDescent="0.25">
      <c r="B798" s="61"/>
      <c r="C798" s="28" t="s">
        <v>29</v>
      </c>
      <c r="D798" s="29" t="s">
        <v>14</v>
      </c>
      <c r="E798" s="62">
        <f>'[1]стом обр.'!W$34</f>
        <v>1413</v>
      </c>
      <c r="F798" s="33">
        <f>'[1]стом обр.'!FL$34</f>
        <v>2754.6560248320011</v>
      </c>
      <c r="G798" s="71">
        <f>H798+I798+J798+K798</f>
        <v>1413</v>
      </c>
      <c r="H798" s="48">
        <f>'[1]стом обр.'!G$34</f>
        <v>360</v>
      </c>
      <c r="I798" s="48">
        <f>'[1]стом обр.'!K$34</f>
        <v>354</v>
      </c>
      <c r="J798" s="48">
        <f>'[1]стом обр.'!O$34</f>
        <v>363</v>
      </c>
      <c r="K798" s="48">
        <f>'[1]стом обр.'!V$34</f>
        <v>336</v>
      </c>
      <c r="L798" s="33">
        <f>M798+N798+O798+P798</f>
        <v>2754.6560248320011</v>
      </c>
      <c r="M798" s="33">
        <f>'[1]стом обр.'!CJ$34</f>
        <v>701.82319104000021</v>
      </c>
      <c r="N798" s="33">
        <f>'[1]стом обр.'!DD$34</f>
        <v>690.12613785600047</v>
      </c>
      <c r="O798" s="33">
        <f>'[1]стом обр.'!DX$34</f>
        <v>707.67171763200042</v>
      </c>
      <c r="P798" s="33">
        <f>'[1]стом обр.'!FG$34</f>
        <v>655.03497830400033</v>
      </c>
      <c r="Q798" s="20">
        <f t="shared" si="210"/>
        <v>0</v>
      </c>
      <c r="R798" s="20">
        <f t="shared" si="211"/>
        <v>0</v>
      </c>
      <c r="S798" s="44"/>
      <c r="T798" s="44"/>
    </row>
    <row r="799" spans="2:20" s="21" customFormat="1" ht="15" customHeight="1" x14ac:dyDescent="0.25">
      <c r="B799" s="65"/>
      <c r="C799" s="28" t="s">
        <v>30</v>
      </c>
      <c r="D799" s="29" t="s">
        <v>31</v>
      </c>
      <c r="E799" s="62"/>
      <c r="F799" s="33"/>
      <c r="G799" s="71"/>
      <c r="H799" s="48"/>
      <c r="I799" s="48"/>
      <c r="J799" s="48"/>
      <c r="K799" s="48"/>
      <c r="L799" s="33"/>
      <c r="M799" s="33"/>
      <c r="N799" s="33"/>
      <c r="O799" s="33"/>
      <c r="P799" s="33"/>
      <c r="Q799" s="20">
        <f t="shared" si="210"/>
        <v>0</v>
      </c>
      <c r="R799" s="20">
        <f t="shared" si="211"/>
        <v>0</v>
      </c>
      <c r="S799" s="44"/>
      <c r="T799" s="44"/>
    </row>
    <row r="800" spans="2:20" s="21" customFormat="1" ht="15" customHeight="1" x14ac:dyDescent="0.25">
      <c r="B800" s="61"/>
      <c r="C800" s="28" t="s">
        <v>62</v>
      </c>
      <c r="D800" s="29" t="s">
        <v>31</v>
      </c>
      <c r="E800" s="62">
        <f>'[1]КТ,МРТ,Услуги'!Y$333</f>
        <v>128</v>
      </c>
      <c r="F800" s="33">
        <f>'[1]КТ,МРТ,Услуги'!EE$333</f>
        <v>218.43476362372871</v>
      </c>
      <c r="G800" s="71">
        <f>H800+I800+J800+K800</f>
        <v>128</v>
      </c>
      <c r="H800" s="48">
        <f>'[1]КТ,МРТ,Услуги'!H$333</f>
        <v>30</v>
      </c>
      <c r="I800" s="48">
        <f>'[1]КТ,МРТ,Услуги'!L$333</f>
        <v>33</v>
      </c>
      <c r="J800" s="48">
        <f>'[1]КТ,МРТ,Услуги'!Q$333</f>
        <v>33</v>
      </c>
      <c r="K800" s="48">
        <f>'[1]КТ,МРТ,Услуги'!X$333</f>
        <v>32</v>
      </c>
      <c r="L800" s="33">
        <f>M800+N800+O800+P800</f>
        <v>218.43476362372871</v>
      </c>
      <c r="M800" s="33">
        <f>'[1]КТ,МРТ,Услуги'!BC$333</f>
        <v>51.195647724311414</v>
      </c>
      <c r="N800" s="33">
        <f>'[1]КТ,МРТ,Услуги'!BW$333</f>
        <v>56.315212496742554</v>
      </c>
      <c r="O800" s="33">
        <f>'[1]КТ,МРТ,Услуги'!CQ$333</f>
        <v>56.315212496742554</v>
      </c>
      <c r="P800" s="33">
        <f>'[1]КТ,МРТ,Услуги'!DZ$333</f>
        <v>54.608690905932185</v>
      </c>
      <c r="Q800" s="20">
        <f t="shared" si="210"/>
        <v>0</v>
      </c>
      <c r="R800" s="20">
        <f t="shared" si="211"/>
        <v>0</v>
      </c>
      <c r="S800" s="44"/>
      <c r="T800" s="44"/>
    </row>
    <row r="801" spans="2:20" s="21" customFormat="1" ht="15" customHeight="1" x14ac:dyDescent="0.25">
      <c r="B801" s="61"/>
      <c r="C801" s="28" t="s">
        <v>32</v>
      </c>
      <c r="D801" s="29" t="s">
        <v>33</v>
      </c>
      <c r="E801" s="62">
        <f>SUM(E802:E804)</f>
        <v>4122</v>
      </c>
      <c r="F801" s="62">
        <f t="shared" ref="F801:P801" si="226">SUM(F802:F804)</f>
        <v>5348.4421351238025</v>
      </c>
      <c r="G801" s="62">
        <f t="shared" si="226"/>
        <v>4122</v>
      </c>
      <c r="H801" s="62">
        <f t="shared" si="226"/>
        <v>1158</v>
      </c>
      <c r="I801" s="62">
        <f t="shared" si="226"/>
        <v>1104</v>
      </c>
      <c r="J801" s="62">
        <f t="shared" si="226"/>
        <v>966</v>
      </c>
      <c r="K801" s="62">
        <f t="shared" si="226"/>
        <v>894</v>
      </c>
      <c r="L801" s="62">
        <f t="shared" si="226"/>
        <v>5348.4421351238034</v>
      </c>
      <c r="M801" s="62">
        <f t="shared" si="226"/>
        <v>1476.3992186460011</v>
      </c>
      <c r="N801" s="62">
        <f t="shared" si="226"/>
        <v>1388.535710400801</v>
      </c>
      <c r="O801" s="62">
        <f t="shared" si="226"/>
        <v>1284.4919561316008</v>
      </c>
      <c r="P801" s="62">
        <f t="shared" si="226"/>
        <v>1199.0152499454007</v>
      </c>
      <c r="Q801" s="20">
        <f t="shared" si="210"/>
        <v>0</v>
      </c>
      <c r="R801" s="20">
        <f t="shared" si="211"/>
        <v>0</v>
      </c>
      <c r="S801" s="44"/>
      <c r="T801" s="44"/>
    </row>
    <row r="802" spans="2:20" s="21" customFormat="1" ht="15" customHeight="1" x14ac:dyDescent="0.25">
      <c r="B802" s="61"/>
      <c r="C802" s="39" t="s">
        <v>16</v>
      </c>
      <c r="D802" s="23" t="s">
        <v>33</v>
      </c>
      <c r="E802" s="64">
        <f>'[1]неотложка с коэф'!W$50</f>
        <v>2045</v>
      </c>
      <c r="F802" s="46">
        <f>'[1]неотложка с коэф'!EU$50</f>
        <v>2220.2691487340016</v>
      </c>
      <c r="G802" s="47">
        <f>SUM(H802:K802)</f>
        <v>2045</v>
      </c>
      <c r="H802" s="47">
        <f>'[1]неотложка с коэф'!G$50</f>
        <v>630</v>
      </c>
      <c r="I802" s="47">
        <f>'[1]неотложка с коэф'!K$50</f>
        <v>629</v>
      </c>
      <c r="J802" s="47">
        <f>'[1]неотложка с коэф'!O$50</f>
        <v>408</v>
      </c>
      <c r="K802" s="47">
        <f>'[1]неотложка с коэф'!V$50</f>
        <v>378</v>
      </c>
      <c r="L802" s="46">
        <f>SUM(M802:P802)</f>
        <v>2220.2691487340016</v>
      </c>
      <c r="M802" s="46">
        <f>'[1]неотложка с коэф'!BS$50</f>
        <v>683.99489667600051</v>
      </c>
      <c r="N802" s="46">
        <f>'[1]неотложка с коэф'!CM$50</f>
        <v>682.90919049080048</v>
      </c>
      <c r="O802" s="46">
        <f>'[1]неотложка с коэф'!DG$50</f>
        <v>442.96812356160029</v>
      </c>
      <c r="P802" s="46">
        <f>'[1]неотложка с коэф'!EP$50</f>
        <v>410.39693800560019</v>
      </c>
      <c r="Q802" s="20">
        <f t="shared" si="210"/>
        <v>0</v>
      </c>
      <c r="R802" s="20">
        <f t="shared" si="211"/>
        <v>0</v>
      </c>
      <c r="S802" s="44"/>
      <c r="T802" s="44"/>
    </row>
    <row r="803" spans="2:20" s="21" customFormat="1" ht="15" customHeight="1" x14ac:dyDescent="0.25">
      <c r="B803" s="61"/>
      <c r="C803" s="39" t="s">
        <v>15</v>
      </c>
      <c r="D803" s="23" t="s">
        <v>33</v>
      </c>
      <c r="E803" s="64">
        <f>'[1]неотложка с коэф'!W$51</f>
        <v>1510</v>
      </c>
      <c r="F803" s="46">
        <f>'[1]неотложка с коэф'!EU$51</f>
        <v>2472.3487002000006</v>
      </c>
      <c r="G803" s="47">
        <f>SUM(H803:K803)</f>
        <v>1510</v>
      </c>
      <c r="H803" s="47">
        <f>'[1]неотложка с коэф'!G$51</f>
        <v>378</v>
      </c>
      <c r="I803" s="47">
        <f>'[1]неотложка с коэф'!K$51</f>
        <v>325</v>
      </c>
      <c r="J803" s="47">
        <f>'[1]неотложка с коэф'!O$51</f>
        <v>408</v>
      </c>
      <c r="K803" s="47">
        <f>'[1]неотложка с коэф'!V$51</f>
        <v>399</v>
      </c>
      <c r="L803" s="46">
        <f>SUM(M803:P803)</f>
        <v>2472.3487002000011</v>
      </c>
      <c r="M803" s="46">
        <f>'[1]неотложка с коэф'!BS$51</f>
        <v>618.90583356000036</v>
      </c>
      <c r="N803" s="46">
        <f>'[1]неотложка с коэф'!CM$51</f>
        <v>532.12803150000025</v>
      </c>
      <c r="O803" s="46">
        <f>'[1]неотложка с коэф'!DG$51</f>
        <v>668.02534416000026</v>
      </c>
      <c r="P803" s="46">
        <f>'[1]неотложка с коэф'!EP$51</f>
        <v>653.28949098000032</v>
      </c>
      <c r="Q803" s="20">
        <f t="shared" si="210"/>
        <v>0</v>
      </c>
      <c r="R803" s="20">
        <f t="shared" si="211"/>
        <v>0</v>
      </c>
      <c r="S803" s="44"/>
      <c r="T803" s="44"/>
    </row>
    <row r="804" spans="2:20" s="21" customFormat="1" ht="15" customHeight="1" x14ac:dyDescent="0.25">
      <c r="B804" s="61"/>
      <c r="C804" s="39" t="s">
        <v>20</v>
      </c>
      <c r="D804" s="23" t="s">
        <v>33</v>
      </c>
      <c r="E804" s="64">
        <f>'[1]неотложка с коэф'!W$52</f>
        <v>567</v>
      </c>
      <c r="F804" s="46">
        <f>'[1]неотложка с коэф'!EU$52</f>
        <v>655.82428618980032</v>
      </c>
      <c r="G804" s="47">
        <f>SUM(H804:K804)</f>
        <v>567</v>
      </c>
      <c r="H804" s="47">
        <f>'[1]неотложка с коэф'!G$52</f>
        <v>150</v>
      </c>
      <c r="I804" s="47">
        <f>'[1]неотложка с коэф'!K$52</f>
        <v>150</v>
      </c>
      <c r="J804" s="47">
        <f>'[1]неотложка с коэф'!O$52</f>
        <v>150</v>
      </c>
      <c r="K804" s="47">
        <f>'[1]неотложка с коэф'!V$52</f>
        <v>117</v>
      </c>
      <c r="L804" s="46">
        <f>SUM(M804:P804)</f>
        <v>655.82428618980032</v>
      </c>
      <c r="M804" s="46">
        <f>'[1]неотложка с коэф'!BS$52</f>
        <v>173.49848841000011</v>
      </c>
      <c r="N804" s="46">
        <f>'[1]неотложка с коэф'!CM$52</f>
        <v>173.49848841000011</v>
      </c>
      <c r="O804" s="46">
        <f>'[1]неотложка с коэф'!DG$52</f>
        <v>173.49848841000011</v>
      </c>
      <c r="P804" s="46">
        <f>'[1]неотложка с коэф'!EP$52</f>
        <v>135.32882095980008</v>
      </c>
      <c r="Q804" s="20">
        <f t="shared" si="210"/>
        <v>0</v>
      </c>
      <c r="R804" s="20">
        <f t="shared" si="211"/>
        <v>0</v>
      </c>
      <c r="S804" s="44"/>
      <c r="T804" s="44"/>
    </row>
    <row r="805" spans="2:20" s="21" customFormat="1" ht="15" customHeight="1" x14ac:dyDescent="0.25">
      <c r="B805" s="61"/>
      <c r="C805" s="28" t="s">
        <v>34</v>
      </c>
      <c r="D805" s="29" t="s">
        <v>33</v>
      </c>
      <c r="E805" s="62">
        <f>SUM(E806:E813)</f>
        <v>3373</v>
      </c>
      <c r="F805" s="62">
        <f t="shared" ref="F805:P805" si="227">SUM(F806:F813)</f>
        <v>7627.5565852200043</v>
      </c>
      <c r="G805" s="62">
        <f t="shared" si="227"/>
        <v>3373</v>
      </c>
      <c r="H805" s="62">
        <f t="shared" si="227"/>
        <v>615</v>
      </c>
      <c r="I805" s="62">
        <f t="shared" si="227"/>
        <v>672</v>
      </c>
      <c r="J805" s="62">
        <f t="shared" si="227"/>
        <v>568</v>
      </c>
      <c r="K805" s="62">
        <f t="shared" si="227"/>
        <v>1518</v>
      </c>
      <c r="L805" s="62">
        <f t="shared" si="227"/>
        <v>7627.5565852200052</v>
      </c>
      <c r="M805" s="62">
        <f t="shared" si="227"/>
        <v>1380.9930205500009</v>
      </c>
      <c r="N805" s="62">
        <f t="shared" si="227"/>
        <v>1467.083876310001</v>
      </c>
      <c r="O805" s="62">
        <f t="shared" si="227"/>
        <v>1302.2514901500008</v>
      </c>
      <c r="P805" s="62">
        <f t="shared" si="227"/>
        <v>3477.2281982100021</v>
      </c>
      <c r="Q805" s="20">
        <f t="shared" si="210"/>
        <v>0</v>
      </c>
      <c r="R805" s="20">
        <f t="shared" si="211"/>
        <v>0</v>
      </c>
      <c r="S805" s="44"/>
      <c r="T805" s="44"/>
    </row>
    <row r="806" spans="2:20" s="21" customFormat="1" ht="15" customHeight="1" x14ac:dyDescent="0.25">
      <c r="B806" s="61"/>
      <c r="C806" s="55" t="s">
        <v>15</v>
      </c>
      <c r="D806" s="23" t="s">
        <v>33</v>
      </c>
      <c r="E806" s="64">
        <f>[1]ДНХБ!W$145</f>
        <v>478</v>
      </c>
      <c r="F806" s="46">
        <f>[1]ДНХБ!EI$145</f>
        <v>1339.4836260000006</v>
      </c>
      <c r="G806" s="47">
        <f>SUM(H806:K806)</f>
        <v>478</v>
      </c>
      <c r="H806" s="47">
        <f>[1]ДНХБ!G$145</f>
        <v>120</v>
      </c>
      <c r="I806" s="47">
        <f>[1]ДНХБ!K$145</f>
        <v>99</v>
      </c>
      <c r="J806" s="47">
        <f>[1]ДНХБ!O$145</f>
        <v>126</v>
      </c>
      <c r="K806" s="47">
        <f>[1]ДНХБ!V$145</f>
        <v>133</v>
      </c>
      <c r="L806" s="46">
        <f>SUM(M806:P806)</f>
        <v>1339.4836260000009</v>
      </c>
      <c r="M806" s="46">
        <f>[1]ДНХБ!BG$145</f>
        <v>336.27204000000023</v>
      </c>
      <c r="N806" s="46">
        <f>[1]ДНХБ!CA$145</f>
        <v>277.42443300000019</v>
      </c>
      <c r="O806" s="46">
        <f>[1]ДНХБ!CU$145</f>
        <v>353.08564200000018</v>
      </c>
      <c r="P806" s="46">
        <f>[1]ДНХБ!ED$145</f>
        <v>372.70151100000021</v>
      </c>
      <c r="Q806" s="20">
        <f t="shared" si="210"/>
        <v>0</v>
      </c>
      <c r="R806" s="20">
        <f t="shared" si="211"/>
        <v>0</v>
      </c>
      <c r="S806" s="44"/>
      <c r="T806" s="44"/>
    </row>
    <row r="807" spans="2:20" s="21" customFormat="1" ht="15" customHeight="1" x14ac:dyDescent="0.25">
      <c r="B807" s="61"/>
      <c r="C807" s="55" t="s">
        <v>16</v>
      </c>
      <c r="D807" s="23" t="s">
        <v>33</v>
      </c>
      <c r="E807" s="64">
        <f>[1]ДНХБ!W$146</f>
        <v>914</v>
      </c>
      <c r="F807" s="46">
        <f>[1]ДНХБ!EI$146</f>
        <v>1698.3814738800008</v>
      </c>
      <c r="G807" s="47">
        <f t="shared" ref="G807:G813" si="228">SUM(H807:K807)</f>
        <v>914</v>
      </c>
      <c r="H807" s="47">
        <f>[1]ДНХБ!G$146</f>
        <v>240</v>
      </c>
      <c r="I807" s="47">
        <f>[1]ДНХБ!K$146</f>
        <v>318</v>
      </c>
      <c r="J807" s="47">
        <f>[1]ДНХБ!O$146</f>
        <v>173</v>
      </c>
      <c r="K807" s="47">
        <f>[1]ДНХБ!V$146</f>
        <v>183</v>
      </c>
      <c r="L807" s="46">
        <f t="shared" ref="L807:L813" si="229">SUM(M807:P807)</f>
        <v>1698.3814738800011</v>
      </c>
      <c r="M807" s="46">
        <f>[1]ДНХБ!BG$146</f>
        <v>445.96450080000034</v>
      </c>
      <c r="N807" s="46">
        <f>[1]ДНХБ!CA$146</f>
        <v>590.90296356000033</v>
      </c>
      <c r="O807" s="46">
        <f>[1]ДНХБ!CU$146</f>
        <v>321.46607766000017</v>
      </c>
      <c r="P807" s="46">
        <f>[1]ДНХБ!ED$146</f>
        <v>340.04793186000023</v>
      </c>
      <c r="Q807" s="20">
        <f t="shared" si="210"/>
        <v>0</v>
      </c>
      <c r="R807" s="20">
        <f t="shared" si="211"/>
        <v>0</v>
      </c>
      <c r="S807" s="44"/>
      <c r="T807" s="44"/>
    </row>
    <row r="808" spans="2:20" s="21" customFormat="1" ht="15" customHeight="1" x14ac:dyDescent="0.25">
      <c r="B808" s="61"/>
      <c r="C808" s="55" t="s">
        <v>23</v>
      </c>
      <c r="D808" s="23" t="s">
        <v>33</v>
      </c>
      <c r="E808" s="64">
        <f>[1]ДНХБ!W$147</f>
        <v>359</v>
      </c>
      <c r="F808" s="46">
        <f>[1]ДНХБ!EI$147</f>
        <v>791.39756436000039</v>
      </c>
      <c r="G808" s="47">
        <f t="shared" si="228"/>
        <v>359</v>
      </c>
      <c r="H808" s="47">
        <f>[1]ДНХБ!G$147</f>
        <v>90</v>
      </c>
      <c r="I808" s="47">
        <f>[1]ДНХБ!K$147</f>
        <v>90</v>
      </c>
      <c r="J808" s="47">
        <f>[1]ДНХБ!O$147</f>
        <v>90</v>
      </c>
      <c r="K808" s="47">
        <f>[1]ДНХБ!V$147</f>
        <v>89</v>
      </c>
      <c r="L808" s="46">
        <f t="shared" si="229"/>
        <v>791.3975643600005</v>
      </c>
      <c r="M808" s="46">
        <f>[1]ДНХБ!BG$147</f>
        <v>198.40050360000012</v>
      </c>
      <c r="N808" s="46">
        <f>[1]ДНХБ!CA$147</f>
        <v>198.40050360000012</v>
      </c>
      <c r="O808" s="46">
        <f>[1]ДНХБ!CU$147</f>
        <v>198.40050360000012</v>
      </c>
      <c r="P808" s="46">
        <f>[1]ДНХБ!ED$147</f>
        <v>196.19605356000011</v>
      </c>
      <c r="Q808" s="20">
        <f t="shared" si="210"/>
        <v>0</v>
      </c>
      <c r="R808" s="20">
        <f t="shared" si="211"/>
        <v>0</v>
      </c>
      <c r="S808" s="44"/>
      <c r="T808" s="44"/>
    </row>
    <row r="809" spans="2:20" s="21" customFormat="1" ht="15" customHeight="1" x14ac:dyDescent="0.25">
      <c r="B809" s="61"/>
      <c r="C809" s="55" t="s">
        <v>20</v>
      </c>
      <c r="D809" s="23" t="s">
        <v>33</v>
      </c>
      <c r="E809" s="64">
        <f>[1]ДНХБ!W$148</f>
        <v>182</v>
      </c>
      <c r="F809" s="46">
        <f>[1]ДНХБ!EI$148</f>
        <v>360.29029218000028</v>
      </c>
      <c r="G809" s="47">
        <f t="shared" si="228"/>
        <v>182</v>
      </c>
      <c r="H809" s="47">
        <f>[1]ДНХБ!G$148</f>
        <v>45</v>
      </c>
      <c r="I809" s="47">
        <f>[1]ДНХБ!K$148</f>
        <v>45</v>
      </c>
      <c r="J809" s="47">
        <f>[1]ДНХБ!O$148</f>
        <v>57</v>
      </c>
      <c r="K809" s="47">
        <f>[1]ДНХБ!V$148</f>
        <v>35</v>
      </c>
      <c r="L809" s="46">
        <f t="shared" si="229"/>
        <v>360.29029218000022</v>
      </c>
      <c r="M809" s="46">
        <f>[1]ДНХБ!BG$148</f>
        <v>89.082764550000064</v>
      </c>
      <c r="N809" s="46">
        <f>[1]ДНХБ!CA$148</f>
        <v>89.082764550000064</v>
      </c>
      <c r="O809" s="46">
        <f>[1]ДНХБ!CU$148</f>
        <v>112.83816843000007</v>
      </c>
      <c r="P809" s="46">
        <f>[1]ДНХБ!ED$148</f>
        <v>69.28659465000004</v>
      </c>
      <c r="Q809" s="20">
        <f t="shared" si="210"/>
        <v>0</v>
      </c>
      <c r="R809" s="20">
        <f t="shared" si="211"/>
        <v>0</v>
      </c>
      <c r="S809" s="44"/>
      <c r="T809" s="44"/>
    </row>
    <row r="810" spans="2:20" s="21" customFormat="1" ht="15" customHeight="1" x14ac:dyDescent="0.25">
      <c r="B810" s="61"/>
      <c r="C810" s="55" t="s">
        <v>21</v>
      </c>
      <c r="D810" s="23" t="s">
        <v>33</v>
      </c>
      <c r="E810" s="64">
        <f>[1]ДНХБ!W$149</f>
        <v>480</v>
      </c>
      <c r="F810" s="46">
        <f>[1]ДНХБ!EI$149</f>
        <v>1245.0928464000008</v>
      </c>
      <c r="G810" s="47">
        <f t="shared" si="228"/>
        <v>480</v>
      </c>
      <c r="H810" s="47">
        <f>[1]ДНХБ!G$149</f>
        <v>120</v>
      </c>
      <c r="I810" s="47">
        <f>[1]ДНХБ!K$149</f>
        <v>120</v>
      </c>
      <c r="J810" s="47">
        <f>[1]ДНХБ!O$149</f>
        <v>122</v>
      </c>
      <c r="K810" s="47">
        <f>[1]ДНХБ!V$149</f>
        <v>118</v>
      </c>
      <c r="L810" s="46">
        <f t="shared" si="229"/>
        <v>1245.0928464000008</v>
      </c>
      <c r="M810" s="46">
        <f>[1]ДНХБ!BG$149</f>
        <v>311.27321160000014</v>
      </c>
      <c r="N810" s="46">
        <f>[1]ДНХБ!CA$149</f>
        <v>311.2732116000002</v>
      </c>
      <c r="O810" s="46">
        <f>[1]ДНХБ!CU$149</f>
        <v>316.46109846000019</v>
      </c>
      <c r="P810" s="46">
        <f>[1]ДНХБ!ED$149</f>
        <v>306.08532474000015</v>
      </c>
      <c r="Q810" s="20">
        <f t="shared" si="210"/>
        <v>0</v>
      </c>
      <c r="R810" s="20">
        <f t="shared" si="211"/>
        <v>0</v>
      </c>
      <c r="S810" s="44"/>
      <c r="T810" s="44"/>
    </row>
    <row r="811" spans="2:20" s="21" customFormat="1" ht="15" customHeight="1" x14ac:dyDescent="0.25">
      <c r="B811" s="61"/>
      <c r="C811" s="55" t="s">
        <v>27</v>
      </c>
      <c r="D811" s="23" t="s">
        <v>33</v>
      </c>
      <c r="E811" s="64">
        <f>[1]ДНХБ!W$150</f>
        <v>720</v>
      </c>
      <c r="F811" s="46">
        <f>[1]ДНХБ!EI$150</f>
        <v>1523.3905440000008</v>
      </c>
      <c r="G811" s="47">
        <f t="shared" si="228"/>
        <v>720</v>
      </c>
      <c r="H811" s="47">
        <f>[1]ДНХБ!G$150</f>
        <v>0</v>
      </c>
      <c r="I811" s="47">
        <f>[1]ДНХБ!K$150</f>
        <v>0</v>
      </c>
      <c r="J811" s="47">
        <f>[1]ДНХБ!O$150</f>
        <v>0</v>
      </c>
      <c r="K811" s="47">
        <f>[1]ДНХБ!V$150</f>
        <v>720</v>
      </c>
      <c r="L811" s="46">
        <f t="shared" si="229"/>
        <v>1523.3905440000008</v>
      </c>
      <c r="M811" s="46">
        <f>[1]ДНХБ!BG$150</f>
        <v>0</v>
      </c>
      <c r="N811" s="46">
        <f>[1]ДНХБ!CA$150</f>
        <v>0</v>
      </c>
      <c r="O811" s="46">
        <f>[1]ДНХБ!CU$150</f>
        <v>0</v>
      </c>
      <c r="P811" s="46">
        <f>[1]ДНХБ!ED$150</f>
        <v>1523.3905440000008</v>
      </c>
      <c r="Q811" s="20">
        <f t="shared" si="210"/>
        <v>0</v>
      </c>
      <c r="R811" s="20">
        <f t="shared" si="211"/>
        <v>0</v>
      </c>
      <c r="S811" s="44"/>
      <c r="T811" s="44"/>
    </row>
    <row r="812" spans="2:20" s="21" customFormat="1" ht="15" customHeight="1" x14ac:dyDescent="0.25">
      <c r="B812" s="61"/>
      <c r="C812" s="55" t="s">
        <v>22</v>
      </c>
      <c r="D812" s="23" t="s">
        <v>33</v>
      </c>
      <c r="E812" s="64">
        <f>[1]ДНХБ!W$151</f>
        <v>0</v>
      </c>
      <c r="F812" s="46">
        <f>[1]ДНХБ!EI$151</f>
        <v>0</v>
      </c>
      <c r="G812" s="47">
        <f t="shared" si="228"/>
        <v>0</v>
      </c>
      <c r="H812" s="47">
        <f>[1]ДНХБ!G$151</f>
        <v>0</v>
      </c>
      <c r="I812" s="47">
        <f>[1]ДНХБ!K$151</f>
        <v>0</v>
      </c>
      <c r="J812" s="47">
        <f>[1]ДНХБ!O$151</f>
        <v>0</v>
      </c>
      <c r="K812" s="47">
        <f>[1]ДНХБ!V$151</f>
        <v>0</v>
      </c>
      <c r="L812" s="46">
        <f t="shared" si="229"/>
        <v>0</v>
      </c>
      <c r="M812" s="46">
        <f>[1]ДНХБ!BG$151</f>
        <v>0</v>
      </c>
      <c r="N812" s="46">
        <f>[1]ДНХБ!CA$151</f>
        <v>0</v>
      </c>
      <c r="O812" s="46">
        <f>[1]ДНХБ!CU$151</f>
        <v>0</v>
      </c>
      <c r="P812" s="46">
        <f>[1]ДНХБ!ED$151</f>
        <v>0</v>
      </c>
      <c r="Q812" s="20">
        <f t="shared" si="210"/>
        <v>0</v>
      </c>
      <c r="R812" s="20">
        <f t="shared" si="211"/>
        <v>0</v>
      </c>
      <c r="S812" s="44"/>
      <c r="T812" s="44"/>
    </row>
    <row r="813" spans="2:20" s="21" customFormat="1" ht="15" customHeight="1" x14ac:dyDescent="0.25">
      <c r="B813" s="61"/>
      <c r="C813" s="55" t="s">
        <v>18</v>
      </c>
      <c r="D813" s="23" t="s">
        <v>33</v>
      </c>
      <c r="E813" s="64">
        <f>[1]ДНХБ!W$152</f>
        <v>240</v>
      </c>
      <c r="F813" s="46">
        <f>[1]ДНХБ!EI$152</f>
        <v>669.52023840000027</v>
      </c>
      <c r="G813" s="47">
        <f t="shared" si="228"/>
        <v>240</v>
      </c>
      <c r="H813" s="47">
        <f>[1]ДНХБ!G$152</f>
        <v>0</v>
      </c>
      <c r="I813" s="47">
        <f>[1]ДНХБ!K$152</f>
        <v>0</v>
      </c>
      <c r="J813" s="47">
        <f>[1]ДНХБ!O$152</f>
        <v>0</v>
      </c>
      <c r="K813" s="47">
        <f>[1]ДНХБ!V$152</f>
        <v>240</v>
      </c>
      <c r="L813" s="46">
        <f t="shared" si="229"/>
        <v>669.52023840000027</v>
      </c>
      <c r="M813" s="46">
        <f>[1]ДНХБ!BG$152</f>
        <v>0</v>
      </c>
      <c r="N813" s="46">
        <f>[1]ДНХБ!CA$152</f>
        <v>0</v>
      </c>
      <c r="O813" s="46">
        <f>[1]ДНХБ!CU$152</f>
        <v>0</v>
      </c>
      <c r="P813" s="46">
        <f>[1]ДНХБ!ED$152</f>
        <v>669.52023840000027</v>
      </c>
      <c r="Q813" s="20">
        <f t="shared" ref="Q813:Q877" si="230">E813-G813</f>
        <v>0</v>
      </c>
      <c r="R813" s="20">
        <f t="shared" ref="R813:R877" si="231">F813-L813</f>
        <v>0</v>
      </c>
      <c r="S813" s="44"/>
      <c r="T813" s="44"/>
    </row>
    <row r="814" spans="2:20" s="21" customFormat="1" ht="15" customHeight="1" x14ac:dyDescent="0.25">
      <c r="B814" s="61"/>
      <c r="C814" s="28" t="s">
        <v>36</v>
      </c>
      <c r="D814" s="29" t="s">
        <v>33</v>
      </c>
      <c r="E814" s="62">
        <f>E815+E816+E817</f>
        <v>2880</v>
      </c>
      <c r="F814" s="62">
        <f t="shared" ref="F814:P814" si="232">F815+F816+F817</f>
        <v>11933.932560000007</v>
      </c>
      <c r="G814" s="62">
        <f t="shared" si="232"/>
        <v>2880</v>
      </c>
      <c r="H814" s="62">
        <f t="shared" si="232"/>
        <v>720</v>
      </c>
      <c r="I814" s="62">
        <f t="shared" si="232"/>
        <v>720</v>
      </c>
      <c r="J814" s="62">
        <f t="shared" si="232"/>
        <v>720</v>
      </c>
      <c r="K814" s="62">
        <f t="shared" si="232"/>
        <v>720</v>
      </c>
      <c r="L814" s="62">
        <f t="shared" si="232"/>
        <v>11933.932560000007</v>
      </c>
      <c r="M814" s="62">
        <f t="shared" si="232"/>
        <v>3420.9380880000017</v>
      </c>
      <c r="N814" s="62">
        <f t="shared" si="232"/>
        <v>3420.9380880000017</v>
      </c>
      <c r="O814" s="62">
        <f t="shared" si="232"/>
        <v>3420.9380880000017</v>
      </c>
      <c r="P814" s="62">
        <f t="shared" si="232"/>
        <v>1671.118296000001</v>
      </c>
      <c r="Q814" s="20">
        <f t="shared" si="230"/>
        <v>0</v>
      </c>
      <c r="R814" s="20">
        <f t="shared" si="231"/>
        <v>0</v>
      </c>
      <c r="S814" s="44"/>
      <c r="T814" s="44"/>
    </row>
    <row r="815" spans="2:20" s="21" customFormat="1" ht="15" customHeight="1" x14ac:dyDescent="0.25">
      <c r="B815" s="61"/>
      <c r="C815" s="36" t="s">
        <v>37</v>
      </c>
      <c r="D815" s="23" t="s">
        <v>33</v>
      </c>
      <c r="E815" s="64">
        <f>[1]ФАП!W$56</f>
        <v>960</v>
      </c>
      <c r="F815" s="46">
        <f>[1]ФАП!EP$56</f>
        <v>3977.9775200000022</v>
      </c>
      <c r="G815" s="47">
        <f>SUM(H815:K815)</f>
        <v>960</v>
      </c>
      <c r="H815" s="47">
        <f>[1]ФАП!G$56</f>
        <v>240</v>
      </c>
      <c r="I815" s="47">
        <f>[1]ФАП!K$56</f>
        <v>240</v>
      </c>
      <c r="J815" s="47">
        <f>[1]ФАП!O$56</f>
        <v>240</v>
      </c>
      <c r="K815" s="47">
        <f>[1]ФАП!V$56</f>
        <v>240</v>
      </c>
      <c r="L815" s="46">
        <f>M815+N815+O815+P815</f>
        <v>3977.9775200000022</v>
      </c>
      <c r="M815" s="46">
        <f>[1]ФАП!BN$56</f>
        <v>1140.3126960000006</v>
      </c>
      <c r="N815" s="46">
        <f>[1]ФАП!CH$56</f>
        <v>1140.3126960000006</v>
      </c>
      <c r="O815" s="46">
        <f>[1]ФАП!DB$56</f>
        <v>1140.3126960000006</v>
      </c>
      <c r="P815" s="46">
        <f>[1]ФАП!EK$56</f>
        <v>557.03943200000037</v>
      </c>
      <c r="Q815" s="20">
        <f t="shared" si="230"/>
        <v>0</v>
      </c>
      <c r="R815" s="20">
        <f t="shared" si="231"/>
        <v>0</v>
      </c>
      <c r="S815" s="44"/>
      <c r="T815" s="44"/>
    </row>
    <row r="816" spans="2:20" s="21" customFormat="1" ht="15" customHeight="1" x14ac:dyDescent="0.25">
      <c r="B816" s="61"/>
      <c r="C816" s="36" t="s">
        <v>38</v>
      </c>
      <c r="D816" s="23" t="s">
        <v>33</v>
      </c>
      <c r="E816" s="64">
        <f>[1]ФАП!W$57</f>
        <v>960</v>
      </c>
      <c r="F816" s="46">
        <f>[1]ФАП!EP$57</f>
        <v>3977.9775200000022</v>
      </c>
      <c r="G816" s="47">
        <f>SUM(H816:K816)</f>
        <v>960</v>
      </c>
      <c r="H816" s="47">
        <f>[1]ФАП!G$57</f>
        <v>240</v>
      </c>
      <c r="I816" s="47">
        <f>[1]ФАП!K$57</f>
        <v>240</v>
      </c>
      <c r="J816" s="47">
        <f>[1]ФАП!O$57</f>
        <v>240</v>
      </c>
      <c r="K816" s="47">
        <f>[1]ФАП!V$57</f>
        <v>240</v>
      </c>
      <c r="L816" s="46">
        <f t="shared" ref="L816:L817" si="233">M816+N816+O816+P816</f>
        <v>3977.9775200000022</v>
      </c>
      <c r="M816" s="46">
        <f>[1]ФАП!BN$57</f>
        <v>1140.3126960000006</v>
      </c>
      <c r="N816" s="46">
        <f>[1]ФАП!CH$57</f>
        <v>1140.3126960000006</v>
      </c>
      <c r="O816" s="46">
        <f>[1]ФАП!DB$57</f>
        <v>1140.3126960000006</v>
      </c>
      <c r="P816" s="46">
        <f>[1]ФАП!EK$57</f>
        <v>557.03943200000037</v>
      </c>
      <c r="Q816" s="20">
        <f t="shared" si="230"/>
        <v>0</v>
      </c>
      <c r="R816" s="20">
        <f t="shared" si="231"/>
        <v>0</v>
      </c>
      <c r="S816" s="44"/>
      <c r="T816" s="44"/>
    </row>
    <row r="817" spans="2:20" s="21" customFormat="1" ht="15" customHeight="1" x14ac:dyDescent="0.25">
      <c r="B817" s="61"/>
      <c r="C817" s="36" t="s">
        <v>39</v>
      </c>
      <c r="D817" s="23" t="s">
        <v>33</v>
      </c>
      <c r="E817" s="64">
        <f>[1]ФАП!W$58</f>
        <v>960</v>
      </c>
      <c r="F817" s="46">
        <f>[1]ФАП!EP$58</f>
        <v>3977.9775200000022</v>
      </c>
      <c r="G817" s="47">
        <f>SUM(H817:K817)</f>
        <v>960</v>
      </c>
      <c r="H817" s="47">
        <f>[1]ФАП!G$58</f>
        <v>240</v>
      </c>
      <c r="I817" s="47">
        <f>[1]ФАП!K$58</f>
        <v>240</v>
      </c>
      <c r="J817" s="47">
        <f>[1]ФАП!O$58</f>
        <v>240</v>
      </c>
      <c r="K817" s="47">
        <f>[1]ФАП!V$58</f>
        <v>240</v>
      </c>
      <c r="L817" s="46">
        <f t="shared" si="233"/>
        <v>3977.9775200000022</v>
      </c>
      <c r="M817" s="46">
        <f>[1]ФАП!BN$58</f>
        <v>1140.3126960000006</v>
      </c>
      <c r="N817" s="46">
        <f>[1]ФАП!CH$58</f>
        <v>1140.3126960000006</v>
      </c>
      <c r="O817" s="46">
        <f>[1]ФАП!DB$58</f>
        <v>1140.3126960000006</v>
      </c>
      <c r="P817" s="46">
        <f>[1]ФАП!EK$58</f>
        <v>557.03943200000037</v>
      </c>
      <c r="Q817" s="20">
        <f t="shared" si="230"/>
        <v>0</v>
      </c>
      <c r="R817" s="20">
        <f t="shared" si="231"/>
        <v>0</v>
      </c>
      <c r="S817" s="44"/>
      <c r="T817" s="44"/>
    </row>
    <row r="818" spans="2:20" s="21" customFormat="1" ht="15" customHeight="1" x14ac:dyDescent="0.25">
      <c r="B818" s="61"/>
      <c r="C818" s="28" t="s">
        <v>40</v>
      </c>
      <c r="D818" s="29" t="s">
        <v>33</v>
      </c>
      <c r="E818" s="62">
        <f>SUM(E819:E825)</f>
        <v>4885</v>
      </c>
      <c r="F818" s="62">
        <f t="shared" ref="F818:P818" si="234">SUM(F819:F825)</f>
        <v>1515.700452000001</v>
      </c>
      <c r="G818" s="62">
        <f t="shared" si="234"/>
        <v>4885</v>
      </c>
      <c r="H818" s="62">
        <f t="shared" si="234"/>
        <v>1113</v>
      </c>
      <c r="I818" s="62">
        <f t="shared" si="234"/>
        <v>1012</v>
      </c>
      <c r="J818" s="62">
        <f t="shared" si="234"/>
        <v>911</v>
      </c>
      <c r="K818" s="62">
        <f t="shared" si="234"/>
        <v>1849</v>
      </c>
      <c r="L818" s="62">
        <f t="shared" si="234"/>
        <v>1515.700452000001</v>
      </c>
      <c r="M818" s="62">
        <f t="shared" si="234"/>
        <v>325.60206000000011</v>
      </c>
      <c r="N818" s="62">
        <f t="shared" si="234"/>
        <v>293.50162800000015</v>
      </c>
      <c r="O818" s="62">
        <f t="shared" si="234"/>
        <v>282.3315320000001</v>
      </c>
      <c r="P818" s="62">
        <f t="shared" si="234"/>
        <v>614.2652320000002</v>
      </c>
      <c r="Q818" s="20">
        <f t="shared" si="230"/>
        <v>0</v>
      </c>
      <c r="R818" s="20">
        <f t="shared" si="231"/>
        <v>0</v>
      </c>
      <c r="S818" s="44"/>
      <c r="T818" s="44"/>
    </row>
    <row r="819" spans="2:20" s="78" customFormat="1" ht="15" customHeight="1" x14ac:dyDescent="0.25">
      <c r="B819" s="61"/>
      <c r="C819" s="35" t="s">
        <v>15</v>
      </c>
      <c r="D819" s="23" t="s">
        <v>33</v>
      </c>
      <c r="E819" s="72">
        <f>'[1]разовые без стом'!W$151</f>
        <v>2694</v>
      </c>
      <c r="F819" s="72">
        <f>'[1]разовые без стом'!EV$151</f>
        <v>973.07280000000037</v>
      </c>
      <c r="G819" s="72">
        <f>SUM(H819:K819)</f>
        <v>2694</v>
      </c>
      <c r="H819" s="72">
        <f>'[1]разовые без стом'!G$151</f>
        <v>453</v>
      </c>
      <c r="I819" s="72">
        <f>'[1]разовые без стом'!K$151</f>
        <v>388</v>
      </c>
      <c r="J819" s="72">
        <f>'[1]разовые без стом'!O$151</f>
        <v>495</v>
      </c>
      <c r="K819" s="72">
        <f>'[1]разовые без стом'!V$151</f>
        <v>1358</v>
      </c>
      <c r="L819" s="72">
        <f>SUM(M819:P819)</f>
        <v>973.07280000000037</v>
      </c>
      <c r="M819" s="72">
        <f>'[1]разовые без стом'!BP$151</f>
        <v>163.62360000000007</v>
      </c>
      <c r="N819" s="72">
        <f>'[1]разовые без стом'!CL$151</f>
        <v>140.14560000000006</v>
      </c>
      <c r="O819" s="72">
        <f>'[1]разовые без стом'!DH$151</f>
        <v>178.79400000000007</v>
      </c>
      <c r="P819" s="72">
        <f>'[1]разовые без стом'!EQ$151</f>
        <v>490.50960000000021</v>
      </c>
      <c r="Q819" s="20">
        <f t="shared" si="230"/>
        <v>0</v>
      </c>
      <c r="R819" s="20">
        <f t="shared" si="231"/>
        <v>0</v>
      </c>
      <c r="S819" s="44"/>
      <c r="T819" s="44"/>
    </row>
    <row r="820" spans="2:20" s="78" customFormat="1" ht="15" customHeight="1" x14ac:dyDescent="0.25">
      <c r="B820" s="61"/>
      <c r="C820" s="35" t="s">
        <v>16</v>
      </c>
      <c r="D820" s="23" t="s">
        <v>33</v>
      </c>
      <c r="E820" s="72">
        <f>'[1]разовые без стом'!W$152</f>
        <v>1808</v>
      </c>
      <c r="F820" s="72">
        <f>'[1]разовые без стом'!EV$152</f>
        <v>433.03769600000027</v>
      </c>
      <c r="G820" s="72">
        <f t="shared" ref="G820:G825" si="235">SUM(H820:K820)</f>
        <v>1808</v>
      </c>
      <c r="H820" s="72">
        <f>'[1]разовые без стом'!G$152</f>
        <v>570</v>
      </c>
      <c r="I820" s="72">
        <f>'[1]разовые без стом'!K$152</f>
        <v>534</v>
      </c>
      <c r="J820" s="72">
        <f>'[1]разовые без стом'!O$152</f>
        <v>326</v>
      </c>
      <c r="K820" s="72">
        <f>'[1]разовые без стом'!V$152</f>
        <v>378</v>
      </c>
      <c r="L820" s="72">
        <f t="shared" ref="L820:L825" si="236">SUM(M820:P820)</f>
        <v>433.03769600000027</v>
      </c>
      <c r="M820" s="72">
        <f>'[1]разовые без стом'!BP$152</f>
        <v>136.52184000000008</v>
      </c>
      <c r="N820" s="72">
        <f>'[1]разовые без стом'!CL$152</f>
        <v>127.89940800000008</v>
      </c>
      <c r="O820" s="72">
        <f>'[1]разовые без стом'!DH$152</f>
        <v>78.080912000000055</v>
      </c>
      <c r="P820" s="72">
        <f>'[1]разовые без стом'!EQ$152</f>
        <v>90.53553600000005</v>
      </c>
      <c r="Q820" s="20">
        <f t="shared" si="230"/>
        <v>0</v>
      </c>
      <c r="R820" s="20">
        <f t="shared" si="231"/>
        <v>0</v>
      </c>
      <c r="S820" s="44"/>
      <c r="T820" s="44"/>
    </row>
    <row r="821" spans="2:20" s="78" customFormat="1" ht="15" customHeight="1" x14ac:dyDescent="0.25">
      <c r="B821" s="61"/>
      <c r="C821" s="37" t="s">
        <v>23</v>
      </c>
      <c r="D821" s="23" t="s">
        <v>33</v>
      </c>
      <c r="E821" s="72">
        <f>'[1]разовые без стом'!W$153</f>
        <v>188</v>
      </c>
      <c r="F821" s="72">
        <f>'[1]разовые без стом'!EV$153</f>
        <v>53.419072000000028</v>
      </c>
      <c r="G821" s="72">
        <f t="shared" si="235"/>
        <v>188</v>
      </c>
      <c r="H821" s="72">
        <f>'[1]разовые без стом'!G$153</f>
        <v>45</v>
      </c>
      <c r="I821" s="72">
        <f>'[1]разовые без стом'!K$153</f>
        <v>45</v>
      </c>
      <c r="J821" s="72">
        <f>'[1]разовые без стом'!O$153</f>
        <v>45</v>
      </c>
      <c r="K821" s="72">
        <f>'[1]разовые без стом'!$V$153</f>
        <v>53</v>
      </c>
      <c r="L821" s="72">
        <f t="shared" si="236"/>
        <v>53.419072000000028</v>
      </c>
      <c r="M821" s="72">
        <f>'[1]разовые без стом'!BP$153</f>
        <v>12.786480000000008</v>
      </c>
      <c r="N821" s="72">
        <f>'[1]разовые без стом'!CL$153</f>
        <v>12.786480000000005</v>
      </c>
      <c r="O821" s="72">
        <f>'[1]разовые без стом'!DH$153</f>
        <v>12.786480000000005</v>
      </c>
      <c r="P821" s="72">
        <f>'[1]разовые без стом'!EQ$153</f>
        <v>15.059632000000008</v>
      </c>
      <c r="Q821" s="20">
        <f t="shared" si="230"/>
        <v>0</v>
      </c>
      <c r="R821" s="20">
        <f t="shared" si="231"/>
        <v>0</v>
      </c>
      <c r="S821" s="44"/>
      <c r="T821" s="44"/>
    </row>
    <row r="822" spans="2:20" s="78" customFormat="1" ht="15" customHeight="1" x14ac:dyDescent="0.25">
      <c r="B822" s="61"/>
      <c r="C822" s="37" t="s">
        <v>20</v>
      </c>
      <c r="D822" s="23" t="s">
        <v>33</v>
      </c>
      <c r="E822" s="72">
        <f>'[1]разовые без стом'!W$154</f>
        <v>114</v>
      </c>
      <c r="F822" s="72">
        <f>'[1]разовые без стом'!EV$154</f>
        <v>29.088696000000013</v>
      </c>
      <c r="G822" s="72">
        <f t="shared" si="235"/>
        <v>114</v>
      </c>
      <c r="H822" s="72">
        <f>'[1]разовые без стом'!G$154</f>
        <v>30</v>
      </c>
      <c r="I822" s="72">
        <f>'[1]разовые без стом'!K$154</f>
        <v>30</v>
      </c>
      <c r="J822" s="72">
        <f>'[1]разовые без стом'!O$154</f>
        <v>30</v>
      </c>
      <c r="K822" s="72">
        <f>'[1]разовые без стом'!V$154</f>
        <v>24</v>
      </c>
      <c r="L822" s="72">
        <f t="shared" si="236"/>
        <v>29.088696000000013</v>
      </c>
      <c r="M822" s="72">
        <f>'[1]разовые без стом'!BP$154</f>
        <v>7.6549200000000042</v>
      </c>
      <c r="N822" s="72">
        <f>'[1]разовые без стом'!CL$154</f>
        <v>7.6549200000000033</v>
      </c>
      <c r="O822" s="72">
        <f>'[1]разовые без стом'!DH$154</f>
        <v>7.6549200000000033</v>
      </c>
      <c r="P822" s="72">
        <f>'[1]разовые без стом'!EQ$154</f>
        <v>6.1239360000000023</v>
      </c>
      <c r="Q822" s="20">
        <f t="shared" si="230"/>
        <v>0</v>
      </c>
      <c r="R822" s="20">
        <f t="shared" si="231"/>
        <v>0</v>
      </c>
      <c r="S822" s="44"/>
      <c r="T822" s="44"/>
    </row>
    <row r="823" spans="2:20" s="21" customFormat="1" ht="15" customHeight="1" x14ac:dyDescent="0.25">
      <c r="B823" s="61"/>
      <c r="C823" s="37" t="s">
        <v>41</v>
      </c>
      <c r="D823" s="23" t="s">
        <v>33</v>
      </c>
      <c r="E823" s="64">
        <f>'[1]разовые без стом'!W$155</f>
        <v>81</v>
      </c>
      <c r="F823" s="46">
        <f>'[1]разовые без стом'!EV$155</f>
        <v>27.082188000000009</v>
      </c>
      <c r="G823" s="72">
        <f t="shared" si="235"/>
        <v>81</v>
      </c>
      <c r="H823" s="47">
        <f>'[1]разовые без стом'!G$155</f>
        <v>15</v>
      </c>
      <c r="I823" s="47">
        <f>'[1]разовые без стом'!K$155</f>
        <v>15</v>
      </c>
      <c r="J823" s="47">
        <f>'[1]разовые без стом'!O$155</f>
        <v>15</v>
      </c>
      <c r="K823" s="47">
        <f>'[1]разовые без стом'!V$155</f>
        <v>36</v>
      </c>
      <c r="L823" s="72">
        <f t="shared" si="236"/>
        <v>27.082188000000009</v>
      </c>
      <c r="M823" s="46">
        <f>'[1]разовые без стом'!BP$155</f>
        <v>5.015220000000002</v>
      </c>
      <c r="N823" s="46">
        <f>'[1]разовые без стом'!CL$155</f>
        <v>5.015220000000002</v>
      </c>
      <c r="O823" s="46">
        <f>'[1]разовые без стом'!DH$155</f>
        <v>5.015220000000002</v>
      </c>
      <c r="P823" s="46">
        <f>'[1]разовые без стом'!EQ$155</f>
        <v>12.036528000000004</v>
      </c>
      <c r="Q823" s="20">
        <f t="shared" si="230"/>
        <v>0</v>
      </c>
      <c r="R823" s="20">
        <f t="shared" si="231"/>
        <v>0</v>
      </c>
      <c r="S823" s="44"/>
      <c r="T823" s="44"/>
    </row>
    <row r="824" spans="2:20" s="21" customFormat="1" ht="15" customHeight="1" x14ac:dyDescent="0.25">
      <c r="B824" s="61"/>
      <c r="C824" s="37" t="s">
        <v>24</v>
      </c>
      <c r="D824" s="23" t="s">
        <v>33</v>
      </c>
      <c r="E824" s="64">
        <f>'[1]разовые без стом'!W$156</f>
        <v>0</v>
      </c>
      <c r="F824" s="46">
        <f>'[1]разовые без стом'!EV$156</f>
        <v>0</v>
      </c>
      <c r="G824" s="72">
        <f t="shared" si="235"/>
        <v>0</v>
      </c>
      <c r="H824" s="47">
        <f>'[1]разовые без стом'!G$156</f>
        <v>0</v>
      </c>
      <c r="I824" s="47">
        <f>'[1]разовые без стом'!K$156</f>
        <v>0</v>
      </c>
      <c r="J824" s="47">
        <f>'[1]разовые без стом'!O$156</f>
        <v>0</v>
      </c>
      <c r="K824" s="47">
        <f>'[1]разовые без стом'!V$156</f>
        <v>0</v>
      </c>
      <c r="L824" s="72">
        <f t="shared" si="236"/>
        <v>0</v>
      </c>
      <c r="M824" s="46">
        <f>'[1]разовые без стом'!BP$156</f>
        <v>0</v>
      </c>
      <c r="N824" s="46">
        <f>'[1]разовые без стом'!CL$156</f>
        <v>0</v>
      </c>
      <c r="O824" s="46">
        <f>'[1]разовые без стом'!DH$156</f>
        <v>0</v>
      </c>
      <c r="P824" s="46">
        <f>'[1]разовые без стом'!EQ$156</f>
        <v>0</v>
      </c>
      <c r="Q824" s="20">
        <f t="shared" si="230"/>
        <v>0</v>
      </c>
      <c r="R824" s="20">
        <f t="shared" si="231"/>
        <v>0</v>
      </c>
      <c r="S824" s="44"/>
      <c r="T824" s="44"/>
    </row>
    <row r="825" spans="2:20" s="21" customFormat="1" ht="15" customHeight="1" x14ac:dyDescent="0.25">
      <c r="B825" s="61"/>
      <c r="C825" s="37" t="s">
        <v>22</v>
      </c>
      <c r="D825" s="23" t="s">
        <v>33</v>
      </c>
      <c r="E825" s="64">
        <f>'[1]разовые без стом'!W$157</f>
        <v>0</v>
      </c>
      <c r="F825" s="46">
        <f>'[1]разовые без стом'!EV$157</f>
        <v>0</v>
      </c>
      <c r="G825" s="72">
        <f t="shared" si="235"/>
        <v>0</v>
      </c>
      <c r="H825" s="47">
        <f>'[1]разовые без стом'!G$157</f>
        <v>0</v>
      </c>
      <c r="I825" s="47">
        <f>'[1]разовые без стом'!K$157</f>
        <v>0</v>
      </c>
      <c r="J825" s="47">
        <f>'[1]разовые без стом'!O$157</f>
        <v>0</v>
      </c>
      <c r="K825" s="47">
        <f>'[1]разовые без стом'!V$157</f>
        <v>0</v>
      </c>
      <c r="L825" s="72">
        <f t="shared" si="236"/>
        <v>0</v>
      </c>
      <c r="M825" s="46">
        <f>'[1]разовые без стом'!BP$157</f>
        <v>0</v>
      </c>
      <c r="N825" s="46">
        <f>'[1]разовые без стом'!CL$157</f>
        <v>0</v>
      </c>
      <c r="O825" s="46">
        <f>'[1]разовые без стом'!DH$157</f>
        <v>0</v>
      </c>
      <c r="P825" s="46">
        <f>'[1]разовые без стом'!EQ$157</f>
        <v>0</v>
      </c>
      <c r="Q825" s="20">
        <f t="shared" si="230"/>
        <v>0</v>
      </c>
      <c r="R825" s="20">
        <f t="shared" si="231"/>
        <v>0</v>
      </c>
      <c r="S825" s="44"/>
      <c r="T825" s="44"/>
    </row>
    <row r="826" spans="2:20" s="21" customFormat="1" ht="15" customHeight="1" x14ac:dyDescent="0.25">
      <c r="B826" s="61"/>
      <c r="C826" s="28" t="s">
        <v>42</v>
      </c>
      <c r="D826" s="29" t="s">
        <v>33</v>
      </c>
      <c r="E826" s="62">
        <f>SUM(E827:E829)</f>
        <v>324</v>
      </c>
      <c r="F826" s="62">
        <f>SUM(F827:F829)</f>
        <v>42.231024000000019</v>
      </c>
      <c r="G826" s="62">
        <f t="shared" ref="G826:P826" si="237">SUM(G827:G829)</f>
        <v>324</v>
      </c>
      <c r="H826" s="62">
        <f t="shared" si="237"/>
        <v>81</v>
      </c>
      <c r="I826" s="62">
        <f t="shared" si="237"/>
        <v>108</v>
      </c>
      <c r="J826" s="62">
        <f t="shared" si="237"/>
        <v>76</v>
      </c>
      <c r="K826" s="62">
        <f t="shared" si="237"/>
        <v>59</v>
      </c>
      <c r="L826" s="62">
        <f t="shared" si="237"/>
        <v>42.231024000000019</v>
      </c>
      <c r="M826" s="62">
        <f t="shared" si="237"/>
        <v>10.557756000000005</v>
      </c>
      <c r="N826" s="62">
        <f t="shared" si="237"/>
        <v>13.73496000000001</v>
      </c>
      <c r="O826" s="62">
        <f t="shared" si="237"/>
        <v>10.003872000000005</v>
      </c>
      <c r="P826" s="62">
        <f t="shared" si="237"/>
        <v>7.9344360000000052</v>
      </c>
      <c r="Q826" s="20">
        <f t="shared" si="230"/>
        <v>0</v>
      </c>
      <c r="R826" s="20">
        <f t="shared" si="231"/>
        <v>0</v>
      </c>
      <c r="S826" s="44"/>
      <c r="T826" s="44"/>
    </row>
    <row r="827" spans="2:20" s="21" customFormat="1" ht="15" customHeight="1" x14ac:dyDescent="0.25">
      <c r="B827" s="61"/>
      <c r="C827" s="35" t="s">
        <v>16</v>
      </c>
      <c r="D827" s="23" t="s">
        <v>33</v>
      </c>
      <c r="E827" s="64">
        <f>[1]иные!W$142</f>
        <v>144</v>
      </c>
      <c r="F827" s="46">
        <f>[1]иные!EK$142</f>
        <v>14.78131200000001</v>
      </c>
      <c r="G827" s="47">
        <f>SUM(H827:K827)</f>
        <v>144</v>
      </c>
      <c r="H827" s="47">
        <f>[1]иные!G$142</f>
        <v>36</v>
      </c>
      <c r="I827" s="47">
        <f>[1]иные!K$142</f>
        <v>55</v>
      </c>
      <c r="J827" s="47">
        <f>[1]иные!O$142</f>
        <v>32</v>
      </c>
      <c r="K827" s="47">
        <f>[1]иные!V$142</f>
        <v>21</v>
      </c>
      <c r="L827" s="46">
        <f>SUM(M827:P827)</f>
        <v>14.78131200000001</v>
      </c>
      <c r="M827" s="46">
        <f>[1]иные!BI$142</f>
        <v>3.6953280000000026</v>
      </c>
      <c r="N827" s="46">
        <f>[1]иные!CC$142</f>
        <v>5.6456400000000038</v>
      </c>
      <c r="O827" s="46">
        <f>[1]иные!CW$142</f>
        <v>3.2847360000000023</v>
      </c>
      <c r="P827" s="46">
        <f>[1]иные!EF$142</f>
        <v>2.1556080000000013</v>
      </c>
      <c r="Q827" s="20">
        <f t="shared" si="230"/>
        <v>0</v>
      </c>
      <c r="R827" s="20">
        <f t="shared" si="231"/>
        <v>0</v>
      </c>
      <c r="S827" s="44"/>
      <c r="T827" s="44"/>
    </row>
    <row r="828" spans="2:20" s="21" customFormat="1" ht="15" customHeight="1" x14ac:dyDescent="0.25">
      <c r="B828" s="61"/>
      <c r="C828" s="35" t="s">
        <v>15</v>
      </c>
      <c r="D828" s="23" t="s">
        <v>33</v>
      </c>
      <c r="E828" s="64">
        <f>[1]иные!W$143</f>
        <v>144</v>
      </c>
      <c r="F828" s="46">
        <f>[1]иные!EK$143</f>
        <v>22.291200000000011</v>
      </c>
      <c r="G828" s="47">
        <f>SUM(H828:K828)</f>
        <v>144</v>
      </c>
      <c r="H828" s="47">
        <f>[1]иные!G$143</f>
        <v>36</v>
      </c>
      <c r="I828" s="47">
        <f>[1]иные!K$143</f>
        <v>43</v>
      </c>
      <c r="J828" s="47">
        <f>[1]иные!O$143</f>
        <v>36</v>
      </c>
      <c r="K828" s="47">
        <f>[1]иные!V$143</f>
        <v>29</v>
      </c>
      <c r="L828" s="46">
        <f>SUM(M828:P828)</f>
        <v>22.291200000000011</v>
      </c>
      <c r="M828" s="46">
        <f>[1]иные!BI$143</f>
        <v>5.5728000000000026</v>
      </c>
      <c r="N828" s="46">
        <f>[1]иные!CC$143</f>
        <v>6.6564000000000041</v>
      </c>
      <c r="O828" s="46">
        <f>[1]иные!CW$143</f>
        <v>5.5728000000000026</v>
      </c>
      <c r="P828" s="46">
        <f>[1]иные!EF$143</f>
        <v>4.489200000000003</v>
      </c>
      <c r="Q828" s="20">
        <f t="shared" si="230"/>
        <v>0</v>
      </c>
      <c r="R828" s="20">
        <f t="shared" si="231"/>
        <v>0</v>
      </c>
      <c r="S828" s="44"/>
      <c r="T828" s="44"/>
    </row>
    <row r="829" spans="2:20" s="21" customFormat="1" ht="15" customHeight="1" x14ac:dyDescent="0.25">
      <c r="B829" s="61"/>
      <c r="C829" s="35" t="s">
        <v>21</v>
      </c>
      <c r="D829" s="23" t="s">
        <v>33</v>
      </c>
      <c r="E829" s="64">
        <f>[1]иные!W$144</f>
        <v>36</v>
      </c>
      <c r="F829" s="46">
        <f>[1]иные!EK$144</f>
        <v>5.1585120000000035</v>
      </c>
      <c r="G829" s="47">
        <f>SUM(H829:K829)</f>
        <v>36</v>
      </c>
      <c r="H829" s="47">
        <f>[1]иные!G$144</f>
        <v>9</v>
      </c>
      <c r="I829" s="47">
        <f>[1]иные!K$144</f>
        <v>10</v>
      </c>
      <c r="J829" s="47">
        <f>[1]иные!O$144</f>
        <v>8</v>
      </c>
      <c r="K829" s="47">
        <f>[1]иные!V$144</f>
        <v>9</v>
      </c>
      <c r="L829" s="46">
        <f>SUM(M829:P829)</f>
        <v>5.1585120000000035</v>
      </c>
      <c r="M829" s="46">
        <f>[1]иные!BI$144</f>
        <v>1.2896280000000009</v>
      </c>
      <c r="N829" s="46">
        <f>[1]иные!CC$144</f>
        <v>1.4329200000000006</v>
      </c>
      <c r="O829" s="46">
        <f>[1]иные!CW$144</f>
        <v>1.1463360000000007</v>
      </c>
      <c r="P829" s="46">
        <f>[1]иные!EF$144</f>
        <v>1.2896280000000009</v>
      </c>
      <c r="Q829" s="20">
        <f t="shared" si="230"/>
        <v>0</v>
      </c>
      <c r="R829" s="20">
        <f t="shared" si="231"/>
        <v>0</v>
      </c>
      <c r="S829" s="44"/>
      <c r="T829" s="44"/>
    </row>
    <row r="830" spans="2:20" s="21" customFormat="1" ht="15" customHeight="1" x14ac:dyDescent="0.25">
      <c r="B830" s="61"/>
      <c r="C830" s="28" t="s">
        <v>43</v>
      </c>
      <c r="D830" s="29" t="s">
        <v>33</v>
      </c>
      <c r="E830" s="62">
        <f>E831+E832</f>
        <v>912</v>
      </c>
      <c r="F830" s="62">
        <f t="shared" ref="F830:P830" si="238">F831+F832</f>
        <v>674.68972032000033</v>
      </c>
      <c r="G830" s="62">
        <f t="shared" si="238"/>
        <v>912</v>
      </c>
      <c r="H830" s="62">
        <f t="shared" si="238"/>
        <v>300</v>
      </c>
      <c r="I830" s="62">
        <f t="shared" si="238"/>
        <v>308</v>
      </c>
      <c r="J830" s="62">
        <f t="shared" si="238"/>
        <v>104</v>
      </c>
      <c r="K830" s="62">
        <f t="shared" si="238"/>
        <v>200</v>
      </c>
      <c r="L830" s="62">
        <f t="shared" si="238"/>
        <v>674.68972032000033</v>
      </c>
      <c r="M830" s="62">
        <f t="shared" si="238"/>
        <v>221.93740800000009</v>
      </c>
      <c r="N830" s="62">
        <f t="shared" si="238"/>
        <v>227.85573888000008</v>
      </c>
      <c r="O830" s="62">
        <f t="shared" si="238"/>
        <v>76.938301440000032</v>
      </c>
      <c r="P830" s="62">
        <f t="shared" si="238"/>
        <v>147.95827200000005</v>
      </c>
      <c r="Q830" s="20">
        <f t="shared" si="230"/>
        <v>0</v>
      </c>
      <c r="R830" s="20">
        <f t="shared" si="231"/>
        <v>0</v>
      </c>
      <c r="S830" s="44"/>
      <c r="T830" s="44"/>
    </row>
    <row r="831" spans="2:20" s="21" customFormat="1" ht="15" customHeight="1" x14ac:dyDescent="0.25">
      <c r="B831" s="61"/>
      <c r="C831" s="37" t="s">
        <v>44</v>
      </c>
      <c r="D831" s="23" t="s">
        <v>33</v>
      </c>
      <c r="E831" s="64">
        <f>'[1]проф.пос. по стом. '!W$47</f>
        <v>912</v>
      </c>
      <c r="F831" s="46">
        <f>'[1]проф.пос. по стом. '!FB$47</f>
        <v>674.68972032000033</v>
      </c>
      <c r="G831" s="47">
        <f>SUM(H831:K831)</f>
        <v>912</v>
      </c>
      <c r="H831" s="47">
        <f>'[1]проф.пос. по стом. '!G$47</f>
        <v>300</v>
      </c>
      <c r="I831" s="47">
        <f>'[1]проф.пос. по стом. '!K$47</f>
        <v>308</v>
      </c>
      <c r="J831" s="47">
        <f>'[1]проф.пос. по стом. '!O$47</f>
        <v>104</v>
      </c>
      <c r="K831" s="47">
        <f>'[1]проф.пос. по стом. '!V$47</f>
        <v>200</v>
      </c>
      <c r="L831" s="46">
        <f>SUM(M831:P831)</f>
        <v>674.68972032000033</v>
      </c>
      <c r="M831" s="46">
        <f>'[1]проф.пос. по стом. '!BZ$47</f>
        <v>221.93740800000009</v>
      </c>
      <c r="N831" s="46">
        <f>'[1]проф.пос. по стом. '!CT$47</f>
        <v>227.85573888000008</v>
      </c>
      <c r="O831" s="46">
        <f>'[1]проф.пос. по стом. '!DN$47</f>
        <v>76.938301440000032</v>
      </c>
      <c r="P831" s="46">
        <f>'[1]проф.пос. по стом. '!EW$47</f>
        <v>147.95827200000005</v>
      </c>
      <c r="Q831" s="20">
        <f t="shared" si="230"/>
        <v>0</v>
      </c>
      <c r="R831" s="20">
        <f t="shared" si="231"/>
        <v>0</v>
      </c>
      <c r="S831" s="44"/>
      <c r="T831" s="44"/>
    </row>
    <row r="832" spans="2:20" s="21" customFormat="1" ht="15" customHeight="1" x14ac:dyDescent="0.25">
      <c r="B832" s="61"/>
      <c r="C832" s="37" t="s">
        <v>45</v>
      </c>
      <c r="D832" s="23" t="s">
        <v>33</v>
      </c>
      <c r="E832" s="64">
        <f>'[1]проф.пос. по стом. '!W$48</f>
        <v>0</v>
      </c>
      <c r="F832" s="46">
        <f>'[1]проф.пос. по стом. '!FB$48</f>
        <v>0</v>
      </c>
      <c r="G832" s="47">
        <f>SUM(H832:K832)</f>
        <v>0</v>
      </c>
      <c r="H832" s="47">
        <f>'[1]проф.пос. по стом. '!G$48</f>
        <v>0</v>
      </c>
      <c r="I832" s="47">
        <f>'[1]проф.пос. по стом. '!K$48</f>
        <v>0</v>
      </c>
      <c r="J832" s="47">
        <f>'[1]проф.пос. по стом. '!O$48</f>
        <v>0</v>
      </c>
      <c r="K832" s="47">
        <f>'[1]проф.пос. по стом. '!V$48</f>
        <v>0</v>
      </c>
      <c r="L832" s="46">
        <f>SUM(M832:P832)</f>
        <v>0</v>
      </c>
      <c r="M832" s="46">
        <f>'[1]проф.пос. по стом. '!BZ$48</f>
        <v>0</v>
      </c>
      <c r="N832" s="46">
        <f>'[1]проф.пос. по стом. '!CT$48</f>
        <v>0</v>
      </c>
      <c r="O832" s="46">
        <f>'[1]проф.пос. по стом. '!DN$48</f>
        <v>0</v>
      </c>
      <c r="P832" s="46">
        <f>'[1]проф.пос. по стом. '!EW$48</f>
        <v>0</v>
      </c>
      <c r="Q832" s="20">
        <f t="shared" si="230"/>
        <v>0</v>
      </c>
      <c r="R832" s="20">
        <f t="shared" si="231"/>
        <v>0</v>
      </c>
      <c r="S832" s="44"/>
      <c r="T832" s="44"/>
    </row>
    <row r="833" spans="2:20" s="21" customFormat="1" ht="15" customHeight="1" x14ac:dyDescent="0.25">
      <c r="B833" s="61"/>
      <c r="C833" s="28" t="s">
        <v>46</v>
      </c>
      <c r="D833" s="29" t="s">
        <v>33</v>
      </c>
      <c r="E833" s="62">
        <f>'[2]ПМО взр'!BG$923</f>
        <v>465</v>
      </c>
      <c r="F833" s="33">
        <f>'[2]ПМО взр'!NZ$923</f>
        <v>1441.7041000000008</v>
      </c>
      <c r="G833" s="48">
        <f>H833+I833+J833+K833</f>
        <v>465</v>
      </c>
      <c r="H833" s="48">
        <f>'[2]ПМО взр'!N$923</f>
        <v>61</v>
      </c>
      <c r="I833" s="48">
        <f>'[2]ПМО взр'!Z$923</f>
        <v>289</v>
      </c>
      <c r="J833" s="48">
        <f>'[2]ПМО взр'!AL$923</f>
        <v>115</v>
      </c>
      <c r="K833" s="48">
        <f>'[2]ПМО взр'!BD$923</f>
        <v>0</v>
      </c>
      <c r="L833" s="33">
        <f>M833+N833+O833+P833</f>
        <v>1441.7041000000008</v>
      </c>
      <c r="M833" s="33">
        <f>'[2]ПМО взр'!FI$923</f>
        <v>180.83714000000009</v>
      </c>
      <c r="N833" s="33">
        <f>'[2]ПМО взр'!HQ$923</f>
        <v>853.24186000000054</v>
      </c>
      <c r="O833" s="33">
        <f>'[2]ПМО взр'!JY$923</f>
        <v>407.6251000000002</v>
      </c>
      <c r="P833" s="33">
        <f>'[2]ПМО взр'!NK$923</f>
        <v>0</v>
      </c>
      <c r="Q833" s="20">
        <f t="shared" si="230"/>
        <v>0</v>
      </c>
      <c r="R833" s="20">
        <f t="shared" si="231"/>
        <v>0</v>
      </c>
      <c r="S833" s="44"/>
      <c r="T833" s="44"/>
    </row>
    <row r="834" spans="2:20" s="21" customFormat="1" ht="15" customHeight="1" x14ac:dyDescent="0.25">
      <c r="B834" s="61"/>
      <c r="C834" s="28" t="s">
        <v>47</v>
      </c>
      <c r="D834" s="29" t="s">
        <v>33</v>
      </c>
      <c r="E834" s="62">
        <f>'[2]Проф.МО дети  '!V$363</f>
        <v>1608</v>
      </c>
      <c r="F834" s="33">
        <f>'[2]Проф.МО дети  '!ED$363</f>
        <v>5240.3466724478258</v>
      </c>
      <c r="G834" s="71">
        <f t="shared" ref="G834:G840" si="239">H834+I834+J834+K834</f>
        <v>1608</v>
      </c>
      <c r="H834" s="48">
        <f>'[2]Проф.МО дети  '!G$363</f>
        <v>156</v>
      </c>
      <c r="I834" s="48">
        <f>'[2]Проф.МО дети  '!K$363</f>
        <v>350</v>
      </c>
      <c r="J834" s="48">
        <f>'[2]Проф.МО дети  '!O$363</f>
        <v>473</v>
      </c>
      <c r="K834" s="48">
        <f>'[2]Проф.МО дети  '!U$363</f>
        <v>629</v>
      </c>
      <c r="L834" s="33">
        <f t="shared" ref="L834:L840" si="240">M834+N834+O834+P834</f>
        <v>5240.3466724478239</v>
      </c>
      <c r="M834" s="33">
        <f>'[2]Проф.МО дети  '!BG$363</f>
        <v>259.05351705406497</v>
      </c>
      <c r="N834" s="33">
        <f>'[2]Проф.МО дети  '!CA$363</f>
        <v>631.17263761042898</v>
      </c>
      <c r="O834" s="33">
        <f>'[2]Проф.МО дети  '!CU$363</f>
        <v>1378.0811129037047</v>
      </c>
      <c r="P834" s="33">
        <f>'[2]Проф.МО дети  '!DY$363</f>
        <v>2972.0394048796256</v>
      </c>
      <c r="Q834" s="20">
        <f t="shared" si="230"/>
        <v>0</v>
      </c>
      <c r="R834" s="20">
        <f t="shared" si="231"/>
        <v>0</v>
      </c>
      <c r="S834" s="44"/>
      <c r="T834" s="44"/>
    </row>
    <row r="835" spans="2:20" s="21" customFormat="1" ht="15" customHeight="1" x14ac:dyDescent="0.25">
      <c r="B835" s="61"/>
      <c r="C835" s="28" t="s">
        <v>48</v>
      </c>
      <c r="D835" s="29" t="s">
        <v>33</v>
      </c>
      <c r="E835" s="62">
        <f>'[2]ДДС ТЖС'!V$85</f>
        <v>40</v>
      </c>
      <c r="F835" s="33">
        <f>'[2]ДДС ТЖС'!EF$85</f>
        <v>424.45893638400025</v>
      </c>
      <c r="G835" s="71">
        <f t="shared" si="239"/>
        <v>40</v>
      </c>
      <c r="H835" s="48">
        <f>'[2]ДДС ТЖС'!G$85</f>
        <v>0</v>
      </c>
      <c r="I835" s="48">
        <f>'[2]ДДС ТЖС'!K$85</f>
        <v>0</v>
      </c>
      <c r="J835" s="48">
        <f>'[2]ДДС ТЖС'!O$85</f>
        <v>24</v>
      </c>
      <c r="K835" s="48">
        <f>'[2]ДДС ТЖС'!U$85</f>
        <v>16</v>
      </c>
      <c r="L835" s="33">
        <f t="shared" si="240"/>
        <v>424.45893638400031</v>
      </c>
      <c r="M835" s="33">
        <f>'[2]ДДС ТЖС'!BI$85</f>
        <v>0</v>
      </c>
      <c r="N835" s="33">
        <f>'[2]ДДС ТЖС'!CC$85</f>
        <v>0</v>
      </c>
      <c r="O835" s="33">
        <f>'[2]ДДС ТЖС'!CW$85</f>
        <v>256.6832786304002</v>
      </c>
      <c r="P835" s="33">
        <f>'[2]ДДС ТЖС'!EA$85</f>
        <v>167.77565775360011</v>
      </c>
      <c r="Q835" s="20">
        <f t="shared" si="230"/>
        <v>0</v>
      </c>
      <c r="R835" s="20">
        <f t="shared" si="231"/>
        <v>0</v>
      </c>
      <c r="S835" s="44"/>
      <c r="T835" s="44"/>
    </row>
    <row r="836" spans="2:20" s="21" customFormat="1" ht="15" customHeight="1" x14ac:dyDescent="0.25">
      <c r="B836" s="61"/>
      <c r="C836" s="28" t="s">
        <v>49</v>
      </c>
      <c r="D836" s="29" t="s">
        <v>33</v>
      </c>
      <c r="E836" s="62">
        <f>'[2]ДДС опека'!V$84</f>
        <v>35</v>
      </c>
      <c r="F836" s="33">
        <f>'[2]ДДС опека'!EH$84</f>
        <v>383.32978133600028</v>
      </c>
      <c r="G836" s="71">
        <f t="shared" si="239"/>
        <v>35</v>
      </c>
      <c r="H836" s="48">
        <f>'[2]ДДС опека'!G$84</f>
        <v>0</v>
      </c>
      <c r="I836" s="48">
        <f>'[2]ДДС опека'!K$84</f>
        <v>0</v>
      </c>
      <c r="J836" s="48">
        <f>'[2]ДДС опека'!O$84</f>
        <v>35</v>
      </c>
      <c r="K836" s="48">
        <f>'[2]ДДС опека'!U$84</f>
        <v>0</v>
      </c>
      <c r="L836" s="33">
        <f t="shared" si="240"/>
        <v>383.32978133600028</v>
      </c>
      <c r="M836" s="33">
        <f>'[2]ДДС опека'!BI$84</f>
        <v>0</v>
      </c>
      <c r="N836" s="33">
        <f>'[2]ДДС опека'!CC$84</f>
        <v>0</v>
      </c>
      <c r="O836" s="33">
        <f>'[2]ДДС опека'!CW$84</f>
        <v>383.32978133600028</v>
      </c>
      <c r="P836" s="33">
        <f>'[2]ДДС опека'!EA$84</f>
        <v>0</v>
      </c>
      <c r="Q836" s="20">
        <f t="shared" si="230"/>
        <v>0</v>
      </c>
      <c r="R836" s="20">
        <f t="shared" si="231"/>
        <v>0</v>
      </c>
      <c r="S836" s="44"/>
      <c r="T836" s="44"/>
    </row>
    <row r="837" spans="2:20" s="21" customFormat="1" ht="15" customHeight="1" x14ac:dyDescent="0.25">
      <c r="B837" s="61"/>
      <c r="C837" s="28" t="s">
        <v>50</v>
      </c>
      <c r="D837" s="29" t="s">
        <v>33</v>
      </c>
      <c r="E837" s="62">
        <f>'[2]ДВН1Этап новый '!BG$764</f>
        <v>2804</v>
      </c>
      <c r="F837" s="33">
        <f>'[2]ДВН1Этап новый '!OB$764</f>
        <v>12012.602479993844</v>
      </c>
      <c r="G837" s="48">
        <f>H837+I837+J837+K837</f>
        <v>2804</v>
      </c>
      <c r="H837" s="48">
        <f>'[2]ДВН1Этап новый '!N$764</f>
        <v>583</v>
      </c>
      <c r="I837" s="48">
        <f>'[2]ДВН1Этап новый '!Z$764</f>
        <v>1228</v>
      </c>
      <c r="J837" s="48">
        <f>'[2]ДВН1Этап новый '!AL$764</f>
        <v>768</v>
      </c>
      <c r="K837" s="48">
        <f>'[2]ДВН1Этап новый '!BD$764</f>
        <v>225</v>
      </c>
      <c r="L837" s="33">
        <f t="shared" si="240"/>
        <v>12012.602479993842</v>
      </c>
      <c r="M837" s="33">
        <f>'[2]ДВН1Этап новый '!FK$764</f>
        <v>2344.9521599987975</v>
      </c>
      <c r="N837" s="33">
        <f>'[2]ДВН1Этап новый '!HS$764</f>
        <v>5389.7236999972383</v>
      </c>
      <c r="O837" s="33">
        <f>'[2]ДВН1Этап новый '!KA$764</f>
        <v>3362.5839999982768</v>
      </c>
      <c r="P837" s="33">
        <f>'[2]ДВН1Этап новый '!NM$764</f>
        <v>915.3426199995306</v>
      </c>
      <c r="Q837" s="20">
        <f t="shared" si="230"/>
        <v>0</v>
      </c>
      <c r="R837" s="20">
        <f t="shared" si="231"/>
        <v>0</v>
      </c>
      <c r="S837" s="44"/>
      <c r="T837" s="44"/>
    </row>
    <row r="838" spans="2:20" s="21" customFormat="1" ht="15" customHeight="1" x14ac:dyDescent="0.25">
      <c r="B838" s="61"/>
      <c r="C838" s="28" t="s">
        <v>51</v>
      </c>
      <c r="D838" s="29" t="s">
        <v>33</v>
      </c>
      <c r="E838" s="62">
        <f>'[2]ДВН2 этап'!BG$770</f>
        <v>52</v>
      </c>
      <c r="F838" s="33">
        <f>'[2]ДВН2 этап'!NP$770</f>
        <v>424.12576000000024</v>
      </c>
      <c r="G838" s="71">
        <f t="shared" si="239"/>
        <v>52</v>
      </c>
      <c r="H838" s="48">
        <f>'[2]ДВН2 этап'!N$770</f>
        <v>2</v>
      </c>
      <c r="I838" s="48">
        <f>'[2]ДВН2 этап'!Z$770</f>
        <v>6</v>
      </c>
      <c r="J838" s="48">
        <f>'[2]ДВН2 этап'!AL$770</f>
        <v>30</v>
      </c>
      <c r="K838" s="48">
        <f>'[2]ДВН2 этап'!BD$770</f>
        <v>14</v>
      </c>
      <c r="L838" s="33">
        <f t="shared" si="240"/>
        <v>424.12576000000024</v>
      </c>
      <c r="M838" s="33">
        <f>'[2]ДВН2 этап'!EY$770</f>
        <v>13.813040000000008</v>
      </c>
      <c r="N838" s="33">
        <f>'[2]ДВН2 этап'!HG$770</f>
        <v>45.161680000000025</v>
      </c>
      <c r="O838" s="33">
        <f>'[2]ДВН2 этап'!JO$770</f>
        <v>248.80880000000013</v>
      </c>
      <c r="P838" s="33">
        <f>'[2]ДВН2 этап'!NA$770</f>
        <v>116.34224000000006</v>
      </c>
      <c r="Q838" s="20">
        <f t="shared" si="230"/>
        <v>0</v>
      </c>
      <c r="R838" s="20">
        <f t="shared" si="231"/>
        <v>0</v>
      </c>
      <c r="S838" s="44"/>
      <c r="T838" s="44"/>
    </row>
    <row r="839" spans="2:20" s="21" customFormat="1" ht="15" customHeight="1" x14ac:dyDescent="0.25">
      <c r="B839" s="61"/>
      <c r="C839" s="28" t="s">
        <v>52</v>
      </c>
      <c r="D839" s="29" t="s">
        <v>33</v>
      </c>
      <c r="E839" s="62">
        <f>'[2]1 этап угл.дисп.'!BG$121</f>
        <v>395</v>
      </c>
      <c r="F839" s="33">
        <f>'[2]1 этап угл.дисп.'!NB$121</f>
        <v>688.93530000000021</v>
      </c>
      <c r="G839" s="57">
        <f t="shared" si="239"/>
        <v>395</v>
      </c>
      <c r="H839" s="48">
        <f>'[2]1 этап угл.дисп.'!N$121</f>
        <v>111</v>
      </c>
      <c r="I839" s="48">
        <f>'[2]1 этап угл.дисп.'!Z$121</f>
        <v>150</v>
      </c>
      <c r="J839" s="48">
        <f>'[2]1 этап угл.дисп.'!AL$121</f>
        <v>133</v>
      </c>
      <c r="K839" s="48">
        <f>'[2]1 этап угл.дисп.'!BD$121</f>
        <v>1</v>
      </c>
      <c r="L839" s="58">
        <f t="shared" si="240"/>
        <v>688.93530000000032</v>
      </c>
      <c r="M839" s="33">
        <f>'[2]1 этап угл.дисп.'!EI$121</f>
        <v>193.5995400000001</v>
      </c>
      <c r="N839" s="33">
        <f>'[2]1 этап угл.дисп.'!GQ$121</f>
        <v>261.62100000000009</v>
      </c>
      <c r="O839" s="33">
        <f>'[2]1 этап угл.дисп.'!IY$121</f>
        <v>231.97062000000008</v>
      </c>
      <c r="P839" s="33">
        <f>'[2]1 этап угл.дисп.'!MK$121</f>
        <v>1.7441400000000005</v>
      </c>
      <c r="Q839" s="20">
        <f t="shared" si="230"/>
        <v>0</v>
      </c>
      <c r="R839" s="20">
        <f t="shared" si="231"/>
        <v>0</v>
      </c>
      <c r="S839" s="44"/>
      <c r="T839" s="44"/>
    </row>
    <row r="840" spans="2:20" s="21" customFormat="1" ht="15" customHeight="1" x14ac:dyDescent="0.25">
      <c r="B840" s="61"/>
      <c r="C840" s="28" t="s">
        <v>53</v>
      </c>
      <c r="D840" s="29" t="s">
        <v>33</v>
      </c>
      <c r="E840" s="62">
        <f>'[2]2 этап угл.дисп.'!U$111</f>
        <v>17</v>
      </c>
      <c r="F840" s="33">
        <f>'[2]2 этап угл.дисп.'!DV$111</f>
        <v>102.63195800000005</v>
      </c>
      <c r="G840" s="48">
        <f t="shared" si="239"/>
        <v>17</v>
      </c>
      <c r="H840" s="48">
        <f>'[2]2 этап угл.дисп.'!F$111</f>
        <v>1</v>
      </c>
      <c r="I840" s="48">
        <f>'[2]2 этап угл.дисп.'!J$111</f>
        <v>4</v>
      </c>
      <c r="J840" s="48">
        <f>'[2]2 этап угл.дисп.'!N$111</f>
        <v>12</v>
      </c>
      <c r="K840" s="48">
        <f>'[2]2 этап угл.дисп.'!T$111</f>
        <v>0</v>
      </c>
      <c r="L840" s="33">
        <f t="shared" si="240"/>
        <v>102.63195800000005</v>
      </c>
      <c r="M840" s="33">
        <f>'[2]2 этап угл.дисп.'!AY$111</f>
        <v>6.0371740000000029</v>
      </c>
      <c r="N840" s="33">
        <f>'[2]2 этап угл.дисп.'!BS$111</f>
        <v>24.148696000000012</v>
      </c>
      <c r="O840" s="33">
        <f>'[2]2 этап угл.дисп.'!CM$111</f>
        <v>72.446088000000046</v>
      </c>
      <c r="P840" s="33">
        <f>'[2]2 этап угл.дисп.'!DQ$111</f>
        <v>0</v>
      </c>
      <c r="Q840" s="20">
        <f t="shared" si="230"/>
        <v>0</v>
      </c>
      <c r="R840" s="20">
        <f t="shared" si="231"/>
        <v>0</v>
      </c>
      <c r="S840" s="44"/>
      <c r="T840" s="44"/>
    </row>
    <row r="841" spans="2:20" s="21" customFormat="1" ht="15" customHeight="1" x14ac:dyDescent="0.25">
      <c r="B841" s="61"/>
      <c r="C841" s="59" t="s">
        <v>7</v>
      </c>
      <c r="D841" s="59"/>
      <c r="E841" s="60">
        <f>E787+E798+E799+E800+E801+E805+E814+E818+E826+E830+E833+E834+E835+E836+E837+E838+E839+E840</f>
        <v>36980</v>
      </c>
      <c r="F841" s="60">
        <f t="shared" ref="F841:P841" si="241">F787+F798+F799+F800+F801+F805+F814+F818+F826+F830+F833+F834+F835+F836+F837+F838+F839+F840</f>
        <v>90256.087143754383</v>
      </c>
      <c r="G841" s="60">
        <f t="shared" si="241"/>
        <v>36980</v>
      </c>
      <c r="H841" s="60">
        <f t="shared" si="241"/>
        <v>8561</v>
      </c>
      <c r="I841" s="60">
        <f t="shared" si="241"/>
        <v>9444</v>
      </c>
      <c r="J841" s="60">
        <f t="shared" si="241"/>
        <v>8905</v>
      </c>
      <c r="K841" s="60">
        <f t="shared" si="241"/>
        <v>10070</v>
      </c>
      <c r="L841" s="60">
        <f t="shared" si="241"/>
        <v>90256.087143754383</v>
      </c>
      <c r="M841" s="60">
        <f t="shared" si="241"/>
        <v>19701.175402013185</v>
      </c>
      <c r="N841" s="60">
        <f t="shared" si="241"/>
        <v>23318.391555127222</v>
      </c>
      <c r="O841" s="60">
        <f t="shared" si="241"/>
        <v>23515.719328649138</v>
      </c>
      <c r="P841" s="60">
        <f t="shared" si="241"/>
        <v>23720.800857964852</v>
      </c>
      <c r="Q841" s="20">
        <f t="shared" si="230"/>
        <v>0</v>
      </c>
      <c r="R841" s="20">
        <f t="shared" si="231"/>
        <v>0</v>
      </c>
    </row>
    <row r="842" spans="2:20" s="21" customFormat="1" ht="44.25" customHeight="1" x14ac:dyDescent="0.25">
      <c r="B842" s="61" t="s">
        <v>83</v>
      </c>
      <c r="C842" s="28" t="s">
        <v>13</v>
      </c>
      <c r="D842" s="29" t="s">
        <v>14</v>
      </c>
      <c r="E842" s="70">
        <f>E843+E844+E845+E846+E848+E849+E850</f>
        <v>16878</v>
      </c>
      <c r="F842" s="70">
        <f>F843+F844+F845+F846+F848+F849+F850+F1800</f>
        <v>49631.278731346894</v>
      </c>
      <c r="G842" s="70">
        <f t="shared" ref="G842:O842" si="242">G843+G844+G845+G846+G848+G849+G850</f>
        <v>16878</v>
      </c>
      <c r="H842" s="70">
        <f t="shared" si="242"/>
        <v>3462</v>
      </c>
      <c r="I842" s="70">
        <f t="shared" si="242"/>
        <v>3525</v>
      </c>
      <c r="J842" s="70">
        <f t="shared" si="242"/>
        <v>3685</v>
      </c>
      <c r="K842" s="70">
        <f t="shared" si="242"/>
        <v>6206</v>
      </c>
      <c r="L842" s="70">
        <f>L843+L844+L845+L846+L848+L849+L850+L1800</f>
        <v>49631.278731346887</v>
      </c>
      <c r="M842" s="70">
        <f t="shared" si="242"/>
        <v>8915.968593604799</v>
      </c>
      <c r="N842" s="70">
        <f t="shared" si="242"/>
        <v>9053.3178989856006</v>
      </c>
      <c r="O842" s="70">
        <f t="shared" si="242"/>
        <v>9565.8010840799998</v>
      </c>
      <c r="P842" s="70">
        <f>P843+P844+P845+P846+P848+P849+P850+P1800</f>
        <v>22096.191154676486</v>
      </c>
      <c r="Q842" s="63">
        <f t="shared" si="230"/>
        <v>0</v>
      </c>
      <c r="R842" s="63">
        <f t="shared" si="231"/>
        <v>0</v>
      </c>
    </row>
    <row r="843" spans="2:20" s="21" customFormat="1" ht="15" customHeight="1" x14ac:dyDescent="0.25">
      <c r="B843" s="61"/>
      <c r="C843" s="50" t="s">
        <v>15</v>
      </c>
      <c r="D843" s="23" t="s">
        <v>14</v>
      </c>
      <c r="E843" s="64">
        <f>'[1]заб.без.стом.'!W$152</f>
        <v>5670</v>
      </c>
      <c r="F843" s="46">
        <f>'[1]заб.без.стом.'!EU$152</f>
        <v>17773.657145999998</v>
      </c>
      <c r="G843" s="47">
        <f>SUM(H843:K843)</f>
        <v>5670</v>
      </c>
      <c r="H843" s="47">
        <f>'[1]заб.без.стом.'!G$152</f>
        <v>745</v>
      </c>
      <c r="I843" s="47">
        <f>'[1]заб.без.стом.'!K$152</f>
        <v>689</v>
      </c>
      <c r="J843" s="47">
        <f>'[1]заб.без.стом.'!O$152</f>
        <v>750</v>
      </c>
      <c r="K843" s="47">
        <f>'[1]заб.без.стом.'!V$152</f>
        <v>3486</v>
      </c>
      <c r="L843" s="46">
        <f>SUM(M843:P843)</f>
        <v>17773.657145999998</v>
      </c>
      <c r="M843" s="46">
        <f>'[1]заб.без.стом.'!BS$152</f>
        <v>2335.3394309999999</v>
      </c>
      <c r="N843" s="46">
        <f>'[1]заб.без.стом.'!CM$152</f>
        <v>2159.7971381999996</v>
      </c>
      <c r="O843" s="46">
        <f>'[1]заб.без.стом.'!DG$152</f>
        <v>2351.0128499999996</v>
      </c>
      <c r="P843" s="46">
        <f>'[1]заб.без.стом.'!EP$152</f>
        <v>10927.507726799999</v>
      </c>
      <c r="Q843" s="20">
        <f t="shared" si="230"/>
        <v>0</v>
      </c>
      <c r="R843" s="20">
        <f t="shared" si="231"/>
        <v>0</v>
      </c>
    </row>
    <row r="844" spans="2:20" s="21" customFormat="1" ht="15" customHeight="1" x14ac:dyDescent="0.25">
      <c r="B844" s="61"/>
      <c r="C844" s="50" t="s">
        <v>16</v>
      </c>
      <c r="D844" s="23" t="s">
        <v>14</v>
      </c>
      <c r="E844" s="64">
        <f>'[1]заб.без.стом.'!W$154</f>
        <v>3024</v>
      </c>
      <c r="F844" s="46">
        <f>'[1]заб.без.стом.'!EU$154</f>
        <v>6142.5759096576003</v>
      </c>
      <c r="G844" s="47">
        <f t="shared" ref="G844:G850" si="243">SUM(H844:K844)</f>
        <v>3024</v>
      </c>
      <c r="H844" s="47">
        <f>'[1]заб.без.стом.'!G$154</f>
        <v>756</v>
      </c>
      <c r="I844" s="47">
        <f>'[1]заб.без.стом.'!K$154</f>
        <v>756</v>
      </c>
      <c r="J844" s="47">
        <f>'[1]заб.без.стом.'!O$154</f>
        <v>756</v>
      </c>
      <c r="K844" s="47">
        <f>'[1]заб.без.стом.'!V$154</f>
        <v>756</v>
      </c>
      <c r="L844" s="46">
        <f t="shared" ref="L844:L850" si="244">SUM(M844:P844)</f>
        <v>6142.5759096576003</v>
      </c>
      <c r="M844" s="46">
        <f>'[1]заб.без.стом.'!BS$154</f>
        <v>1535.6439774144001</v>
      </c>
      <c r="N844" s="46">
        <f>'[1]заб.без.стом.'!CM$154</f>
        <v>1535.6439774144001</v>
      </c>
      <c r="O844" s="46">
        <f>'[1]заб.без.стом.'!DG$154</f>
        <v>1535.6439774144001</v>
      </c>
      <c r="P844" s="46">
        <f>'[1]заб.без.стом.'!EP$154</f>
        <v>1535.6439774144001</v>
      </c>
      <c r="Q844" s="20">
        <f t="shared" si="230"/>
        <v>0</v>
      </c>
      <c r="R844" s="20">
        <f t="shared" si="231"/>
        <v>0</v>
      </c>
    </row>
    <row r="845" spans="2:20" s="21" customFormat="1" ht="15" customHeight="1" x14ac:dyDescent="0.25">
      <c r="B845" s="61"/>
      <c r="C845" s="22" t="s">
        <v>23</v>
      </c>
      <c r="D845" s="23" t="s">
        <v>14</v>
      </c>
      <c r="E845" s="64">
        <f>'[1]заб.без.стом.'!W$156</f>
        <v>1816</v>
      </c>
      <c r="F845" s="46">
        <f>'[1]заб.без.стом.'!EU$156</f>
        <v>4645.1499971327994</v>
      </c>
      <c r="G845" s="47">
        <f t="shared" si="243"/>
        <v>1816</v>
      </c>
      <c r="H845" s="47">
        <f>'[1]заб.без.стом.'!G$156</f>
        <v>453</v>
      </c>
      <c r="I845" s="47">
        <f>'[1]заб.без.стом.'!K$156</f>
        <v>453</v>
      </c>
      <c r="J845" s="47">
        <f>'[1]заб.без.стом.'!O$156</f>
        <v>455</v>
      </c>
      <c r="K845" s="47">
        <f>'[1]заб.без.стом.'!V$156</f>
        <v>455</v>
      </c>
      <c r="L845" s="46">
        <f t="shared" si="244"/>
        <v>4645.1499971327994</v>
      </c>
      <c r="M845" s="46">
        <f>'[1]заб.без.стом.'!BS$156</f>
        <v>1158.7295973024</v>
      </c>
      <c r="N845" s="46">
        <f>'[1]заб.без.стом.'!CM$156</f>
        <v>1158.7295973024</v>
      </c>
      <c r="O845" s="46">
        <f>'[1]заб.без.стом.'!DG$156</f>
        <v>1163.845401264</v>
      </c>
      <c r="P845" s="46">
        <f>'[1]заб.без.стом.'!EP$156</f>
        <v>1163.845401264</v>
      </c>
      <c r="Q845" s="20">
        <f t="shared" si="230"/>
        <v>0</v>
      </c>
      <c r="R845" s="20">
        <f t="shared" si="231"/>
        <v>0</v>
      </c>
    </row>
    <row r="846" spans="2:20" s="21" customFormat="1" ht="33" customHeight="1" x14ac:dyDescent="0.25">
      <c r="B846" s="61"/>
      <c r="C846" s="22" t="s">
        <v>18</v>
      </c>
      <c r="D846" s="23" t="s">
        <v>14</v>
      </c>
      <c r="E846" s="64">
        <f>'[1]заб.без.стом.'!W$157</f>
        <v>1075</v>
      </c>
      <c r="F846" s="46">
        <f>'[1]заб.без.стом.'!EU$157</f>
        <v>2830.6194714000003</v>
      </c>
      <c r="G846" s="47">
        <f t="shared" si="243"/>
        <v>1075</v>
      </c>
      <c r="H846" s="47">
        <f>'[1]заб.без.стом.'!G$157</f>
        <v>258</v>
      </c>
      <c r="I846" s="47">
        <f>'[1]заб.без.стом.'!K$157</f>
        <v>270</v>
      </c>
      <c r="J846" s="47">
        <f>'[1]заб.без.стом.'!O$157</f>
        <v>297</v>
      </c>
      <c r="K846" s="47">
        <f>'[1]заб.без.стом.'!V$157</f>
        <v>250</v>
      </c>
      <c r="L846" s="46">
        <f t="shared" si="244"/>
        <v>2830.6194714000003</v>
      </c>
      <c r="M846" s="46">
        <f>'[1]заб.без.стом.'!BS$157</f>
        <v>679.34867313599989</v>
      </c>
      <c r="N846" s="46">
        <f>'[1]заб.без.стом.'!CM$157</f>
        <v>710.94628584000009</v>
      </c>
      <c r="O846" s="46">
        <f>'[1]заб.без.стом.'!DG$157</f>
        <v>782.04091442400011</v>
      </c>
      <c r="P846" s="46">
        <f>'[1]заб.без.стом.'!EP$157</f>
        <v>658.28359799999998</v>
      </c>
      <c r="Q846" s="20">
        <f t="shared" si="230"/>
        <v>0</v>
      </c>
      <c r="R846" s="20">
        <f t="shared" si="231"/>
        <v>0</v>
      </c>
    </row>
    <row r="847" spans="2:20" s="21" customFormat="1" ht="33" customHeight="1" x14ac:dyDescent="0.25">
      <c r="B847" s="61"/>
      <c r="C847" s="22" t="s">
        <v>19</v>
      </c>
      <c r="D847" s="23" t="s">
        <v>14</v>
      </c>
      <c r="E847" s="64">
        <f>3+3</f>
        <v>6</v>
      </c>
      <c r="F847" s="46">
        <v>15.798780000000001</v>
      </c>
      <c r="G847" s="47">
        <f t="shared" si="243"/>
        <v>6</v>
      </c>
      <c r="H847" s="47"/>
      <c r="I847" s="47">
        <v>3</v>
      </c>
      <c r="J847" s="47"/>
      <c r="K847" s="47">
        <v>3</v>
      </c>
      <c r="L847" s="46">
        <f t="shared" si="244"/>
        <v>15.798780000000001</v>
      </c>
      <c r="M847" s="46"/>
      <c r="N847" s="46">
        <v>7.8993900000000004</v>
      </c>
      <c r="O847" s="46"/>
      <c r="P847" s="46">
        <v>7.8993900000000004</v>
      </c>
      <c r="Q847" s="20">
        <f t="shared" si="230"/>
        <v>0</v>
      </c>
      <c r="R847" s="20">
        <f t="shared" si="231"/>
        <v>0</v>
      </c>
    </row>
    <row r="848" spans="2:20" s="21" customFormat="1" ht="15" customHeight="1" x14ac:dyDescent="0.25">
      <c r="B848" s="61"/>
      <c r="C848" s="22" t="s">
        <v>20</v>
      </c>
      <c r="D848" s="23" t="s">
        <v>14</v>
      </c>
      <c r="E848" s="64">
        <f>'[1]заб.без.стом.'!W$158</f>
        <v>1043</v>
      </c>
      <c r="F848" s="46">
        <f>'[1]заб.без.стом.'!EU$158</f>
        <v>2458.6453529567993</v>
      </c>
      <c r="G848" s="47">
        <f t="shared" si="243"/>
        <v>1043</v>
      </c>
      <c r="H848" s="47">
        <f>'[1]заб.без.стом.'!G$158</f>
        <v>170</v>
      </c>
      <c r="I848" s="47">
        <f>'[1]заб.без.стом.'!K$158</f>
        <v>258</v>
      </c>
      <c r="J848" s="47">
        <f>'[1]заб.без.стом.'!O$158</f>
        <v>306</v>
      </c>
      <c r="K848" s="47">
        <f>'[1]заб.без.стом.'!V$158</f>
        <v>309</v>
      </c>
      <c r="L848" s="46">
        <f t="shared" si="244"/>
        <v>2458.6453529567998</v>
      </c>
      <c r="M848" s="46">
        <f>'[1]заб.без.стом.'!BS$158</f>
        <v>400.73797699200003</v>
      </c>
      <c r="N848" s="46">
        <f>'[1]заб.без.стом.'!CM$158</f>
        <v>608.17881214080001</v>
      </c>
      <c r="O848" s="46">
        <f>'[1]заб.без.стом.'!DG$158</f>
        <v>721.32835858559986</v>
      </c>
      <c r="P848" s="46">
        <f>'[1]заб.без.стом.'!EP$158</f>
        <v>728.40020523840008</v>
      </c>
      <c r="Q848" s="20">
        <f t="shared" si="230"/>
        <v>0</v>
      </c>
      <c r="R848" s="20">
        <f t="shared" si="231"/>
        <v>0</v>
      </c>
    </row>
    <row r="849" spans="2:18" s="21" customFormat="1" ht="15" customHeight="1" x14ac:dyDescent="0.25">
      <c r="B849" s="61"/>
      <c r="C849" s="22" t="s">
        <v>21</v>
      </c>
      <c r="D849" s="23" t="s">
        <v>14</v>
      </c>
      <c r="E849" s="64">
        <f>'[1]заб.без.стом.'!W$159</f>
        <v>1425</v>
      </c>
      <c r="F849" s="46">
        <f>'[1]заб.без.стом.'!EU$159</f>
        <v>5538.9862746000008</v>
      </c>
      <c r="G849" s="47">
        <f t="shared" si="243"/>
        <v>1425</v>
      </c>
      <c r="H849" s="47">
        <f>'[1]заб.без.стом.'!G$159</f>
        <v>330</v>
      </c>
      <c r="I849" s="47">
        <f>'[1]заб.без.стом.'!K$159</f>
        <v>349</v>
      </c>
      <c r="J849" s="47">
        <f>'[1]заб.без.стом.'!O$159</f>
        <v>396</v>
      </c>
      <c r="K849" s="47">
        <f>'[1]заб.без.стом.'!V$159</f>
        <v>350</v>
      </c>
      <c r="L849" s="46">
        <f t="shared" si="244"/>
        <v>5538.9862745999999</v>
      </c>
      <c r="M849" s="46">
        <f>'[1]заб.без.стом.'!BS$159</f>
        <v>1282.7126109600001</v>
      </c>
      <c r="N849" s="46">
        <f>'[1]заб.без.стом.'!CM$159</f>
        <v>1356.565761288</v>
      </c>
      <c r="O849" s="46">
        <f>'[1]заб.без.стом.'!DG$159</f>
        <v>1539.2551331520001</v>
      </c>
      <c r="P849" s="46">
        <f>'[1]заб.без.стом.'!EP$159</f>
        <v>1360.4527691999999</v>
      </c>
      <c r="Q849" s="20">
        <f t="shared" si="230"/>
        <v>0</v>
      </c>
      <c r="R849" s="20">
        <f t="shared" si="231"/>
        <v>0</v>
      </c>
    </row>
    <row r="850" spans="2:18" s="21" customFormat="1" ht="15" customHeight="1" x14ac:dyDescent="0.25">
      <c r="B850" s="61"/>
      <c r="C850" s="22" t="s">
        <v>57</v>
      </c>
      <c r="D850" s="23" t="s">
        <v>14</v>
      </c>
      <c r="E850" s="64">
        <f>'[1]заб.без.стом.'!W$160</f>
        <v>2825</v>
      </c>
      <c r="F850" s="46">
        <f>'[1]заб.без.стом.'!EU$160</f>
        <v>5738.3521642800006</v>
      </c>
      <c r="G850" s="47">
        <f t="shared" si="243"/>
        <v>2825</v>
      </c>
      <c r="H850" s="47">
        <f>'[1]заб.без.стом.'!G$160</f>
        <v>750</v>
      </c>
      <c r="I850" s="47">
        <f>'[1]заб.без.стом.'!K$160</f>
        <v>750</v>
      </c>
      <c r="J850" s="47">
        <f>'[1]заб.без.стом.'!O$160</f>
        <v>725</v>
      </c>
      <c r="K850" s="47">
        <f>'[1]заб.без.стом.'!V$160</f>
        <v>600</v>
      </c>
      <c r="L850" s="46">
        <f t="shared" si="244"/>
        <v>5738.3521642799997</v>
      </c>
      <c r="M850" s="46">
        <f>'[1]заб.без.стом.'!BS$160</f>
        <v>1523.4563267999999</v>
      </c>
      <c r="N850" s="46">
        <f>'[1]заб.без.стом.'!CM$160</f>
        <v>1523.4563267999999</v>
      </c>
      <c r="O850" s="46">
        <f>'[1]заб.без.стом.'!DG$160</f>
        <v>1472.6744492400001</v>
      </c>
      <c r="P850" s="46">
        <f>'[1]заб.без.стом.'!EP$160</f>
        <v>1218.7650614400002</v>
      </c>
      <c r="Q850" s="20">
        <f t="shared" si="230"/>
        <v>0</v>
      </c>
      <c r="R850" s="20">
        <f t="shared" si="231"/>
        <v>0</v>
      </c>
    </row>
    <row r="851" spans="2:18" s="21" customFormat="1" ht="15" customHeight="1" x14ac:dyDescent="0.25">
      <c r="B851" s="61"/>
      <c r="C851" s="28" t="s">
        <v>29</v>
      </c>
      <c r="D851" s="29" t="s">
        <v>14</v>
      </c>
      <c r="E851" s="62">
        <f>'[1]стом обр.'!W$30</f>
        <v>740</v>
      </c>
      <c r="F851" s="33">
        <f>'[1]стом обр.'!FL$30</f>
        <v>1442.6365593599999</v>
      </c>
      <c r="G851" s="71">
        <f>H851+I851+J851+K851</f>
        <v>740</v>
      </c>
      <c r="H851" s="48">
        <f>'[1]стом обр.'!G$30</f>
        <v>171</v>
      </c>
      <c r="I851" s="48">
        <f>'[1]стом обр.'!K$30</f>
        <v>171</v>
      </c>
      <c r="J851" s="48">
        <f>'[1]стом обр.'!O$30</f>
        <v>171</v>
      </c>
      <c r="K851" s="48">
        <f>'[1]стом обр.'!V$30</f>
        <v>227</v>
      </c>
      <c r="L851" s="33">
        <f>M851+N851+O851+P851</f>
        <v>1442.6365593599999</v>
      </c>
      <c r="M851" s="33">
        <f>'[1]стом обр.'!CJ$30</f>
        <v>333.36601574399998</v>
      </c>
      <c r="N851" s="33">
        <f>'[1]стом обр.'!DD$30</f>
        <v>333.36601574399998</v>
      </c>
      <c r="O851" s="33">
        <f>'[1]стом обр.'!DX$30</f>
        <v>333.36601574399998</v>
      </c>
      <c r="P851" s="33">
        <f>'[1]стом обр.'!FG$30</f>
        <v>442.53851212799998</v>
      </c>
      <c r="Q851" s="20">
        <f t="shared" si="230"/>
        <v>0</v>
      </c>
      <c r="R851" s="20">
        <f t="shared" si="231"/>
        <v>0</v>
      </c>
    </row>
    <row r="852" spans="2:18" s="21" customFormat="1" ht="15" customHeight="1" x14ac:dyDescent="0.25">
      <c r="B852" s="65"/>
      <c r="C852" s="28" t="s">
        <v>30</v>
      </c>
      <c r="D852" s="29" t="s">
        <v>31</v>
      </c>
      <c r="E852" s="62"/>
      <c r="F852" s="33"/>
      <c r="G852" s="71"/>
      <c r="H852" s="48"/>
      <c r="I852" s="48"/>
      <c r="J852" s="48"/>
      <c r="K852" s="48"/>
      <c r="L852" s="33"/>
      <c r="M852" s="33"/>
      <c r="N852" s="33"/>
      <c r="O852" s="33"/>
      <c r="P852" s="33"/>
      <c r="Q852" s="20">
        <f t="shared" si="230"/>
        <v>0</v>
      </c>
      <c r="R852" s="20">
        <f t="shared" si="231"/>
        <v>0</v>
      </c>
    </row>
    <row r="853" spans="2:18" s="21" customFormat="1" ht="15" customHeight="1" x14ac:dyDescent="0.25">
      <c r="B853" s="61"/>
      <c r="C853" s="28" t="s">
        <v>32</v>
      </c>
      <c r="D853" s="29" t="s">
        <v>33</v>
      </c>
      <c r="E853" s="62">
        <f>SUM(E854:E856)</f>
        <v>4303</v>
      </c>
      <c r="F853" s="62">
        <f t="shared" ref="F853:P853" si="245">SUM(F854:F856)</f>
        <v>5669.9433668533493</v>
      </c>
      <c r="G853" s="62">
        <f t="shared" si="245"/>
        <v>4303</v>
      </c>
      <c r="H853" s="62">
        <f t="shared" si="245"/>
        <v>1095</v>
      </c>
      <c r="I853" s="62">
        <f t="shared" si="245"/>
        <v>1080</v>
      </c>
      <c r="J853" s="62">
        <f t="shared" si="245"/>
        <v>1113</v>
      </c>
      <c r="K853" s="62">
        <f t="shared" si="245"/>
        <v>1015</v>
      </c>
      <c r="L853" s="62">
        <f t="shared" si="245"/>
        <v>5669.9433668533493</v>
      </c>
      <c r="M853" s="62">
        <f t="shared" si="245"/>
        <v>1440.4588131901498</v>
      </c>
      <c r="N853" s="62">
        <f t="shared" si="245"/>
        <v>1423.0924720973999</v>
      </c>
      <c r="O853" s="62">
        <f t="shared" si="245"/>
        <v>1459.8550705049997</v>
      </c>
      <c r="P853" s="62">
        <f t="shared" si="245"/>
        <v>1346.5370110607998</v>
      </c>
      <c r="Q853" s="20">
        <f t="shared" si="230"/>
        <v>0</v>
      </c>
      <c r="R853" s="20">
        <f t="shared" si="231"/>
        <v>0</v>
      </c>
    </row>
    <row r="854" spans="2:18" s="21" customFormat="1" ht="15" customHeight="1" x14ac:dyDescent="0.25">
      <c r="B854" s="61"/>
      <c r="C854" s="39" t="s">
        <v>16</v>
      </c>
      <c r="D854" s="23" t="s">
        <v>33</v>
      </c>
      <c r="E854" s="64">
        <f>'[1]неотложка с коэф'!W$54</f>
        <v>1570</v>
      </c>
      <c r="F854" s="46">
        <f>'[1]неотложка с коэф'!EU$54</f>
        <v>1706.1790137209998</v>
      </c>
      <c r="G854" s="47">
        <f>SUM(H854:K854)</f>
        <v>1570</v>
      </c>
      <c r="H854" s="47">
        <f>'[1]неотложка с коэф'!G$54</f>
        <v>393</v>
      </c>
      <c r="I854" s="47">
        <f>'[1]неотложка с коэф'!K$54</f>
        <v>393</v>
      </c>
      <c r="J854" s="47">
        <f>'[1]неотложка с коэф'!O$54</f>
        <v>393</v>
      </c>
      <c r="K854" s="47">
        <f>'[1]неотложка с коэф'!V$54</f>
        <v>391</v>
      </c>
      <c r="L854" s="46">
        <f>SUM(M854:P854)</f>
        <v>1706.1790137209998</v>
      </c>
      <c r="M854" s="46">
        <f>'[1]неотложка с коэф'!BS$54</f>
        <v>427.08812254289995</v>
      </c>
      <c r="N854" s="46">
        <f>'[1]неотложка с коэф'!CM$54</f>
        <v>427.08812254289995</v>
      </c>
      <c r="O854" s="46">
        <f>'[1]неотложка с коэф'!DG$54</f>
        <v>427.08812254289995</v>
      </c>
      <c r="P854" s="46">
        <f>'[1]неотложка с коэф'!EP$54</f>
        <v>424.91464609229996</v>
      </c>
      <c r="Q854" s="20">
        <f t="shared" si="230"/>
        <v>0</v>
      </c>
      <c r="R854" s="20">
        <f t="shared" si="231"/>
        <v>0</v>
      </c>
    </row>
    <row r="855" spans="2:18" s="21" customFormat="1" ht="15" customHeight="1" x14ac:dyDescent="0.25">
      <c r="B855" s="61"/>
      <c r="C855" s="39" t="s">
        <v>15</v>
      </c>
      <c r="D855" s="23" t="s">
        <v>33</v>
      </c>
      <c r="E855" s="64">
        <f>'[1]неотложка с коэф'!W$55</f>
        <v>1662</v>
      </c>
      <c r="F855" s="46">
        <f>'[1]неотложка с коэф'!EU$55</f>
        <v>2723.8075991099995</v>
      </c>
      <c r="G855" s="47">
        <f>SUM(H855:K855)</f>
        <v>1662</v>
      </c>
      <c r="H855" s="47">
        <f>'[1]неотложка с коэф'!G$55</f>
        <v>417</v>
      </c>
      <c r="I855" s="47">
        <f>'[1]неотложка с коэф'!K$55</f>
        <v>417</v>
      </c>
      <c r="J855" s="47">
        <f>'[1]неотложка с коэф'!O$55</f>
        <v>414</v>
      </c>
      <c r="K855" s="47">
        <f>'[1]неотложка с коэф'!V$55</f>
        <v>414</v>
      </c>
      <c r="L855" s="46">
        <f>SUM(M855:P855)</f>
        <v>2723.8075991099995</v>
      </c>
      <c r="M855" s="46">
        <f>'[1]неотложка с коэф'!BS$55</f>
        <v>683.41020988499997</v>
      </c>
      <c r="N855" s="46">
        <f>'[1]неотложка с коэф'!CM$55</f>
        <v>683.41020988499997</v>
      </c>
      <c r="O855" s="46">
        <f>'[1]неотложка с коэф'!DG$55</f>
        <v>678.49358966999989</v>
      </c>
      <c r="P855" s="46">
        <f>'[1]неотложка с коэф'!EP$55</f>
        <v>678.49358966999989</v>
      </c>
      <c r="Q855" s="20">
        <f t="shared" si="230"/>
        <v>0</v>
      </c>
      <c r="R855" s="20">
        <f t="shared" si="231"/>
        <v>0</v>
      </c>
    </row>
    <row r="856" spans="2:18" s="21" customFormat="1" ht="15" customHeight="1" x14ac:dyDescent="0.25">
      <c r="B856" s="61"/>
      <c r="C856" s="39" t="s">
        <v>20</v>
      </c>
      <c r="D856" s="23" t="s">
        <v>33</v>
      </c>
      <c r="E856" s="64">
        <f>'[1]неотложка с коэф'!W$56</f>
        <v>1071</v>
      </c>
      <c r="F856" s="46">
        <f>'[1]неотложка с коэф'!EU$56</f>
        <v>1239.9567540223497</v>
      </c>
      <c r="G856" s="47">
        <f>SUM(H856:K856)</f>
        <v>1071</v>
      </c>
      <c r="H856" s="47">
        <f>'[1]неотложка с коэф'!G$56</f>
        <v>285</v>
      </c>
      <c r="I856" s="47">
        <f>'[1]неотложка с коэф'!K$56</f>
        <v>270</v>
      </c>
      <c r="J856" s="47">
        <f>'[1]неотложка с коэф'!O$56</f>
        <v>306</v>
      </c>
      <c r="K856" s="47">
        <f>'[1]неотложка с коэф'!V$56</f>
        <v>210</v>
      </c>
      <c r="L856" s="46">
        <f>SUM(M856:P856)</f>
        <v>1239.9567540223497</v>
      </c>
      <c r="M856" s="46">
        <f>'[1]неотложка с коэф'!BS$56</f>
        <v>329.96048076224997</v>
      </c>
      <c r="N856" s="46">
        <f>'[1]неотложка с коэф'!CM$56</f>
        <v>312.59413966949995</v>
      </c>
      <c r="O856" s="46">
        <f>'[1]неотложка с коэф'!DG$56</f>
        <v>354.27335829209994</v>
      </c>
      <c r="P856" s="46">
        <f>'[1]неотложка с коэф'!EP$56</f>
        <v>243.12877529849993</v>
      </c>
      <c r="Q856" s="20">
        <f t="shared" si="230"/>
        <v>0</v>
      </c>
      <c r="R856" s="20">
        <f t="shared" si="231"/>
        <v>0</v>
      </c>
    </row>
    <row r="857" spans="2:18" s="21" customFormat="1" ht="15" customHeight="1" x14ac:dyDescent="0.25">
      <c r="B857" s="61"/>
      <c r="C857" s="28" t="s">
        <v>34</v>
      </c>
      <c r="D857" s="29" t="s">
        <v>33</v>
      </c>
      <c r="E857" s="62">
        <f>SUM(E858:E862)</f>
        <v>701</v>
      </c>
      <c r="F857" s="62">
        <f t="shared" ref="F857:P857" si="246">SUM(F858:F862)</f>
        <v>1539.68757306</v>
      </c>
      <c r="G857" s="62">
        <f t="shared" si="246"/>
        <v>701</v>
      </c>
      <c r="H857" s="62">
        <f t="shared" si="246"/>
        <v>0</v>
      </c>
      <c r="I857" s="62">
        <f t="shared" si="246"/>
        <v>95</v>
      </c>
      <c r="J857" s="62">
        <f t="shared" si="246"/>
        <v>179</v>
      </c>
      <c r="K857" s="62">
        <f t="shared" si="246"/>
        <v>427</v>
      </c>
      <c r="L857" s="62">
        <f t="shared" si="246"/>
        <v>1539.68757306</v>
      </c>
      <c r="M857" s="62">
        <f t="shared" si="246"/>
        <v>0</v>
      </c>
      <c r="N857" s="62">
        <f t="shared" si="246"/>
        <v>221.84353074000001</v>
      </c>
      <c r="O857" s="62">
        <f t="shared" si="246"/>
        <v>393.0364113</v>
      </c>
      <c r="P857" s="62">
        <f t="shared" si="246"/>
        <v>924.80763102000014</v>
      </c>
      <c r="Q857" s="20">
        <f t="shared" si="230"/>
        <v>0</v>
      </c>
      <c r="R857" s="20">
        <f t="shared" si="231"/>
        <v>0</v>
      </c>
    </row>
    <row r="858" spans="2:18" s="21" customFormat="1" ht="15" customHeight="1" x14ac:dyDescent="0.25">
      <c r="B858" s="61"/>
      <c r="C858" s="55" t="s">
        <v>15</v>
      </c>
      <c r="D858" s="23" t="s">
        <v>33</v>
      </c>
      <c r="E858" s="64">
        <f>[1]ДНХБ!W$155</f>
        <v>220</v>
      </c>
      <c r="F858" s="46">
        <f>[1]ДНХБ!EI$155</f>
        <v>616.49873999999988</v>
      </c>
      <c r="G858" s="47">
        <f>SUM(H858:K858)</f>
        <v>220</v>
      </c>
      <c r="H858" s="47">
        <f>[1]ДНХБ!G$155</f>
        <v>0</v>
      </c>
      <c r="I858" s="47">
        <f>[1]ДНХБ!K$155</f>
        <v>48</v>
      </c>
      <c r="J858" s="47">
        <f>[1]ДНХБ!O$155</f>
        <v>64</v>
      </c>
      <c r="K858" s="47">
        <f>[1]ДНХБ!V$155</f>
        <v>108</v>
      </c>
      <c r="L858" s="46">
        <f>SUM(M858:P858)</f>
        <v>616.49874</v>
      </c>
      <c r="M858" s="46">
        <f>[1]ДНХБ!BG$155</f>
        <v>0</v>
      </c>
      <c r="N858" s="46">
        <f>[1]ДНХБ!CA$155</f>
        <v>134.508816</v>
      </c>
      <c r="O858" s="46">
        <f>[1]ДНХБ!CU$155</f>
        <v>179.34508799999998</v>
      </c>
      <c r="P858" s="46">
        <f>[1]ДНХБ!ED$155</f>
        <v>302.644836</v>
      </c>
      <c r="Q858" s="20">
        <f t="shared" si="230"/>
        <v>0</v>
      </c>
      <c r="R858" s="20">
        <f t="shared" si="231"/>
        <v>0</v>
      </c>
    </row>
    <row r="859" spans="2:18" s="21" customFormat="1" ht="15" customHeight="1" x14ac:dyDescent="0.25">
      <c r="B859" s="61"/>
      <c r="C859" s="55" t="s">
        <v>16</v>
      </c>
      <c r="D859" s="23" t="s">
        <v>33</v>
      </c>
      <c r="E859" s="64">
        <f>[1]ДНХБ!W$156</f>
        <v>359</v>
      </c>
      <c r="F859" s="46">
        <f>[1]ДНХБ!EI$156</f>
        <v>667.08856578000007</v>
      </c>
      <c r="G859" s="47">
        <f>SUM(H859:K859)</f>
        <v>359</v>
      </c>
      <c r="H859" s="47">
        <f>[1]ДНХБ!G$156</f>
        <v>0</v>
      </c>
      <c r="I859" s="47">
        <f>[1]ДНХБ!K$156</f>
        <v>47</v>
      </c>
      <c r="J859" s="47">
        <f>[1]ДНХБ!O$156</f>
        <v>115</v>
      </c>
      <c r="K859" s="47">
        <f>[1]ДНХБ!V$156</f>
        <v>197</v>
      </c>
      <c r="L859" s="46">
        <f>SUM(M859:P859)</f>
        <v>667.08856578000007</v>
      </c>
      <c r="M859" s="46">
        <f>[1]ДНХБ!BG$156</f>
        <v>0</v>
      </c>
      <c r="N859" s="46">
        <f>[1]ДНХБ!CA$156</f>
        <v>87.33471474000001</v>
      </c>
      <c r="O859" s="46">
        <f>[1]ДНХБ!CU$156</f>
        <v>213.69132330000002</v>
      </c>
      <c r="P859" s="46">
        <f>[1]ДНХБ!ED$156</f>
        <v>366.06252774000006</v>
      </c>
      <c r="Q859" s="20">
        <f t="shared" si="230"/>
        <v>0</v>
      </c>
      <c r="R859" s="20">
        <f t="shared" si="231"/>
        <v>0</v>
      </c>
    </row>
    <row r="860" spans="2:18" s="21" customFormat="1" ht="15" customHeight="1" x14ac:dyDescent="0.25">
      <c r="B860" s="61"/>
      <c r="C860" s="55" t="s">
        <v>20</v>
      </c>
      <c r="D860" s="23" t="s">
        <v>33</v>
      </c>
      <c r="E860" s="64">
        <f>[1]ДНХБ!W$157</f>
        <v>24</v>
      </c>
      <c r="F860" s="46">
        <f>[1]ДНХБ!EI$157</f>
        <v>47.510807760000006</v>
      </c>
      <c r="G860" s="47">
        <f>SUM(H860:K860)</f>
        <v>24</v>
      </c>
      <c r="H860" s="47">
        <f>[1]ДНХБ!G$157</f>
        <v>0</v>
      </c>
      <c r="I860" s="47">
        <f>[1]ДНХБ!K$157</f>
        <v>0</v>
      </c>
      <c r="J860" s="47">
        <f>[1]ДНХБ!O$157</f>
        <v>0</v>
      </c>
      <c r="K860" s="47">
        <f>[1]ДНХБ!V$157</f>
        <v>24</v>
      </c>
      <c r="L860" s="46">
        <f>SUM(M860:P860)</f>
        <v>47.510807760000006</v>
      </c>
      <c r="M860" s="46">
        <f>[1]ДНХБ!BG$157</f>
        <v>0</v>
      </c>
      <c r="N860" s="46">
        <f>[1]ДНХБ!CA$157</f>
        <v>0</v>
      </c>
      <c r="O860" s="46">
        <f>[1]ДНХБ!CU$157</f>
        <v>0</v>
      </c>
      <c r="P860" s="46">
        <f>[1]ДНХБ!ED$157</f>
        <v>47.510807760000006</v>
      </c>
      <c r="Q860" s="20">
        <f t="shared" si="230"/>
        <v>0</v>
      </c>
      <c r="R860" s="20">
        <f t="shared" si="231"/>
        <v>0</v>
      </c>
    </row>
    <row r="861" spans="2:18" s="21" customFormat="1" ht="15" customHeight="1" x14ac:dyDescent="0.25">
      <c r="B861" s="61"/>
      <c r="C861" s="55" t="s">
        <v>21</v>
      </c>
      <c r="D861" s="23" t="s">
        <v>33</v>
      </c>
      <c r="E861" s="64">
        <f>[1]ДНХБ!W$158</f>
        <v>36</v>
      </c>
      <c r="F861" s="46">
        <f>[1]ДНХБ!EI$158</f>
        <v>93.38196348000001</v>
      </c>
      <c r="G861" s="47">
        <f>SUM(H861:K861)</f>
        <v>36</v>
      </c>
      <c r="H861" s="47">
        <f>[1]ДНХБ!G$158</f>
        <v>0</v>
      </c>
      <c r="I861" s="47">
        <f>[1]ДНХБ!K$158</f>
        <v>0</v>
      </c>
      <c r="J861" s="47">
        <f>[1]ДНХБ!O$158</f>
        <v>0</v>
      </c>
      <c r="K861" s="47">
        <f>[1]ДНХБ!V$158</f>
        <v>36</v>
      </c>
      <c r="L861" s="46">
        <f>SUM(M861:P861)</f>
        <v>93.38196348000001</v>
      </c>
      <c r="M861" s="46">
        <f>[1]ДНХБ!BG$158</f>
        <v>0</v>
      </c>
      <c r="N861" s="46">
        <f>[1]ДНХБ!CA$158</f>
        <v>0</v>
      </c>
      <c r="O861" s="46">
        <f>[1]ДНХБ!CU$158</f>
        <v>0</v>
      </c>
      <c r="P861" s="46">
        <f>[1]ДНХБ!ED$158</f>
        <v>93.38196348000001</v>
      </c>
      <c r="Q861" s="20">
        <f t="shared" si="230"/>
        <v>0</v>
      </c>
      <c r="R861" s="20">
        <f t="shared" si="231"/>
        <v>0</v>
      </c>
    </row>
    <row r="862" spans="2:18" s="21" customFormat="1" ht="15" customHeight="1" x14ac:dyDescent="0.25">
      <c r="B862" s="61"/>
      <c r="C862" s="55" t="s">
        <v>57</v>
      </c>
      <c r="D862" s="23" t="s">
        <v>33</v>
      </c>
      <c r="E862" s="64">
        <f>[1]ДНХБ!W$159</f>
        <v>62</v>
      </c>
      <c r="F862" s="46">
        <f>[1]ДНХБ!EI$159</f>
        <v>115.20749604000002</v>
      </c>
      <c r="G862" s="47">
        <f>SUM(H862:K862)</f>
        <v>62</v>
      </c>
      <c r="H862" s="47">
        <f>[1]ДНХБ!G$159</f>
        <v>0</v>
      </c>
      <c r="I862" s="47">
        <f>[1]ДНХБ!K$159</f>
        <v>0</v>
      </c>
      <c r="J862" s="47">
        <f>[1]ДНХБ!O$159</f>
        <v>0</v>
      </c>
      <c r="K862" s="47">
        <f>[1]ДНХБ!V$159</f>
        <v>62</v>
      </c>
      <c r="L862" s="46">
        <f>SUM(M862:P862)</f>
        <v>115.20749604000002</v>
      </c>
      <c r="M862" s="46">
        <f>[1]ДНХБ!BG$159</f>
        <v>0</v>
      </c>
      <c r="N862" s="46">
        <f>[1]ДНХБ!CA$159</f>
        <v>0</v>
      </c>
      <c r="O862" s="46">
        <f>[1]ДНХБ!CU$159</f>
        <v>0</v>
      </c>
      <c r="P862" s="46">
        <f>[1]ДНХБ!ED$159</f>
        <v>115.20749604000002</v>
      </c>
      <c r="Q862" s="20">
        <f t="shared" si="230"/>
        <v>0</v>
      </c>
      <c r="R862" s="20">
        <f t="shared" si="231"/>
        <v>0</v>
      </c>
    </row>
    <row r="863" spans="2:18" s="21" customFormat="1" ht="15" customHeight="1" x14ac:dyDescent="0.25">
      <c r="B863" s="61"/>
      <c r="C863" s="28" t="s">
        <v>36</v>
      </c>
      <c r="D863" s="29" t="s">
        <v>33</v>
      </c>
      <c r="E863" s="62">
        <f>E864+E865+E866</f>
        <v>1630</v>
      </c>
      <c r="F863" s="62">
        <f t="shared" ref="F863:P863" si="247">F864+F865+F866</f>
        <v>3651.9185599999996</v>
      </c>
      <c r="G863" s="62">
        <f t="shared" si="247"/>
        <v>1630</v>
      </c>
      <c r="H863" s="62">
        <f t="shared" si="247"/>
        <v>406</v>
      </c>
      <c r="I863" s="62">
        <f t="shared" si="247"/>
        <v>406</v>
      </c>
      <c r="J863" s="62">
        <f t="shared" si="247"/>
        <v>406</v>
      </c>
      <c r="K863" s="62">
        <f t="shared" si="247"/>
        <v>412</v>
      </c>
      <c r="L863" s="62">
        <f t="shared" si="247"/>
        <v>3651.9185599999992</v>
      </c>
      <c r="M863" s="62">
        <f t="shared" si="247"/>
        <v>995.06404799999973</v>
      </c>
      <c r="N863" s="62">
        <f t="shared" si="247"/>
        <v>995.06404799999973</v>
      </c>
      <c r="O863" s="62">
        <f t="shared" si="247"/>
        <v>995.06404799999973</v>
      </c>
      <c r="P863" s="62">
        <f t="shared" si="247"/>
        <v>666.72641599999997</v>
      </c>
      <c r="Q863" s="20">
        <f t="shared" si="230"/>
        <v>0</v>
      </c>
      <c r="R863" s="20">
        <f t="shared" si="231"/>
        <v>0</v>
      </c>
    </row>
    <row r="864" spans="2:18" s="21" customFormat="1" ht="15" customHeight="1" x14ac:dyDescent="0.25">
      <c r="B864" s="61"/>
      <c r="C864" s="36" t="s">
        <v>37</v>
      </c>
      <c r="D864" s="23" t="s">
        <v>33</v>
      </c>
      <c r="E864" s="64">
        <f>[1]ФАП!W$61</f>
        <v>528</v>
      </c>
      <c r="F864" s="46">
        <f>[1]ФАП!EP$61</f>
        <v>1171.8843140298507</v>
      </c>
      <c r="G864" s="47">
        <f>SUM(H864:K864)</f>
        <v>528</v>
      </c>
      <c r="H864" s="47">
        <f>[1]ФАП!G$61</f>
        <v>131</v>
      </c>
      <c r="I864" s="47">
        <f>[1]ФАП!K$61</f>
        <v>131</v>
      </c>
      <c r="J864" s="47">
        <f>[1]ФАП!O$61</f>
        <v>131</v>
      </c>
      <c r="K864" s="47">
        <f>[1]ФАП!V$61</f>
        <v>135</v>
      </c>
      <c r="L864" s="46">
        <f>M864+N864+O864+P864</f>
        <v>1171.8843140298507</v>
      </c>
      <c r="M864" s="46">
        <f>[1]ФАП!BN$61</f>
        <v>319.31159749253726</v>
      </c>
      <c r="N864" s="46">
        <f>[1]ФАП!CH$61</f>
        <v>319.31159749253726</v>
      </c>
      <c r="O864" s="46">
        <f>[1]ФАП!DB$61</f>
        <v>319.31159749253726</v>
      </c>
      <c r="P864" s="46">
        <f>[1]ФАП!EK$61</f>
        <v>213.94952155223879</v>
      </c>
      <c r="Q864" s="20">
        <f t="shared" si="230"/>
        <v>0</v>
      </c>
      <c r="R864" s="20">
        <f t="shared" si="231"/>
        <v>0</v>
      </c>
    </row>
    <row r="865" spans="2:18" s="21" customFormat="1" ht="15" customHeight="1" x14ac:dyDescent="0.25">
      <c r="B865" s="61"/>
      <c r="C865" s="36" t="s">
        <v>38</v>
      </c>
      <c r="D865" s="23" t="s">
        <v>33</v>
      </c>
      <c r="E865" s="64">
        <f>[1]ФАП!W$62</f>
        <v>526</v>
      </c>
      <c r="F865" s="46">
        <f>[1]ФАП!EP$62</f>
        <v>1171.8843140298507</v>
      </c>
      <c r="G865" s="47">
        <f>SUM(H865:K865)</f>
        <v>526</v>
      </c>
      <c r="H865" s="47">
        <f>[1]ФАП!G$62</f>
        <v>131</v>
      </c>
      <c r="I865" s="47">
        <f>[1]ФАП!K$62</f>
        <v>131</v>
      </c>
      <c r="J865" s="47">
        <f>[1]ФАП!O$62</f>
        <v>131</v>
      </c>
      <c r="K865" s="47">
        <f>[1]ФАП!V$62</f>
        <v>133</v>
      </c>
      <c r="L865" s="46">
        <f t="shared" ref="L865:L866" si="248">M865+N865+O865+P865</f>
        <v>1171.8843140298507</v>
      </c>
      <c r="M865" s="46">
        <f>[1]ФАП!BN$62</f>
        <v>319.31159749253726</v>
      </c>
      <c r="N865" s="46">
        <f>[1]ФАП!CH$62</f>
        <v>319.31159749253726</v>
      </c>
      <c r="O865" s="46">
        <f>[1]ФАП!DB$62</f>
        <v>319.31159749253726</v>
      </c>
      <c r="P865" s="46">
        <f>[1]ФАП!EK$62</f>
        <v>213.94952155223879</v>
      </c>
      <c r="Q865" s="20">
        <f t="shared" si="230"/>
        <v>0</v>
      </c>
      <c r="R865" s="20">
        <f t="shared" si="231"/>
        <v>0</v>
      </c>
    </row>
    <row r="866" spans="2:18" s="21" customFormat="1" ht="15" customHeight="1" x14ac:dyDescent="0.25">
      <c r="B866" s="61"/>
      <c r="C866" s="36" t="s">
        <v>39</v>
      </c>
      <c r="D866" s="23" t="s">
        <v>33</v>
      </c>
      <c r="E866" s="64">
        <f>[1]ФАП!W$63</f>
        <v>576</v>
      </c>
      <c r="F866" s="46">
        <f>[1]ФАП!EP$63</f>
        <v>1308.1499319402983</v>
      </c>
      <c r="G866" s="47">
        <f>SUM(H866:K866)</f>
        <v>576</v>
      </c>
      <c r="H866" s="47">
        <f>[1]ФАП!G$63</f>
        <v>144</v>
      </c>
      <c r="I866" s="47">
        <f>[1]ФАП!K$63</f>
        <v>144</v>
      </c>
      <c r="J866" s="47">
        <f>[1]ФАП!O$63</f>
        <v>144</v>
      </c>
      <c r="K866" s="47">
        <f>[1]ФАП!V$63</f>
        <v>144</v>
      </c>
      <c r="L866" s="46">
        <f t="shared" si="248"/>
        <v>1308.1499319402981</v>
      </c>
      <c r="M866" s="46">
        <f>[1]ФАП!BN$63</f>
        <v>356.44085301492527</v>
      </c>
      <c r="N866" s="46">
        <f>[1]ФАП!CH$63</f>
        <v>356.44085301492527</v>
      </c>
      <c r="O866" s="46">
        <f>[1]ФАП!DB$63</f>
        <v>356.44085301492527</v>
      </c>
      <c r="P866" s="46">
        <f>[1]ФАП!EK$63</f>
        <v>238.82737289552239</v>
      </c>
      <c r="Q866" s="20">
        <f t="shared" si="230"/>
        <v>0</v>
      </c>
      <c r="R866" s="20">
        <f t="shared" si="231"/>
        <v>0</v>
      </c>
    </row>
    <row r="867" spans="2:18" s="21" customFormat="1" ht="15" customHeight="1" x14ac:dyDescent="0.25">
      <c r="B867" s="61"/>
      <c r="C867" s="28" t="s">
        <v>40</v>
      </c>
      <c r="D867" s="29" t="s">
        <v>33</v>
      </c>
      <c r="E867" s="62">
        <f t="shared" ref="E867:P867" si="249">SUM(E868:E872)</f>
        <v>3534</v>
      </c>
      <c r="F867" s="62">
        <f t="shared" si="249"/>
        <v>1107.3244279999999</v>
      </c>
      <c r="G867" s="62">
        <f t="shared" si="249"/>
        <v>3534</v>
      </c>
      <c r="H867" s="62">
        <f t="shared" si="249"/>
        <v>698</v>
      </c>
      <c r="I867" s="62">
        <f t="shared" si="249"/>
        <v>698</v>
      </c>
      <c r="J867" s="62">
        <f t="shared" si="249"/>
        <v>697</v>
      </c>
      <c r="K867" s="62">
        <f t="shared" si="249"/>
        <v>1441</v>
      </c>
      <c r="L867" s="62">
        <f t="shared" si="249"/>
        <v>1107.3244279999999</v>
      </c>
      <c r="M867" s="62">
        <f t="shared" si="249"/>
        <v>209.85501599999995</v>
      </c>
      <c r="N867" s="62">
        <f t="shared" si="249"/>
        <v>209.85501599999995</v>
      </c>
      <c r="O867" s="62">
        <f t="shared" si="249"/>
        <v>209.38777999999996</v>
      </c>
      <c r="P867" s="62">
        <f t="shared" si="249"/>
        <v>478.22661599999986</v>
      </c>
      <c r="Q867" s="20">
        <f t="shared" si="230"/>
        <v>0</v>
      </c>
      <c r="R867" s="20">
        <f t="shared" si="231"/>
        <v>0</v>
      </c>
    </row>
    <row r="868" spans="2:18" s="21" customFormat="1" ht="15" customHeight="1" x14ac:dyDescent="0.25">
      <c r="B868" s="61"/>
      <c r="C868" s="37" t="s">
        <v>15</v>
      </c>
      <c r="D868" s="23" t="s">
        <v>33</v>
      </c>
      <c r="E868" s="64">
        <f>'[1]разовые без стом'!W$160</f>
        <v>1901</v>
      </c>
      <c r="F868" s="46">
        <f>'[1]разовые без стом'!EV$160</f>
        <v>686.64119999999991</v>
      </c>
      <c r="G868" s="47">
        <f>SUM(H868:K868)</f>
        <v>1901</v>
      </c>
      <c r="H868" s="47">
        <f>'[1]разовые без стом'!G$160</f>
        <v>290</v>
      </c>
      <c r="I868" s="47">
        <f>'[1]разовые без стом'!K$160</f>
        <v>290</v>
      </c>
      <c r="J868" s="47">
        <f>'[1]разовые без стом'!O$160</f>
        <v>288</v>
      </c>
      <c r="K868" s="47">
        <f>'[1]разовые без стом'!V$160</f>
        <v>1033</v>
      </c>
      <c r="L868" s="46">
        <f>SUM(M868:P868)</f>
        <v>686.64119999999991</v>
      </c>
      <c r="M868" s="46">
        <f>'[1]разовые без стом'!BP$160</f>
        <v>104.74799999999999</v>
      </c>
      <c r="N868" s="46">
        <f>'[1]разовые без стом'!CL$160</f>
        <v>104.74799999999999</v>
      </c>
      <c r="O868" s="46">
        <f>'[1]разовые без стом'!DH$160</f>
        <v>104.02559999999998</v>
      </c>
      <c r="P868" s="46">
        <f>'[1]разовые без стом'!EQ$160</f>
        <v>373.11959999999993</v>
      </c>
      <c r="Q868" s="20">
        <f t="shared" si="230"/>
        <v>0</v>
      </c>
      <c r="R868" s="20">
        <f t="shared" si="231"/>
        <v>0</v>
      </c>
    </row>
    <row r="869" spans="2:18" s="21" customFormat="1" ht="15" customHeight="1" x14ac:dyDescent="0.25">
      <c r="B869" s="61"/>
      <c r="C869" s="37" t="s">
        <v>16</v>
      </c>
      <c r="D869" s="23" t="s">
        <v>33</v>
      </c>
      <c r="E869" s="64">
        <f>'[1]разовые без стом'!W$161</f>
        <v>1080</v>
      </c>
      <c r="F869" s="46">
        <f>'[1]разовые без стом'!EV$161</f>
        <v>258.67295999999993</v>
      </c>
      <c r="G869" s="47">
        <f>SUM(H869:K869)</f>
        <v>1080</v>
      </c>
      <c r="H869" s="47">
        <f>'[1]разовые без стом'!G$161</f>
        <v>270</v>
      </c>
      <c r="I869" s="47">
        <f>'[1]разовые без стом'!K$161</f>
        <v>270</v>
      </c>
      <c r="J869" s="47">
        <f>'[1]разовые без стом'!O$161</f>
        <v>270</v>
      </c>
      <c r="K869" s="47">
        <f>'[1]разовые без стом'!V$161</f>
        <v>270</v>
      </c>
      <c r="L869" s="46">
        <f>SUM(M869:P869)</f>
        <v>258.67295999999993</v>
      </c>
      <c r="M869" s="46">
        <f>'[1]разовые без стом'!BP$161</f>
        <v>64.668239999999983</v>
      </c>
      <c r="N869" s="46">
        <f>'[1]разовые без стом'!CL$161</f>
        <v>64.668239999999983</v>
      </c>
      <c r="O869" s="46">
        <f>'[1]разовые без стом'!DH$161</f>
        <v>64.668239999999983</v>
      </c>
      <c r="P869" s="46">
        <f>'[1]разовые без стом'!EQ$161</f>
        <v>64.668239999999983</v>
      </c>
      <c r="Q869" s="20">
        <f t="shared" si="230"/>
        <v>0</v>
      </c>
      <c r="R869" s="20">
        <f t="shared" si="231"/>
        <v>0</v>
      </c>
    </row>
    <row r="870" spans="2:18" s="21" customFormat="1" ht="15" customHeight="1" x14ac:dyDescent="0.25">
      <c r="B870" s="61"/>
      <c r="C870" s="37" t="s">
        <v>41</v>
      </c>
      <c r="D870" s="23" t="s">
        <v>33</v>
      </c>
      <c r="E870" s="64">
        <f>'[1]разовые без стом'!W$162</f>
        <v>264</v>
      </c>
      <c r="F870" s="46">
        <f>'[1]разовые без стом'!EV$162</f>
        <v>88.267871999999983</v>
      </c>
      <c r="G870" s="47">
        <f>SUM(H870:K870)</f>
        <v>264</v>
      </c>
      <c r="H870" s="47">
        <f>'[1]разовые без стом'!G$162</f>
        <v>66</v>
      </c>
      <c r="I870" s="47">
        <f>'[1]разовые без стом'!K$162</f>
        <v>66</v>
      </c>
      <c r="J870" s="47">
        <f>'[1]разовые без стом'!O$162</f>
        <v>66</v>
      </c>
      <c r="K870" s="47">
        <f>'[1]разовые без стом'!V$162</f>
        <v>66</v>
      </c>
      <c r="L870" s="46">
        <f>SUM(M870:P870)</f>
        <v>88.267871999999983</v>
      </c>
      <c r="M870" s="46">
        <f>'[1]разовые без стом'!BP$162</f>
        <v>22.066967999999996</v>
      </c>
      <c r="N870" s="46">
        <f>'[1]разовые без стом'!CL$162</f>
        <v>22.066967999999996</v>
      </c>
      <c r="O870" s="46">
        <f>'[1]разовые без стом'!DH$162</f>
        <v>22.066967999999996</v>
      </c>
      <c r="P870" s="46">
        <f>'[1]разовые без стом'!EQ$162</f>
        <v>22.066967999999996</v>
      </c>
      <c r="Q870" s="20">
        <f t="shared" si="230"/>
        <v>0</v>
      </c>
      <c r="R870" s="20">
        <f t="shared" si="231"/>
        <v>0</v>
      </c>
    </row>
    <row r="871" spans="2:18" s="21" customFormat="1" ht="15" customHeight="1" x14ac:dyDescent="0.25">
      <c r="B871" s="61"/>
      <c r="C871" s="37" t="s">
        <v>20</v>
      </c>
      <c r="D871" s="23" t="s">
        <v>33</v>
      </c>
      <c r="E871" s="64">
        <f>'[1]разовые без стом'!W$163</f>
        <v>289</v>
      </c>
      <c r="F871" s="46">
        <f>'[1]разовые без стом'!EV$163</f>
        <v>73.742395999999999</v>
      </c>
      <c r="G871" s="47">
        <f>SUM(H871:K871)</f>
        <v>289</v>
      </c>
      <c r="H871" s="47">
        <f>'[1]разовые без стом'!G$163</f>
        <v>72</v>
      </c>
      <c r="I871" s="47">
        <f>'[1]разовые без стом'!K$163</f>
        <v>72</v>
      </c>
      <c r="J871" s="47">
        <f>'[1]разовые без стом'!O$163</f>
        <v>73</v>
      </c>
      <c r="K871" s="47">
        <f>'[1]разовые без стом'!V$163</f>
        <v>72</v>
      </c>
      <c r="L871" s="46">
        <f>SUM(M871:P871)</f>
        <v>73.742395999999985</v>
      </c>
      <c r="M871" s="46">
        <f>'[1]разовые без стом'!BP$163</f>
        <v>18.371807999999994</v>
      </c>
      <c r="N871" s="46">
        <f>'[1]разовые без стом'!CL$163</f>
        <v>18.371807999999998</v>
      </c>
      <c r="O871" s="46">
        <f>'[1]разовые без стом'!DH$163</f>
        <v>18.626971999999995</v>
      </c>
      <c r="P871" s="46">
        <f>'[1]разовые без стом'!EQ$163</f>
        <v>18.371807999999998</v>
      </c>
      <c r="Q871" s="20">
        <f t="shared" si="230"/>
        <v>0</v>
      </c>
      <c r="R871" s="20">
        <f t="shared" si="231"/>
        <v>0</v>
      </c>
    </row>
    <row r="872" spans="2:18" s="21" customFormat="1" ht="15" customHeight="1" x14ac:dyDescent="0.25">
      <c r="B872" s="61"/>
      <c r="C872" s="37" t="s">
        <v>57</v>
      </c>
      <c r="D872" s="23" t="s">
        <v>33</v>
      </c>
      <c r="E872" s="64">
        <f>'[1]разовые без стом'!W$164</f>
        <v>0</v>
      </c>
      <c r="F872" s="46">
        <f>'[1]разовые без стом'!EV$164</f>
        <v>0</v>
      </c>
      <c r="G872" s="47">
        <f>SUM(H872:K872)</f>
        <v>0</v>
      </c>
      <c r="H872" s="47">
        <f>'[1]разовые без стом'!G$164</f>
        <v>0</v>
      </c>
      <c r="I872" s="47">
        <f>'[1]разовые без стом'!K$164</f>
        <v>0</v>
      </c>
      <c r="J872" s="47">
        <f>'[1]разовые без стом'!O$164</f>
        <v>0</v>
      </c>
      <c r="K872" s="47">
        <f>'[1]разовые без стом'!V$164</f>
        <v>0</v>
      </c>
      <c r="L872" s="46">
        <f>SUM(M872:P872)</f>
        <v>0</v>
      </c>
      <c r="M872" s="46">
        <f>'[1]разовые без стом'!BP$164</f>
        <v>0</v>
      </c>
      <c r="N872" s="46">
        <f>'[1]разовые без стом'!CL$164</f>
        <v>0</v>
      </c>
      <c r="O872" s="46">
        <f>'[1]разовые без стом'!DH$164</f>
        <v>0</v>
      </c>
      <c r="P872" s="46">
        <f>'[1]разовые без стом'!EQ$164</f>
        <v>0</v>
      </c>
      <c r="Q872" s="20">
        <f t="shared" si="230"/>
        <v>0</v>
      </c>
      <c r="R872" s="20">
        <f t="shared" si="231"/>
        <v>0</v>
      </c>
    </row>
    <row r="873" spans="2:18" s="21" customFormat="1" ht="15" customHeight="1" x14ac:dyDescent="0.25">
      <c r="B873" s="61"/>
      <c r="C873" s="28" t="s">
        <v>42</v>
      </c>
      <c r="D873" s="29" t="s">
        <v>33</v>
      </c>
      <c r="E873" s="62">
        <f>SUM(E874:E880)</f>
        <v>1877</v>
      </c>
      <c r="F873" s="62">
        <f t="shared" ref="F873:P873" si="250">SUM(F874:F880)</f>
        <v>232.25784000000002</v>
      </c>
      <c r="G873" s="62">
        <f t="shared" si="250"/>
        <v>1877</v>
      </c>
      <c r="H873" s="62">
        <f t="shared" si="250"/>
        <v>467</v>
      </c>
      <c r="I873" s="62">
        <f t="shared" si="250"/>
        <v>472</v>
      </c>
      <c r="J873" s="62">
        <f t="shared" si="250"/>
        <v>470</v>
      </c>
      <c r="K873" s="62">
        <f t="shared" si="250"/>
        <v>468</v>
      </c>
      <c r="L873" s="62">
        <f t="shared" si="250"/>
        <v>232.25784000000002</v>
      </c>
      <c r="M873" s="62">
        <f t="shared" si="250"/>
        <v>57.819047999999995</v>
      </c>
      <c r="N873" s="62">
        <f t="shared" si="250"/>
        <v>58.451832000000003</v>
      </c>
      <c r="O873" s="62">
        <f t="shared" si="250"/>
        <v>58.119804000000002</v>
      </c>
      <c r="P873" s="62">
        <f t="shared" si="250"/>
        <v>57.867156000000001</v>
      </c>
      <c r="Q873" s="20">
        <f t="shared" si="230"/>
        <v>0</v>
      </c>
      <c r="R873" s="20">
        <f t="shared" si="231"/>
        <v>0</v>
      </c>
    </row>
    <row r="874" spans="2:18" s="21" customFormat="1" ht="15" customHeight="1" x14ac:dyDescent="0.25">
      <c r="B874" s="61"/>
      <c r="C874" s="35" t="s">
        <v>16</v>
      </c>
      <c r="D874" s="23" t="s">
        <v>33</v>
      </c>
      <c r="E874" s="64">
        <f>[1]иные!W$195</f>
        <v>516</v>
      </c>
      <c r="F874" s="46">
        <f>[1]иные!EK$195</f>
        <v>52.96636800000001</v>
      </c>
      <c r="G874" s="47">
        <f>SUM(H874:K874)</f>
        <v>516</v>
      </c>
      <c r="H874" s="47">
        <f>[1]иные!G$195</f>
        <v>129</v>
      </c>
      <c r="I874" s="47">
        <f>[1]иные!K$195</f>
        <v>129</v>
      </c>
      <c r="J874" s="47">
        <f>[1]иные!O$195</f>
        <v>129</v>
      </c>
      <c r="K874" s="47">
        <f>[1]иные!V$195</f>
        <v>129</v>
      </c>
      <c r="L874" s="46">
        <f>SUM(M874:P874)</f>
        <v>52.96636800000001</v>
      </c>
      <c r="M874" s="46">
        <f>[1]иные!BI$195</f>
        <v>13.241592000000002</v>
      </c>
      <c r="N874" s="46">
        <f>[1]иные!CC$195</f>
        <v>13.241592000000002</v>
      </c>
      <c r="O874" s="46">
        <f>[1]иные!CW$195</f>
        <v>13.241592000000002</v>
      </c>
      <c r="P874" s="46">
        <f>[1]иные!EF$195</f>
        <v>13.241592000000002</v>
      </c>
      <c r="Q874" s="20">
        <f t="shared" si="230"/>
        <v>0</v>
      </c>
      <c r="R874" s="20">
        <f t="shared" si="231"/>
        <v>0</v>
      </c>
    </row>
    <row r="875" spans="2:18" s="21" customFormat="1" ht="15" customHeight="1" x14ac:dyDescent="0.25">
      <c r="B875" s="61"/>
      <c r="C875" s="35" t="s">
        <v>15</v>
      </c>
      <c r="D875" s="23" t="s">
        <v>33</v>
      </c>
      <c r="E875" s="64">
        <f>[1]иные!W$196</f>
        <v>170</v>
      </c>
      <c r="F875" s="46">
        <f>[1]иные!EK$196</f>
        <v>26.316000000000003</v>
      </c>
      <c r="G875" s="47">
        <f t="shared" ref="G875:G880" si="251">SUM(H875:K875)</f>
        <v>170</v>
      </c>
      <c r="H875" s="47">
        <f>[1]иные!G$196</f>
        <v>43</v>
      </c>
      <c r="I875" s="47">
        <f>[1]иные!K$196</f>
        <v>43</v>
      </c>
      <c r="J875" s="47">
        <f>[1]иные!O$196</f>
        <v>42</v>
      </c>
      <c r="K875" s="47">
        <f>[1]иные!V$196</f>
        <v>42</v>
      </c>
      <c r="L875" s="46">
        <f t="shared" ref="L875:L880" si="252">SUM(M875:P875)</f>
        <v>26.315999999999999</v>
      </c>
      <c r="M875" s="46">
        <f>[1]иные!BI$196</f>
        <v>6.6563999999999997</v>
      </c>
      <c r="N875" s="46">
        <f>[1]иные!CC$196</f>
        <v>6.6563999999999997</v>
      </c>
      <c r="O875" s="46">
        <f>[1]иные!CW$196</f>
        <v>6.5015999999999998</v>
      </c>
      <c r="P875" s="46">
        <f>[1]иные!EF$196</f>
        <v>6.5015999999999998</v>
      </c>
      <c r="Q875" s="20">
        <f t="shared" si="230"/>
        <v>0</v>
      </c>
      <c r="R875" s="20">
        <f t="shared" si="231"/>
        <v>0</v>
      </c>
    </row>
    <row r="876" spans="2:18" s="21" customFormat="1" ht="15" customHeight="1" x14ac:dyDescent="0.25">
      <c r="B876" s="61"/>
      <c r="C876" s="35" t="s">
        <v>18</v>
      </c>
      <c r="D876" s="23" t="s">
        <v>33</v>
      </c>
      <c r="E876" s="64">
        <f>[1]иные!W$197</f>
        <v>288</v>
      </c>
      <c r="F876" s="46">
        <f>[1]иные!EK$197</f>
        <v>44.381952000000005</v>
      </c>
      <c r="G876" s="47">
        <f t="shared" si="251"/>
        <v>288</v>
      </c>
      <c r="H876" s="47">
        <f>[1]иные!G$197</f>
        <v>72</v>
      </c>
      <c r="I876" s="47">
        <f>[1]иные!K$197</f>
        <v>72</v>
      </c>
      <c r="J876" s="47">
        <f>[1]иные!O$197</f>
        <v>72</v>
      </c>
      <c r="K876" s="47">
        <f>[1]иные!V$197</f>
        <v>72</v>
      </c>
      <c r="L876" s="46">
        <f t="shared" si="252"/>
        <v>44.381952000000005</v>
      </c>
      <c r="M876" s="46">
        <f>[1]иные!BI$197</f>
        <v>11.095488000000001</v>
      </c>
      <c r="N876" s="46">
        <f>[1]иные!CC$197</f>
        <v>11.095488000000001</v>
      </c>
      <c r="O876" s="46">
        <f>[1]иные!CW$197</f>
        <v>11.095488000000001</v>
      </c>
      <c r="P876" s="46">
        <f>[1]иные!EF$197</f>
        <v>11.095488000000001</v>
      </c>
      <c r="Q876" s="20">
        <f t="shared" si="230"/>
        <v>0</v>
      </c>
      <c r="R876" s="20">
        <f t="shared" si="231"/>
        <v>0</v>
      </c>
    </row>
    <row r="877" spans="2:18" s="21" customFormat="1" ht="15" customHeight="1" x14ac:dyDescent="0.25">
      <c r="B877" s="61"/>
      <c r="C877" s="35" t="s">
        <v>20</v>
      </c>
      <c r="D877" s="23" t="s">
        <v>33</v>
      </c>
      <c r="E877" s="64">
        <f>[1]иные!W$198</f>
        <v>169</v>
      </c>
      <c r="F877" s="46">
        <f>[1]иные!EK$198</f>
        <v>18.481163999999996</v>
      </c>
      <c r="G877" s="47">
        <f t="shared" si="251"/>
        <v>169</v>
      </c>
      <c r="H877" s="47">
        <f>[1]иные!G$198</f>
        <v>42</v>
      </c>
      <c r="I877" s="47">
        <f>[1]иные!K$198</f>
        <v>42</v>
      </c>
      <c r="J877" s="47">
        <f>[1]иные!O$198</f>
        <v>43</v>
      </c>
      <c r="K877" s="47">
        <f>[1]иные!V$198</f>
        <v>42</v>
      </c>
      <c r="L877" s="46">
        <f t="shared" si="252"/>
        <v>18.481164</v>
      </c>
      <c r="M877" s="46">
        <f>[1]иные!BI$198</f>
        <v>4.5929519999999995</v>
      </c>
      <c r="N877" s="46">
        <f>[1]иные!CC$198</f>
        <v>4.5929519999999995</v>
      </c>
      <c r="O877" s="46">
        <f>[1]иные!CW$198</f>
        <v>4.7023079999999995</v>
      </c>
      <c r="P877" s="46">
        <f>[1]иные!EF$198</f>
        <v>4.5929519999999995</v>
      </c>
      <c r="Q877" s="20">
        <f t="shared" si="230"/>
        <v>0</v>
      </c>
      <c r="R877" s="20">
        <f t="shared" si="231"/>
        <v>0</v>
      </c>
    </row>
    <row r="878" spans="2:18" s="21" customFormat="1" ht="15" customHeight="1" x14ac:dyDescent="0.25">
      <c r="B878" s="61"/>
      <c r="C878" s="35" t="s">
        <v>23</v>
      </c>
      <c r="D878" s="23" t="s">
        <v>33</v>
      </c>
      <c r="E878" s="64">
        <f>[1]иные!W$199</f>
        <v>430</v>
      </c>
      <c r="F878" s="46">
        <f>[1]иные!EK$199</f>
        <v>52.363679999999988</v>
      </c>
      <c r="G878" s="47">
        <f t="shared" si="251"/>
        <v>430</v>
      </c>
      <c r="H878" s="47">
        <f>[1]иные!G$199</f>
        <v>106</v>
      </c>
      <c r="I878" s="47">
        <f>[1]иные!K$199</f>
        <v>108</v>
      </c>
      <c r="J878" s="47">
        <f>[1]иные!O$199</f>
        <v>108</v>
      </c>
      <c r="K878" s="47">
        <f>[1]иные!V$199</f>
        <v>108</v>
      </c>
      <c r="L878" s="46">
        <f t="shared" si="252"/>
        <v>52.363679999999988</v>
      </c>
      <c r="M878" s="46">
        <f>[1]иные!BI$199</f>
        <v>12.908255999999998</v>
      </c>
      <c r="N878" s="46">
        <f>[1]иные!CC$199</f>
        <v>13.151807999999997</v>
      </c>
      <c r="O878" s="46">
        <f>[1]иные!CW$199</f>
        <v>13.151807999999997</v>
      </c>
      <c r="P878" s="46">
        <f>[1]иные!EF$199</f>
        <v>13.151807999999997</v>
      </c>
      <c r="Q878" s="20">
        <f t="shared" ref="Q878:Q942" si="253">E878-G878</f>
        <v>0</v>
      </c>
      <c r="R878" s="20">
        <f t="shared" ref="R878:R942" si="254">F878-L878</f>
        <v>0</v>
      </c>
    </row>
    <row r="879" spans="2:18" s="21" customFormat="1" ht="15" customHeight="1" x14ac:dyDescent="0.25">
      <c r="B879" s="61"/>
      <c r="C879" s="35" t="s">
        <v>21</v>
      </c>
      <c r="D879" s="23" t="s">
        <v>33</v>
      </c>
      <c r="E879" s="64">
        <f>[1]иные!W$200</f>
        <v>161</v>
      </c>
      <c r="F879" s="46">
        <f>[1]иные!EK$200</f>
        <v>23.070012000000002</v>
      </c>
      <c r="G879" s="47">
        <f t="shared" si="251"/>
        <v>161</v>
      </c>
      <c r="H879" s="47">
        <f>[1]иные!G$200</f>
        <v>40</v>
      </c>
      <c r="I879" s="47">
        <f>[1]иные!K$200</f>
        <v>42</v>
      </c>
      <c r="J879" s="47">
        <f>[1]иные!O$200</f>
        <v>40</v>
      </c>
      <c r="K879" s="47">
        <f>[1]иные!V$200</f>
        <v>39</v>
      </c>
      <c r="L879" s="46">
        <f t="shared" si="252"/>
        <v>23.070012000000006</v>
      </c>
      <c r="M879" s="46">
        <f>[1]иные!BI$200</f>
        <v>5.7316800000000008</v>
      </c>
      <c r="N879" s="46">
        <f>[1]иные!CC$200</f>
        <v>6.0182640000000003</v>
      </c>
      <c r="O879" s="46">
        <f>[1]иные!CW$200</f>
        <v>5.7316800000000008</v>
      </c>
      <c r="P879" s="46">
        <f>[1]иные!EF$200</f>
        <v>5.5883880000000001</v>
      </c>
      <c r="Q879" s="20">
        <f t="shared" si="253"/>
        <v>0</v>
      </c>
      <c r="R879" s="20">
        <f t="shared" si="254"/>
        <v>0</v>
      </c>
    </row>
    <row r="880" spans="2:18" s="21" customFormat="1" ht="15" customHeight="1" x14ac:dyDescent="0.25">
      <c r="B880" s="61"/>
      <c r="C880" s="35" t="s">
        <v>57</v>
      </c>
      <c r="D880" s="23" t="s">
        <v>33</v>
      </c>
      <c r="E880" s="64">
        <f>[1]иные!W$201</f>
        <v>143</v>
      </c>
      <c r="F880" s="46">
        <f>[1]иные!EK$201</f>
        <v>14.678664000000003</v>
      </c>
      <c r="G880" s="47">
        <f t="shared" si="251"/>
        <v>143</v>
      </c>
      <c r="H880" s="47">
        <f>[1]иные!G$201</f>
        <v>35</v>
      </c>
      <c r="I880" s="47">
        <f>[1]иные!K$201</f>
        <v>36</v>
      </c>
      <c r="J880" s="47">
        <f>[1]иные!O$201</f>
        <v>36</v>
      </c>
      <c r="K880" s="47">
        <f>[1]иные!V$201</f>
        <v>36</v>
      </c>
      <c r="L880" s="46">
        <f t="shared" si="252"/>
        <v>14.678664000000001</v>
      </c>
      <c r="M880" s="46">
        <f>[1]иные!BI$201</f>
        <v>3.5926800000000001</v>
      </c>
      <c r="N880" s="46">
        <f>[1]иные!CC$201</f>
        <v>3.6953280000000008</v>
      </c>
      <c r="O880" s="46">
        <f>[1]иные!CW$201</f>
        <v>3.6953280000000008</v>
      </c>
      <c r="P880" s="46">
        <f>[1]иные!EF$201</f>
        <v>3.6953280000000008</v>
      </c>
      <c r="Q880" s="20">
        <f t="shared" si="253"/>
        <v>0</v>
      </c>
      <c r="R880" s="20">
        <f t="shared" si="254"/>
        <v>0</v>
      </c>
    </row>
    <row r="881" spans="2:18" s="21" customFormat="1" ht="15" customHeight="1" x14ac:dyDescent="0.25">
      <c r="B881" s="61"/>
      <c r="C881" s="28" t="s">
        <v>43</v>
      </c>
      <c r="D881" s="29" t="s">
        <v>33</v>
      </c>
      <c r="E881" s="62">
        <f>E882+E883</f>
        <v>296</v>
      </c>
      <c r="F881" s="62">
        <f t="shared" ref="F881:P881" si="255">F882+F883</f>
        <v>212.88377087999999</v>
      </c>
      <c r="G881" s="62">
        <f t="shared" si="255"/>
        <v>296</v>
      </c>
      <c r="H881" s="62">
        <f t="shared" si="255"/>
        <v>54</v>
      </c>
      <c r="I881" s="62">
        <f t="shared" si="255"/>
        <v>54</v>
      </c>
      <c r="J881" s="62">
        <f t="shared" si="255"/>
        <v>54</v>
      </c>
      <c r="K881" s="62">
        <f t="shared" si="255"/>
        <v>134</v>
      </c>
      <c r="L881" s="62">
        <f t="shared" si="255"/>
        <v>212.88377087999996</v>
      </c>
      <c r="M881" s="62">
        <f t="shared" si="255"/>
        <v>38.574835199999995</v>
      </c>
      <c r="N881" s="62">
        <f t="shared" si="255"/>
        <v>38.574835199999995</v>
      </c>
      <c r="O881" s="62">
        <f t="shared" si="255"/>
        <v>38.574835199999995</v>
      </c>
      <c r="P881" s="62">
        <f t="shared" si="255"/>
        <v>97.159265279999971</v>
      </c>
      <c r="Q881" s="20">
        <f t="shared" si="253"/>
        <v>0</v>
      </c>
      <c r="R881" s="20">
        <f t="shared" si="254"/>
        <v>0</v>
      </c>
    </row>
    <row r="882" spans="2:18" s="21" customFormat="1" ht="15" customHeight="1" x14ac:dyDescent="0.25">
      <c r="B882" s="61"/>
      <c r="C882" s="37" t="s">
        <v>44</v>
      </c>
      <c r="D882" s="23" t="s">
        <v>33</v>
      </c>
      <c r="E882" s="64">
        <f>'[1]проф.пос. по стом. '!W$44</f>
        <v>123</v>
      </c>
      <c r="F882" s="46">
        <f>'[1]проф.пос. по стом. '!FB$44</f>
        <v>90.994337279999996</v>
      </c>
      <c r="G882" s="47">
        <f>SUM(H882:K882)</f>
        <v>123</v>
      </c>
      <c r="H882" s="47">
        <f>'[1]проф.пос. по стом. '!G$44</f>
        <v>15</v>
      </c>
      <c r="I882" s="47">
        <f>'[1]проф.пос. по стом. '!K$44</f>
        <v>15</v>
      </c>
      <c r="J882" s="47">
        <f>'[1]проф.пос. по стом. '!O$44</f>
        <v>15</v>
      </c>
      <c r="K882" s="47">
        <f>'[1]проф.пос. по стом. '!V$44</f>
        <v>78</v>
      </c>
      <c r="L882" s="46">
        <f>SUM(M882:P882)</f>
        <v>90.994337279999982</v>
      </c>
      <c r="M882" s="46">
        <f>'[1]проф.пос. по стом. '!BZ$44</f>
        <v>11.096870399999998</v>
      </c>
      <c r="N882" s="46">
        <f>'[1]проф.пос. по стом. '!CT$44</f>
        <v>11.096870399999998</v>
      </c>
      <c r="O882" s="46">
        <f>'[1]проф.пос. по стом. '!DN$44</f>
        <v>11.096870399999998</v>
      </c>
      <c r="P882" s="46">
        <f>'[1]проф.пос. по стом. '!EW$44</f>
        <v>57.703726079999988</v>
      </c>
      <c r="Q882" s="20">
        <f t="shared" si="253"/>
        <v>0</v>
      </c>
      <c r="R882" s="20">
        <f t="shared" si="254"/>
        <v>0</v>
      </c>
    </row>
    <row r="883" spans="2:18" s="21" customFormat="1" ht="15" customHeight="1" x14ac:dyDescent="0.25">
      <c r="B883" s="61"/>
      <c r="C883" s="37" t="s">
        <v>45</v>
      </c>
      <c r="D883" s="23" t="s">
        <v>33</v>
      </c>
      <c r="E883" s="64">
        <f>'[1]проф.пос. по стом. '!W$45</f>
        <v>173</v>
      </c>
      <c r="F883" s="46">
        <f>'[1]проф.пос. по стом. '!FB$45</f>
        <v>121.88943359999998</v>
      </c>
      <c r="G883" s="47">
        <f>SUM(H883:K883)</f>
        <v>173</v>
      </c>
      <c r="H883" s="47">
        <f>'[1]проф.пос. по стом. '!G$45</f>
        <v>39</v>
      </c>
      <c r="I883" s="47">
        <f>'[1]проф.пос. по стом. '!K$45</f>
        <v>39</v>
      </c>
      <c r="J883" s="47">
        <f>'[1]проф.пос. по стом. '!O$45</f>
        <v>39</v>
      </c>
      <c r="K883" s="47">
        <f>'[1]проф.пос. по стом. '!V$45</f>
        <v>56</v>
      </c>
      <c r="L883" s="46">
        <f>SUM(M883:P883)</f>
        <v>121.88943359999998</v>
      </c>
      <c r="M883" s="46">
        <f>'[1]проф.пос. по стом. '!BZ$45</f>
        <v>27.477964799999995</v>
      </c>
      <c r="N883" s="46">
        <f>'[1]проф.пос. по стом. '!CT$45</f>
        <v>27.477964799999995</v>
      </c>
      <c r="O883" s="46">
        <f>'[1]проф.пос. по стом. '!DN$45</f>
        <v>27.477964799999995</v>
      </c>
      <c r="P883" s="46">
        <f>'[1]проф.пос. по стом. '!EW$45</f>
        <v>39.45553919999999</v>
      </c>
      <c r="Q883" s="20">
        <f t="shared" si="253"/>
        <v>0</v>
      </c>
      <c r="R883" s="20">
        <f t="shared" si="254"/>
        <v>0</v>
      </c>
    </row>
    <row r="884" spans="2:18" s="21" customFormat="1" ht="15" customHeight="1" x14ac:dyDescent="0.25">
      <c r="B884" s="61"/>
      <c r="C884" s="28" t="s">
        <v>46</v>
      </c>
      <c r="D884" s="29" t="s">
        <v>33</v>
      </c>
      <c r="E884" s="62">
        <f>'[2]ПМО взр'!BG$1006</f>
        <v>632</v>
      </c>
      <c r="F884" s="33">
        <f>'[2]ПМО взр'!NZ$1006</f>
        <v>1838.4716800000001</v>
      </c>
      <c r="G884" s="48">
        <f>H884+I884+J884+K884</f>
        <v>632</v>
      </c>
      <c r="H884" s="48">
        <f>'[2]ПМО взр'!N$1006</f>
        <v>188</v>
      </c>
      <c r="I884" s="48">
        <f>'[2]ПМО взр'!Z$1006</f>
        <v>120</v>
      </c>
      <c r="J884" s="48">
        <f>'[2]ПМО взр'!AL$1006</f>
        <v>214</v>
      </c>
      <c r="K884" s="48">
        <f>'[2]ПМО взр'!BD$1006</f>
        <v>110</v>
      </c>
      <c r="L884" s="33">
        <f>M884+N884+O884+P884</f>
        <v>1838.4716799999999</v>
      </c>
      <c r="M884" s="33">
        <f>'[2]ПМО взр'!FI$1006</f>
        <v>555.73511999999994</v>
      </c>
      <c r="N884" s="33">
        <f>'[2]ПМО взр'!HQ$1006</f>
        <v>358.16880000000003</v>
      </c>
      <c r="O884" s="33">
        <f>'[2]ПМО взр'!JY$1006</f>
        <v>629.52635999999995</v>
      </c>
      <c r="P884" s="33">
        <f>'[2]ПМО взр'!NK$1006</f>
        <v>295.0413999999999</v>
      </c>
      <c r="Q884" s="20">
        <f t="shared" si="253"/>
        <v>0</v>
      </c>
      <c r="R884" s="20">
        <f t="shared" si="254"/>
        <v>0</v>
      </c>
    </row>
    <row r="885" spans="2:18" s="21" customFormat="1" ht="15" customHeight="1" x14ac:dyDescent="0.25">
      <c r="B885" s="61"/>
      <c r="C885" s="28" t="s">
        <v>47</v>
      </c>
      <c r="D885" s="29" t="s">
        <v>33</v>
      </c>
      <c r="E885" s="62">
        <f>'[2]Проф.МО дети  '!V$395</f>
        <v>1228</v>
      </c>
      <c r="F885" s="33">
        <f>'[2]Проф.МО дети  '!ED$395</f>
        <v>4485.3984178480905</v>
      </c>
      <c r="G885" s="71">
        <f t="shared" ref="G885:G891" si="256">H885+I885+J885+K885</f>
        <v>1228</v>
      </c>
      <c r="H885" s="48">
        <f>'[2]Проф.МО дети  '!G$395</f>
        <v>320</v>
      </c>
      <c r="I885" s="48">
        <f>'[2]Проф.МО дети  '!K$395</f>
        <v>380</v>
      </c>
      <c r="J885" s="48">
        <f>'[2]Проф.МО дети  '!O$395</f>
        <v>296</v>
      </c>
      <c r="K885" s="48">
        <f>'[2]Проф.МО дети  '!U$395</f>
        <v>232</v>
      </c>
      <c r="L885" s="33">
        <f t="shared" ref="L885:L891" si="257">M885+N885+O885+P885</f>
        <v>4485.3984178480905</v>
      </c>
      <c r="M885" s="33">
        <f>'[2]Проф.МО дети  '!BG$395</f>
        <v>1186.5885271021375</v>
      </c>
      <c r="N885" s="33">
        <f>'[2]Проф.МО дети  '!CA$395</f>
        <v>1621.3142177987534</v>
      </c>
      <c r="O885" s="33">
        <f>'[2]Проф.МО дети  '!CU$395</f>
        <v>980.72511155486143</v>
      </c>
      <c r="P885" s="33">
        <f>'[2]Проф.МО дети  '!DY$395</f>
        <v>696.77056139233775</v>
      </c>
      <c r="Q885" s="20">
        <f t="shared" si="253"/>
        <v>0</v>
      </c>
      <c r="R885" s="20">
        <f t="shared" si="254"/>
        <v>0</v>
      </c>
    </row>
    <row r="886" spans="2:18" s="21" customFormat="1" ht="15" customHeight="1" x14ac:dyDescent="0.25">
      <c r="B886" s="61"/>
      <c r="C886" s="28" t="s">
        <v>48</v>
      </c>
      <c r="D886" s="29" t="s">
        <v>33</v>
      </c>
      <c r="E886" s="62">
        <f>'[2]ДДС ТЖС'!V$92</f>
        <v>85</v>
      </c>
      <c r="F886" s="33">
        <f>'[2]ДДС ТЖС'!EF$92</f>
        <v>908.24008381600015</v>
      </c>
      <c r="G886" s="71">
        <f t="shared" si="256"/>
        <v>85</v>
      </c>
      <c r="H886" s="48">
        <f>'[2]ДДС ТЖС'!G$92</f>
        <v>0</v>
      </c>
      <c r="I886" s="48">
        <f>'[2]ДДС ТЖС'!K$92</f>
        <v>85</v>
      </c>
      <c r="J886" s="48">
        <f>'[2]ДДС ТЖС'!O$92</f>
        <v>0</v>
      </c>
      <c r="K886" s="48">
        <f>'[2]ДДС ТЖС'!U$92</f>
        <v>0</v>
      </c>
      <c r="L886" s="33">
        <f t="shared" si="257"/>
        <v>908.24008381600015</v>
      </c>
      <c r="M886" s="33">
        <f>'[2]ДДС ТЖС'!BI$92</f>
        <v>0</v>
      </c>
      <c r="N886" s="33">
        <f>'[2]ДДС ТЖС'!CC$92</f>
        <v>908.24008381600015</v>
      </c>
      <c r="O886" s="33">
        <f>'[2]ДДС ТЖС'!CW$92</f>
        <v>0</v>
      </c>
      <c r="P886" s="33">
        <f>'[2]ДДС ТЖС'!EA$92</f>
        <v>0</v>
      </c>
      <c r="Q886" s="20">
        <f t="shared" si="253"/>
        <v>0</v>
      </c>
      <c r="R886" s="20">
        <f t="shared" si="254"/>
        <v>0</v>
      </c>
    </row>
    <row r="887" spans="2:18" s="21" customFormat="1" ht="15" customHeight="1" x14ac:dyDescent="0.25">
      <c r="B887" s="61"/>
      <c r="C887" s="28" t="s">
        <v>49</v>
      </c>
      <c r="D887" s="29" t="s">
        <v>33</v>
      </c>
      <c r="E887" s="62">
        <f>'[2]ДДС опека'!V$91</f>
        <v>70</v>
      </c>
      <c r="F887" s="33">
        <f>'[2]ДДС опека'!EH$91</f>
        <v>731.65508267200028</v>
      </c>
      <c r="G887" s="71">
        <f t="shared" si="256"/>
        <v>70</v>
      </c>
      <c r="H887" s="48">
        <f>'[2]ДДС опека'!G$91</f>
        <v>63</v>
      </c>
      <c r="I887" s="48">
        <f>'[2]ДДС опека'!K$91</f>
        <v>0</v>
      </c>
      <c r="J887" s="48">
        <f>'[2]ДДС опека'!O$91</f>
        <v>0</v>
      </c>
      <c r="K887" s="48">
        <f>'[2]ДДС опека'!U$91</f>
        <v>7</v>
      </c>
      <c r="L887" s="33">
        <f t="shared" si="257"/>
        <v>731.65508267200016</v>
      </c>
      <c r="M887" s="33">
        <f>'[2]ДДС опека'!BI$91</f>
        <v>656.78912640480019</v>
      </c>
      <c r="N887" s="33">
        <f>'[2]ДДС опека'!CC$91</f>
        <v>0</v>
      </c>
      <c r="O887" s="33">
        <f>'[2]ДДС опека'!CW$91</f>
        <v>0</v>
      </c>
      <c r="P887" s="33">
        <f>'[2]ДДС опека'!EA$91</f>
        <v>74.865956267200005</v>
      </c>
      <c r="Q887" s="20">
        <f t="shared" si="253"/>
        <v>0</v>
      </c>
      <c r="R887" s="20">
        <f t="shared" si="254"/>
        <v>0</v>
      </c>
    </row>
    <row r="888" spans="2:18" s="21" customFormat="1" ht="15" customHeight="1" x14ac:dyDescent="0.25">
      <c r="B888" s="61"/>
      <c r="C888" s="28" t="s">
        <v>50</v>
      </c>
      <c r="D888" s="29" t="s">
        <v>33</v>
      </c>
      <c r="E888" s="62">
        <f>'[2]ДВН1Этап новый '!BG$833</f>
        <v>1767</v>
      </c>
      <c r="F888" s="33">
        <f>'[2]ДВН1Этап новый '!OB$833</f>
        <v>7212.717200000001</v>
      </c>
      <c r="G888" s="48">
        <f>H888+I888+J888+K888</f>
        <v>1767</v>
      </c>
      <c r="H888" s="48">
        <f>'[2]ДВН1Этап новый '!N$833</f>
        <v>147</v>
      </c>
      <c r="I888" s="48">
        <f>'[2]ДВН1Этап новый '!Z$833</f>
        <v>509</v>
      </c>
      <c r="J888" s="48">
        <f>'[2]ДВН1Этап новый '!AL$833</f>
        <v>464</v>
      </c>
      <c r="K888" s="48">
        <f>'[2]ДВН1Этап новый '!BD$833</f>
        <v>647</v>
      </c>
      <c r="L888" s="33">
        <f t="shared" si="257"/>
        <v>7212.7171999999973</v>
      </c>
      <c r="M888" s="33">
        <f>'[2]ДВН1Этап новый '!FK$833</f>
        <v>593.14215999999908</v>
      </c>
      <c r="N888" s="33">
        <f>'[2]ДВН1Этап новый '!HS$833</f>
        <v>2079.249659999999</v>
      </c>
      <c r="O888" s="33">
        <f>'[2]ДВН1Этап новый '!KA$833</f>
        <v>1896.9120599999997</v>
      </c>
      <c r="P888" s="33">
        <f>'[2]ДВН1Этап новый '!NM$833</f>
        <v>2643.4133199999992</v>
      </c>
      <c r="Q888" s="20">
        <f t="shared" si="253"/>
        <v>0</v>
      </c>
      <c r="R888" s="20">
        <f t="shared" si="254"/>
        <v>0</v>
      </c>
    </row>
    <row r="889" spans="2:18" s="21" customFormat="1" ht="15" customHeight="1" x14ac:dyDescent="0.25">
      <c r="B889" s="61"/>
      <c r="C889" s="28" t="s">
        <v>51</v>
      </c>
      <c r="D889" s="29" t="s">
        <v>33</v>
      </c>
      <c r="E889" s="62">
        <f>'[2]ДВН2 этап'!BG$839</f>
        <v>20</v>
      </c>
      <c r="F889" s="33">
        <f>'[2]ДВН2 этап'!NP$839</f>
        <v>91.026080000000007</v>
      </c>
      <c r="G889" s="71">
        <f t="shared" si="256"/>
        <v>20</v>
      </c>
      <c r="H889" s="48">
        <f>'[2]ДВН2 этап'!N$839</f>
        <v>0</v>
      </c>
      <c r="I889" s="48">
        <f>'[2]ДВН2 этап'!Z$839</f>
        <v>0</v>
      </c>
      <c r="J889" s="48">
        <f>'[2]ДВН2 этап'!AL$839</f>
        <v>0</v>
      </c>
      <c r="K889" s="48">
        <f>'[2]ДВН2 этап'!BD$839</f>
        <v>20</v>
      </c>
      <c r="L889" s="33">
        <f t="shared" si="257"/>
        <v>91.026080000000007</v>
      </c>
      <c r="M889" s="33">
        <f>'[2]ДВН2 этап'!EY$839</f>
        <v>0</v>
      </c>
      <c r="N889" s="33">
        <f>'[2]ДВН2 этап'!HG$839</f>
        <v>0</v>
      </c>
      <c r="O889" s="33">
        <f>'[2]ДВН2 этап'!JO$839</f>
        <v>0</v>
      </c>
      <c r="P889" s="33">
        <f>'[2]ДВН2 этап'!NA$839</f>
        <v>91.026080000000007</v>
      </c>
      <c r="Q889" s="20">
        <f t="shared" si="253"/>
        <v>0</v>
      </c>
      <c r="R889" s="20">
        <f t="shared" si="254"/>
        <v>0</v>
      </c>
    </row>
    <row r="890" spans="2:18" s="21" customFormat="1" ht="15" customHeight="1" x14ac:dyDescent="0.25">
      <c r="B890" s="61"/>
      <c r="C890" s="28" t="s">
        <v>52</v>
      </c>
      <c r="D890" s="29" t="s">
        <v>33</v>
      </c>
      <c r="E890" s="62">
        <f>'[2]1 этап угл.дисп.'!BG$131</f>
        <v>147</v>
      </c>
      <c r="F890" s="33">
        <f>'[2]1 этап угл.дисп.'!NB$131</f>
        <v>256.38878662958666</v>
      </c>
      <c r="G890" s="57">
        <f t="shared" si="256"/>
        <v>147</v>
      </c>
      <c r="H890" s="48">
        <f>'[2]1 этап угл.дисп.'!N$131</f>
        <v>15</v>
      </c>
      <c r="I890" s="48">
        <f>'[2]1 этап угл.дисп.'!Z$131</f>
        <v>51</v>
      </c>
      <c r="J890" s="48">
        <f>'[2]1 этап угл.дисп.'!AL$131</f>
        <v>24</v>
      </c>
      <c r="K890" s="48">
        <f>'[2]1 этап угл.дисп.'!BD$131</f>
        <v>57</v>
      </c>
      <c r="L890" s="58">
        <f t="shared" si="257"/>
        <v>256.38878662958666</v>
      </c>
      <c r="M890" s="33">
        <f>'[2]1 этап угл.дисп.'!EI$131</f>
        <v>26.162099999999999</v>
      </c>
      <c r="N890" s="33">
        <f>'[2]1 этап угл.дисп.'!GQ$131</f>
        <v>88.951346629586666</v>
      </c>
      <c r="O890" s="33">
        <f>'[2]1 этап угл.дисп.'!IY$131</f>
        <v>41.859359999999995</v>
      </c>
      <c r="P890" s="33">
        <f>'[2]1 этап угл.дисп.'!MK$131</f>
        <v>99.41597999999999</v>
      </c>
      <c r="Q890" s="20">
        <f t="shared" si="253"/>
        <v>0</v>
      </c>
      <c r="R890" s="20">
        <f t="shared" si="254"/>
        <v>0</v>
      </c>
    </row>
    <row r="891" spans="2:18" s="21" customFormat="1" ht="15" customHeight="1" x14ac:dyDescent="0.25">
      <c r="B891" s="61"/>
      <c r="C891" s="28" t="s">
        <v>53</v>
      </c>
      <c r="D891" s="29" t="s">
        <v>33</v>
      </c>
      <c r="E891" s="62">
        <f>'[2]2 этап угл.дисп.'!U$120</f>
        <v>0</v>
      </c>
      <c r="F891" s="33">
        <f>'[2]2 этап угл.дисп.'!DV$120</f>
        <v>0</v>
      </c>
      <c r="G891" s="57">
        <f t="shared" si="256"/>
        <v>0</v>
      </c>
      <c r="H891" s="48">
        <f>'[2]2 этап угл.дисп.'!F$120</f>
        <v>0</v>
      </c>
      <c r="I891" s="48">
        <f>'[2]2 этап угл.дисп.'!J$120</f>
        <v>0</v>
      </c>
      <c r="J891" s="48">
        <f>'[2]2 этап угл.дисп.'!N$120</f>
        <v>0</v>
      </c>
      <c r="K891" s="48">
        <f>'[2]2 этап угл.дисп.'!T$120</f>
        <v>0</v>
      </c>
      <c r="L891" s="33">
        <f t="shared" si="257"/>
        <v>0</v>
      </c>
      <c r="M891" s="33">
        <f>'[2]2 этап угл.дисп.'!AY$120</f>
        <v>0</v>
      </c>
      <c r="N891" s="33">
        <f>'[2]2 этап угл.дисп.'!BS$120</f>
        <v>0</v>
      </c>
      <c r="O891" s="33">
        <f>'[2]2 этап угл.дисп.'!CM$120</f>
        <v>0</v>
      </c>
      <c r="P891" s="33">
        <f>'[2]2 этап угл.дисп.'!DQ$120</f>
        <v>0</v>
      </c>
      <c r="Q891" s="20">
        <f t="shared" si="253"/>
        <v>0</v>
      </c>
      <c r="R891" s="20">
        <f t="shared" si="254"/>
        <v>0</v>
      </c>
    </row>
    <row r="892" spans="2:18" s="21" customFormat="1" ht="15" customHeight="1" x14ac:dyDescent="0.25">
      <c r="B892" s="61"/>
      <c r="C892" s="59" t="s">
        <v>7</v>
      </c>
      <c r="D892" s="59"/>
      <c r="E892" s="60">
        <f>E842+E851+E852+E853+E857+E863+E867+E873+E881+E884+E885+E886+E887+E888+E889+E890+E891</f>
        <v>33908</v>
      </c>
      <c r="F892" s="60">
        <f t="shared" ref="F892:P892" si="258">F842+F851+F852+F853+F857+F863+F867+F873+F881+F884+F885+F886+F887+F888+F889+F890+F891</f>
        <v>79011.828160465913</v>
      </c>
      <c r="G892" s="60">
        <f t="shared" si="258"/>
        <v>33908</v>
      </c>
      <c r="H892" s="60">
        <f t="shared" si="258"/>
        <v>7086</v>
      </c>
      <c r="I892" s="60">
        <f t="shared" si="258"/>
        <v>7646</v>
      </c>
      <c r="J892" s="60">
        <f t="shared" si="258"/>
        <v>7773</v>
      </c>
      <c r="K892" s="60">
        <f t="shared" si="258"/>
        <v>11403</v>
      </c>
      <c r="L892" s="60">
        <f t="shared" si="258"/>
        <v>79011.828160465913</v>
      </c>
      <c r="M892" s="60">
        <f t="shared" si="258"/>
        <v>15009.523403245883</v>
      </c>
      <c r="N892" s="60">
        <f t="shared" si="258"/>
        <v>17389.489757011339</v>
      </c>
      <c r="O892" s="60">
        <f t="shared" si="258"/>
        <v>16602.227940383858</v>
      </c>
      <c r="P892" s="60">
        <f t="shared" si="258"/>
        <v>30010.587059824826</v>
      </c>
      <c r="Q892" s="20">
        <f t="shared" si="253"/>
        <v>0</v>
      </c>
      <c r="R892" s="20">
        <f t="shared" si="254"/>
        <v>0</v>
      </c>
    </row>
    <row r="893" spans="2:18" s="21" customFormat="1" ht="44.25" customHeight="1" x14ac:dyDescent="0.25">
      <c r="B893" s="61" t="s">
        <v>84</v>
      </c>
      <c r="C893" s="28" t="s">
        <v>13</v>
      </c>
      <c r="D893" s="29" t="s">
        <v>14</v>
      </c>
      <c r="E893" s="62">
        <f>E894+E895+E896+E897+E898+E900+E901+E902+E903+E904+E905+E906</f>
        <v>36631</v>
      </c>
      <c r="F893" s="62">
        <f t="shared" ref="F893:P893" si="259">F894+F895+F896+F897+F898+F900+F901+F902+F903+F904+F905+F906</f>
        <v>101173.8337051104</v>
      </c>
      <c r="G893" s="62">
        <f t="shared" si="259"/>
        <v>36631</v>
      </c>
      <c r="H893" s="62">
        <f t="shared" si="259"/>
        <v>9030</v>
      </c>
      <c r="I893" s="62">
        <f t="shared" si="259"/>
        <v>9407</v>
      </c>
      <c r="J893" s="62">
        <f t="shared" si="259"/>
        <v>8689</v>
      </c>
      <c r="K893" s="62">
        <f t="shared" si="259"/>
        <v>9505</v>
      </c>
      <c r="L893" s="62">
        <f t="shared" si="259"/>
        <v>101173.8337051104</v>
      </c>
      <c r="M893" s="62">
        <f t="shared" si="259"/>
        <v>24917.762241496795</v>
      </c>
      <c r="N893" s="62">
        <f t="shared" si="259"/>
        <v>26040.920497768799</v>
      </c>
      <c r="O893" s="62">
        <f t="shared" si="259"/>
        <v>23943.527010187201</v>
      </c>
      <c r="P893" s="62">
        <f t="shared" si="259"/>
        <v>26271.623955657607</v>
      </c>
      <c r="Q893" s="20">
        <f t="shared" si="253"/>
        <v>0</v>
      </c>
      <c r="R893" s="20">
        <f t="shared" si="254"/>
        <v>0</v>
      </c>
    </row>
    <row r="894" spans="2:18" s="21" customFormat="1" ht="15" customHeight="1" x14ac:dyDescent="0.25">
      <c r="B894" s="61"/>
      <c r="C894" s="22" t="s">
        <v>27</v>
      </c>
      <c r="D894" s="23" t="s">
        <v>14</v>
      </c>
      <c r="E894" s="64">
        <f>'[1]заб.без.стом.'!W$199</f>
        <v>444</v>
      </c>
      <c r="F894" s="46">
        <f>'[1]заб.без.стом.'!EU$199</f>
        <v>1163.3682288384</v>
      </c>
      <c r="G894" s="47">
        <f>SUM(H894:K894)</f>
        <v>444</v>
      </c>
      <c r="H894" s="47">
        <f>'[1]заб.без.стом.'!G$199</f>
        <v>0</v>
      </c>
      <c r="I894" s="47">
        <f>'[1]заб.без.стом.'!K$199</f>
        <v>0</v>
      </c>
      <c r="J894" s="47">
        <f>'[1]заб.без.стом.'!O$199</f>
        <v>0</v>
      </c>
      <c r="K894" s="47">
        <f>'[1]заб.без.стом.'!V$199</f>
        <v>444</v>
      </c>
      <c r="L894" s="46">
        <f>SUM(M894:P894)</f>
        <v>1163.3682288384</v>
      </c>
      <c r="M894" s="46">
        <f>'[1]заб.без.стом.'!BS$199</f>
        <v>0</v>
      </c>
      <c r="N894" s="46">
        <f>'[1]заб.без.стом.'!CM$199</f>
        <v>0</v>
      </c>
      <c r="O894" s="46">
        <f>'[1]заб.без.стом.'!DG$199</f>
        <v>0</v>
      </c>
      <c r="P894" s="46">
        <f>'[1]заб.без.стом.'!EP$199</f>
        <v>1163.3682288384</v>
      </c>
      <c r="Q894" s="20">
        <f t="shared" si="253"/>
        <v>0</v>
      </c>
      <c r="R894" s="20">
        <f t="shared" si="254"/>
        <v>0</v>
      </c>
    </row>
    <row r="895" spans="2:18" s="21" customFormat="1" ht="15" customHeight="1" x14ac:dyDescent="0.25">
      <c r="B895" s="61"/>
      <c r="C895" s="22" t="s">
        <v>15</v>
      </c>
      <c r="D895" s="23" t="s">
        <v>14</v>
      </c>
      <c r="E895" s="64">
        <f>'[1]заб.без.стом.'!W$200</f>
        <v>10707</v>
      </c>
      <c r="F895" s="46">
        <f>'[1]заб.без.стом.'!EU$200</f>
        <v>33719.312051100002</v>
      </c>
      <c r="G895" s="47">
        <f t="shared" ref="G895:G906" si="260">SUM(H895:K895)</f>
        <v>10707</v>
      </c>
      <c r="H895" s="47">
        <f>'[1]заб.без.стом.'!G$200</f>
        <v>2641</v>
      </c>
      <c r="I895" s="47">
        <f>'[1]заб.без.стом.'!K$200</f>
        <v>2802</v>
      </c>
      <c r="J895" s="47">
        <f>'[1]заб.без.стом.'!O$200</f>
        <v>2500</v>
      </c>
      <c r="K895" s="47">
        <f>'[1]заб.без.стом.'!V$200</f>
        <v>2764</v>
      </c>
      <c r="L895" s="46">
        <f t="shared" ref="L895:L906" si="261">SUM(M895:P895)</f>
        <v>33719.312051099994</v>
      </c>
      <c r="M895" s="46">
        <f>'[1]заб.без.стом.'!BS$200</f>
        <v>8317.2413492999985</v>
      </c>
      <c r="N895" s="46">
        <f>'[1]заб.без.стом.'!CM$200</f>
        <v>8824.2749945999985</v>
      </c>
      <c r="O895" s="46">
        <f>'[1]заб.без.стом.'!DG$200</f>
        <v>7873.1932499999994</v>
      </c>
      <c r="P895" s="46">
        <f>'[1]заб.без.стом.'!EP$200</f>
        <v>8704.6024572000006</v>
      </c>
      <c r="Q895" s="20">
        <f t="shared" si="253"/>
        <v>0</v>
      </c>
      <c r="R895" s="20">
        <f t="shared" si="254"/>
        <v>0</v>
      </c>
    </row>
    <row r="896" spans="2:18" s="21" customFormat="1" ht="15" customHeight="1" x14ac:dyDescent="0.25">
      <c r="B896" s="61"/>
      <c r="C896" s="50" t="s">
        <v>16</v>
      </c>
      <c r="D896" s="23" t="s">
        <v>14</v>
      </c>
      <c r="E896" s="64">
        <f>'[1]заб.без.стом.'!W$202</f>
        <v>8632</v>
      </c>
      <c r="F896" s="46">
        <f>'[1]заб.без.стом.'!EU$202</f>
        <v>17615.5959515328</v>
      </c>
      <c r="G896" s="47">
        <f t="shared" si="260"/>
        <v>8632</v>
      </c>
      <c r="H896" s="47">
        <f>'[1]заб.без.стом.'!G$202</f>
        <v>2138</v>
      </c>
      <c r="I896" s="47">
        <f>'[1]заб.без.стом.'!K$202</f>
        <v>2318</v>
      </c>
      <c r="J896" s="47">
        <f>'[1]заб.без.стом.'!O$202</f>
        <v>2122</v>
      </c>
      <c r="K896" s="47">
        <f>'[1]заб.без.стом.'!V$202</f>
        <v>2054</v>
      </c>
      <c r="L896" s="46">
        <f t="shared" si="261"/>
        <v>17615.5959515328</v>
      </c>
      <c r="M896" s="46">
        <f>'[1]заб.без.стом.'!BS$202</f>
        <v>4363.0843540752003</v>
      </c>
      <c r="N896" s="46">
        <f>'[1]заб.без.стом.'!CM$202</f>
        <v>4730.4160583471994</v>
      </c>
      <c r="O896" s="46">
        <f>'[1]заб.без.стом.'!DG$202</f>
        <v>4330.4326470288006</v>
      </c>
      <c r="P896" s="46">
        <f>'[1]заб.без.стом.'!EP$202</f>
        <v>4191.6628920816001</v>
      </c>
      <c r="Q896" s="20">
        <f t="shared" si="253"/>
        <v>0</v>
      </c>
      <c r="R896" s="20">
        <f t="shared" si="254"/>
        <v>0</v>
      </c>
    </row>
    <row r="897" spans="2:18" s="21" customFormat="1" ht="15" customHeight="1" x14ac:dyDescent="0.25">
      <c r="B897" s="61"/>
      <c r="C897" s="22" t="s">
        <v>23</v>
      </c>
      <c r="D897" s="23" t="s">
        <v>14</v>
      </c>
      <c r="E897" s="64">
        <f>'[1]заб.без.стом.'!W$204</f>
        <v>2420</v>
      </c>
      <c r="F897" s="46">
        <f>'[1]заб.без.стом.'!EU$204</f>
        <v>6218.9408698559992</v>
      </c>
      <c r="G897" s="47">
        <f t="shared" si="260"/>
        <v>2420</v>
      </c>
      <c r="H897" s="47">
        <f>'[1]заб.без.стом.'!G$204</f>
        <v>661</v>
      </c>
      <c r="I897" s="47">
        <f>'[1]заб.без.стом.'!K$204</f>
        <v>624</v>
      </c>
      <c r="J897" s="47">
        <f>'[1]заб.без.стом.'!O$204</f>
        <v>551</v>
      </c>
      <c r="K897" s="47">
        <f>'[1]заб.без.стом.'!V$204</f>
        <v>584</v>
      </c>
      <c r="L897" s="46">
        <f t="shared" si="261"/>
        <v>6218.9408698559992</v>
      </c>
      <c r="M897" s="46">
        <f>'[1]заб.без.стом.'!BS$204</f>
        <v>1698.6445929647996</v>
      </c>
      <c r="N897" s="46">
        <f>'[1]заб.без.стом.'!CM$204</f>
        <v>1603.5616127231999</v>
      </c>
      <c r="O897" s="46">
        <f>'[1]заб.без.стом.'!DG$204</f>
        <v>1415.9654625168</v>
      </c>
      <c r="P897" s="46">
        <f>'[1]заб.без.стом.'!EP$204</f>
        <v>1500.7692016511999</v>
      </c>
      <c r="Q897" s="20">
        <f t="shared" si="253"/>
        <v>0</v>
      </c>
      <c r="R897" s="20">
        <f t="shared" si="254"/>
        <v>0</v>
      </c>
    </row>
    <row r="898" spans="2:18" s="21" customFormat="1" ht="36" customHeight="1" x14ac:dyDescent="0.25">
      <c r="B898" s="61"/>
      <c r="C898" s="22" t="s">
        <v>18</v>
      </c>
      <c r="D898" s="23" t="s">
        <v>14</v>
      </c>
      <c r="E898" s="64">
        <f>'[1]заб.без.стом.'!W$205</f>
        <v>1128</v>
      </c>
      <c r="F898" s="46">
        <f>'[1]заб.без.стом.'!EU$205</f>
        <v>2984.0032272960002</v>
      </c>
      <c r="G898" s="47">
        <f t="shared" si="260"/>
        <v>1128</v>
      </c>
      <c r="H898" s="47">
        <f>'[1]заб.без.стом.'!G$205</f>
        <v>309</v>
      </c>
      <c r="I898" s="47">
        <f>'[1]заб.без.стом.'!K$205</f>
        <v>275</v>
      </c>
      <c r="J898" s="47">
        <f>'[1]заб.без.стом.'!O$205</f>
        <v>304</v>
      </c>
      <c r="K898" s="47">
        <f>'[1]заб.без.стом.'!V$205</f>
        <v>240</v>
      </c>
      <c r="L898" s="46">
        <f t="shared" si="261"/>
        <v>2984.0032272959997</v>
      </c>
      <c r="M898" s="46">
        <f>'[1]заб.без.стом.'!BS$205</f>
        <v>817.42641598800003</v>
      </c>
      <c r="N898" s="46">
        <f>'[1]заб.без.стом.'!CM$205</f>
        <v>727.48305630000004</v>
      </c>
      <c r="O898" s="46">
        <f>'[1]заб.без.стом.'!DG$205</f>
        <v>804.1994513279999</v>
      </c>
      <c r="P898" s="46">
        <f>'[1]заб.без.стом.'!EP$205</f>
        <v>634.89430368000012</v>
      </c>
      <c r="Q898" s="20">
        <f t="shared" si="253"/>
        <v>0</v>
      </c>
      <c r="R898" s="20">
        <f t="shared" si="254"/>
        <v>0</v>
      </c>
    </row>
    <row r="899" spans="2:18" s="21" customFormat="1" ht="36" customHeight="1" x14ac:dyDescent="0.25">
      <c r="B899" s="61"/>
      <c r="C899" s="22" t="s">
        <v>19</v>
      </c>
      <c r="D899" s="23" t="s">
        <v>14</v>
      </c>
      <c r="E899" s="64">
        <f>28+28</f>
        <v>56</v>
      </c>
      <c r="F899" s="46">
        <v>134.23478</v>
      </c>
      <c r="G899" s="47">
        <f t="shared" si="260"/>
        <v>56</v>
      </c>
      <c r="H899" s="47">
        <v>28</v>
      </c>
      <c r="I899" s="47"/>
      <c r="J899" s="47">
        <v>28</v>
      </c>
      <c r="K899" s="47"/>
      <c r="L899" s="46">
        <f t="shared" si="261"/>
        <v>134.23478</v>
      </c>
      <c r="M899" s="46"/>
      <c r="N899" s="46">
        <v>67.11739</v>
      </c>
      <c r="O899" s="46"/>
      <c r="P899" s="46">
        <v>67.11739</v>
      </c>
      <c r="Q899" s="20">
        <f t="shared" si="253"/>
        <v>0</v>
      </c>
      <c r="R899" s="20">
        <f t="shared" si="254"/>
        <v>0</v>
      </c>
    </row>
    <row r="900" spans="2:18" s="21" customFormat="1" ht="15" customHeight="1" x14ac:dyDescent="0.25">
      <c r="B900" s="61"/>
      <c r="C900" s="22" t="s">
        <v>20</v>
      </c>
      <c r="D900" s="23" t="s">
        <v>14</v>
      </c>
      <c r="E900" s="64">
        <f>'[1]заб.без.стом.'!W$206</f>
        <v>1868</v>
      </c>
      <c r="F900" s="46">
        <f>'[1]заб.без.стом.'!EU$206</f>
        <v>4423.9031972927996</v>
      </c>
      <c r="G900" s="47">
        <f t="shared" si="260"/>
        <v>1868</v>
      </c>
      <c r="H900" s="47">
        <f>'[1]заб.без.стом.'!G$206</f>
        <v>459</v>
      </c>
      <c r="I900" s="47">
        <f>'[1]заб.без.стом.'!K$206</f>
        <v>475</v>
      </c>
      <c r="J900" s="47">
        <f>'[1]заб.без.стом.'!O$206</f>
        <v>466</v>
      </c>
      <c r="K900" s="47">
        <f>'[1]заб.без.стом.'!V$206</f>
        <v>468</v>
      </c>
      <c r="L900" s="46">
        <f t="shared" si="261"/>
        <v>4423.9031972927996</v>
      </c>
      <c r="M900" s="46">
        <f>'[1]заб.без.стом.'!BS$206</f>
        <v>1087.0297470864</v>
      </c>
      <c r="N900" s="46">
        <f>'[1]заб.без.стом.'!CM$206</f>
        <v>1124.9218515599998</v>
      </c>
      <c r="O900" s="46">
        <f>'[1]заб.без.стом.'!DG$206</f>
        <v>1103.6075427935998</v>
      </c>
      <c r="P900" s="46">
        <f>'[1]заб.без.стом.'!EP$206</f>
        <v>1108.3440558528</v>
      </c>
      <c r="Q900" s="20">
        <f t="shared" si="253"/>
        <v>0</v>
      </c>
      <c r="R900" s="20">
        <f t="shared" si="254"/>
        <v>0</v>
      </c>
    </row>
    <row r="901" spans="2:18" s="21" customFormat="1" ht="15" customHeight="1" x14ac:dyDescent="0.25">
      <c r="B901" s="61"/>
      <c r="C901" s="22" t="s">
        <v>21</v>
      </c>
      <c r="D901" s="23" t="s">
        <v>14</v>
      </c>
      <c r="E901" s="64">
        <f>'[1]заб.без.стом.'!W$207</f>
        <v>5427</v>
      </c>
      <c r="F901" s="46">
        <f>'[1]заб.без.стом.'!EU$207</f>
        <v>21192.998604804001</v>
      </c>
      <c r="G901" s="47">
        <f t="shared" si="260"/>
        <v>5427</v>
      </c>
      <c r="H901" s="47">
        <f>'[1]заб.без.стом.'!G$207</f>
        <v>1326</v>
      </c>
      <c r="I901" s="47">
        <f>'[1]заб.без.стом.'!K$207</f>
        <v>1456</v>
      </c>
      <c r="J901" s="47">
        <f>'[1]заб.без.стом.'!O$207</f>
        <v>1297</v>
      </c>
      <c r="K901" s="47">
        <f>'[1]заб.без.стом.'!V$207</f>
        <v>1348</v>
      </c>
      <c r="L901" s="46">
        <f t="shared" si="261"/>
        <v>21192.998604804001</v>
      </c>
      <c r="M901" s="46">
        <f>'[1]заб.без.стом.'!BS$207</f>
        <v>5178.1677077519998</v>
      </c>
      <c r="N901" s="46">
        <f>'[1]заб.без.стом.'!CM$207</f>
        <v>5685.8312085119996</v>
      </c>
      <c r="O901" s="46">
        <f>'[1]заб.без.стом.'!DG$207</f>
        <v>5064.9196960439995</v>
      </c>
      <c r="P901" s="46">
        <f>'[1]заб.без.стом.'!EP$207</f>
        <v>5264.0799924960011</v>
      </c>
      <c r="Q901" s="20">
        <f t="shared" si="253"/>
        <v>0</v>
      </c>
      <c r="R901" s="20">
        <f t="shared" si="254"/>
        <v>0</v>
      </c>
    </row>
    <row r="902" spans="2:18" s="21" customFormat="1" ht="15" customHeight="1" x14ac:dyDescent="0.25">
      <c r="B902" s="61"/>
      <c r="C902" s="22" t="s">
        <v>25</v>
      </c>
      <c r="D902" s="23" t="s">
        <v>14</v>
      </c>
      <c r="E902" s="64">
        <f>'[1]заб.без.стом.'!W$208</f>
        <v>1719</v>
      </c>
      <c r="F902" s="46">
        <f>'[1]заб.без.стом.'!EU$208</f>
        <v>4330.8861429600001</v>
      </c>
      <c r="G902" s="47">
        <f t="shared" si="260"/>
        <v>1719</v>
      </c>
      <c r="H902" s="47">
        <f>'[1]заб.без.стом.'!G$208</f>
        <v>437</v>
      </c>
      <c r="I902" s="47">
        <f>'[1]заб.без.стом.'!K$208</f>
        <v>347</v>
      </c>
      <c r="J902" s="47">
        <f>'[1]заб.без.стом.'!O$208</f>
        <v>426</v>
      </c>
      <c r="K902" s="47">
        <f>'[1]заб.без.стом.'!V$208</f>
        <v>509</v>
      </c>
      <c r="L902" s="46">
        <f t="shared" si="261"/>
        <v>4330.8861429600001</v>
      </c>
      <c r="M902" s="46">
        <f>'[1]заб.без.стом.'!BS$208</f>
        <v>1100.9873440800002</v>
      </c>
      <c r="N902" s="46">
        <f>'[1]заб.без.стом.'!CM$208</f>
        <v>874.23937847999991</v>
      </c>
      <c r="O902" s="46">
        <f>'[1]заб.без.стом.'!DG$208</f>
        <v>1073.2737038400001</v>
      </c>
      <c r="P902" s="46">
        <f>'[1]заб.без.стом.'!EP$208</f>
        <v>1282.3857165600002</v>
      </c>
      <c r="Q902" s="20">
        <f t="shared" si="253"/>
        <v>0</v>
      </c>
      <c r="R902" s="20">
        <f t="shared" si="254"/>
        <v>0</v>
      </c>
    </row>
    <row r="903" spans="2:18" s="21" customFormat="1" ht="15" customHeight="1" x14ac:dyDescent="0.25">
      <c r="B903" s="61"/>
      <c r="C903" s="22" t="s">
        <v>24</v>
      </c>
      <c r="D903" s="23" t="s">
        <v>14</v>
      </c>
      <c r="E903" s="64">
        <f>'[1]заб.без.стом.'!W$209</f>
        <v>1205</v>
      </c>
      <c r="F903" s="46">
        <f>'[1]заб.без.стом.'!EU$209</f>
        <v>2398.3636205880002</v>
      </c>
      <c r="G903" s="47">
        <f t="shared" si="260"/>
        <v>1205</v>
      </c>
      <c r="H903" s="47">
        <f>'[1]заб.без.стом.'!G$209</f>
        <v>299</v>
      </c>
      <c r="I903" s="47">
        <f>'[1]заб.без.стом.'!K$209</f>
        <v>307</v>
      </c>
      <c r="J903" s="47">
        <f>'[1]заб.без.стом.'!O$209</f>
        <v>299</v>
      </c>
      <c r="K903" s="47">
        <f>'[1]заб.без.стом.'!V$209</f>
        <v>300</v>
      </c>
      <c r="L903" s="46">
        <f t="shared" si="261"/>
        <v>2398.3636205879998</v>
      </c>
      <c r="M903" s="46">
        <f>'[1]заб.без.стом.'!BS$209</f>
        <v>595.11263282639993</v>
      </c>
      <c r="N903" s="46">
        <f>'[1]заб.без.стом.'!CM$209</f>
        <v>611.03537885519995</v>
      </c>
      <c r="O903" s="46">
        <f>'[1]заб.без.стом.'!DG$209</f>
        <v>595.11263282639993</v>
      </c>
      <c r="P903" s="46">
        <f>'[1]заб.без.стом.'!EP$209</f>
        <v>597.10297607999996</v>
      </c>
      <c r="Q903" s="20">
        <f t="shared" si="253"/>
        <v>0</v>
      </c>
      <c r="R903" s="20">
        <f t="shared" si="254"/>
        <v>0</v>
      </c>
    </row>
    <row r="904" spans="2:18" s="21" customFormat="1" ht="15" customHeight="1" x14ac:dyDescent="0.25">
      <c r="B904" s="61"/>
      <c r="C904" s="22" t="s">
        <v>26</v>
      </c>
      <c r="D904" s="23" t="s">
        <v>14</v>
      </c>
      <c r="E904" s="64">
        <f>'[1]заб.без.стом.'!W$210</f>
        <v>289</v>
      </c>
      <c r="F904" s="46">
        <f>'[1]заб.без.стом.'!EU$210</f>
        <v>589.77145852560011</v>
      </c>
      <c r="G904" s="47">
        <f t="shared" si="260"/>
        <v>289</v>
      </c>
      <c r="H904" s="47">
        <f>'[1]заб.без.стом.'!G$210</f>
        <v>64</v>
      </c>
      <c r="I904" s="47">
        <f>'[1]заб.без.стом.'!K$210</f>
        <v>76</v>
      </c>
      <c r="J904" s="47">
        <f>'[1]заб.без.стом.'!O$210</f>
        <v>53</v>
      </c>
      <c r="K904" s="47">
        <f>'[1]заб.без.стом.'!V$210</f>
        <v>96</v>
      </c>
      <c r="L904" s="46">
        <f t="shared" si="261"/>
        <v>589.77145852559988</v>
      </c>
      <c r="M904" s="46">
        <f>'[1]заб.без.стом.'!BS$210</f>
        <v>130.60682818559999</v>
      </c>
      <c r="N904" s="46">
        <f>'[1]заб.без.стом.'!CM$210</f>
        <v>155.09560847040001</v>
      </c>
      <c r="O904" s="46">
        <f>'[1]заб.без.стом.'!DG$210</f>
        <v>108.15877959119999</v>
      </c>
      <c r="P904" s="46">
        <f>'[1]заб.без.стом.'!EP$210</f>
        <v>195.91024227839995</v>
      </c>
      <c r="Q904" s="20">
        <f t="shared" si="253"/>
        <v>0</v>
      </c>
      <c r="R904" s="20">
        <f t="shared" si="254"/>
        <v>0</v>
      </c>
    </row>
    <row r="905" spans="2:18" s="21" customFormat="1" ht="15" customHeight="1" x14ac:dyDescent="0.25">
      <c r="B905" s="61"/>
      <c r="C905" s="22" t="s">
        <v>17</v>
      </c>
      <c r="D905" s="23" t="s">
        <v>14</v>
      </c>
      <c r="E905" s="64">
        <f>'[1]заб.без.стом.'!W$211</f>
        <v>1460</v>
      </c>
      <c r="F905" s="46">
        <f>'[1]заб.без.стом.'!EU$211</f>
        <v>2979.4682679839998</v>
      </c>
      <c r="G905" s="47">
        <f t="shared" si="260"/>
        <v>1460</v>
      </c>
      <c r="H905" s="47">
        <f>'[1]заб.без.стом.'!G$211</f>
        <v>364</v>
      </c>
      <c r="I905" s="47">
        <f>'[1]заб.без.стом.'!K$211</f>
        <v>377</v>
      </c>
      <c r="J905" s="47">
        <f>'[1]заб.без.стом.'!O$211</f>
        <v>345</v>
      </c>
      <c r="K905" s="47">
        <f>'[1]заб.без.стом.'!V$211</f>
        <v>374</v>
      </c>
      <c r="L905" s="46">
        <f t="shared" si="261"/>
        <v>2979.4682679839998</v>
      </c>
      <c r="M905" s="46">
        <f>'[1]заб.без.стом.'!BS$211</f>
        <v>742.82633530560008</v>
      </c>
      <c r="N905" s="46">
        <f>'[1]заб.без.стом.'!CM$211</f>
        <v>769.35584728079994</v>
      </c>
      <c r="O905" s="46">
        <f>'[1]заб.без.стом.'!DG$211</f>
        <v>704.05243318800001</v>
      </c>
      <c r="P905" s="46">
        <f>'[1]заб.без.стом.'!EP$211</f>
        <v>763.23365220959988</v>
      </c>
      <c r="Q905" s="20">
        <f t="shared" si="253"/>
        <v>0</v>
      </c>
      <c r="R905" s="20">
        <f t="shared" si="254"/>
        <v>0</v>
      </c>
    </row>
    <row r="906" spans="2:18" s="21" customFormat="1" ht="15" customHeight="1" x14ac:dyDescent="0.25">
      <c r="B906" s="61"/>
      <c r="C906" s="22" t="s">
        <v>22</v>
      </c>
      <c r="D906" s="23" t="s">
        <v>14</v>
      </c>
      <c r="E906" s="64">
        <f>'[1]заб.без.стом.'!W$212</f>
        <v>1332</v>
      </c>
      <c r="F906" s="46">
        <f>'[1]заб.без.стом.'!EU$212</f>
        <v>3557.2220843328005</v>
      </c>
      <c r="G906" s="47">
        <f t="shared" si="260"/>
        <v>1332</v>
      </c>
      <c r="H906" s="47">
        <f>'[1]заб.без.стом.'!G$212</f>
        <v>332</v>
      </c>
      <c r="I906" s="47">
        <f>'[1]заб.без.стом.'!K$212</f>
        <v>350</v>
      </c>
      <c r="J906" s="47">
        <f>'[1]заб.без.стом.'!O$212</f>
        <v>326</v>
      </c>
      <c r="K906" s="47">
        <f>'[1]заб.без.стом.'!V$212</f>
        <v>324</v>
      </c>
      <c r="L906" s="46">
        <f t="shared" si="261"/>
        <v>3557.2220843328005</v>
      </c>
      <c r="M906" s="46">
        <f>'[1]заб.без.стом.'!BS$212</f>
        <v>886.6349339328001</v>
      </c>
      <c r="N906" s="46">
        <f>'[1]заб.без.стом.'!CM$212</f>
        <v>934.70550264000008</v>
      </c>
      <c r="O906" s="46">
        <f>'[1]заб.без.стом.'!DG$212</f>
        <v>870.61141103040006</v>
      </c>
      <c r="P906" s="46">
        <f>'[1]заб.без.стом.'!EP$212</f>
        <v>865.27023672960013</v>
      </c>
      <c r="Q906" s="20">
        <f t="shared" si="253"/>
        <v>0</v>
      </c>
      <c r="R906" s="20">
        <f t="shared" si="254"/>
        <v>0</v>
      </c>
    </row>
    <row r="907" spans="2:18" s="21" customFormat="1" ht="15" customHeight="1" x14ac:dyDescent="0.25">
      <c r="B907" s="61"/>
      <c r="C907" s="28" t="s">
        <v>29</v>
      </c>
      <c r="D907" s="29" t="s">
        <v>14</v>
      </c>
      <c r="E907" s="62">
        <f>'[1]стом обр.'!W$36</f>
        <v>2131</v>
      </c>
      <c r="F907" s="33">
        <f>'[1]стом обр.'!FL$36</f>
        <v>4154.403389183999</v>
      </c>
      <c r="G907" s="71">
        <f>H907+J907+I907+K907</f>
        <v>2131</v>
      </c>
      <c r="H907" s="48">
        <f>'[1]стом обр.'!G$36</f>
        <v>586</v>
      </c>
      <c r="I907" s="48">
        <f>'[1]стом обр.'!K$36</f>
        <v>522</v>
      </c>
      <c r="J907" s="48">
        <f>'[1]стом обр.'!O$36</f>
        <v>541</v>
      </c>
      <c r="K907" s="48">
        <f>'[1]стом обр.'!V$36</f>
        <v>482</v>
      </c>
      <c r="L907" s="33">
        <f>M907+N907+O907+P907</f>
        <v>4154.4033891839999</v>
      </c>
      <c r="M907" s="33">
        <f>'[1]стом обр.'!CJ$36</f>
        <v>1142.412194304</v>
      </c>
      <c r="N907" s="33">
        <f>'[1]стом обр.'!DD$36</f>
        <v>1017.6436270079998</v>
      </c>
      <c r="O907" s="33">
        <f>'[1]стом обр.'!DX$36</f>
        <v>1054.6842954240001</v>
      </c>
      <c r="P907" s="33">
        <f>'[1]стом обр.'!FG$36</f>
        <v>939.66327244799982</v>
      </c>
      <c r="Q907" s="20">
        <f t="shared" si="253"/>
        <v>0</v>
      </c>
      <c r="R907" s="20">
        <f t="shared" si="254"/>
        <v>0</v>
      </c>
    </row>
    <row r="908" spans="2:18" s="21" customFormat="1" ht="15" customHeight="1" x14ac:dyDescent="0.25">
      <c r="B908" s="65"/>
      <c r="C908" s="28" t="s">
        <v>30</v>
      </c>
      <c r="D908" s="29" t="s">
        <v>31</v>
      </c>
      <c r="E908" s="62"/>
      <c r="F908" s="33"/>
      <c r="G908" s="71"/>
      <c r="H908" s="48"/>
      <c r="I908" s="48"/>
      <c r="J908" s="48"/>
      <c r="K908" s="48"/>
      <c r="L908" s="33"/>
      <c r="M908" s="33"/>
      <c r="N908" s="33"/>
      <c r="O908" s="33"/>
      <c r="P908" s="33"/>
      <c r="Q908" s="20">
        <f t="shared" si="253"/>
        <v>0</v>
      </c>
      <c r="R908" s="20">
        <f t="shared" si="254"/>
        <v>0</v>
      </c>
    </row>
    <row r="909" spans="2:18" s="21" customFormat="1" ht="15" customHeight="1" x14ac:dyDescent="0.25">
      <c r="B909" s="61"/>
      <c r="C909" s="29" t="s">
        <v>61</v>
      </c>
      <c r="D909" s="29" t="s">
        <v>31</v>
      </c>
      <c r="E909" s="62">
        <f>'[1]КТ,МРТ,Услуги'!Y$317</f>
        <v>3072</v>
      </c>
      <c r="F909" s="33">
        <f>'[1]КТ,МРТ,Услуги'!EE$317</f>
        <v>2858.9322239999997</v>
      </c>
      <c r="G909" s="71">
        <f>H909+J909+I909+K909</f>
        <v>3072</v>
      </c>
      <c r="H909" s="48">
        <f>'[1]КТ,МРТ,Услуги'!H$317</f>
        <v>52</v>
      </c>
      <c r="I909" s="48">
        <f>'[1]КТ,МРТ,Услуги'!L$317</f>
        <v>39</v>
      </c>
      <c r="J909" s="48">
        <f>'[1]КТ,МРТ,Услуги'!Q$317</f>
        <v>38</v>
      </c>
      <c r="K909" s="48">
        <f>'[1]КТ,МРТ,Услуги'!X$317</f>
        <v>2943</v>
      </c>
      <c r="L909" s="33">
        <f>M909+N909+O909+P909</f>
        <v>2858.9322240000001</v>
      </c>
      <c r="M909" s="33">
        <f>'[1]КТ,МРТ,Услуги'!BC$317</f>
        <v>48.393383999999998</v>
      </c>
      <c r="N909" s="33">
        <f>'[1]КТ,МРТ,Услуги'!BW$317</f>
        <v>36.295037999999998</v>
      </c>
      <c r="O909" s="33">
        <f>'[1]КТ,МРТ,Услуги'!CQ$317</f>
        <v>35.364395999999992</v>
      </c>
      <c r="P909" s="33">
        <f>'[1]КТ,МРТ,Услуги'!DZ$317</f>
        <v>2738.879406</v>
      </c>
      <c r="Q909" s="20">
        <f t="shared" si="253"/>
        <v>0</v>
      </c>
      <c r="R909" s="20">
        <f t="shared" si="254"/>
        <v>0</v>
      </c>
    </row>
    <row r="910" spans="2:18" s="21" customFormat="1" ht="15" customHeight="1" x14ac:dyDescent="0.25">
      <c r="B910" s="61"/>
      <c r="C910" s="28" t="s">
        <v>62</v>
      </c>
      <c r="D910" s="29" t="s">
        <v>31</v>
      </c>
      <c r="E910" s="62">
        <f>'[1]КТ,МРТ,Услуги'!Y$334</f>
        <v>243</v>
      </c>
      <c r="F910" s="33">
        <f>'[1]КТ,МРТ,Услуги'!EE$334</f>
        <v>414.68474656692229</v>
      </c>
      <c r="G910" s="71">
        <f>H910+J910+I910+K910</f>
        <v>243</v>
      </c>
      <c r="H910" s="48">
        <f>'[1]КТ,МРТ,Услуги'!H$334</f>
        <v>18</v>
      </c>
      <c r="I910" s="48">
        <f>'[1]КТ,МРТ,Услуги'!L$334</f>
        <v>28</v>
      </c>
      <c r="J910" s="48">
        <f>'[1]КТ,МРТ,Услуги'!Q$334</f>
        <v>6</v>
      </c>
      <c r="K910" s="48">
        <f>'[1]КТ,МРТ,Услуги'!X$334</f>
        <v>191</v>
      </c>
      <c r="L910" s="33">
        <f>M910+N910+O910+P910</f>
        <v>414.68474656692229</v>
      </c>
      <c r="M910" s="33">
        <f>'[1]КТ,МРТ,Услуги'!BC$334</f>
        <v>30.71738863458684</v>
      </c>
      <c r="N910" s="33">
        <f>'[1]КТ,МРТ,Услуги'!BW$334</f>
        <v>47.782604542690635</v>
      </c>
      <c r="O910" s="33">
        <f>'[1]КТ,МРТ,Услуги'!CQ$334</f>
        <v>10.23912954486228</v>
      </c>
      <c r="P910" s="33">
        <f>'[1]КТ,МРТ,Услуги'!DZ$334</f>
        <v>325.94562384478252</v>
      </c>
      <c r="Q910" s="20">
        <f t="shared" si="253"/>
        <v>0</v>
      </c>
      <c r="R910" s="20">
        <f t="shared" si="254"/>
        <v>0</v>
      </c>
    </row>
    <row r="911" spans="2:18" s="21" customFormat="1" ht="15" customHeight="1" x14ac:dyDescent="0.25">
      <c r="B911" s="61"/>
      <c r="C911" s="28" t="s">
        <v>32</v>
      </c>
      <c r="D911" s="29" t="s">
        <v>33</v>
      </c>
      <c r="E911" s="62">
        <f>SUM(E912:E916)</f>
        <v>13195</v>
      </c>
      <c r="F911" s="62">
        <f t="shared" ref="F911:P911" si="262">SUM(F912:F916)</f>
        <v>17994.2232305697</v>
      </c>
      <c r="G911" s="62">
        <f t="shared" si="262"/>
        <v>13195</v>
      </c>
      <c r="H911" s="62">
        <f t="shared" si="262"/>
        <v>3304</v>
      </c>
      <c r="I911" s="62">
        <f t="shared" si="262"/>
        <v>3382</v>
      </c>
      <c r="J911" s="62">
        <f t="shared" si="262"/>
        <v>3251</v>
      </c>
      <c r="K911" s="62">
        <f t="shared" si="262"/>
        <v>3258</v>
      </c>
      <c r="L911" s="62">
        <f t="shared" si="262"/>
        <v>17994.2232305697</v>
      </c>
      <c r="M911" s="62">
        <f t="shared" si="262"/>
        <v>4511.1599649239006</v>
      </c>
      <c r="N911" s="62">
        <f t="shared" si="262"/>
        <v>4609.8870361257004</v>
      </c>
      <c r="O911" s="62">
        <f t="shared" si="262"/>
        <v>4439.7366091044014</v>
      </c>
      <c r="P911" s="62">
        <f t="shared" si="262"/>
        <v>4433.4396204156992</v>
      </c>
      <c r="Q911" s="20">
        <f t="shared" si="253"/>
        <v>0</v>
      </c>
      <c r="R911" s="20">
        <f t="shared" si="254"/>
        <v>0</v>
      </c>
    </row>
    <row r="912" spans="2:18" s="21" customFormat="1" ht="15" customHeight="1" x14ac:dyDescent="0.25">
      <c r="B912" s="61"/>
      <c r="C912" s="34" t="s">
        <v>16</v>
      </c>
      <c r="D912" s="23" t="s">
        <v>33</v>
      </c>
      <c r="E912" s="64">
        <f>'[1]неотложка с коэф'!W$58</f>
        <v>6197</v>
      </c>
      <c r="F912" s="46">
        <f>'[1]неотложка с коэф'!EU$58</f>
        <v>6766.4945446826023</v>
      </c>
      <c r="G912" s="47">
        <f>SUM(H912:K912)</f>
        <v>6197</v>
      </c>
      <c r="H912" s="47">
        <f>'[1]неотложка с коэф'!G$58</f>
        <v>1541</v>
      </c>
      <c r="I912" s="47">
        <f>'[1]неотложка с коэф'!K$58</f>
        <v>1594</v>
      </c>
      <c r="J912" s="47">
        <f>'[1]неотложка с коэф'!O$58</f>
        <v>1519</v>
      </c>
      <c r="K912" s="47">
        <f>'[1]неотложка с коэф'!V$58</f>
        <v>1543</v>
      </c>
      <c r="L912" s="46">
        <f>SUM(M912:P912)</f>
        <v>6766.4945446826023</v>
      </c>
      <c r="M912" s="46">
        <f>'[1]неотложка с коэф'!BS$58</f>
        <v>1682.6154741578007</v>
      </c>
      <c r="N912" s="46">
        <f>'[1]неотложка с коэф'!CM$58</f>
        <v>1740.4860907252007</v>
      </c>
      <c r="O912" s="46">
        <f>'[1]неотложка с коэф'!DG$58</f>
        <v>1658.5937087902007</v>
      </c>
      <c r="P912" s="46">
        <f>'[1]неотложка с коэф'!EP$58</f>
        <v>1684.7992710094004</v>
      </c>
      <c r="Q912" s="20">
        <f t="shared" si="253"/>
        <v>0</v>
      </c>
      <c r="R912" s="20">
        <f t="shared" si="254"/>
        <v>0</v>
      </c>
    </row>
    <row r="913" spans="2:18" s="21" customFormat="1" ht="15" customHeight="1" x14ac:dyDescent="0.25">
      <c r="B913" s="61"/>
      <c r="C913" s="34" t="s">
        <v>15</v>
      </c>
      <c r="D913" s="23" t="s">
        <v>33</v>
      </c>
      <c r="E913" s="64">
        <f>'[1]неотложка с коэф'!W$59</f>
        <v>6427</v>
      </c>
      <c r="F913" s="46">
        <f>'[1]неотложка с коэф'!EU$59</f>
        <v>10583.05380591</v>
      </c>
      <c r="G913" s="47">
        <f>SUM(H913:K913)</f>
        <v>6427</v>
      </c>
      <c r="H913" s="47">
        <f>'[1]неотложка с коэф'!G$59</f>
        <v>1618</v>
      </c>
      <c r="I913" s="47">
        <f>'[1]неотложка с коэф'!K$59</f>
        <v>1644</v>
      </c>
      <c r="J913" s="47">
        <f>'[1]неотложка с коэф'!O$59</f>
        <v>1595</v>
      </c>
      <c r="K913" s="47">
        <f>'[1]неотложка с коэф'!V$59</f>
        <v>1570</v>
      </c>
      <c r="L913" s="46">
        <f>SUM(M913:P913)</f>
        <v>10583.053805910002</v>
      </c>
      <c r="M913" s="46">
        <f>'[1]неотложка с коэф'!BS$59</f>
        <v>2664.2883239400007</v>
      </c>
      <c r="N913" s="46">
        <f>'[1]неотложка с коэф'!CM$59</f>
        <v>2707.1013625199998</v>
      </c>
      <c r="O913" s="46">
        <f>'[1]неотложка с коэф'!DG$59</f>
        <v>2626.4152513500003</v>
      </c>
      <c r="P913" s="46">
        <f>'[1]неотложка с коэф'!EP$59</f>
        <v>2585.2488681</v>
      </c>
      <c r="Q913" s="20">
        <f t="shared" si="253"/>
        <v>0</v>
      </c>
      <c r="R913" s="20">
        <f t="shared" si="254"/>
        <v>0</v>
      </c>
    </row>
    <row r="914" spans="2:18" s="21" customFormat="1" ht="15" customHeight="1" x14ac:dyDescent="0.25">
      <c r="B914" s="61"/>
      <c r="C914" s="34" t="s">
        <v>20</v>
      </c>
      <c r="D914" s="23" t="s">
        <v>33</v>
      </c>
      <c r="E914" s="64">
        <f>'[1]неотложка с коэф'!W$60</f>
        <v>285</v>
      </c>
      <c r="F914" s="46">
        <f>'[1]неотложка с коэф'!EU$60</f>
        <v>331.52724467850004</v>
      </c>
      <c r="G914" s="47">
        <f>SUM(H914:K914)</f>
        <v>285</v>
      </c>
      <c r="H914" s="47">
        <f>'[1]неотложка с коэф'!G$60</f>
        <v>71</v>
      </c>
      <c r="I914" s="47">
        <f>'[1]неотложка с коэф'!K$60</f>
        <v>71</v>
      </c>
      <c r="J914" s="47">
        <f>'[1]неотложка с коэф'!O$60</f>
        <v>72</v>
      </c>
      <c r="K914" s="47">
        <f>'[1]неотложка с коэф'!V$60</f>
        <v>71</v>
      </c>
      <c r="L914" s="46">
        <f>SUM(M914:P914)</f>
        <v>331.52724467849998</v>
      </c>
      <c r="M914" s="46">
        <f>'[1]неотложка с коэф'!BS$60</f>
        <v>82.590997797099988</v>
      </c>
      <c r="N914" s="46">
        <f>'[1]неотложка с коэф'!CM$60</f>
        <v>82.590997797099988</v>
      </c>
      <c r="O914" s="46">
        <f>'[1]неотложка с коэф'!DG$60</f>
        <v>83.754251287200006</v>
      </c>
      <c r="P914" s="46">
        <f>'[1]неотложка с коэф'!EP$60</f>
        <v>82.590997797100002</v>
      </c>
      <c r="Q914" s="20">
        <f t="shared" si="253"/>
        <v>0</v>
      </c>
      <c r="R914" s="20">
        <f t="shared" si="254"/>
        <v>0</v>
      </c>
    </row>
    <row r="915" spans="2:18" s="21" customFormat="1" ht="15" customHeight="1" x14ac:dyDescent="0.25">
      <c r="B915" s="61"/>
      <c r="C915" s="34" t="s">
        <v>17</v>
      </c>
      <c r="D915" s="23" t="s">
        <v>33</v>
      </c>
      <c r="E915" s="64">
        <f>'[1]неотложка с коэф'!W$61</f>
        <v>284</v>
      </c>
      <c r="F915" s="46">
        <f>'[1]неотложка с коэф'!EU$61</f>
        <v>310.09915292720012</v>
      </c>
      <c r="G915" s="47">
        <f>SUM(H915:K915)</f>
        <v>284</v>
      </c>
      <c r="H915" s="47">
        <f>'[1]неотложка с коэф'!G$61</f>
        <v>72</v>
      </c>
      <c r="I915" s="47">
        <f>'[1]неотложка с коэф'!K$61</f>
        <v>73</v>
      </c>
      <c r="J915" s="47">
        <f>'[1]неотложка с коэф'!O$61</f>
        <v>65</v>
      </c>
      <c r="K915" s="47">
        <f>'[1]неотложка с коэф'!V$61</f>
        <v>74</v>
      </c>
      <c r="L915" s="46">
        <f>SUM(M915:P915)</f>
        <v>310.09915292720012</v>
      </c>
      <c r="M915" s="46">
        <f>'[1]неотложка с коэф'!BS$61</f>
        <v>78.616686657600013</v>
      </c>
      <c r="N915" s="46">
        <f>'[1]неотложка с коэф'!CM$61</f>
        <v>79.708585083400038</v>
      </c>
      <c r="O915" s="46">
        <f>'[1]неотложка с коэф'!DG$61</f>
        <v>70.973397677000023</v>
      </c>
      <c r="P915" s="46">
        <f>'[1]неотложка с коэф'!EP$61</f>
        <v>80.800483509200021</v>
      </c>
      <c r="Q915" s="20">
        <f t="shared" si="253"/>
        <v>0</v>
      </c>
      <c r="R915" s="20">
        <f t="shared" si="254"/>
        <v>0</v>
      </c>
    </row>
    <row r="916" spans="2:18" s="21" customFormat="1" ht="15" customHeight="1" x14ac:dyDescent="0.25">
      <c r="B916" s="61"/>
      <c r="C916" s="34" t="s">
        <v>41</v>
      </c>
      <c r="D916" s="23" t="s">
        <v>33</v>
      </c>
      <c r="E916" s="64">
        <f>'[1]неотложка с коэф'!W$62</f>
        <v>2</v>
      </c>
      <c r="F916" s="46">
        <f>'[1]неотложка с коэф'!EU$62</f>
        <v>3.0484823714000004</v>
      </c>
      <c r="G916" s="47">
        <f>SUM(H916:K916)</f>
        <v>2</v>
      </c>
      <c r="H916" s="47">
        <f>'[1]неотложка с коэф'!G$62</f>
        <v>2</v>
      </c>
      <c r="I916" s="47">
        <f>'[1]неотложка с коэф'!K$62</f>
        <v>0</v>
      </c>
      <c r="J916" s="47">
        <f>'[1]неотложка с коэф'!O$62</f>
        <v>0</v>
      </c>
      <c r="K916" s="47">
        <f>'[1]неотложка с коэф'!V$62</f>
        <v>0</v>
      </c>
      <c r="L916" s="46">
        <f>SUM(M916:P916)</f>
        <v>3.0484823714000004</v>
      </c>
      <c r="M916" s="46">
        <f>'[1]неотложка с коэф'!BS$62</f>
        <v>3.0484823714000004</v>
      </c>
      <c r="N916" s="46">
        <f>'[1]неотложка с коэф'!CM$62</f>
        <v>0</v>
      </c>
      <c r="O916" s="46">
        <f>'[1]неотложка с коэф'!DG$62</f>
        <v>0</v>
      </c>
      <c r="P916" s="46">
        <f>'[1]неотложка с коэф'!EP$62</f>
        <v>0</v>
      </c>
      <c r="Q916" s="20">
        <f t="shared" si="253"/>
        <v>0</v>
      </c>
      <c r="R916" s="20">
        <f t="shared" si="254"/>
        <v>0</v>
      </c>
    </row>
    <row r="917" spans="2:18" s="21" customFormat="1" ht="15" customHeight="1" x14ac:dyDescent="0.25">
      <c r="B917" s="61"/>
      <c r="C917" s="28" t="s">
        <v>34</v>
      </c>
      <c r="D917" s="29" t="s">
        <v>33</v>
      </c>
      <c r="E917" s="62">
        <f>SUM(E918:E929)</f>
        <v>2660</v>
      </c>
      <c r="F917" s="62">
        <f t="shared" ref="F917:P917" si="263">SUM(F918:F929)</f>
        <v>6094.3363315848019</v>
      </c>
      <c r="G917" s="62">
        <f t="shared" si="263"/>
        <v>2660</v>
      </c>
      <c r="H917" s="62">
        <f t="shared" si="263"/>
        <v>683</v>
      </c>
      <c r="I917" s="62">
        <f t="shared" si="263"/>
        <v>686</v>
      </c>
      <c r="J917" s="62">
        <f t="shared" si="263"/>
        <v>630</v>
      </c>
      <c r="K917" s="62">
        <f t="shared" si="263"/>
        <v>661</v>
      </c>
      <c r="L917" s="62">
        <f t="shared" si="263"/>
        <v>6094.3363315848019</v>
      </c>
      <c r="M917" s="62">
        <f t="shared" si="263"/>
        <v>1577.2194863100001</v>
      </c>
      <c r="N917" s="62">
        <f t="shared" si="263"/>
        <v>1536.0009105948002</v>
      </c>
      <c r="O917" s="62">
        <f t="shared" si="263"/>
        <v>1453.6088821800004</v>
      </c>
      <c r="P917" s="62">
        <f t="shared" si="263"/>
        <v>1527.5070525000003</v>
      </c>
      <c r="Q917" s="20">
        <f t="shared" si="253"/>
        <v>0</v>
      </c>
      <c r="R917" s="20">
        <f t="shared" si="254"/>
        <v>0</v>
      </c>
    </row>
    <row r="918" spans="2:18" s="21" customFormat="1" ht="15" customHeight="1" x14ac:dyDescent="0.25">
      <c r="B918" s="61"/>
      <c r="C918" s="55" t="s">
        <v>64</v>
      </c>
      <c r="D918" s="23" t="s">
        <v>33</v>
      </c>
      <c r="E918" s="64">
        <f>[1]ДНХБ!W$162</f>
        <v>17</v>
      </c>
      <c r="F918" s="46">
        <f>[1]ДНХБ!EI$162</f>
        <v>35.968943400000001</v>
      </c>
      <c r="G918" s="47">
        <f>SUM(H918:K918)</f>
        <v>17</v>
      </c>
      <c r="H918" s="47">
        <f>[1]ДНХБ!G$162</f>
        <v>0</v>
      </c>
      <c r="I918" s="47">
        <f>[1]ДНХБ!K$162</f>
        <v>1</v>
      </c>
      <c r="J918" s="47">
        <f>[1]ДНХБ!O$162</f>
        <v>0</v>
      </c>
      <c r="K918" s="47">
        <f>[1]ДНХБ!V$162</f>
        <v>16</v>
      </c>
      <c r="L918" s="46">
        <f>SUM(M918:P918)</f>
        <v>35.968943400000001</v>
      </c>
      <c r="M918" s="46">
        <f>[1]ДНХБ!BG$162</f>
        <v>0</v>
      </c>
      <c r="N918" s="46">
        <f>[1]ДНХБ!CA$162</f>
        <v>2.1158202000000004</v>
      </c>
      <c r="O918" s="46">
        <f>[1]ДНХБ!CU$162</f>
        <v>0</v>
      </c>
      <c r="P918" s="46">
        <f>[1]ДНХБ!ED$162</f>
        <v>33.853123199999999</v>
      </c>
      <c r="Q918" s="20">
        <f t="shared" si="253"/>
        <v>0</v>
      </c>
      <c r="R918" s="20">
        <f t="shared" si="254"/>
        <v>0</v>
      </c>
    </row>
    <row r="919" spans="2:18" s="21" customFormat="1" ht="15" customHeight="1" x14ac:dyDescent="0.25">
      <c r="B919" s="61"/>
      <c r="C919" s="55" t="s">
        <v>15</v>
      </c>
      <c r="D919" s="23" t="s">
        <v>33</v>
      </c>
      <c r="E919" s="64">
        <f>[1]ДНХБ!W$163</f>
        <v>975</v>
      </c>
      <c r="F919" s="46">
        <f>[1]ДНХБ!EI$163</f>
        <v>2732.2103250000009</v>
      </c>
      <c r="G919" s="47">
        <f t="shared" ref="G919:G929" si="264">SUM(H919:K919)</f>
        <v>975</v>
      </c>
      <c r="H919" s="47">
        <f>[1]ДНХБ!G$163</f>
        <v>239</v>
      </c>
      <c r="I919" s="47">
        <f>[1]ДНХБ!K$163</f>
        <v>241</v>
      </c>
      <c r="J919" s="47">
        <f>[1]ДНХБ!O$163</f>
        <v>245</v>
      </c>
      <c r="K919" s="47">
        <f>[1]ДНХБ!V$163</f>
        <v>250</v>
      </c>
      <c r="L919" s="46">
        <f t="shared" ref="L919:L929" si="265">SUM(M919:P919)</f>
        <v>2732.2103250000009</v>
      </c>
      <c r="M919" s="46">
        <f>[1]ДНХБ!BG$163</f>
        <v>669.74181300000009</v>
      </c>
      <c r="N919" s="46">
        <f>[1]ДНХБ!CA$163</f>
        <v>675.34634700000026</v>
      </c>
      <c r="O919" s="46">
        <f>[1]ДНХБ!CU$163</f>
        <v>686.55541500000015</v>
      </c>
      <c r="P919" s="46">
        <f>[1]ДНХБ!ED$163</f>
        <v>700.56675000000018</v>
      </c>
      <c r="Q919" s="20">
        <f t="shared" si="253"/>
        <v>0</v>
      </c>
      <c r="R919" s="20">
        <f t="shared" si="254"/>
        <v>0</v>
      </c>
    </row>
    <row r="920" spans="2:18" s="21" customFormat="1" ht="15" customHeight="1" x14ac:dyDescent="0.25">
      <c r="B920" s="61"/>
      <c r="C920" s="55" t="s">
        <v>16</v>
      </c>
      <c r="D920" s="23" t="s">
        <v>33</v>
      </c>
      <c r="E920" s="64">
        <f>[1]ДНХБ!W$164</f>
        <v>873</v>
      </c>
      <c r="F920" s="46">
        <f>[1]ДНХБ!EI$164</f>
        <v>1622.1958716600004</v>
      </c>
      <c r="G920" s="47">
        <f t="shared" si="264"/>
        <v>873</v>
      </c>
      <c r="H920" s="47">
        <f>[1]ДНХБ!G$164</f>
        <v>214</v>
      </c>
      <c r="I920" s="47">
        <f>[1]ДНХБ!K$164</f>
        <v>234</v>
      </c>
      <c r="J920" s="47">
        <f>[1]ДНХБ!O$164</f>
        <v>212</v>
      </c>
      <c r="K920" s="47">
        <f>[1]ДНХБ!V$164</f>
        <v>213</v>
      </c>
      <c r="L920" s="46">
        <f t="shared" si="265"/>
        <v>1622.1958716600002</v>
      </c>
      <c r="M920" s="46">
        <f>[1]ДНХБ!BG$164</f>
        <v>397.65167988000007</v>
      </c>
      <c r="N920" s="46">
        <f>[1]ДНХБ!CA$164</f>
        <v>434.81538828000004</v>
      </c>
      <c r="O920" s="46">
        <f>[1]ДНХБ!CU$164</f>
        <v>393.93530904000005</v>
      </c>
      <c r="P920" s="46">
        <f>[1]ДНХБ!ED$164</f>
        <v>395.79349446000009</v>
      </c>
      <c r="Q920" s="20">
        <f t="shared" si="253"/>
        <v>0</v>
      </c>
      <c r="R920" s="20">
        <f t="shared" si="254"/>
        <v>0</v>
      </c>
    </row>
    <row r="921" spans="2:18" s="21" customFormat="1" ht="15" customHeight="1" x14ac:dyDescent="0.25">
      <c r="B921" s="61"/>
      <c r="C921" s="55" t="s">
        <v>23</v>
      </c>
      <c r="D921" s="23" t="s">
        <v>33</v>
      </c>
      <c r="E921" s="64">
        <f>[1]ДНХБ!W$165</f>
        <v>119</v>
      </c>
      <c r="F921" s="46">
        <f>[1]ДНХБ!EI$165</f>
        <v>262.32955476000001</v>
      </c>
      <c r="G921" s="47">
        <f t="shared" si="264"/>
        <v>119</v>
      </c>
      <c r="H921" s="47">
        <f>[1]ДНХБ!G$165</f>
        <v>30</v>
      </c>
      <c r="I921" s="47">
        <f>[1]ДНХБ!K$165</f>
        <v>27</v>
      </c>
      <c r="J921" s="47">
        <f>[1]ДНХБ!O$165</f>
        <v>31</v>
      </c>
      <c r="K921" s="47">
        <f>[1]ДНХБ!V$165</f>
        <v>31</v>
      </c>
      <c r="L921" s="46">
        <f t="shared" si="265"/>
        <v>262.32955476000001</v>
      </c>
      <c r="M921" s="46">
        <f>[1]ДНХБ!BG$165</f>
        <v>66.133501199999998</v>
      </c>
      <c r="N921" s="46">
        <f>[1]ДНХБ!CA$165</f>
        <v>59.520151080000005</v>
      </c>
      <c r="O921" s="46">
        <f>[1]ДНХБ!CU$165</f>
        <v>68.337951239999995</v>
      </c>
      <c r="P921" s="46">
        <f>[1]ДНХБ!ED$165</f>
        <v>68.33795124000001</v>
      </c>
      <c r="Q921" s="20">
        <f t="shared" si="253"/>
        <v>0</v>
      </c>
      <c r="R921" s="20">
        <f t="shared" si="254"/>
        <v>0</v>
      </c>
    </row>
    <row r="922" spans="2:18" s="21" customFormat="1" ht="15" customHeight="1" x14ac:dyDescent="0.25">
      <c r="B922" s="61"/>
      <c r="C922" s="55" t="s">
        <v>18</v>
      </c>
      <c r="D922" s="23" t="s">
        <v>33</v>
      </c>
      <c r="E922" s="64">
        <f>[1]ДНХБ!W$166</f>
        <v>79</v>
      </c>
      <c r="F922" s="46">
        <f>[1]ДНХБ!EI$166</f>
        <v>220.38374514</v>
      </c>
      <c r="G922" s="47">
        <f t="shared" si="264"/>
        <v>79</v>
      </c>
      <c r="H922" s="47">
        <f>[1]ДНХБ!G$166</f>
        <v>26</v>
      </c>
      <c r="I922" s="47">
        <f>[1]ДНХБ!K$166</f>
        <v>18</v>
      </c>
      <c r="J922" s="47">
        <f>[1]ДНХБ!O$166</f>
        <v>16</v>
      </c>
      <c r="K922" s="47">
        <f>[1]ДНХБ!V$166</f>
        <v>19</v>
      </c>
      <c r="L922" s="46">
        <f t="shared" si="265"/>
        <v>220.38374514</v>
      </c>
      <c r="M922" s="46">
        <f>[1]ДНХБ!BG$166</f>
        <v>72.531359159999994</v>
      </c>
      <c r="N922" s="46">
        <f>[1]ДНХБ!CA$166</f>
        <v>50.21401788</v>
      </c>
      <c r="O922" s="46">
        <f>[1]ДНХБ!CU$166</f>
        <v>44.634682560000009</v>
      </c>
      <c r="P922" s="46">
        <f>[1]ДНХБ!ED$166</f>
        <v>53.003685539999999</v>
      </c>
      <c r="Q922" s="20">
        <f t="shared" si="253"/>
        <v>0</v>
      </c>
      <c r="R922" s="20">
        <f t="shared" si="254"/>
        <v>0</v>
      </c>
    </row>
    <row r="923" spans="2:18" s="21" customFormat="1" ht="15" customHeight="1" x14ac:dyDescent="0.25">
      <c r="B923" s="61"/>
      <c r="C923" s="55" t="s">
        <v>20</v>
      </c>
      <c r="D923" s="23" t="s">
        <v>33</v>
      </c>
      <c r="E923" s="64">
        <f>[1]ДНХБ!W$167</f>
        <v>67</v>
      </c>
      <c r="F923" s="46">
        <f>[1]ДНХБ!EI$167</f>
        <v>132.63433833000002</v>
      </c>
      <c r="G923" s="47">
        <f t="shared" si="264"/>
        <v>67</v>
      </c>
      <c r="H923" s="47">
        <f>[1]ДНХБ!G$167</f>
        <v>19</v>
      </c>
      <c r="I923" s="47">
        <f>[1]ДНХБ!K$167</f>
        <v>16</v>
      </c>
      <c r="J923" s="47">
        <f>[1]ДНХБ!O$167</f>
        <v>15</v>
      </c>
      <c r="K923" s="47">
        <f>[1]ДНХБ!V$167</f>
        <v>17</v>
      </c>
      <c r="L923" s="46">
        <f t="shared" si="265"/>
        <v>132.63433833000002</v>
      </c>
      <c r="M923" s="46">
        <f>[1]ДНХБ!BG$167</f>
        <v>37.612722810000001</v>
      </c>
      <c r="N923" s="46">
        <f>[1]ДНХБ!CA$167</f>
        <v>31.673871840000004</v>
      </c>
      <c r="O923" s="46">
        <f>[1]ДНХБ!CU$167</f>
        <v>29.69425485</v>
      </c>
      <c r="P923" s="46">
        <f>[1]ДНХБ!ED$167</f>
        <v>33.653488830000008</v>
      </c>
      <c r="Q923" s="20">
        <f t="shared" si="253"/>
        <v>0</v>
      </c>
      <c r="R923" s="20">
        <f t="shared" si="254"/>
        <v>0</v>
      </c>
    </row>
    <row r="924" spans="2:18" s="21" customFormat="1" ht="15" customHeight="1" x14ac:dyDescent="0.25">
      <c r="B924" s="61"/>
      <c r="C924" s="55" t="s">
        <v>21</v>
      </c>
      <c r="D924" s="23" t="s">
        <v>33</v>
      </c>
      <c r="E924" s="64">
        <f>[1]ДНХБ!W$168</f>
        <v>216</v>
      </c>
      <c r="F924" s="46">
        <f>[1]ДНХБ!EI$168</f>
        <v>560.29178088000015</v>
      </c>
      <c r="G924" s="47">
        <f t="shared" si="264"/>
        <v>216</v>
      </c>
      <c r="H924" s="47">
        <f>[1]ДНХБ!G$168</f>
        <v>74</v>
      </c>
      <c r="I924" s="47">
        <f>[1]ДНХБ!K$168</f>
        <v>46</v>
      </c>
      <c r="J924" s="47">
        <f>[1]ДНХБ!O$168</f>
        <v>45</v>
      </c>
      <c r="K924" s="47">
        <f>[1]ДНХБ!V$168</f>
        <v>51</v>
      </c>
      <c r="L924" s="46">
        <f t="shared" si="265"/>
        <v>560.29178088000015</v>
      </c>
      <c r="M924" s="46">
        <f>[1]ДНХБ!$BG$168</f>
        <v>191.95181382000004</v>
      </c>
      <c r="N924" s="46">
        <f>[1]ДНХБ!CA$168</f>
        <v>119.32139778000001</v>
      </c>
      <c r="O924" s="46">
        <f>[1]ДНХБ!CU$168</f>
        <v>116.72745435000002</v>
      </c>
      <c r="P924" s="46">
        <f>[1]ДНХБ!ED$168</f>
        <v>132.29111493000002</v>
      </c>
      <c r="Q924" s="20">
        <f t="shared" si="253"/>
        <v>0</v>
      </c>
      <c r="R924" s="20">
        <f t="shared" si="254"/>
        <v>0</v>
      </c>
    </row>
    <row r="925" spans="2:18" s="21" customFormat="1" ht="15" customHeight="1" x14ac:dyDescent="0.25">
      <c r="B925" s="61"/>
      <c r="C925" s="55" t="s">
        <v>35</v>
      </c>
      <c r="D925" s="23" t="s">
        <v>33</v>
      </c>
      <c r="E925" s="64">
        <f>[1]ДНХБ!W$169</f>
        <v>37</v>
      </c>
      <c r="F925" s="46">
        <f>[1]ДНХБ!EI$169</f>
        <v>57.082396020000019</v>
      </c>
      <c r="G925" s="47">
        <f t="shared" si="264"/>
        <v>37</v>
      </c>
      <c r="H925" s="47">
        <f>[1]ДНХБ!G$169</f>
        <v>8</v>
      </c>
      <c r="I925" s="47">
        <f>[1]ДНХБ!K$169</f>
        <v>13</v>
      </c>
      <c r="J925" s="47">
        <f>[1]ДНХБ!O$169</f>
        <v>8</v>
      </c>
      <c r="K925" s="47">
        <f>[1]ДНХБ!V$169</f>
        <v>8</v>
      </c>
      <c r="L925" s="46">
        <f t="shared" si="265"/>
        <v>57.082396020000012</v>
      </c>
      <c r="M925" s="46">
        <f>[1]ДНХБ!BG$169</f>
        <v>12.342139680000004</v>
      </c>
      <c r="N925" s="46">
        <f>[1]ДНХБ!CA$169</f>
        <v>20.055976980000004</v>
      </c>
      <c r="O925" s="46">
        <f>[1]ДНХБ!CU$169</f>
        <v>12.342139680000004</v>
      </c>
      <c r="P925" s="46">
        <f>[1]ДНХБ!ED$169</f>
        <v>12.342139680000004</v>
      </c>
      <c r="Q925" s="20">
        <f t="shared" si="253"/>
        <v>0</v>
      </c>
      <c r="R925" s="20">
        <f t="shared" si="254"/>
        <v>0</v>
      </c>
    </row>
    <row r="926" spans="2:18" s="21" customFormat="1" ht="15" customHeight="1" x14ac:dyDescent="0.25">
      <c r="B926" s="61"/>
      <c r="C926" s="55" t="s">
        <v>24</v>
      </c>
      <c r="D926" s="23" t="s">
        <v>33</v>
      </c>
      <c r="E926" s="64">
        <f>[1]ДНХБ!W$170</f>
        <v>40</v>
      </c>
      <c r="F926" s="46">
        <f>[1]ДНХБ!EI$170</f>
        <v>52.899849600000017</v>
      </c>
      <c r="G926" s="47">
        <f t="shared" si="264"/>
        <v>40</v>
      </c>
      <c r="H926" s="47">
        <f>[1]ДНХБ!G$170</f>
        <v>9</v>
      </c>
      <c r="I926" s="47">
        <f>[1]ДНХБ!K$170</f>
        <v>13</v>
      </c>
      <c r="J926" s="47">
        <f>[1]ДНХБ!O$170</f>
        <v>9</v>
      </c>
      <c r="K926" s="47">
        <f>[1]ДНХБ!V$170</f>
        <v>9</v>
      </c>
      <c r="L926" s="46">
        <f t="shared" si="265"/>
        <v>52.899849599999996</v>
      </c>
      <c r="M926" s="46">
        <f>[1]ДНХБ!BG$170</f>
        <v>11.902466159999999</v>
      </c>
      <c r="N926" s="46">
        <f>[1]ДНХБ!CA$170</f>
        <v>17.192451120000001</v>
      </c>
      <c r="O926" s="46">
        <f>[1]ДНХБ!CU$170</f>
        <v>11.902466159999999</v>
      </c>
      <c r="P926" s="46">
        <f>[1]ДНХБ!ED$170</f>
        <v>11.902466159999999</v>
      </c>
      <c r="Q926" s="20">
        <f t="shared" si="253"/>
        <v>0</v>
      </c>
      <c r="R926" s="20">
        <f t="shared" si="254"/>
        <v>0</v>
      </c>
    </row>
    <row r="927" spans="2:18" s="21" customFormat="1" ht="15" customHeight="1" x14ac:dyDescent="0.25">
      <c r="B927" s="61"/>
      <c r="C927" s="55" t="s">
        <v>26</v>
      </c>
      <c r="D927" s="23" t="s">
        <v>33</v>
      </c>
      <c r="E927" s="64">
        <f>[1]ДНХБ!W$171</f>
        <v>122</v>
      </c>
      <c r="F927" s="46">
        <f>[1]ДНХБ!EI$171</f>
        <v>226.69862124000002</v>
      </c>
      <c r="G927" s="47">
        <f t="shared" si="264"/>
        <v>122</v>
      </c>
      <c r="H927" s="47">
        <f>[1]ДНХБ!G$171</f>
        <v>36</v>
      </c>
      <c r="I927" s="47">
        <f>[1]ДНХБ!K$171</f>
        <v>44</v>
      </c>
      <c r="J927" s="47">
        <f>[1]ДНХБ!O$171</f>
        <v>22</v>
      </c>
      <c r="K927" s="47">
        <f>[1]ДНХБ!V$171</f>
        <v>20</v>
      </c>
      <c r="L927" s="46">
        <f t="shared" si="265"/>
        <v>226.69862124000008</v>
      </c>
      <c r="M927" s="46">
        <f>[1]ДНХБ!BG$171</f>
        <v>66.894675120000016</v>
      </c>
      <c r="N927" s="46">
        <f>[1]ДНХБ!CA$171</f>
        <v>81.76015848000003</v>
      </c>
      <c r="O927" s="46">
        <f>[1]ДНХБ!CU$171</f>
        <v>40.880079240000015</v>
      </c>
      <c r="P927" s="46">
        <f>[1]ДНХБ!ED$171</f>
        <v>37.163708400000012</v>
      </c>
      <c r="Q927" s="20">
        <f t="shared" si="253"/>
        <v>0</v>
      </c>
      <c r="R927" s="20">
        <f t="shared" si="254"/>
        <v>0</v>
      </c>
    </row>
    <row r="928" spans="2:18" s="21" customFormat="1" ht="15" customHeight="1" x14ac:dyDescent="0.25">
      <c r="B928" s="61"/>
      <c r="C928" s="55" t="s">
        <v>22</v>
      </c>
      <c r="D928" s="23" t="s">
        <v>33</v>
      </c>
      <c r="E928" s="64">
        <f>[1]ДНХБ!W$172</f>
        <v>27</v>
      </c>
      <c r="F928" s="46">
        <f>[1]ДНХБ!EI$172</f>
        <v>43.097563080000015</v>
      </c>
      <c r="G928" s="47">
        <f t="shared" si="264"/>
        <v>27</v>
      </c>
      <c r="H928" s="47">
        <f>[1]ДНХБ!G$172</f>
        <v>6</v>
      </c>
      <c r="I928" s="47">
        <f>[1]ДНХБ!K$172</f>
        <v>9</v>
      </c>
      <c r="J928" s="47">
        <f>[1]ДНХБ!O$172</f>
        <v>6</v>
      </c>
      <c r="K928" s="47">
        <f>[1]ДНХБ!V$172</f>
        <v>6</v>
      </c>
      <c r="L928" s="46">
        <f t="shared" si="265"/>
        <v>43.097563080000015</v>
      </c>
      <c r="M928" s="46">
        <f>[1]ДНХБ!BG$172</f>
        <v>9.5772362400000031</v>
      </c>
      <c r="N928" s="46">
        <f>[1]ДНХБ!CA$172</f>
        <v>14.365854360000004</v>
      </c>
      <c r="O928" s="46">
        <f>[1]ДНХБ!CU$172</f>
        <v>9.5772362400000031</v>
      </c>
      <c r="P928" s="46">
        <f>[1]ДНХБ!ED$172</f>
        <v>9.5772362400000031</v>
      </c>
      <c r="Q928" s="20">
        <f t="shared" si="253"/>
        <v>0</v>
      </c>
      <c r="R928" s="20">
        <f t="shared" si="254"/>
        <v>0</v>
      </c>
    </row>
    <row r="929" spans="2:18" s="21" customFormat="1" ht="15" customHeight="1" x14ac:dyDescent="0.25">
      <c r="B929" s="61"/>
      <c r="C929" s="55" t="s">
        <v>17</v>
      </c>
      <c r="D929" s="23" t="s">
        <v>33</v>
      </c>
      <c r="E929" s="64">
        <f>[1]ДНХБ!W$173</f>
        <v>88</v>
      </c>
      <c r="F929" s="46">
        <f>[1]ДНХБ!$EI$173</f>
        <v>148.54334247480006</v>
      </c>
      <c r="G929" s="47">
        <f t="shared" si="264"/>
        <v>88</v>
      </c>
      <c r="H929" s="47">
        <f>[1]ДНХБ!G$173</f>
        <v>22</v>
      </c>
      <c r="I929" s="47">
        <f>[1]ДНХБ!K$173</f>
        <v>24</v>
      </c>
      <c r="J929" s="47">
        <f>[1]ДНХБ!O$173</f>
        <v>21</v>
      </c>
      <c r="K929" s="47">
        <f>[1]ДНХБ!V$173</f>
        <v>21</v>
      </c>
      <c r="L929" s="46">
        <f t="shared" si="265"/>
        <v>148.54334247480003</v>
      </c>
      <c r="M929" s="46">
        <f>[1]ДНХБ!BG$173</f>
        <v>40.880079240000015</v>
      </c>
      <c r="N929" s="46">
        <f>[1]ДНХБ!CA$173</f>
        <v>29.619475594800008</v>
      </c>
      <c r="O929" s="46">
        <f>[1]ДНХБ!CU$173</f>
        <v>39.02189382000001</v>
      </c>
      <c r="P929" s="46">
        <f>[1]ДНХБ!ED$173</f>
        <v>39.02189382000001</v>
      </c>
      <c r="Q929" s="20">
        <f t="shared" si="253"/>
        <v>0</v>
      </c>
      <c r="R929" s="20">
        <f t="shared" si="254"/>
        <v>0</v>
      </c>
    </row>
    <row r="930" spans="2:18" s="21" customFormat="1" ht="15" customHeight="1" x14ac:dyDescent="0.25">
      <c r="B930" s="61"/>
      <c r="C930" s="28" t="s">
        <v>36</v>
      </c>
      <c r="D930" s="29" t="s">
        <v>33</v>
      </c>
      <c r="E930" s="62">
        <f>E931+E932+E933</f>
        <v>9240</v>
      </c>
      <c r="F930" s="62">
        <f t="shared" ref="F930:P930" si="266">F931+F932+F933</f>
        <v>13267.520640000001</v>
      </c>
      <c r="G930" s="62">
        <f t="shared" si="266"/>
        <v>9240</v>
      </c>
      <c r="H930" s="62">
        <f t="shared" si="266"/>
        <v>2310</v>
      </c>
      <c r="I930" s="62">
        <f t="shared" si="266"/>
        <v>2310</v>
      </c>
      <c r="J930" s="62">
        <f t="shared" si="266"/>
        <v>2310</v>
      </c>
      <c r="K930" s="62">
        <f t="shared" si="266"/>
        <v>2310</v>
      </c>
      <c r="L930" s="62">
        <f t="shared" si="266"/>
        <v>13267.520640000001</v>
      </c>
      <c r="M930" s="62">
        <f t="shared" si="266"/>
        <v>3316.8801600000002</v>
      </c>
      <c r="N930" s="62">
        <f t="shared" si="266"/>
        <v>3316.8801600000002</v>
      </c>
      <c r="O930" s="62">
        <f t="shared" si="266"/>
        <v>3316.8801600000002</v>
      </c>
      <c r="P930" s="62">
        <f t="shared" si="266"/>
        <v>3316.8801600000002</v>
      </c>
      <c r="Q930" s="20">
        <f t="shared" si="253"/>
        <v>0</v>
      </c>
      <c r="R930" s="20">
        <f t="shared" si="254"/>
        <v>0</v>
      </c>
    </row>
    <row r="931" spans="2:18" s="21" customFormat="1" ht="15" customHeight="1" x14ac:dyDescent="0.25">
      <c r="B931" s="61"/>
      <c r="C931" s="36" t="s">
        <v>37</v>
      </c>
      <c r="D931" s="23" t="s">
        <v>33</v>
      </c>
      <c r="E931" s="64">
        <f>[1]ФАП!W$66</f>
        <v>3120</v>
      </c>
      <c r="F931" s="46">
        <f>[1]ФАП!EP$66</f>
        <v>4479.9420342857147</v>
      </c>
      <c r="G931" s="47">
        <f>SUM(H931:K931)</f>
        <v>3120</v>
      </c>
      <c r="H931" s="47">
        <f>[1]ФАП!G$66</f>
        <v>780</v>
      </c>
      <c r="I931" s="47">
        <f>[1]ФАП!K$66</f>
        <v>780</v>
      </c>
      <c r="J931" s="47">
        <f>[1]ФАП!O$66</f>
        <v>780</v>
      </c>
      <c r="K931" s="47">
        <f>[1]ФАП!V$66</f>
        <v>780</v>
      </c>
      <c r="L931" s="46">
        <f>M931+N931+O931+P931</f>
        <v>4479.9420342857147</v>
      </c>
      <c r="M931" s="46">
        <f>[1]ФАП!BN$66</f>
        <v>1119.9855085714287</v>
      </c>
      <c r="N931" s="46">
        <f>[1]ФАП!CH$66</f>
        <v>1119.9855085714287</v>
      </c>
      <c r="O931" s="46">
        <f>[1]ФАП!DB$66</f>
        <v>1119.9855085714287</v>
      </c>
      <c r="P931" s="46">
        <f>[1]ФАП!EK$66</f>
        <v>1119.9855085714287</v>
      </c>
      <c r="Q931" s="20">
        <f t="shared" si="253"/>
        <v>0</v>
      </c>
      <c r="R931" s="20">
        <f t="shared" si="254"/>
        <v>0</v>
      </c>
    </row>
    <row r="932" spans="2:18" s="21" customFormat="1" ht="15" customHeight="1" x14ac:dyDescent="0.25">
      <c r="B932" s="61"/>
      <c r="C932" s="36" t="s">
        <v>38</v>
      </c>
      <c r="D932" s="23" t="s">
        <v>33</v>
      </c>
      <c r="E932" s="64">
        <f>[1]ФАП!W$67</f>
        <v>3120</v>
      </c>
      <c r="F932" s="46">
        <f>[1]ФАП!EP$67</f>
        <v>4479.9420342857147</v>
      </c>
      <c r="G932" s="47">
        <f>SUM(H932:K932)</f>
        <v>3120</v>
      </c>
      <c r="H932" s="47">
        <f>[1]ФАП!G$67</f>
        <v>780</v>
      </c>
      <c r="I932" s="47">
        <f>[1]ФАП!K$67</f>
        <v>780</v>
      </c>
      <c r="J932" s="47">
        <f>[1]ФАП!O$67</f>
        <v>780</v>
      </c>
      <c r="K932" s="47">
        <f>[1]ФАП!V$67</f>
        <v>780</v>
      </c>
      <c r="L932" s="46">
        <f t="shared" ref="L932:L933" si="267">M932+N932+O932+P932</f>
        <v>4479.9420342857147</v>
      </c>
      <c r="M932" s="46">
        <f>[1]ФАП!BN$67</f>
        <v>1119.9855085714287</v>
      </c>
      <c r="N932" s="46">
        <f>[1]ФАП!CH$67</f>
        <v>1119.9855085714287</v>
      </c>
      <c r="O932" s="46">
        <f>[1]ФАП!DB$67</f>
        <v>1119.9855085714287</v>
      </c>
      <c r="P932" s="46">
        <f>[1]ФАП!EK$67</f>
        <v>1119.9855085714287</v>
      </c>
      <c r="Q932" s="20">
        <f t="shared" si="253"/>
        <v>0</v>
      </c>
      <c r="R932" s="20">
        <f t="shared" si="254"/>
        <v>0</v>
      </c>
    </row>
    <row r="933" spans="2:18" s="21" customFormat="1" ht="15" customHeight="1" x14ac:dyDescent="0.25">
      <c r="B933" s="61"/>
      <c r="C933" s="36" t="s">
        <v>39</v>
      </c>
      <c r="D933" s="23" t="s">
        <v>33</v>
      </c>
      <c r="E933" s="64">
        <f>[1]ФАП!W$68</f>
        <v>3000</v>
      </c>
      <c r="F933" s="46">
        <f>[1]ФАП!EP$68</f>
        <v>4307.6365714285712</v>
      </c>
      <c r="G933" s="47">
        <f>SUM(H933:K933)</f>
        <v>3000</v>
      </c>
      <c r="H933" s="47">
        <f>[1]ФАП!G$68</f>
        <v>750</v>
      </c>
      <c r="I933" s="47">
        <f>[1]ФАП!K$68</f>
        <v>750</v>
      </c>
      <c r="J933" s="47">
        <f>[1]ФАП!O$68</f>
        <v>750</v>
      </c>
      <c r="K933" s="47">
        <f>[1]ФАП!V$68</f>
        <v>750</v>
      </c>
      <c r="L933" s="46">
        <f t="shared" si="267"/>
        <v>4307.6365714285712</v>
      </c>
      <c r="M933" s="46">
        <f>[1]ФАП!BN$68</f>
        <v>1076.9091428571428</v>
      </c>
      <c r="N933" s="46">
        <f>[1]ФАП!CH$68</f>
        <v>1076.9091428571428</v>
      </c>
      <c r="O933" s="46">
        <f>[1]ФАП!DB$68</f>
        <v>1076.9091428571428</v>
      </c>
      <c r="P933" s="46">
        <f>[1]ФАП!EK$68</f>
        <v>1076.9091428571428</v>
      </c>
      <c r="Q933" s="20">
        <f t="shared" si="253"/>
        <v>0</v>
      </c>
      <c r="R933" s="20">
        <f t="shared" si="254"/>
        <v>0</v>
      </c>
    </row>
    <row r="934" spans="2:18" s="21" customFormat="1" ht="15" customHeight="1" x14ac:dyDescent="0.25">
      <c r="B934" s="61"/>
      <c r="C934" s="28" t="s">
        <v>40</v>
      </c>
      <c r="D934" s="29" t="s">
        <v>33</v>
      </c>
      <c r="E934" s="62">
        <f>SUM(E935:E945)</f>
        <v>24233</v>
      </c>
      <c r="F934" s="62">
        <f t="shared" ref="F934:P934" si="268">SUM(F935:F945)</f>
        <v>7180.1790200000023</v>
      </c>
      <c r="G934" s="62">
        <f t="shared" si="268"/>
        <v>24233</v>
      </c>
      <c r="H934" s="62">
        <f t="shared" si="268"/>
        <v>6348</v>
      </c>
      <c r="I934" s="62">
        <f t="shared" si="268"/>
        <v>5860</v>
      </c>
      <c r="J934" s="62">
        <f t="shared" si="268"/>
        <v>5719</v>
      </c>
      <c r="K934" s="62">
        <f t="shared" si="268"/>
        <v>6306</v>
      </c>
      <c r="L934" s="62">
        <f t="shared" si="268"/>
        <v>7180.1790200000014</v>
      </c>
      <c r="M934" s="62">
        <f t="shared" si="268"/>
        <v>1886.2728359999999</v>
      </c>
      <c r="N934" s="62">
        <f t="shared" si="268"/>
        <v>1723.3473600000002</v>
      </c>
      <c r="O934" s="62">
        <f t="shared" si="268"/>
        <v>1693.5788519999999</v>
      </c>
      <c r="P934" s="62">
        <f t="shared" si="268"/>
        <v>1876.9799720000001</v>
      </c>
      <c r="Q934" s="20">
        <f t="shared" si="253"/>
        <v>0</v>
      </c>
      <c r="R934" s="20">
        <f t="shared" si="254"/>
        <v>0</v>
      </c>
    </row>
    <row r="935" spans="2:18" s="21" customFormat="1" ht="15" customHeight="1" x14ac:dyDescent="0.25">
      <c r="B935" s="61"/>
      <c r="C935" s="37" t="s">
        <v>15</v>
      </c>
      <c r="D935" s="23" t="s">
        <v>33</v>
      </c>
      <c r="E935" s="64">
        <f>'[1]разовые без стом'!W$167</f>
        <v>9976</v>
      </c>
      <c r="F935" s="46">
        <f>'[1]разовые без стом'!EV$167</f>
        <v>3603.3312000000005</v>
      </c>
      <c r="G935" s="47">
        <f>SUM(H935:K935)</f>
        <v>9976</v>
      </c>
      <c r="H935" s="47">
        <f>'[1]разовые без стом'!G$167</f>
        <v>2470</v>
      </c>
      <c r="I935" s="47">
        <f>'[1]разовые без стом'!K$167</f>
        <v>2409</v>
      </c>
      <c r="J935" s="47">
        <f>'[1]разовые без стом'!O$167</f>
        <v>2388</v>
      </c>
      <c r="K935" s="47">
        <f>'[1]разовые без стом'!V$167</f>
        <v>2709</v>
      </c>
      <c r="L935" s="46">
        <f>SUM(M935:P935)</f>
        <v>3603.3312000000001</v>
      </c>
      <c r="M935" s="46">
        <f>'[1]разовые без стом'!BP$167</f>
        <v>892.1640000000001</v>
      </c>
      <c r="N935" s="46">
        <f>'[1]разовые без стом'!CL$167</f>
        <v>870.13080000000014</v>
      </c>
      <c r="O935" s="46">
        <f>'[1]разовые без стом'!DH$167</f>
        <v>862.54560000000004</v>
      </c>
      <c r="P935" s="46">
        <f>'[1]разовые без стом'!EQ$167</f>
        <v>978.49080000000004</v>
      </c>
      <c r="Q935" s="20">
        <f t="shared" si="253"/>
        <v>0</v>
      </c>
      <c r="R935" s="20">
        <f t="shared" si="254"/>
        <v>0</v>
      </c>
    </row>
    <row r="936" spans="2:18" s="21" customFormat="1" ht="15" customHeight="1" x14ac:dyDescent="0.25">
      <c r="B936" s="61"/>
      <c r="C936" s="37" t="s">
        <v>16</v>
      </c>
      <c r="D936" s="23" t="s">
        <v>33</v>
      </c>
      <c r="E936" s="64">
        <f>'[1]разовые без стом'!W$168</f>
        <v>7575</v>
      </c>
      <c r="F936" s="46">
        <f>'[1]разовые без стом'!EV$168</f>
        <v>1814.3034000000002</v>
      </c>
      <c r="G936" s="47">
        <f t="shared" ref="G936:G945" si="269">SUM(H936:K936)</f>
        <v>7575</v>
      </c>
      <c r="H936" s="47">
        <f>'[1]разовые без стом'!G$168</f>
        <v>1913</v>
      </c>
      <c r="I936" s="47">
        <f>'[1]разовые без стом'!K$168</f>
        <v>1945</v>
      </c>
      <c r="J936" s="47">
        <f>'[1]разовые без стом'!O$168</f>
        <v>1771</v>
      </c>
      <c r="K936" s="47">
        <f>'[1]разовые без стом'!V$168</f>
        <v>1946</v>
      </c>
      <c r="L936" s="46">
        <f t="shared" ref="L936:L945" si="270">SUM(M936:P936)</f>
        <v>1814.3034</v>
      </c>
      <c r="M936" s="46">
        <f>'[1]разовые без стом'!BP$168</f>
        <v>458.18645600000008</v>
      </c>
      <c r="N936" s="46">
        <f>'[1]разовые без стом'!CL$168</f>
        <v>465.85084000000006</v>
      </c>
      <c r="O936" s="46">
        <f>'[1]разовые без стом'!DH$168</f>
        <v>424.17575199999999</v>
      </c>
      <c r="P936" s="46">
        <f>'[1]разовые без стом'!EQ$168</f>
        <v>466.090352</v>
      </c>
      <c r="Q936" s="20">
        <f t="shared" si="253"/>
        <v>0</v>
      </c>
      <c r="R936" s="20">
        <f t="shared" si="254"/>
        <v>0</v>
      </c>
    </row>
    <row r="937" spans="2:18" s="21" customFormat="1" ht="15" customHeight="1" x14ac:dyDescent="0.25">
      <c r="B937" s="61"/>
      <c r="C937" s="37" t="s">
        <v>23</v>
      </c>
      <c r="D937" s="23" t="s">
        <v>33</v>
      </c>
      <c r="E937" s="64">
        <f>'[1]разовые без стом'!W$169</f>
        <v>783</v>
      </c>
      <c r="F937" s="46">
        <f>'[1]разовые без стом'!EV$169</f>
        <v>222.48475200000004</v>
      </c>
      <c r="G937" s="47">
        <f t="shared" si="269"/>
        <v>783</v>
      </c>
      <c r="H937" s="47">
        <f>'[1]разовые без стом'!G$169</f>
        <v>186</v>
      </c>
      <c r="I937" s="47">
        <f>'[1]разовые без стом'!K$169</f>
        <v>167</v>
      </c>
      <c r="J937" s="47">
        <f>'[1]разовые без стом'!O$169</f>
        <v>267</v>
      </c>
      <c r="K937" s="47">
        <f>'[1]разовые без стом'!V$169</f>
        <v>163</v>
      </c>
      <c r="L937" s="46">
        <f t="shared" si="270"/>
        <v>222.48475200000001</v>
      </c>
      <c r="M937" s="46">
        <f>'[1]разовые без стом'!BP$169</f>
        <v>52.850784000000004</v>
      </c>
      <c r="N937" s="46">
        <f>'[1]разовые без стом'!CL$169</f>
        <v>47.452048000000005</v>
      </c>
      <c r="O937" s="46">
        <f>'[1]разовые без стом'!DH$169</f>
        <v>75.866448000000005</v>
      </c>
      <c r="P937" s="46">
        <f>'[1]разовые без стом'!EQ$169</f>
        <v>46.315472000000007</v>
      </c>
      <c r="Q937" s="20">
        <f t="shared" si="253"/>
        <v>0</v>
      </c>
      <c r="R937" s="20">
        <f t="shared" si="254"/>
        <v>0</v>
      </c>
    </row>
    <row r="938" spans="2:18" s="21" customFormat="1" ht="15" customHeight="1" x14ac:dyDescent="0.25">
      <c r="B938" s="61"/>
      <c r="C938" s="37" t="s">
        <v>18</v>
      </c>
      <c r="D938" s="23" t="s">
        <v>33</v>
      </c>
      <c r="E938" s="64">
        <f>'[1]разовые без стом'!W$170</f>
        <v>562</v>
      </c>
      <c r="F938" s="46">
        <f>'[1]разовые без стом'!EV$170</f>
        <v>202.08171200000001</v>
      </c>
      <c r="G938" s="47">
        <f t="shared" si="269"/>
        <v>562</v>
      </c>
      <c r="H938" s="47">
        <f>'[1]разовые без стом'!G$170</f>
        <v>147</v>
      </c>
      <c r="I938" s="47">
        <f>'[1]разовые без стом'!K$170</f>
        <v>149</v>
      </c>
      <c r="J938" s="47">
        <f>'[1]разовые без стом'!O$170</f>
        <v>138</v>
      </c>
      <c r="K938" s="47">
        <f>'[1]разовые без стом'!V$170</f>
        <v>128</v>
      </c>
      <c r="L938" s="46">
        <f t="shared" si="270"/>
        <v>202.08171200000004</v>
      </c>
      <c r="M938" s="46">
        <f>'[1]разовые без стом'!BP$170</f>
        <v>52.857672000000008</v>
      </c>
      <c r="N938" s="46">
        <f>'[1]разовые без стом'!CL$170</f>
        <v>53.576824000000009</v>
      </c>
      <c r="O938" s="46">
        <f>'[1]разовые без стом'!DH$170</f>
        <v>49.621487999999999</v>
      </c>
      <c r="P938" s="46">
        <f>'[1]разовые без стом'!EQ$170</f>
        <v>46.025728000000008</v>
      </c>
      <c r="Q938" s="20">
        <f t="shared" si="253"/>
        <v>0</v>
      </c>
      <c r="R938" s="20">
        <f t="shared" si="254"/>
        <v>0</v>
      </c>
    </row>
    <row r="939" spans="2:18" s="21" customFormat="1" ht="15" customHeight="1" x14ac:dyDescent="0.25">
      <c r="B939" s="61"/>
      <c r="C939" s="37" t="s">
        <v>20</v>
      </c>
      <c r="D939" s="23" t="s">
        <v>33</v>
      </c>
      <c r="E939" s="64">
        <f>'[1]разовые без стом'!W$171</f>
        <v>1596</v>
      </c>
      <c r="F939" s="46">
        <f>'[1]разовые без стом'!EV$171</f>
        <v>407.24174399999998</v>
      </c>
      <c r="G939" s="47">
        <f t="shared" si="269"/>
        <v>1596</v>
      </c>
      <c r="H939" s="47">
        <f>'[1]разовые без стом'!G$171</f>
        <v>454</v>
      </c>
      <c r="I939" s="47">
        <f>'[1]разовые без стом'!K$171</f>
        <v>388</v>
      </c>
      <c r="J939" s="47">
        <f>'[1]разовые без стом'!O$171</f>
        <v>356</v>
      </c>
      <c r="K939" s="47">
        <f>'[1]разовые без стом'!V$171</f>
        <v>398</v>
      </c>
      <c r="L939" s="46">
        <f t="shared" si="270"/>
        <v>407.24174400000004</v>
      </c>
      <c r="M939" s="46">
        <f>'[1]разовые без стом'!BP$171</f>
        <v>115.84445600000001</v>
      </c>
      <c r="N939" s="46">
        <f>'[1]разовые без стом'!CL$171</f>
        <v>99.003631999999996</v>
      </c>
      <c r="O939" s="46">
        <f>'[1]разовые без стом'!DH$171</f>
        <v>90.838384000000005</v>
      </c>
      <c r="P939" s="46">
        <f>'[1]разовые без стом'!EQ$171</f>
        <v>101.55527199999999</v>
      </c>
      <c r="Q939" s="20">
        <f t="shared" si="253"/>
        <v>0</v>
      </c>
      <c r="R939" s="20">
        <f t="shared" si="254"/>
        <v>0</v>
      </c>
    </row>
    <row r="940" spans="2:18" s="21" customFormat="1" ht="15" customHeight="1" x14ac:dyDescent="0.25">
      <c r="B940" s="61"/>
      <c r="C940" s="37" t="s">
        <v>41</v>
      </c>
      <c r="D940" s="23" t="s">
        <v>33</v>
      </c>
      <c r="E940" s="64">
        <f>'[1]разовые без стом'!W$172</f>
        <v>1281</v>
      </c>
      <c r="F940" s="46">
        <f>'[1]разовые без стом'!EV$172</f>
        <v>428.29978800000004</v>
      </c>
      <c r="G940" s="47">
        <f t="shared" si="269"/>
        <v>1281</v>
      </c>
      <c r="H940" s="47">
        <f>'[1]разовые без стом'!G$172</f>
        <v>577</v>
      </c>
      <c r="I940" s="47">
        <f>'[1]разовые без стом'!K$172</f>
        <v>188</v>
      </c>
      <c r="J940" s="47">
        <f>'[1]разовые без стом'!O$172</f>
        <v>207</v>
      </c>
      <c r="K940" s="47">
        <f>'[1]разовые без стом'!V$172</f>
        <v>309</v>
      </c>
      <c r="L940" s="46">
        <f t="shared" si="270"/>
        <v>428.29978800000004</v>
      </c>
      <c r="M940" s="46">
        <f>'[1]разовые без стом'!BP$172</f>
        <v>192.91879600000001</v>
      </c>
      <c r="N940" s="46">
        <f>'[1]разовые без стом'!CL$172</f>
        <v>62.857423999999995</v>
      </c>
      <c r="O940" s="46">
        <f>'[1]разовые без стом'!DH$172</f>
        <v>69.210036000000002</v>
      </c>
      <c r="P940" s="46">
        <f>'[1]разовые без стом'!EQ$172</f>
        <v>103.313532</v>
      </c>
      <c r="Q940" s="20">
        <f t="shared" si="253"/>
        <v>0</v>
      </c>
      <c r="R940" s="20">
        <f t="shared" si="254"/>
        <v>0</v>
      </c>
    </row>
    <row r="941" spans="2:18" s="21" customFormat="1" ht="15" customHeight="1" x14ac:dyDescent="0.25">
      <c r="B941" s="61"/>
      <c r="C941" s="37" t="s">
        <v>35</v>
      </c>
      <c r="D941" s="23" t="s">
        <v>33</v>
      </c>
      <c r="E941" s="64">
        <f>'[1]разовые без стом'!W$173</f>
        <v>903</v>
      </c>
      <c r="F941" s="46">
        <f>'[1]разовые без стом'!EV$173</f>
        <v>179.56696800000006</v>
      </c>
      <c r="G941" s="47">
        <f t="shared" si="269"/>
        <v>903</v>
      </c>
      <c r="H941" s="47">
        <f>'[1]разовые без стом'!G$173</f>
        <v>240</v>
      </c>
      <c r="I941" s="47">
        <f>'[1]разовые без стом'!K$173</f>
        <v>217</v>
      </c>
      <c r="J941" s="47">
        <f>'[1]разовые без стом'!O$173</f>
        <v>208</v>
      </c>
      <c r="K941" s="47">
        <f>'[1]разовые без стом'!V$173</f>
        <v>238</v>
      </c>
      <c r="L941" s="46">
        <f t="shared" si="270"/>
        <v>179.56696800000003</v>
      </c>
      <c r="M941" s="46">
        <f>'[1]разовые без стом'!BP$173</f>
        <v>47.725440000000013</v>
      </c>
      <c r="N941" s="46">
        <f>'[1]разовые без стом'!CL$173</f>
        <v>43.151752000000002</v>
      </c>
      <c r="O941" s="46">
        <f>'[1]разовые без стом'!DH$173</f>
        <v>41.362048000000016</v>
      </c>
      <c r="P941" s="46">
        <f>'[1]разовые без стом'!EQ$173</f>
        <v>47.327728000000008</v>
      </c>
      <c r="Q941" s="20">
        <f t="shared" si="253"/>
        <v>0</v>
      </c>
      <c r="R941" s="20">
        <f t="shared" si="254"/>
        <v>0</v>
      </c>
    </row>
    <row r="942" spans="2:18" s="21" customFormat="1" ht="15" customHeight="1" x14ac:dyDescent="0.25">
      <c r="B942" s="61"/>
      <c r="C942" s="37" t="s">
        <v>24</v>
      </c>
      <c r="D942" s="23" t="s">
        <v>33</v>
      </c>
      <c r="E942" s="64">
        <f>'[1]разовые без стом'!W$174</f>
        <v>488</v>
      </c>
      <c r="F942" s="46">
        <f>'[1]разовые без стом'!EV$174</f>
        <v>83.186431999999996</v>
      </c>
      <c r="G942" s="47">
        <f t="shared" si="269"/>
        <v>488</v>
      </c>
      <c r="H942" s="47">
        <f>'[1]разовые без стом'!G$174</f>
        <v>117</v>
      </c>
      <c r="I942" s="47">
        <f>'[1]разовые без стом'!K$174</f>
        <v>124</v>
      </c>
      <c r="J942" s="47">
        <f>'[1]разовые без стом'!O$174</f>
        <v>121</v>
      </c>
      <c r="K942" s="47">
        <f>'[1]разовые без стом'!V$174</f>
        <v>126</v>
      </c>
      <c r="L942" s="46">
        <f t="shared" si="270"/>
        <v>83.186431999999996</v>
      </c>
      <c r="M942" s="46">
        <f>'[1]разовые без стом'!BP$174</f>
        <v>19.944288000000004</v>
      </c>
      <c r="N942" s="46">
        <f>'[1]разовые без стом'!CL$174</f>
        <v>21.137536000000001</v>
      </c>
      <c r="O942" s="46">
        <f>'[1]разовые без стом'!DH$174</f>
        <v>20.626143999999996</v>
      </c>
      <c r="P942" s="46">
        <f>'[1]разовые без стом'!EQ$174</f>
        <v>21.478464000000002</v>
      </c>
      <c r="Q942" s="20">
        <f t="shared" si="253"/>
        <v>0</v>
      </c>
      <c r="R942" s="20">
        <f t="shared" si="254"/>
        <v>0</v>
      </c>
    </row>
    <row r="943" spans="2:18" s="21" customFormat="1" ht="15" customHeight="1" x14ac:dyDescent="0.25">
      <c r="B943" s="61"/>
      <c r="C943" s="37" t="s">
        <v>22</v>
      </c>
      <c r="D943" s="23" t="s">
        <v>33</v>
      </c>
      <c r="E943" s="64">
        <f>'[1]разовые без стом'!W$175</f>
        <v>564</v>
      </c>
      <c r="F943" s="46">
        <f>'[1]разовые без стом'!EV$175</f>
        <v>116.03961600000001</v>
      </c>
      <c r="G943" s="47">
        <f t="shared" si="269"/>
        <v>564</v>
      </c>
      <c r="H943" s="47">
        <f>'[1]разовые без стом'!G$175</f>
        <v>138</v>
      </c>
      <c r="I943" s="47">
        <f>'[1]разовые без стом'!K$175</f>
        <v>154</v>
      </c>
      <c r="J943" s="47">
        <f>'[1]разовые без стом'!O$175</f>
        <v>129</v>
      </c>
      <c r="K943" s="47">
        <f>'[1]разовые без стом'!V$175</f>
        <v>143</v>
      </c>
      <c r="L943" s="46">
        <f t="shared" si="270"/>
        <v>116.039616</v>
      </c>
      <c r="M943" s="46">
        <f>'[1]разовые без стом'!BP$175</f>
        <v>28.392671999999997</v>
      </c>
      <c r="N943" s="46">
        <f>'[1]разовые без стом'!CL$175</f>
        <v>31.684576</v>
      </c>
      <c r="O943" s="46">
        <f>'[1]разовые без стом'!DH$175</f>
        <v>26.540976000000001</v>
      </c>
      <c r="P943" s="46">
        <f>'[1]разовые без стом'!EQ$175</f>
        <v>29.421392000000004</v>
      </c>
      <c r="Q943" s="20">
        <f t="shared" ref="Q943:Q1007" si="271">E943-G943</f>
        <v>0</v>
      </c>
      <c r="R943" s="20">
        <f t="shared" ref="R943:R1007" si="272">F943-L943</f>
        <v>0</v>
      </c>
    </row>
    <row r="944" spans="2:18" s="21" customFormat="1" ht="15" customHeight="1" x14ac:dyDescent="0.25">
      <c r="B944" s="61"/>
      <c r="C944" s="37" t="s">
        <v>26</v>
      </c>
      <c r="D944" s="23" t="s">
        <v>33</v>
      </c>
      <c r="E944" s="64">
        <f>'[1]разовые без стом'!W$176</f>
        <v>424</v>
      </c>
      <c r="F944" s="46">
        <f>'[1]разовые без стом'!EV$176</f>
        <v>101.55308800000002</v>
      </c>
      <c r="G944" s="47">
        <f t="shared" si="269"/>
        <v>424</v>
      </c>
      <c r="H944" s="47">
        <f>'[1]разовые без стом'!G$176</f>
        <v>106</v>
      </c>
      <c r="I944" s="47">
        <f>'[1]разовые без стом'!K$176</f>
        <v>119</v>
      </c>
      <c r="J944" s="47">
        <f>'[1]разовые без стом'!O$176</f>
        <v>113</v>
      </c>
      <c r="K944" s="47">
        <f>'[1]разовые без стом'!V$176</f>
        <v>86</v>
      </c>
      <c r="L944" s="46">
        <f t="shared" si="270"/>
        <v>101.55308800000002</v>
      </c>
      <c r="M944" s="46">
        <f>'[1]разовые без стом'!BP$176</f>
        <v>25.388272000000001</v>
      </c>
      <c r="N944" s="46">
        <f>'[1]разовые без стом'!CL$176</f>
        <v>28.501928000000003</v>
      </c>
      <c r="O944" s="46">
        <f>'[1]разовые без стом'!DH$176</f>
        <v>27.064856000000002</v>
      </c>
      <c r="P944" s="46">
        <f>'[1]разовые без стом'!EQ$176</f>
        <v>20.598032000000003</v>
      </c>
      <c r="Q944" s="20">
        <f t="shared" si="271"/>
        <v>0</v>
      </c>
      <c r="R944" s="20">
        <f t="shared" si="272"/>
        <v>0</v>
      </c>
    </row>
    <row r="945" spans="2:18" s="21" customFormat="1" ht="15" customHeight="1" x14ac:dyDescent="0.25">
      <c r="B945" s="61"/>
      <c r="C945" s="37" t="s">
        <v>27</v>
      </c>
      <c r="D945" s="23" t="s">
        <v>33</v>
      </c>
      <c r="E945" s="64">
        <f>'[1]разовые без стом'!W$177</f>
        <v>81</v>
      </c>
      <c r="F945" s="46">
        <f>'[1]разовые без стом'!EV$177</f>
        <v>22.090319999999998</v>
      </c>
      <c r="G945" s="47">
        <f t="shared" si="269"/>
        <v>81</v>
      </c>
      <c r="H945" s="47">
        <f>'[1]разовые без стом'!G$177</f>
        <v>0</v>
      </c>
      <c r="I945" s="47">
        <f>'[1]разовые без стом'!K$177</f>
        <v>0</v>
      </c>
      <c r="J945" s="47">
        <f>'[1]разовые без стом'!O$177</f>
        <v>21</v>
      </c>
      <c r="K945" s="47">
        <f>'[1]разовые без стом'!V$177</f>
        <v>60</v>
      </c>
      <c r="L945" s="46">
        <f t="shared" si="270"/>
        <v>22.090319999999998</v>
      </c>
      <c r="M945" s="46">
        <f>'[1]разовые без стом'!BP$177</f>
        <v>0</v>
      </c>
      <c r="N945" s="46">
        <f>'[1]разовые без стом'!CL$177</f>
        <v>0</v>
      </c>
      <c r="O945" s="46">
        <f>'[1]разовые без стом'!DH$177</f>
        <v>5.7271199999999993</v>
      </c>
      <c r="P945" s="46">
        <f>'[1]разовые без стом'!EQ$177</f>
        <v>16.363199999999999</v>
      </c>
      <c r="Q945" s="20">
        <f t="shared" si="271"/>
        <v>0</v>
      </c>
      <c r="R945" s="20">
        <f t="shared" si="272"/>
        <v>0</v>
      </c>
    </row>
    <row r="946" spans="2:18" s="21" customFormat="1" ht="15" customHeight="1" x14ac:dyDescent="0.25">
      <c r="B946" s="61"/>
      <c r="C946" s="28" t="s">
        <v>42</v>
      </c>
      <c r="D946" s="29" t="s">
        <v>33</v>
      </c>
      <c r="E946" s="62">
        <f>SUM(E947:E956)</f>
        <v>20172</v>
      </c>
      <c r="F946" s="62">
        <f t="shared" ref="F946:P946" si="273">SUM(F947:F956)</f>
        <v>2564.6546544624011</v>
      </c>
      <c r="G946" s="62">
        <f t="shared" si="273"/>
        <v>20172</v>
      </c>
      <c r="H946" s="62">
        <f t="shared" si="273"/>
        <v>5372</v>
      </c>
      <c r="I946" s="62">
        <f t="shared" si="273"/>
        <v>5294</v>
      </c>
      <c r="J946" s="62">
        <f t="shared" si="273"/>
        <v>5296</v>
      </c>
      <c r="K946" s="62">
        <f t="shared" si="273"/>
        <v>4210</v>
      </c>
      <c r="L946" s="62">
        <f t="shared" si="273"/>
        <v>2564.6546544624007</v>
      </c>
      <c r="M946" s="62">
        <f t="shared" si="273"/>
        <v>687.8741656464</v>
      </c>
      <c r="N946" s="62">
        <f t="shared" si="273"/>
        <v>670.63343448240005</v>
      </c>
      <c r="O946" s="62">
        <f t="shared" si="273"/>
        <v>673.26940318319998</v>
      </c>
      <c r="P946" s="62">
        <f t="shared" si="273"/>
        <v>532.87765115040008</v>
      </c>
      <c r="Q946" s="20">
        <f t="shared" si="271"/>
        <v>0</v>
      </c>
      <c r="R946" s="20">
        <f t="shared" si="272"/>
        <v>0</v>
      </c>
    </row>
    <row r="947" spans="2:18" s="21" customFormat="1" ht="15" customHeight="1" x14ac:dyDescent="0.25">
      <c r="B947" s="61"/>
      <c r="C947" s="35" t="s">
        <v>16</v>
      </c>
      <c r="D947" s="23" t="s">
        <v>33</v>
      </c>
      <c r="E947" s="64">
        <f>[1]иные!W$147</f>
        <v>5250</v>
      </c>
      <c r="F947" s="46">
        <f>[1]иные!EK$147</f>
        <v>538.79421960000013</v>
      </c>
      <c r="G947" s="47">
        <f>SUM(H947:K947)</f>
        <v>5250</v>
      </c>
      <c r="H947" s="47">
        <f>[1]иные!G$147</f>
        <v>1330</v>
      </c>
      <c r="I947" s="47">
        <f>[1]иные!K$147</f>
        <v>1405</v>
      </c>
      <c r="J947" s="47">
        <f>[1]иные!O$147</f>
        <v>1392</v>
      </c>
      <c r="K947" s="47">
        <f>[1]иные!V$147</f>
        <v>1123</v>
      </c>
      <c r="L947" s="46">
        <f>SUM(M947:P947)</f>
        <v>538.79421960000002</v>
      </c>
      <c r="M947" s="46">
        <f>[1]иные!BI$147</f>
        <v>136.49453563200001</v>
      </c>
      <c r="N947" s="46">
        <f>[1]иные!CC$147</f>
        <v>144.191595912</v>
      </c>
      <c r="O947" s="46">
        <f>[1]иные!CW$147</f>
        <v>142.85743879680001</v>
      </c>
      <c r="P947" s="46">
        <f>[1]иные!EF$147</f>
        <v>115.25064925920006</v>
      </c>
      <c r="Q947" s="20">
        <f t="shared" si="271"/>
        <v>0</v>
      </c>
      <c r="R947" s="20">
        <f t="shared" si="272"/>
        <v>0</v>
      </c>
    </row>
    <row r="948" spans="2:18" s="21" customFormat="1" ht="15" customHeight="1" x14ac:dyDescent="0.25">
      <c r="B948" s="61"/>
      <c r="C948" s="35" t="s">
        <v>15</v>
      </c>
      <c r="D948" s="23" t="s">
        <v>33</v>
      </c>
      <c r="E948" s="64">
        <f>[1]иные!W$148</f>
        <v>6672</v>
      </c>
      <c r="F948" s="46">
        <f>[1]иные!EK$148</f>
        <v>1032.6190348800003</v>
      </c>
      <c r="G948" s="47">
        <f t="shared" ref="G948:G956" si="274">SUM(H948:K948)</f>
        <v>6672</v>
      </c>
      <c r="H948" s="47">
        <f>[1]иные!G$148</f>
        <v>1703</v>
      </c>
      <c r="I948" s="47">
        <f>[1]иные!K$148</f>
        <v>1707</v>
      </c>
      <c r="J948" s="47">
        <f>[1]иные!O$148</f>
        <v>1718</v>
      </c>
      <c r="K948" s="47">
        <f>[1]иные!V$148</f>
        <v>1544</v>
      </c>
      <c r="L948" s="46">
        <f t="shared" ref="L948:L956" si="275">SUM(M948:P948)</f>
        <v>1032.6190348800001</v>
      </c>
      <c r="M948" s="46">
        <f>[1]иные!BI$148</f>
        <v>263.57167512000001</v>
      </c>
      <c r="N948" s="46">
        <f>[1]иные!CC$148</f>
        <v>264.19075128000003</v>
      </c>
      <c r="O948" s="46">
        <f>[1]иные!CW$148</f>
        <v>265.89321072000001</v>
      </c>
      <c r="P948" s="46">
        <f>[1]иные!EF$148</f>
        <v>238.96339776000002</v>
      </c>
      <c r="Q948" s="20">
        <f t="shared" si="271"/>
        <v>0</v>
      </c>
      <c r="R948" s="20">
        <f t="shared" si="272"/>
        <v>0</v>
      </c>
    </row>
    <row r="949" spans="2:18" s="21" customFormat="1" ht="15" customHeight="1" x14ac:dyDescent="0.25">
      <c r="B949" s="61"/>
      <c r="C949" s="35" t="s">
        <v>23</v>
      </c>
      <c r="D949" s="23" t="s">
        <v>33</v>
      </c>
      <c r="E949" s="64">
        <f>[1]иные!W$149</f>
        <v>1475</v>
      </c>
      <c r="F949" s="46">
        <f>[1]иные!EK$149</f>
        <v>179.58367608</v>
      </c>
      <c r="G949" s="47">
        <f t="shared" si="274"/>
        <v>1475</v>
      </c>
      <c r="H949" s="47">
        <f>[1]иные!G$149</f>
        <v>381</v>
      </c>
      <c r="I949" s="47">
        <f>[1]иные!K$149</f>
        <v>326</v>
      </c>
      <c r="J949" s="47">
        <f>[1]иные!O$149</f>
        <v>393</v>
      </c>
      <c r="K949" s="47">
        <f>[1]иные!V$149</f>
        <v>375</v>
      </c>
      <c r="L949" s="46">
        <f t="shared" si="275"/>
        <v>179.58367607999998</v>
      </c>
      <c r="M949" s="46">
        <f>[1]иные!BI$149</f>
        <v>46.387376668799995</v>
      </c>
      <c r="N949" s="46">
        <f>[1]иные!CC$149</f>
        <v>39.691036204800007</v>
      </c>
      <c r="O949" s="46">
        <f>[1]иные!CW$149</f>
        <v>47.848396406399992</v>
      </c>
      <c r="P949" s="46">
        <f>[1]иные!EF$149</f>
        <v>45.656866800000003</v>
      </c>
      <c r="Q949" s="20">
        <f t="shared" si="271"/>
        <v>0</v>
      </c>
      <c r="R949" s="20">
        <f t="shared" si="272"/>
        <v>0</v>
      </c>
    </row>
    <row r="950" spans="2:18" s="21" customFormat="1" ht="15" customHeight="1" x14ac:dyDescent="0.25">
      <c r="B950" s="61"/>
      <c r="C950" s="35" t="s">
        <v>18</v>
      </c>
      <c r="D950" s="23" t="s">
        <v>33</v>
      </c>
      <c r="E950" s="64">
        <f>[1]иные!W$150</f>
        <v>712</v>
      </c>
      <c r="F950" s="46">
        <f>[1]иные!EK$150</f>
        <v>109.70010359040002</v>
      </c>
      <c r="G950" s="47">
        <f t="shared" si="274"/>
        <v>712</v>
      </c>
      <c r="H950" s="47">
        <f>[1]иные!G$150</f>
        <v>188</v>
      </c>
      <c r="I950" s="47">
        <f>[1]иные!K$150</f>
        <v>197</v>
      </c>
      <c r="J950" s="47">
        <f>[1]иные!O$150</f>
        <v>141</v>
      </c>
      <c r="K950" s="47">
        <f>[1]иные!V$150</f>
        <v>186</v>
      </c>
      <c r="L950" s="46">
        <f t="shared" si="275"/>
        <v>109.7001035904</v>
      </c>
      <c r="M950" s="46">
        <f>[1]иные!BI$150</f>
        <v>28.965757689600004</v>
      </c>
      <c r="N950" s="46">
        <f>[1]иные!CC$150</f>
        <v>30.352416302400002</v>
      </c>
      <c r="O950" s="46">
        <f>[1]иные!CW$150</f>
        <v>21.724318267200001</v>
      </c>
      <c r="P950" s="46">
        <f>[1]иные!EF$150</f>
        <v>28.657611331200005</v>
      </c>
      <c r="Q950" s="20">
        <f t="shared" si="271"/>
        <v>0</v>
      </c>
      <c r="R950" s="20">
        <f t="shared" si="272"/>
        <v>0</v>
      </c>
    </row>
    <row r="951" spans="2:18" s="21" customFormat="1" ht="15" customHeight="1" x14ac:dyDescent="0.25">
      <c r="B951" s="61"/>
      <c r="C951" s="35" t="s">
        <v>20</v>
      </c>
      <c r="D951" s="23" t="s">
        <v>33</v>
      </c>
      <c r="E951" s="64">
        <f>[1]иные!W$151</f>
        <v>750</v>
      </c>
      <c r="F951" s="46">
        <f>[1]иные!EK$151</f>
        <v>82.000596600000023</v>
      </c>
      <c r="G951" s="47">
        <f t="shared" si="274"/>
        <v>750</v>
      </c>
      <c r="H951" s="47">
        <f>[1]иные!G$151</f>
        <v>190</v>
      </c>
      <c r="I951" s="47">
        <f>[1]иные!K$151</f>
        <v>204</v>
      </c>
      <c r="J951" s="47">
        <f>[1]иные!O$151</f>
        <v>196</v>
      </c>
      <c r="K951" s="47">
        <f>[1]иные!V$151</f>
        <v>160</v>
      </c>
      <c r="L951" s="46">
        <f t="shared" si="275"/>
        <v>82.000596599999994</v>
      </c>
      <c r="M951" s="46">
        <f>[1]иные!BI$151</f>
        <v>20.773484472</v>
      </c>
      <c r="N951" s="46">
        <f>[1]иные!CC$151</f>
        <v>22.304162275200003</v>
      </c>
      <c r="O951" s="46">
        <f>[1]иные!CW$151</f>
        <v>21.429489244800003</v>
      </c>
      <c r="P951" s="46">
        <f>[1]иные!EF$151</f>
        <v>17.493460607999999</v>
      </c>
      <c r="Q951" s="20">
        <f t="shared" si="271"/>
        <v>0</v>
      </c>
      <c r="R951" s="20">
        <f t="shared" si="272"/>
        <v>0</v>
      </c>
    </row>
    <row r="952" spans="2:18" s="21" customFormat="1" ht="15" customHeight="1" x14ac:dyDescent="0.25">
      <c r="B952" s="61"/>
      <c r="C952" s="35" t="s">
        <v>25</v>
      </c>
      <c r="D952" s="23" t="s">
        <v>33</v>
      </c>
      <c r="E952" s="64">
        <f>[1]иные!W$152</f>
        <v>750</v>
      </c>
      <c r="F952" s="46">
        <f>[1]иные!EK$152</f>
        <v>63.905216400000008</v>
      </c>
      <c r="G952" s="47">
        <f t="shared" si="274"/>
        <v>750</v>
      </c>
      <c r="H952" s="47">
        <f>[1]иные!G$152</f>
        <v>196</v>
      </c>
      <c r="I952" s="47">
        <f>[1]иные!K$152</f>
        <v>212</v>
      </c>
      <c r="J952" s="47">
        <f>[1]иные!O$152</f>
        <v>187</v>
      </c>
      <c r="K952" s="47">
        <f>[1]иные!V$152</f>
        <v>155</v>
      </c>
      <c r="L952" s="46">
        <f t="shared" si="275"/>
        <v>63.9052164</v>
      </c>
      <c r="M952" s="46">
        <f>[1]иные!BI$152</f>
        <v>16.700563219199999</v>
      </c>
      <c r="N952" s="46">
        <f>[1]иные!CC$152</f>
        <v>18.063874502400001</v>
      </c>
      <c r="O952" s="46">
        <f>[1]иные!CW$152</f>
        <v>15.9337006224</v>
      </c>
      <c r="P952" s="46">
        <f>[1]иные!EF$152</f>
        <v>13.207078056</v>
      </c>
      <c r="Q952" s="20">
        <f t="shared" si="271"/>
        <v>0</v>
      </c>
      <c r="R952" s="20">
        <f t="shared" si="272"/>
        <v>0</v>
      </c>
    </row>
    <row r="953" spans="2:18" s="21" customFormat="1" ht="15" customHeight="1" x14ac:dyDescent="0.25">
      <c r="B953" s="61"/>
      <c r="C953" s="35" t="s">
        <v>22</v>
      </c>
      <c r="D953" s="23" t="s">
        <v>33</v>
      </c>
      <c r="E953" s="64">
        <f>[1]иные!W$153</f>
        <v>750</v>
      </c>
      <c r="F953" s="46">
        <f>[1]иные!EK$153</f>
        <v>66.118773599999997</v>
      </c>
      <c r="G953" s="47">
        <f t="shared" si="274"/>
        <v>750</v>
      </c>
      <c r="H953" s="47">
        <f>[1]иные!G$153</f>
        <v>187</v>
      </c>
      <c r="I953" s="47">
        <f>[1]иные!K$153</f>
        <v>234</v>
      </c>
      <c r="J953" s="47">
        <f>[1]иные!O$153</f>
        <v>191</v>
      </c>
      <c r="K953" s="47">
        <f>[1]иные!V$153</f>
        <v>138</v>
      </c>
      <c r="L953" s="46">
        <f t="shared" si="275"/>
        <v>66.118773599999997</v>
      </c>
      <c r="M953" s="46">
        <f>[1]иные!BI$153</f>
        <v>16.485614217600002</v>
      </c>
      <c r="N953" s="46">
        <f>[1]иные!CC$153</f>
        <v>20.629057363200001</v>
      </c>
      <c r="O953" s="46">
        <f>[1]иные!CW$153</f>
        <v>16.838247676799998</v>
      </c>
      <c r="P953" s="46">
        <f>[1]иные!EF$153</f>
        <v>12.165854342400001</v>
      </c>
      <c r="Q953" s="20">
        <f t="shared" si="271"/>
        <v>0</v>
      </c>
      <c r="R953" s="20">
        <f t="shared" si="272"/>
        <v>0</v>
      </c>
    </row>
    <row r="954" spans="2:18" s="21" customFormat="1" ht="15" customHeight="1" x14ac:dyDescent="0.25">
      <c r="B954" s="61"/>
      <c r="C954" s="35" t="s">
        <v>24</v>
      </c>
      <c r="D954" s="23" t="s">
        <v>33</v>
      </c>
      <c r="E954" s="64">
        <f>[1]иные!W$154</f>
        <v>750</v>
      </c>
      <c r="F954" s="46">
        <f>[1]иные!EK$154</f>
        <v>54.781041599999995</v>
      </c>
      <c r="G954" s="47">
        <f t="shared" si="274"/>
        <v>750</v>
      </c>
      <c r="H954" s="47">
        <f>[1]иные!G$154</f>
        <v>185</v>
      </c>
      <c r="I954" s="47">
        <f>[1]иные!K$154</f>
        <v>190</v>
      </c>
      <c r="J954" s="47">
        <f>[1]иные!O$154</f>
        <v>195</v>
      </c>
      <c r="K954" s="47">
        <f>[1]иные!V$154</f>
        <v>180</v>
      </c>
      <c r="L954" s="46">
        <f t="shared" si="275"/>
        <v>54.781041600000002</v>
      </c>
      <c r="M954" s="46">
        <f>[1]иные!BI$154</f>
        <v>13.512656928</v>
      </c>
      <c r="N954" s="46">
        <f>[1]иные!CC$154</f>
        <v>13.877863872000001</v>
      </c>
      <c r="O954" s="46">
        <f>[1]иные!CW$154</f>
        <v>14.243070815999999</v>
      </c>
      <c r="P954" s="46">
        <f>[1]иные!EF$154</f>
        <v>13.147449984</v>
      </c>
      <c r="Q954" s="20">
        <f t="shared" si="271"/>
        <v>0</v>
      </c>
      <c r="R954" s="20">
        <f t="shared" si="272"/>
        <v>0</v>
      </c>
    </row>
    <row r="955" spans="2:18" s="21" customFormat="1" ht="15" customHeight="1" x14ac:dyDescent="0.25">
      <c r="B955" s="61"/>
      <c r="C955" s="35" t="s">
        <v>21</v>
      </c>
      <c r="D955" s="23" t="s">
        <v>33</v>
      </c>
      <c r="E955" s="64">
        <f>[1]иные!W$155</f>
        <v>3000</v>
      </c>
      <c r="F955" s="46">
        <f>[1]иные!EK$155</f>
        <v>429.79002480000003</v>
      </c>
      <c r="G955" s="47">
        <f t="shared" si="274"/>
        <v>3000</v>
      </c>
      <c r="H955" s="47">
        <f>[1]иные!G$155</f>
        <v>1012</v>
      </c>
      <c r="I955" s="47">
        <f>[1]иные!K$155</f>
        <v>819</v>
      </c>
      <c r="J955" s="47">
        <f>[1]иные!O$155</f>
        <v>883</v>
      </c>
      <c r="K955" s="47">
        <f>[1]иные!V$155</f>
        <v>286</v>
      </c>
      <c r="L955" s="46">
        <f t="shared" si="275"/>
        <v>429.79002480000003</v>
      </c>
      <c r="M955" s="46">
        <f>[1]иные!BI$155</f>
        <v>144.98250169920001</v>
      </c>
      <c r="N955" s="46">
        <f>[1]иные!CC$155</f>
        <v>117.33267677039998</v>
      </c>
      <c r="O955" s="46">
        <f>[1]иные!CW$155</f>
        <v>126.50153063279998</v>
      </c>
      <c r="P955" s="46">
        <f>[1]иные!EF$155</f>
        <v>40.9733156976</v>
      </c>
      <c r="Q955" s="20">
        <f t="shared" si="271"/>
        <v>0</v>
      </c>
      <c r="R955" s="20">
        <f t="shared" si="272"/>
        <v>0</v>
      </c>
    </row>
    <row r="956" spans="2:18" s="21" customFormat="1" ht="15" customHeight="1" x14ac:dyDescent="0.25">
      <c r="B956" s="61"/>
      <c r="C956" s="35" t="s">
        <v>27</v>
      </c>
      <c r="D956" s="23" t="s">
        <v>33</v>
      </c>
      <c r="E956" s="64">
        <f>[1]иные!W$156</f>
        <v>63</v>
      </c>
      <c r="F956" s="46">
        <f>[1]иные!EK$156</f>
        <v>7.361967312</v>
      </c>
      <c r="G956" s="47">
        <f t="shared" si="274"/>
        <v>63</v>
      </c>
      <c r="H956" s="47">
        <f>[1]иные!G$156</f>
        <v>0</v>
      </c>
      <c r="I956" s="47">
        <f>[1]иные!K$156</f>
        <v>0</v>
      </c>
      <c r="J956" s="47">
        <f>[1]иные!O$156</f>
        <v>0</v>
      </c>
      <c r="K956" s="47">
        <f>[1]иные!V$156</f>
        <v>63</v>
      </c>
      <c r="L956" s="46">
        <f t="shared" si="275"/>
        <v>7.361967312</v>
      </c>
      <c r="M956" s="46">
        <f>[1]иные!BI$156</f>
        <v>0</v>
      </c>
      <c r="N956" s="46">
        <f>[1]иные!CC$156</f>
        <v>0</v>
      </c>
      <c r="O956" s="46">
        <f>[1]иные!CW$156</f>
        <v>0</v>
      </c>
      <c r="P956" s="46">
        <f>[1]иные!$EF$156</f>
        <v>7.361967312</v>
      </c>
      <c r="Q956" s="20">
        <f t="shared" si="271"/>
        <v>0</v>
      </c>
      <c r="R956" s="20">
        <f t="shared" si="272"/>
        <v>0</v>
      </c>
    </row>
    <row r="957" spans="2:18" s="21" customFormat="1" ht="15" customHeight="1" x14ac:dyDescent="0.25">
      <c r="B957" s="61"/>
      <c r="C957" s="28" t="s">
        <v>43</v>
      </c>
      <c r="D957" s="29" t="s">
        <v>33</v>
      </c>
      <c r="E957" s="62">
        <f>E958+E959</f>
        <v>1384</v>
      </c>
      <c r="F957" s="62">
        <f t="shared" ref="F957:P957" si="276">F958+F959</f>
        <v>1002.73434624</v>
      </c>
      <c r="G957" s="62">
        <f t="shared" si="276"/>
        <v>1384</v>
      </c>
      <c r="H957" s="62">
        <f t="shared" si="276"/>
        <v>300</v>
      </c>
      <c r="I957" s="62">
        <f t="shared" si="276"/>
        <v>320</v>
      </c>
      <c r="J957" s="62">
        <f t="shared" si="276"/>
        <v>330</v>
      </c>
      <c r="K957" s="62">
        <f t="shared" si="276"/>
        <v>434</v>
      </c>
      <c r="L957" s="62">
        <f t="shared" si="276"/>
        <v>1002.7343462400001</v>
      </c>
      <c r="M957" s="62">
        <f t="shared" si="276"/>
        <v>216.65318400000001</v>
      </c>
      <c r="N957" s="62">
        <f t="shared" si="276"/>
        <v>231.4490112</v>
      </c>
      <c r="O957" s="62">
        <f t="shared" si="276"/>
        <v>238.84692480000001</v>
      </c>
      <c r="P957" s="62">
        <f t="shared" si="276"/>
        <v>315.78522624000004</v>
      </c>
      <c r="Q957" s="20">
        <f t="shared" si="271"/>
        <v>0</v>
      </c>
      <c r="R957" s="20">
        <f t="shared" si="272"/>
        <v>0</v>
      </c>
    </row>
    <row r="958" spans="2:18" s="21" customFormat="1" ht="15" customHeight="1" x14ac:dyDescent="0.25">
      <c r="B958" s="61"/>
      <c r="C958" s="37" t="s">
        <v>44</v>
      </c>
      <c r="D958" s="23" t="s">
        <v>33</v>
      </c>
      <c r="E958" s="64">
        <f>'[1]проф.пос. по стом. '!W$50</f>
        <v>784</v>
      </c>
      <c r="F958" s="46">
        <f>'[1]проф.пос. по стом. '!FB$50</f>
        <v>579.99642624000001</v>
      </c>
      <c r="G958" s="47">
        <f>SUM(H958:K958)</f>
        <v>784</v>
      </c>
      <c r="H958" s="47">
        <f>'[1]проф.пос. по стом. '!G$50</f>
        <v>150</v>
      </c>
      <c r="I958" s="47">
        <f>'[1]проф.пос. по стом. '!K$50</f>
        <v>170</v>
      </c>
      <c r="J958" s="47">
        <f>'[1]проф.пос. по стом. '!O$50</f>
        <v>180</v>
      </c>
      <c r="K958" s="47">
        <f>'[1]проф.пос. по стом. '!V$50</f>
        <v>284</v>
      </c>
      <c r="L958" s="46">
        <f>SUM(M958:P958)</f>
        <v>579.99642624000012</v>
      </c>
      <c r="M958" s="46">
        <f>'[1]проф.пос. по стом. '!BZ$50</f>
        <v>110.96870400000002</v>
      </c>
      <c r="N958" s="46">
        <f>'[1]проф.пос. по стом. '!CT$50</f>
        <v>125.76453119999999</v>
      </c>
      <c r="O958" s="46">
        <f>'[1]проф.пос. по стом. '!DN$50</f>
        <v>133.1624448</v>
      </c>
      <c r="P958" s="46">
        <f>'[1]проф.пос. по стом. '!EW$50</f>
        <v>210.10074624000003</v>
      </c>
      <c r="Q958" s="20">
        <f t="shared" si="271"/>
        <v>0</v>
      </c>
      <c r="R958" s="20">
        <f t="shared" si="272"/>
        <v>0</v>
      </c>
    </row>
    <row r="959" spans="2:18" s="21" customFormat="1" ht="15" customHeight="1" x14ac:dyDescent="0.25">
      <c r="B959" s="61"/>
      <c r="C959" s="37" t="s">
        <v>45</v>
      </c>
      <c r="D959" s="23" t="s">
        <v>33</v>
      </c>
      <c r="E959" s="64">
        <f>'[1]проф.пос. по стом. '!W$51</f>
        <v>600</v>
      </c>
      <c r="F959" s="46">
        <f>'[1]проф.пос. по стом. '!FB$51</f>
        <v>422.73792000000003</v>
      </c>
      <c r="G959" s="47">
        <f t="shared" ref="G959:G965" si="277">SUM(H959:K959)</f>
        <v>600</v>
      </c>
      <c r="H959" s="47">
        <f>'[1]проф.пос. по стом. '!G$51</f>
        <v>150</v>
      </c>
      <c r="I959" s="47">
        <f>'[1]проф.пос. по стом. '!K$51</f>
        <v>150</v>
      </c>
      <c r="J959" s="47">
        <f>'[1]проф.пос. по стом. '!O$51</f>
        <v>150</v>
      </c>
      <c r="K959" s="47">
        <f>'[1]проф.пос. по стом. '!V$51</f>
        <v>150</v>
      </c>
      <c r="L959" s="46">
        <f t="shared" ref="L959:L965" si="278">SUM(M959:P959)</f>
        <v>422.73792000000003</v>
      </c>
      <c r="M959" s="46">
        <f>'[1]проф.пос. по стом. '!BZ$51</f>
        <v>105.68448000000001</v>
      </c>
      <c r="N959" s="46">
        <f>'[1]проф.пос. по стом. '!CT$51</f>
        <v>105.68448000000001</v>
      </c>
      <c r="O959" s="46">
        <f>'[1]проф.пос. по стом. '!DN$51</f>
        <v>105.68448000000001</v>
      </c>
      <c r="P959" s="46">
        <f>'[1]проф.пос. по стом. '!EW$51</f>
        <v>105.68448000000001</v>
      </c>
      <c r="Q959" s="20">
        <f t="shared" si="271"/>
        <v>0</v>
      </c>
      <c r="R959" s="20">
        <f t="shared" si="272"/>
        <v>0</v>
      </c>
    </row>
    <row r="960" spans="2:18" s="21" customFormat="1" ht="15" customHeight="1" x14ac:dyDescent="0.25">
      <c r="B960" s="61"/>
      <c r="C960" s="28" t="s">
        <v>46</v>
      </c>
      <c r="D960" s="29" t="s">
        <v>33</v>
      </c>
      <c r="E960" s="62">
        <f>'[2]ПМО взр'!BG$1089</f>
        <v>2245</v>
      </c>
      <c r="F960" s="33">
        <f>'[2]ПМО взр'!NZ$1089</f>
        <v>6640.3613000000005</v>
      </c>
      <c r="G960" s="48">
        <f>SUM(H960:K960)</f>
        <v>2245</v>
      </c>
      <c r="H960" s="48">
        <f>'[2]ПМО взр'!N$1089</f>
        <v>152</v>
      </c>
      <c r="I960" s="48">
        <f>'[2]ПМО взр'!Z$1089</f>
        <v>1105</v>
      </c>
      <c r="J960" s="48">
        <f>'[2]ПМО взр'!AL$1089</f>
        <v>988</v>
      </c>
      <c r="K960" s="48">
        <f>'[2]ПМО взр'!BD$1089</f>
        <v>0</v>
      </c>
      <c r="L960" s="33">
        <f>SUM(M960:P960)</f>
        <v>6640.3613000000005</v>
      </c>
      <c r="M960" s="33">
        <f>'[2]ПМО взр'!FI$1089</f>
        <v>412.69647999999995</v>
      </c>
      <c r="N960" s="33">
        <f>'[2]ПМО взр'!HQ$1089</f>
        <v>3287.5577000000003</v>
      </c>
      <c r="O960" s="33">
        <f>'[2]ПМО взр'!JY$1089</f>
        <v>2940.1071200000001</v>
      </c>
      <c r="P960" s="33">
        <f>'[2]ПМО взр'!NK$1089</f>
        <v>0</v>
      </c>
      <c r="Q960" s="20">
        <f t="shared" si="271"/>
        <v>0</v>
      </c>
      <c r="R960" s="20">
        <f t="shared" si="272"/>
        <v>0</v>
      </c>
    </row>
    <row r="961" spans="2:18" s="21" customFormat="1" ht="15" customHeight="1" x14ac:dyDescent="0.25">
      <c r="B961" s="61"/>
      <c r="C961" s="28" t="s">
        <v>47</v>
      </c>
      <c r="D961" s="29" t="s">
        <v>33</v>
      </c>
      <c r="E961" s="62">
        <f>'[2]Проф.МО дети  '!V$427</f>
        <v>3441</v>
      </c>
      <c r="F961" s="33">
        <f>'[2]Проф.МО дети  '!ED$427</f>
        <v>12754.552393138943</v>
      </c>
      <c r="G961" s="48">
        <f t="shared" si="277"/>
        <v>3441</v>
      </c>
      <c r="H961" s="48">
        <f>'[2]Проф.МО дети  '!G$427</f>
        <v>558</v>
      </c>
      <c r="I961" s="48">
        <f>'[2]Проф.МО дети  '!K$427</f>
        <v>1078</v>
      </c>
      <c r="J961" s="48">
        <f>'[2]Проф.МО дети  '!O$427</f>
        <v>983</v>
      </c>
      <c r="K961" s="48">
        <f>'[2]Проф.МО дети  '!U$427</f>
        <v>822</v>
      </c>
      <c r="L961" s="33">
        <f t="shared" si="278"/>
        <v>12754.552393138942</v>
      </c>
      <c r="M961" s="33">
        <f>'[2]Проф.МО дети  '!BG$427</f>
        <v>1596.5824544164682</v>
      </c>
      <c r="N961" s="33">
        <f>'[2]Проф.МО дети  '!CA$427</f>
        <v>3740.8866704058</v>
      </c>
      <c r="O961" s="33">
        <f>'[2]Проф.МО дети  '!CU$427</f>
        <v>3509.6352383580761</v>
      </c>
      <c r="P961" s="33">
        <f>'[2]Проф.МО дети  '!DY$427</f>
        <v>3907.448029958598</v>
      </c>
      <c r="Q961" s="20">
        <f t="shared" si="271"/>
        <v>0</v>
      </c>
      <c r="R961" s="20">
        <f t="shared" si="272"/>
        <v>0</v>
      </c>
    </row>
    <row r="962" spans="2:18" s="21" customFormat="1" ht="15" customHeight="1" x14ac:dyDescent="0.25">
      <c r="B962" s="61"/>
      <c r="C962" s="28" t="s">
        <v>48</v>
      </c>
      <c r="D962" s="29" t="s">
        <v>33</v>
      </c>
      <c r="E962" s="62">
        <f>'[2]ДДС ТЖС'!V$99</f>
        <v>56</v>
      </c>
      <c r="F962" s="33">
        <f>'[2]ДДС ТЖС'!EF$99</f>
        <v>553.04521813760016</v>
      </c>
      <c r="G962" s="48">
        <f t="shared" si="277"/>
        <v>56</v>
      </c>
      <c r="H962" s="48">
        <f>'[2]ДДС ТЖС'!G$99</f>
        <v>30</v>
      </c>
      <c r="I962" s="48">
        <f>'[2]ДДС ТЖС'!K$99</f>
        <v>26</v>
      </c>
      <c r="J962" s="48">
        <f>'[2]ДДС ТЖС'!O$99</f>
        <v>0</v>
      </c>
      <c r="K962" s="48">
        <f>'[2]ДДС ТЖС'!U$99</f>
        <v>0</v>
      </c>
      <c r="L962" s="33">
        <f t="shared" si="278"/>
        <v>553.04521813760005</v>
      </c>
      <c r="M962" s="33">
        <f>'[2]ДДС ТЖС'!BI$99</f>
        <v>281.37819428800003</v>
      </c>
      <c r="N962" s="33">
        <f>'[2]ДДС ТЖС'!CC$99</f>
        <v>271.66702384960001</v>
      </c>
      <c r="O962" s="33">
        <f>'[2]ДДС ТЖС'!CW$99</f>
        <v>0</v>
      </c>
      <c r="P962" s="33">
        <f>'[2]ДДС ТЖС'!EA$99</f>
        <v>0</v>
      </c>
      <c r="Q962" s="20">
        <f t="shared" si="271"/>
        <v>0</v>
      </c>
      <c r="R962" s="20">
        <f t="shared" si="272"/>
        <v>0</v>
      </c>
    </row>
    <row r="963" spans="2:18" s="21" customFormat="1" ht="15" customHeight="1" x14ac:dyDescent="0.25">
      <c r="B963" s="61"/>
      <c r="C963" s="28" t="s">
        <v>49</v>
      </c>
      <c r="D963" s="29" t="s">
        <v>33</v>
      </c>
      <c r="E963" s="62">
        <f>'[2]ДДС опека'!V$98</f>
        <v>137</v>
      </c>
      <c r="F963" s="33">
        <f>'[2]ДДС опека'!EH$98</f>
        <v>1468.0157635152002</v>
      </c>
      <c r="G963" s="48">
        <f t="shared" si="277"/>
        <v>137</v>
      </c>
      <c r="H963" s="48">
        <f>'[2]ДДС опека'!G$98</f>
        <v>45</v>
      </c>
      <c r="I963" s="48">
        <f>'[2]ДДС опека'!K$98</f>
        <v>91</v>
      </c>
      <c r="J963" s="48">
        <f>'[2]ДДС опека'!O$98</f>
        <v>0</v>
      </c>
      <c r="K963" s="48">
        <f>'[2]ДДС опека'!U$98</f>
        <v>1</v>
      </c>
      <c r="L963" s="33">
        <f t="shared" si="278"/>
        <v>1468.0157635152002</v>
      </c>
      <c r="M963" s="33">
        <f>'[2]ДДС опека'!BI$98</f>
        <v>472.40482743200005</v>
      </c>
      <c r="N963" s="33">
        <f>'[2]ДДС опека'!CC$98</f>
        <v>986.75743147360026</v>
      </c>
      <c r="O963" s="33">
        <f>'[2]ДДС опека'!CW$98</f>
        <v>0</v>
      </c>
      <c r="P963" s="33">
        <f>'[2]ДДС опека'!EA$98</f>
        <v>8.8535046096000016</v>
      </c>
      <c r="Q963" s="20">
        <f t="shared" si="271"/>
        <v>0</v>
      </c>
      <c r="R963" s="20">
        <f t="shared" si="272"/>
        <v>0</v>
      </c>
    </row>
    <row r="964" spans="2:18" s="21" customFormat="1" ht="15" customHeight="1" x14ac:dyDescent="0.25">
      <c r="B964" s="61"/>
      <c r="C964" s="28" t="s">
        <v>50</v>
      </c>
      <c r="D964" s="29" t="s">
        <v>33</v>
      </c>
      <c r="E964" s="62">
        <f>'[2]ДВН1Этап новый '!BG$902</f>
        <v>4101</v>
      </c>
      <c r="F964" s="33">
        <f>'[2]ДВН1Этап новый '!OB$902</f>
        <v>18920.769019999992</v>
      </c>
      <c r="G964" s="48">
        <f>SUM(H964:K964)</f>
        <v>4101</v>
      </c>
      <c r="H964" s="48">
        <f>'[2]ДВН1Этап новый '!N$902</f>
        <v>452</v>
      </c>
      <c r="I964" s="48">
        <f>'[2]ДВН1Этап новый '!Z$902</f>
        <v>2848</v>
      </c>
      <c r="J964" s="48">
        <f>'[2]ДВН1Этап новый '!AL$902</f>
        <v>801</v>
      </c>
      <c r="K964" s="48">
        <f>'[2]ДВН1Этап новый '!BD$902</f>
        <v>0</v>
      </c>
      <c r="L964" s="33">
        <f t="shared" si="278"/>
        <v>18920.769020000003</v>
      </c>
      <c r="M964" s="33">
        <f>'[2]ДВН1Этап новый '!FK$902</f>
        <v>1965.1172799999997</v>
      </c>
      <c r="N964" s="33">
        <f>'[2]ДВН1Этап новый '!HS$902</f>
        <v>13245.718920000003</v>
      </c>
      <c r="O964" s="33">
        <f>'[2]ДВН1Этап новый '!KA$902</f>
        <v>3709.9328199999995</v>
      </c>
      <c r="P964" s="33">
        <f>'[2]ДВН1Этап новый '!NM$902</f>
        <v>0</v>
      </c>
      <c r="Q964" s="20">
        <f t="shared" si="271"/>
        <v>0</v>
      </c>
      <c r="R964" s="20">
        <f t="shared" si="272"/>
        <v>0</v>
      </c>
    </row>
    <row r="965" spans="2:18" s="21" customFormat="1" ht="15" customHeight="1" x14ac:dyDescent="0.25">
      <c r="B965" s="61"/>
      <c r="C965" s="28" t="s">
        <v>51</v>
      </c>
      <c r="D965" s="29" t="s">
        <v>33</v>
      </c>
      <c r="E965" s="62">
        <f>'[2]ДВН2 этап'!BG$908</f>
        <v>45</v>
      </c>
      <c r="F965" s="33">
        <f>'[2]ДВН2 этап'!NP$908</f>
        <v>228.15752000000003</v>
      </c>
      <c r="G965" s="48">
        <f t="shared" si="277"/>
        <v>45</v>
      </c>
      <c r="H965" s="48">
        <f>'[2]ДВН2 этап'!N$908</f>
        <v>0</v>
      </c>
      <c r="I965" s="48">
        <f>'[2]ДВН2 этап'!Z$908</f>
        <v>20</v>
      </c>
      <c r="J965" s="48">
        <f>'[2]ДВН2 этап'!AL$908</f>
        <v>25</v>
      </c>
      <c r="K965" s="48">
        <f>'[2]ДВН2 этап'!BD$908</f>
        <v>0</v>
      </c>
      <c r="L965" s="33">
        <f t="shared" si="278"/>
        <v>228.15752000000003</v>
      </c>
      <c r="M965" s="33">
        <f>'[2]ДВН2 этап'!EY$908</f>
        <v>0</v>
      </c>
      <c r="N965" s="33">
        <f>'[2]ДВН2 этап'!HG$908</f>
        <v>97.650400000000019</v>
      </c>
      <c r="O965" s="33">
        <f>'[2]ДВН2 этап'!JO$908</f>
        <v>130.50712000000001</v>
      </c>
      <c r="P965" s="33">
        <f>'[2]ДВН2 этап'!NA$908</f>
        <v>0</v>
      </c>
      <c r="Q965" s="20">
        <f t="shared" si="271"/>
        <v>0</v>
      </c>
      <c r="R965" s="20">
        <f t="shared" si="272"/>
        <v>0</v>
      </c>
    </row>
    <row r="966" spans="2:18" s="21" customFormat="1" ht="15" customHeight="1" x14ac:dyDescent="0.25">
      <c r="B966" s="61"/>
      <c r="C966" s="28" t="s">
        <v>52</v>
      </c>
      <c r="D966" s="29" t="s">
        <v>33</v>
      </c>
      <c r="E966" s="62">
        <f>'[2]1 этап угл.дисп.'!BG$141</f>
        <v>1221</v>
      </c>
      <c r="F966" s="33">
        <f>'[2]1 этап угл.дисп.'!NB$141</f>
        <v>2129.5949400000009</v>
      </c>
      <c r="G966" s="57">
        <f>H966+I966+J966+K966</f>
        <v>1221</v>
      </c>
      <c r="H966" s="48">
        <f>'[2]1 этап угл.дисп.'!N$141</f>
        <v>306</v>
      </c>
      <c r="I966" s="48">
        <f>'[2]1 этап угл.дисп.'!Z$141</f>
        <v>407</v>
      </c>
      <c r="J966" s="48">
        <f>'[2]1 этап угл.дисп.'!AL$141</f>
        <v>407</v>
      </c>
      <c r="K966" s="48">
        <f>'[2]1 этап угл.дисп.'!BD$141</f>
        <v>101</v>
      </c>
      <c r="L966" s="58">
        <f>M966+N966+O966+P966</f>
        <v>2129.5949400000009</v>
      </c>
      <c r="M966" s="33">
        <f>'[2]1 этап угл.дисп.'!EI$141</f>
        <v>533.70684000000028</v>
      </c>
      <c r="N966" s="33">
        <f>'[2]1 этап угл.дисп.'!GQ$141</f>
        <v>709.86498000000029</v>
      </c>
      <c r="O966" s="33">
        <f>'[2]1 этап угл.дисп.'!IY$141</f>
        <v>709.86498000000029</v>
      </c>
      <c r="P966" s="33">
        <f>'[2]1 этап угл.дисп.'!MK$141</f>
        <v>176.15814000000003</v>
      </c>
      <c r="Q966" s="20">
        <f t="shared" si="271"/>
        <v>0</v>
      </c>
      <c r="R966" s="20">
        <f t="shared" si="272"/>
        <v>0</v>
      </c>
    </row>
    <row r="967" spans="2:18" s="21" customFormat="1" ht="15" customHeight="1" x14ac:dyDescent="0.25">
      <c r="B967" s="61"/>
      <c r="C967" s="28" t="s">
        <v>53</v>
      </c>
      <c r="D967" s="29" t="s">
        <v>33</v>
      </c>
      <c r="E967" s="62">
        <f>'[2]2 этап угл.дисп.'!U$129</f>
        <v>39</v>
      </c>
      <c r="F967" s="33">
        <f>'[2]2 этап угл.дисп.'!DV$129</f>
        <v>235.44978600000002</v>
      </c>
      <c r="G967" s="48">
        <f>H967+I967+J967+K967</f>
        <v>39</v>
      </c>
      <c r="H967" s="48">
        <f>'[2]2 этап угл.дисп.'!F$129</f>
        <v>6</v>
      </c>
      <c r="I967" s="48">
        <f>'[2]2 этап угл.дисп.'!J$129</f>
        <v>8</v>
      </c>
      <c r="J967" s="48">
        <f>'[2]2 этап угл.дисп.'!N$129</f>
        <v>25</v>
      </c>
      <c r="K967" s="48">
        <f>'[2]2 этап угл.дисп.'!T$129</f>
        <v>0</v>
      </c>
      <c r="L967" s="33">
        <f>M967+N967+O967+P967</f>
        <v>235.44978600000002</v>
      </c>
      <c r="M967" s="33">
        <f>'[2]2 этап угл.дисп.'!AY$129</f>
        <v>36.223044000000002</v>
      </c>
      <c r="N967" s="33">
        <f>'[2]2 этап угл.дисп.'!BS$129</f>
        <v>48.297392000000002</v>
      </c>
      <c r="O967" s="33">
        <f>'[2]2 этап угл.дисп.'!CM$129</f>
        <v>150.92935</v>
      </c>
      <c r="P967" s="33">
        <f>'[2]2 этап угл.дисп.'!DQ$129</f>
        <v>0</v>
      </c>
      <c r="Q967" s="20">
        <f t="shared" si="271"/>
        <v>0</v>
      </c>
      <c r="R967" s="20">
        <f t="shared" si="272"/>
        <v>0</v>
      </c>
    </row>
    <row r="968" spans="2:18" s="21" customFormat="1" ht="15" customHeight="1" x14ac:dyDescent="0.25">
      <c r="B968" s="61"/>
      <c r="C968" s="59" t="s">
        <v>7</v>
      </c>
      <c r="D968" s="59"/>
      <c r="E968" s="60">
        <f>E893+E907+E908+E909+E910+E911+E917+E930+E934+E946+E957+E960+E961+E962+E963+E964+E965+E966+E967</f>
        <v>124246</v>
      </c>
      <c r="F968" s="60">
        <f t="shared" ref="F968:P968" si="279">F893+F907+F908+F909+F910+F911+F917+F930+F934+F946+F957+F960+F961+F962+F963+F964+F965+F966+F967</f>
        <v>199635.44822851001</v>
      </c>
      <c r="G968" s="60">
        <f t="shared" si="279"/>
        <v>124246</v>
      </c>
      <c r="H968" s="60">
        <f t="shared" si="279"/>
        <v>29552</v>
      </c>
      <c r="I968" s="60">
        <f t="shared" si="279"/>
        <v>33431</v>
      </c>
      <c r="J968" s="60">
        <f t="shared" si="279"/>
        <v>30039</v>
      </c>
      <c r="K968" s="60">
        <f t="shared" si="279"/>
        <v>31224</v>
      </c>
      <c r="L968" s="60">
        <f t="shared" si="279"/>
        <v>199635.44822851001</v>
      </c>
      <c r="M968" s="60">
        <f t="shared" si="279"/>
        <v>43633.454125452146</v>
      </c>
      <c r="N968" s="60">
        <f t="shared" si="279"/>
        <v>61619.240197451385</v>
      </c>
      <c r="O968" s="60">
        <f t="shared" si="279"/>
        <v>48010.712290781732</v>
      </c>
      <c r="P968" s="60">
        <f t="shared" si="279"/>
        <v>46372.04161482468</v>
      </c>
      <c r="Q968" s="20">
        <f t="shared" si="271"/>
        <v>0</v>
      </c>
      <c r="R968" s="20">
        <f t="shared" si="272"/>
        <v>0</v>
      </c>
    </row>
    <row r="969" spans="2:18" s="21" customFormat="1" ht="48.75" customHeight="1" x14ac:dyDescent="0.25">
      <c r="B969" s="61" t="s">
        <v>85</v>
      </c>
      <c r="C969" s="28" t="s">
        <v>13</v>
      </c>
      <c r="D969" s="29" t="s">
        <v>14</v>
      </c>
      <c r="E969" s="62">
        <f>E970+E971+E972+E973+E975+E976+E977+E978+E979+E980</f>
        <v>12051</v>
      </c>
      <c r="F969" s="62">
        <f>F970+F971+F972+F973+F975+F976+F977+F978+F979+F980+F1803</f>
        <v>35457.116340207052</v>
      </c>
      <c r="G969" s="62">
        <f t="shared" ref="G969:O969" si="280">G970+G971+G972+G973+G975+G976+G977+G978+G979+G980</f>
        <v>12051</v>
      </c>
      <c r="H969" s="62">
        <f t="shared" si="280"/>
        <v>2876</v>
      </c>
      <c r="I969" s="62">
        <f t="shared" si="280"/>
        <v>2889</v>
      </c>
      <c r="J969" s="62">
        <f t="shared" si="280"/>
        <v>2887</v>
      </c>
      <c r="K969" s="62">
        <f t="shared" si="280"/>
        <v>3399</v>
      </c>
      <c r="L969" s="62">
        <f>L970+L971+L972+L973+L975+L976+L977+L978+L979+L980+L1803</f>
        <v>35457.116340207052</v>
      </c>
      <c r="M969" s="62">
        <f t="shared" si="280"/>
        <v>7784.2652243183984</v>
      </c>
      <c r="N969" s="62">
        <f t="shared" si="280"/>
        <v>7819.7418593711991</v>
      </c>
      <c r="O969" s="62">
        <f t="shared" si="280"/>
        <v>7815.0316846607993</v>
      </c>
      <c r="P969" s="62">
        <f>P970+P971+P972+P973+P975+P976+P977+P978+P979+P980+P1803</f>
        <v>12038.077571856658</v>
      </c>
      <c r="Q969" s="63">
        <f t="shared" si="271"/>
        <v>0</v>
      </c>
      <c r="R969" s="63">
        <f t="shared" si="272"/>
        <v>0</v>
      </c>
    </row>
    <row r="970" spans="2:18" s="21" customFormat="1" ht="15" customHeight="1" x14ac:dyDescent="0.25">
      <c r="B970" s="61"/>
      <c r="C970" s="50" t="s">
        <v>15</v>
      </c>
      <c r="D970" s="23" t="s">
        <v>14</v>
      </c>
      <c r="E970" s="64">
        <f>'[1]заб.без.стом.'!W$215</f>
        <v>2017</v>
      </c>
      <c r="F970" s="46">
        <f>'[1]заб.без.стом.'!EU$215</f>
        <v>6316.7702067</v>
      </c>
      <c r="G970" s="47">
        <f>SUM(H970:K970)</f>
        <v>2017</v>
      </c>
      <c r="H970" s="47">
        <f>'[1]заб.без.стом.'!G$215</f>
        <v>436</v>
      </c>
      <c r="I970" s="47">
        <f>'[1]заб.без.стом.'!K$215</f>
        <v>438</v>
      </c>
      <c r="J970" s="47">
        <f>'[1]заб.без.стом.'!O$215</f>
        <v>438</v>
      </c>
      <c r="K970" s="47">
        <f>'[1]заб.без.стом.'!V$215</f>
        <v>705</v>
      </c>
      <c r="L970" s="46">
        <f>SUM(M970:P970)</f>
        <v>6316.7702066999982</v>
      </c>
      <c r="M970" s="46">
        <f>'[1]заб.без.стом.'!BS$215</f>
        <v>1365.4495835999996</v>
      </c>
      <c r="N970" s="46">
        <f>'[1]заб.без.стом.'!CM$215</f>
        <v>1371.7131137999995</v>
      </c>
      <c r="O970" s="46">
        <f>'[1]заб.без.стом.'!DG$215</f>
        <v>1371.7131137999995</v>
      </c>
      <c r="P970" s="46">
        <f>'[1]заб.без.стом.'!EP$215</f>
        <v>2207.8943954999995</v>
      </c>
      <c r="Q970" s="20">
        <f t="shared" si="271"/>
        <v>0</v>
      </c>
      <c r="R970" s="20">
        <f t="shared" si="272"/>
        <v>0</v>
      </c>
    </row>
    <row r="971" spans="2:18" s="21" customFormat="1" ht="15" customHeight="1" x14ac:dyDescent="0.25">
      <c r="B971" s="61"/>
      <c r="C971" s="50" t="s">
        <v>16</v>
      </c>
      <c r="D971" s="23" t="s">
        <v>14</v>
      </c>
      <c r="E971" s="64">
        <f>'[1]заб.без.стом.'!W$217</f>
        <v>2505</v>
      </c>
      <c r="F971" s="46">
        <f>'[1]заб.без.стом.'!EU$217</f>
        <v>5083.6063809240004</v>
      </c>
      <c r="G971" s="47">
        <f t="shared" ref="G971:G980" si="281">SUM(H971:K971)</f>
        <v>2505</v>
      </c>
      <c r="H971" s="47">
        <f>'[1]заб.без.стом.'!G$217</f>
        <v>564</v>
      </c>
      <c r="I971" s="47">
        <f>'[1]заб.без.стом.'!K$217</f>
        <v>564</v>
      </c>
      <c r="J971" s="47">
        <f>'[1]заб.без.стом.'!O$217</f>
        <v>564</v>
      </c>
      <c r="K971" s="47">
        <f>'[1]заб.без.стом.'!V$217</f>
        <v>813</v>
      </c>
      <c r="L971" s="46">
        <f t="shared" ref="L971:L980" si="282">SUM(M971:P971)</f>
        <v>5083.6063809240004</v>
      </c>
      <c r="M971" s="46">
        <f>'[1]заб.без.стом.'!BS$217</f>
        <v>1144.5724546272002</v>
      </c>
      <c r="N971" s="46">
        <f>'[1]заб.без.стом.'!CM$217</f>
        <v>1144.5724546272002</v>
      </c>
      <c r="O971" s="46">
        <f>'[1]заб.без.стом.'!DG$217</f>
        <v>1144.5724546272002</v>
      </c>
      <c r="P971" s="46">
        <f>'[1]заб.без.стом.'!EP$217</f>
        <v>1649.8890170423999</v>
      </c>
      <c r="Q971" s="20">
        <f t="shared" si="271"/>
        <v>0</v>
      </c>
      <c r="R971" s="20">
        <f t="shared" si="272"/>
        <v>0</v>
      </c>
    </row>
    <row r="972" spans="2:18" s="21" customFormat="1" ht="15" customHeight="1" x14ac:dyDescent="0.25">
      <c r="B972" s="61"/>
      <c r="C972" s="22" t="s">
        <v>23</v>
      </c>
      <c r="D972" s="23" t="s">
        <v>14</v>
      </c>
      <c r="E972" s="64">
        <f>'[1]заб.без.стом.'!W$219</f>
        <v>946</v>
      </c>
      <c r="F972" s="46">
        <f>'[1]заб.без.стом.'!EU$219</f>
        <v>2417.5222242335994</v>
      </c>
      <c r="G972" s="47">
        <f t="shared" si="281"/>
        <v>946</v>
      </c>
      <c r="H972" s="47">
        <f>'[1]заб.без.стом.'!G$219</f>
        <v>235</v>
      </c>
      <c r="I972" s="47">
        <f>'[1]заб.без.стом.'!K$219</f>
        <v>237</v>
      </c>
      <c r="J972" s="47">
        <f>'[1]заб.без.стом.'!O$219</f>
        <v>237</v>
      </c>
      <c r="K972" s="47">
        <f>'[1]заб.без.стом.'!V$219</f>
        <v>237</v>
      </c>
      <c r="L972" s="46">
        <f t="shared" si="282"/>
        <v>2417.5222242335994</v>
      </c>
      <c r="M972" s="46">
        <f>'[1]заб.без.стом.'!BS$219</f>
        <v>600.54727557599983</v>
      </c>
      <c r="N972" s="46">
        <f>'[1]заб.без.стом.'!CM$219</f>
        <v>605.65831621919983</v>
      </c>
      <c r="O972" s="46">
        <f>'[1]заб.без.стом.'!DG$219</f>
        <v>605.65831621919983</v>
      </c>
      <c r="P972" s="46">
        <f>'[1]заб.без.стом.'!EP$219</f>
        <v>605.65831621919983</v>
      </c>
      <c r="Q972" s="20">
        <f t="shared" si="271"/>
        <v>0</v>
      </c>
      <c r="R972" s="20">
        <f t="shared" si="272"/>
        <v>0</v>
      </c>
    </row>
    <row r="973" spans="2:18" s="21" customFormat="1" ht="39" customHeight="1" x14ac:dyDescent="0.25">
      <c r="B973" s="61"/>
      <c r="C973" s="22" t="s">
        <v>18</v>
      </c>
      <c r="D973" s="23" t="s">
        <v>14</v>
      </c>
      <c r="E973" s="64">
        <f>'[1]заб.без.стом.'!W$220</f>
        <v>912</v>
      </c>
      <c r="F973" s="46">
        <f>'[1]заб.без.стом.'!EU$220</f>
        <v>2399.1826078079998</v>
      </c>
      <c r="G973" s="47">
        <f t="shared" si="281"/>
        <v>912</v>
      </c>
      <c r="H973" s="47">
        <f>'[1]заб.без.стом.'!G$220</f>
        <v>228</v>
      </c>
      <c r="I973" s="47">
        <f>'[1]заб.без.стом.'!K$220</f>
        <v>228</v>
      </c>
      <c r="J973" s="47">
        <f>'[1]заб.без.стом.'!O$220</f>
        <v>228</v>
      </c>
      <c r="K973" s="47">
        <f>'[1]заб.без.стом.'!V$220</f>
        <v>228</v>
      </c>
      <c r="L973" s="46">
        <f t="shared" si="282"/>
        <v>2399.1826078079998</v>
      </c>
      <c r="M973" s="46">
        <f>'[1]заб.без.стом.'!BS$220</f>
        <v>599.79565195199996</v>
      </c>
      <c r="N973" s="46">
        <f>'[1]заб.без.стом.'!CM$220</f>
        <v>599.79565195199996</v>
      </c>
      <c r="O973" s="46">
        <f>'[1]заб.без.стом.'!DG$220</f>
        <v>599.79565195199996</v>
      </c>
      <c r="P973" s="46">
        <f>'[1]заб.без.стом.'!EP$220</f>
        <v>599.79565195199996</v>
      </c>
      <c r="Q973" s="20">
        <f t="shared" si="271"/>
        <v>0</v>
      </c>
      <c r="R973" s="20">
        <f t="shared" si="272"/>
        <v>0</v>
      </c>
    </row>
    <row r="974" spans="2:18" s="21" customFormat="1" ht="39" customHeight="1" x14ac:dyDescent="0.25">
      <c r="B974" s="61"/>
      <c r="C974" s="22" t="s">
        <v>19</v>
      </c>
      <c r="D974" s="23" t="s">
        <v>14</v>
      </c>
      <c r="E974" s="64">
        <f>30+30</f>
        <v>60</v>
      </c>
      <c r="F974" s="46">
        <v>126.17236</v>
      </c>
      <c r="G974" s="47">
        <f t="shared" si="281"/>
        <v>60</v>
      </c>
      <c r="H974" s="47"/>
      <c r="I974" s="47">
        <v>30</v>
      </c>
      <c r="J974" s="47"/>
      <c r="K974" s="47">
        <v>30</v>
      </c>
      <c r="L974" s="46">
        <f t="shared" si="282"/>
        <v>126.17236</v>
      </c>
      <c r="M974" s="46"/>
      <c r="N974" s="46">
        <v>63.086179999999999</v>
      </c>
      <c r="O974" s="46"/>
      <c r="P974" s="46">
        <v>63.086179999999999</v>
      </c>
      <c r="Q974" s="20">
        <f t="shared" si="271"/>
        <v>0</v>
      </c>
      <c r="R974" s="20">
        <f t="shared" si="272"/>
        <v>0</v>
      </c>
    </row>
    <row r="975" spans="2:18" s="21" customFormat="1" ht="15" customHeight="1" x14ac:dyDescent="0.25">
      <c r="B975" s="61"/>
      <c r="C975" s="22" t="s">
        <v>20</v>
      </c>
      <c r="D975" s="23" t="s">
        <v>14</v>
      </c>
      <c r="E975" s="64">
        <f>'[1]заб.без.стом.'!W$221</f>
        <v>1001</v>
      </c>
      <c r="F975" s="46">
        <f>'[1]заб.без.стом.'!EU$221</f>
        <v>2357.4424425551997</v>
      </c>
      <c r="G975" s="47">
        <f t="shared" si="281"/>
        <v>1001</v>
      </c>
      <c r="H975" s="47">
        <f>'[1]заб.без.стом.'!G$221</f>
        <v>250</v>
      </c>
      <c r="I975" s="47">
        <f>'[1]заб.без.стом.'!K$221</f>
        <v>252</v>
      </c>
      <c r="J975" s="47">
        <f>'[1]заб.без.стом.'!O$221</f>
        <v>250</v>
      </c>
      <c r="K975" s="47">
        <f>'[1]заб.без.стом.'!V$221</f>
        <v>249</v>
      </c>
      <c r="L975" s="46">
        <f t="shared" si="282"/>
        <v>2357.4424425551997</v>
      </c>
      <c r="M975" s="46">
        <f>'[1]заб.без.стом.'!BS$221</f>
        <v>588.77183879999984</v>
      </c>
      <c r="N975" s="46">
        <f>'[1]заб.без.стом.'!CM$221</f>
        <v>593.48201351039995</v>
      </c>
      <c r="O975" s="46">
        <f>'[1]заб.без.стом.'!DG$221</f>
        <v>588.77183879999984</v>
      </c>
      <c r="P975" s="46">
        <f>'[1]заб.без.стом.'!EP$221</f>
        <v>586.41675144479996</v>
      </c>
      <c r="Q975" s="20">
        <f t="shared" si="271"/>
        <v>0</v>
      </c>
      <c r="R975" s="20">
        <f t="shared" si="272"/>
        <v>0</v>
      </c>
    </row>
    <row r="976" spans="2:18" s="21" customFormat="1" ht="15" customHeight="1" x14ac:dyDescent="0.25">
      <c r="B976" s="61"/>
      <c r="C976" s="22" t="s">
        <v>17</v>
      </c>
      <c r="D976" s="23" t="s">
        <v>14</v>
      </c>
      <c r="E976" s="64">
        <f>'[1]заб.без.стом.'!W$222</f>
        <v>493</v>
      </c>
      <c r="F976" s="46">
        <f>'[1]заб.без.стом.'!EU$222</f>
        <v>1000.4862059064</v>
      </c>
      <c r="G976" s="47">
        <f t="shared" si="281"/>
        <v>493</v>
      </c>
      <c r="H976" s="47">
        <f>'[1]заб.без.стом.'!G$222</f>
        <v>123</v>
      </c>
      <c r="I976" s="47">
        <f>'[1]заб.без.стом.'!K$222</f>
        <v>123</v>
      </c>
      <c r="J976" s="47">
        <f>'[1]заб.без.стом.'!O$222</f>
        <v>123</v>
      </c>
      <c r="K976" s="47">
        <f>'[1]заб.без.стом.'!V$222</f>
        <v>124</v>
      </c>
      <c r="L976" s="46">
        <f t="shared" si="282"/>
        <v>1000.4862059063998</v>
      </c>
      <c r="M976" s="46">
        <f>'[1]заб.без.стом.'!BS$222</f>
        <v>249.61420553039997</v>
      </c>
      <c r="N976" s="46">
        <f>'[1]заб.без.стом.'!CM$222</f>
        <v>249.61420553039997</v>
      </c>
      <c r="O976" s="46">
        <f>'[1]заб.без.стом.'!DG$222</f>
        <v>249.61420553039997</v>
      </c>
      <c r="P976" s="46">
        <f>'[1]заб.без.стом.'!EP$222</f>
        <v>251.64358931520002</v>
      </c>
      <c r="Q976" s="20">
        <f t="shared" si="271"/>
        <v>0</v>
      </c>
      <c r="R976" s="20">
        <f t="shared" si="272"/>
        <v>0</v>
      </c>
    </row>
    <row r="977" spans="2:18" s="21" customFormat="1" ht="15" customHeight="1" x14ac:dyDescent="0.25">
      <c r="B977" s="61"/>
      <c r="C977" s="22" t="s">
        <v>21</v>
      </c>
      <c r="D977" s="23" t="s">
        <v>14</v>
      </c>
      <c r="E977" s="64">
        <f>'[1]заб.без.стом.'!W$223</f>
        <v>2036</v>
      </c>
      <c r="F977" s="46">
        <f>'[1]заб.без.стом.'!EU$223</f>
        <v>7906.5794420639995</v>
      </c>
      <c r="G977" s="47">
        <f t="shared" si="281"/>
        <v>2036</v>
      </c>
      <c r="H977" s="47">
        <f>'[1]заб.без.стом.'!G$223</f>
        <v>508</v>
      </c>
      <c r="I977" s="47">
        <f>'[1]заб.без.стом.'!K$223</f>
        <v>510</v>
      </c>
      <c r="J977" s="47">
        <f>'[1]заб.без.стом.'!O$223</f>
        <v>510</v>
      </c>
      <c r="K977" s="47">
        <f>'[1]заб.без.стом.'!V$223</f>
        <v>508</v>
      </c>
      <c r="L977" s="46">
        <f t="shared" si="282"/>
        <v>7906.5794420639995</v>
      </c>
      <c r="M977" s="46">
        <f>'[1]заб.без.стом.'!BS$223</f>
        <v>1972.7614717919996</v>
      </c>
      <c r="N977" s="46">
        <f>'[1]заб.без.стом.'!CM$223</f>
        <v>1980.5282492400002</v>
      </c>
      <c r="O977" s="46">
        <f>'[1]заб.без.стом.'!DG$223</f>
        <v>1980.5282492400002</v>
      </c>
      <c r="P977" s="46">
        <f>'[1]заб.без.стом.'!EP$223</f>
        <v>1972.7614717919996</v>
      </c>
      <c r="Q977" s="20">
        <f t="shared" si="271"/>
        <v>0</v>
      </c>
      <c r="R977" s="20">
        <f t="shared" si="272"/>
        <v>0</v>
      </c>
    </row>
    <row r="978" spans="2:18" s="21" customFormat="1" ht="15" customHeight="1" x14ac:dyDescent="0.25">
      <c r="B978" s="61"/>
      <c r="C978" s="22" t="s">
        <v>25</v>
      </c>
      <c r="D978" s="23" t="s">
        <v>14</v>
      </c>
      <c r="E978" s="64">
        <f>'[1]заб.без.стом.'!W$224</f>
        <v>957</v>
      </c>
      <c r="F978" s="46">
        <f>'[1]заб.без.стом.'!EU$224</f>
        <v>2397.6793605600005</v>
      </c>
      <c r="G978" s="47">
        <f t="shared" si="281"/>
        <v>957</v>
      </c>
      <c r="H978" s="47">
        <f>'[1]заб.без.стом.'!G$224</f>
        <v>238</v>
      </c>
      <c r="I978" s="47">
        <f>'[1]заб.без.стом.'!K$224</f>
        <v>240</v>
      </c>
      <c r="J978" s="47">
        <f>'[1]заб.без.стом.'!O$224</f>
        <v>240</v>
      </c>
      <c r="K978" s="47">
        <f>'[1]заб.без.стом.'!V$224</f>
        <v>239</v>
      </c>
      <c r="L978" s="46">
        <f t="shared" si="282"/>
        <v>2397.6793605600001</v>
      </c>
      <c r="M978" s="46">
        <f>'[1]заб.без.стом.'!BS$224</f>
        <v>596.28807504000008</v>
      </c>
      <c r="N978" s="46">
        <f>'[1]заб.без.стом.'!CM$224</f>
        <v>601.29889920000005</v>
      </c>
      <c r="O978" s="46">
        <f>'[1]заб.без.стом.'!DG$224</f>
        <v>601.29889920000005</v>
      </c>
      <c r="P978" s="46">
        <f>'[1]заб.без.стом.'!EP$224</f>
        <v>598.79348712000012</v>
      </c>
      <c r="Q978" s="20">
        <f t="shared" si="271"/>
        <v>0</v>
      </c>
      <c r="R978" s="20">
        <f t="shared" si="272"/>
        <v>0</v>
      </c>
    </row>
    <row r="979" spans="2:18" s="21" customFormat="1" ht="15" customHeight="1" x14ac:dyDescent="0.25">
      <c r="B979" s="61"/>
      <c r="C979" s="22" t="s">
        <v>24</v>
      </c>
      <c r="D979" s="23" t="s">
        <v>14</v>
      </c>
      <c r="E979" s="64">
        <f>'[1]заб.без.стом.'!W$225</f>
        <v>682</v>
      </c>
      <c r="F979" s="46">
        <f>'[1]заб.без.стом.'!EU$225</f>
        <v>1349.8659204623998</v>
      </c>
      <c r="G979" s="47">
        <f t="shared" si="281"/>
        <v>682</v>
      </c>
      <c r="H979" s="47">
        <f>'[1]заб.без.стом.'!G$225</f>
        <v>169</v>
      </c>
      <c r="I979" s="47">
        <f>'[1]заб.без.стом.'!K$225</f>
        <v>171</v>
      </c>
      <c r="J979" s="47">
        <f>'[1]заб.без.стом.'!O$225</f>
        <v>171</v>
      </c>
      <c r="K979" s="47">
        <f>'[1]заб.без.стом.'!V$225</f>
        <v>171</v>
      </c>
      <c r="L979" s="46">
        <f t="shared" si="282"/>
        <v>1349.8659204624</v>
      </c>
      <c r="M979" s="46">
        <f>'[1]заб.без.стом.'!BS$225</f>
        <v>334.49756680080003</v>
      </c>
      <c r="N979" s="46">
        <f>'[1]заб.без.стом.'!CM$225</f>
        <v>338.45611788719998</v>
      </c>
      <c r="O979" s="46">
        <f>'[1]заб.без.стом.'!DG$225</f>
        <v>338.45611788719998</v>
      </c>
      <c r="P979" s="46">
        <f>'[1]заб.без.стом.'!EP$225</f>
        <v>338.45611788719998</v>
      </c>
      <c r="Q979" s="20">
        <f t="shared" si="271"/>
        <v>0</v>
      </c>
      <c r="R979" s="20">
        <f t="shared" si="272"/>
        <v>0</v>
      </c>
    </row>
    <row r="980" spans="2:18" s="21" customFormat="1" ht="15" customHeight="1" x14ac:dyDescent="0.25">
      <c r="B980" s="61"/>
      <c r="C980" s="22" t="s">
        <v>22</v>
      </c>
      <c r="D980" s="23" t="s">
        <v>14</v>
      </c>
      <c r="E980" s="64">
        <f>'[1]заб.без.стом.'!W$226</f>
        <v>502</v>
      </c>
      <c r="F980" s="46">
        <f>'[1]заб.без.стом.'!EU$226</f>
        <v>1333.1798760095999</v>
      </c>
      <c r="G980" s="47">
        <f t="shared" si="281"/>
        <v>502</v>
      </c>
      <c r="H980" s="47">
        <f>'[1]заб.без.стом.'!G$226</f>
        <v>125</v>
      </c>
      <c r="I980" s="47">
        <f>'[1]заб.без.стом.'!K$226</f>
        <v>126</v>
      </c>
      <c r="J980" s="47">
        <f>'[1]заб.без.стом.'!O$226</f>
        <v>126</v>
      </c>
      <c r="K980" s="47">
        <f>'[1]заб.без.стом.'!V$226</f>
        <v>125</v>
      </c>
      <c r="L980" s="46">
        <f t="shared" si="282"/>
        <v>1333.1798760095999</v>
      </c>
      <c r="M980" s="46">
        <f>'[1]заб.без.стом.'!BS$226</f>
        <v>331.96710060000004</v>
      </c>
      <c r="N980" s="46">
        <f>'[1]заб.без.стом.'!CM$226</f>
        <v>334.62283740479995</v>
      </c>
      <c r="O980" s="46">
        <f>'[1]заб.без.стом.'!DG$226</f>
        <v>334.62283740479995</v>
      </c>
      <c r="P980" s="46">
        <f>'[1]заб.без.стом.'!EP$226</f>
        <v>331.96710060000004</v>
      </c>
      <c r="Q980" s="20">
        <f t="shared" si="271"/>
        <v>0</v>
      </c>
      <c r="R980" s="20">
        <f t="shared" si="272"/>
        <v>0</v>
      </c>
    </row>
    <row r="981" spans="2:18" s="21" customFormat="1" ht="15" customHeight="1" x14ac:dyDescent="0.25">
      <c r="B981" s="61"/>
      <c r="C981" s="28" t="s">
        <v>29</v>
      </c>
      <c r="D981" s="29" t="s">
        <v>14</v>
      </c>
      <c r="E981" s="62">
        <f>'[1]стом обр.'!W$38</f>
        <v>236</v>
      </c>
      <c r="F981" s="33">
        <f>'[1]стом обр.'!FL$38</f>
        <v>460.08409190399999</v>
      </c>
      <c r="G981" s="71">
        <f>H981+I981+J981+K981</f>
        <v>236</v>
      </c>
      <c r="H981" s="48">
        <f>'[1]стом обр.'!G$38</f>
        <v>39</v>
      </c>
      <c r="I981" s="48">
        <f>'[1]стом обр.'!K$38</f>
        <v>39</v>
      </c>
      <c r="J981" s="48">
        <f>'[1]стом обр.'!O$38</f>
        <v>39</v>
      </c>
      <c r="K981" s="48">
        <f>'[1]стом обр.'!V$38</f>
        <v>119</v>
      </c>
      <c r="L981" s="33">
        <f>M981+N981+O981+P981</f>
        <v>460.08409190400005</v>
      </c>
      <c r="M981" s="33">
        <f>'[1]стом обр.'!CJ$38</f>
        <v>76.030845696</v>
      </c>
      <c r="N981" s="33">
        <f>'[1]стом обр.'!DD$38</f>
        <v>76.030845696</v>
      </c>
      <c r="O981" s="33">
        <f>'[1]стом обр.'!DX$38</f>
        <v>76.030845696</v>
      </c>
      <c r="P981" s="33">
        <f>'[1]стом обр.'!FG$38</f>
        <v>231.99155481600002</v>
      </c>
      <c r="Q981" s="20">
        <f t="shared" si="271"/>
        <v>0</v>
      </c>
      <c r="R981" s="20">
        <f t="shared" si="272"/>
        <v>0</v>
      </c>
    </row>
    <row r="982" spans="2:18" s="21" customFormat="1" ht="15" customHeight="1" x14ac:dyDescent="0.25">
      <c r="B982" s="65"/>
      <c r="C982" s="28" t="s">
        <v>30</v>
      </c>
      <c r="D982" s="29" t="s">
        <v>31</v>
      </c>
      <c r="E982" s="62"/>
      <c r="F982" s="33"/>
      <c r="G982" s="71"/>
      <c r="H982" s="48"/>
      <c r="I982" s="48"/>
      <c r="J982" s="48"/>
      <c r="K982" s="48"/>
      <c r="L982" s="33"/>
      <c r="M982" s="33"/>
      <c r="N982" s="33"/>
      <c r="O982" s="33"/>
      <c r="P982" s="33"/>
      <c r="Q982" s="20">
        <f t="shared" si="271"/>
        <v>0</v>
      </c>
      <c r="R982" s="20">
        <f t="shared" si="272"/>
        <v>0</v>
      </c>
    </row>
    <row r="983" spans="2:18" s="21" customFormat="1" ht="15" customHeight="1" x14ac:dyDescent="0.25">
      <c r="B983" s="61"/>
      <c r="C983" s="28" t="s">
        <v>32</v>
      </c>
      <c r="D983" s="29" t="s">
        <v>33</v>
      </c>
      <c r="E983" s="62">
        <f>SUM(E984:E986)</f>
        <v>4600</v>
      </c>
      <c r="F983" s="62">
        <f t="shared" ref="F983:P983" si="283">SUM(F984:F986)</f>
        <v>6328.0068964120001</v>
      </c>
      <c r="G983" s="62">
        <f t="shared" si="283"/>
        <v>4600</v>
      </c>
      <c r="H983" s="62">
        <f t="shared" si="283"/>
        <v>1151</v>
      </c>
      <c r="I983" s="62">
        <f t="shared" si="283"/>
        <v>1403</v>
      </c>
      <c r="J983" s="62">
        <f t="shared" si="283"/>
        <v>1024</v>
      </c>
      <c r="K983" s="62">
        <f t="shared" si="283"/>
        <v>1022</v>
      </c>
      <c r="L983" s="62">
        <f t="shared" si="283"/>
        <v>6328.0068964120001</v>
      </c>
      <c r="M983" s="62">
        <f t="shared" si="283"/>
        <v>1583.5173211987999</v>
      </c>
      <c r="N983" s="62">
        <f t="shared" si="283"/>
        <v>1856.6853889586</v>
      </c>
      <c r="O983" s="62">
        <f t="shared" si="283"/>
        <v>1444.7728538571998</v>
      </c>
      <c r="P983" s="62">
        <f t="shared" si="283"/>
        <v>1443.0313323973999</v>
      </c>
      <c r="Q983" s="20">
        <f t="shared" si="271"/>
        <v>0</v>
      </c>
      <c r="R983" s="20">
        <f t="shared" si="272"/>
        <v>0</v>
      </c>
    </row>
    <row r="984" spans="2:18" s="21" customFormat="1" ht="15" customHeight="1" x14ac:dyDescent="0.25">
      <c r="B984" s="61"/>
      <c r="C984" s="34" t="s">
        <v>16</v>
      </c>
      <c r="D984" s="23" t="s">
        <v>33</v>
      </c>
      <c r="E984" s="64">
        <f>'[1]неотложка с коэф'!W$64</f>
        <v>2160</v>
      </c>
      <c r="F984" s="46">
        <f>'[1]неотложка с коэф'!EU$64</f>
        <v>2345.1253600320006</v>
      </c>
      <c r="G984" s="47">
        <f>SUM(H984:K984)</f>
        <v>2160</v>
      </c>
      <c r="H984" s="47">
        <f>'[1]неотложка с коэф'!G$64</f>
        <v>540</v>
      </c>
      <c r="I984" s="47">
        <f>'[1]неотложка с коэф'!K$64</f>
        <v>793</v>
      </c>
      <c r="J984" s="47">
        <f>'[1]неотложка с коэф'!O$64</f>
        <v>415</v>
      </c>
      <c r="K984" s="47">
        <f>'[1]неотложка с коэф'!V$64</f>
        <v>412</v>
      </c>
      <c r="L984" s="46">
        <f>SUM(M984:P984)</f>
        <v>2345.1253600320006</v>
      </c>
      <c r="M984" s="46">
        <f>'[1]неотложка с коэф'!BS$64</f>
        <v>586.28134000800014</v>
      </c>
      <c r="N984" s="46">
        <f>'[1]неотложка с коэф'!CM$64</f>
        <v>860.96500486360003</v>
      </c>
      <c r="O984" s="46">
        <f>'[1]неотложка с коэф'!DG$64</f>
        <v>450.56806685800007</v>
      </c>
      <c r="P984" s="46">
        <f>'[1]неотложка с коэф'!EP$64</f>
        <v>447.31094830240005</v>
      </c>
      <c r="Q984" s="20">
        <f t="shared" si="271"/>
        <v>0</v>
      </c>
      <c r="R984" s="20">
        <f t="shared" si="272"/>
        <v>0</v>
      </c>
    </row>
    <row r="985" spans="2:18" s="21" customFormat="1" ht="15" customHeight="1" x14ac:dyDescent="0.25">
      <c r="B985" s="61"/>
      <c r="C985" s="34" t="s">
        <v>15</v>
      </c>
      <c r="D985" s="23" t="s">
        <v>33</v>
      </c>
      <c r="E985" s="64">
        <f>'[1]неотложка с коэф'!W$65</f>
        <v>2340</v>
      </c>
      <c r="F985" s="46">
        <f>'[1]неотложка с коэф'!EU$65</f>
        <v>3831.3218267999991</v>
      </c>
      <c r="G985" s="47">
        <f>SUM(H985:K985)</f>
        <v>2340</v>
      </c>
      <c r="H985" s="47">
        <f>'[1]неотложка с коэф'!G$65</f>
        <v>585</v>
      </c>
      <c r="I985" s="47">
        <f>'[1]неотложка с коэф'!K$65</f>
        <v>585</v>
      </c>
      <c r="J985" s="47">
        <f>'[1]неотложка с коэф'!O$65</f>
        <v>585</v>
      </c>
      <c r="K985" s="47">
        <f>'[1]неотложка с коэф'!V$65</f>
        <v>585</v>
      </c>
      <c r="L985" s="46">
        <f>SUM(M985:P985)</f>
        <v>3831.3218267999991</v>
      </c>
      <c r="M985" s="46">
        <f>'[1]неотложка с коэф'!BS$65</f>
        <v>957.83045669999979</v>
      </c>
      <c r="N985" s="46">
        <f>'[1]неотложка с коэф'!CM$65</f>
        <v>957.83045669999979</v>
      </c>
      <c r="O985" s="46">
        <f>'[1]неотложка с коэф'!DG$65</f>
        <v>957.83045669999979</v>
      </c>
      <c r="P985" s="46">
        <f>'[1]неотложка с коэф'!EP$65</f>
        <v>957.83045669999979</v>
      </c>
      <c r="Q985" s="20">
        <f t="shared" si="271"/>
        <v>0</v>
      </c>
      <c r="R985" s="20">
        <f t="shared" si="272"/>
        <v>0</v>
      </c>
    </row>
    <row r="986" spans="2:18" s="21" customFormat="1" ht="15" customHeight="1" x14ac:dyDescent="0.25">
      <c r="B986" s="61"/>
      <c r="C986" s="34" t="s">
        <v>41</v>
      </c>
      <c r="D986" s="23" t="s">
        <v>33</v>
      </c>
      <c r="E986" s="64">
        <f>'[1]неотложка с коэф'!W$66</f>
        <v>100</v>
      </c>
      <c r="F986" s="46">
        <f>'[1]неотложка с коэф'!EU$66</f>
        <v>151.55970958</v>
      </c>
      <c r="G986" s="47">
        <f>SUM(H986:K986)</f>
        <v>100</v>
      </c>
      <c r="H986" s="47">
        <f>'[1]неотложка с коэф'!G$66</f>
        <v>26</v>
      </c>
      <c r="I986" s="47">
        <f>'[1]неотложка с коэф'!K$66</f>
        <v>25</v>
      </c>
      <c r="J986" s="47">
        <f>'[1]неотложка с коэф'!O$66</f>
        <v>24</v>
      </c>
      <c r="K986" s="47">
        <f>'[1]неотложка с коэф'!V$66</f>
        <v>25</v>
      </c>
      <c r="L986" s="46">
        <f>SUM(M986:P986)</f>
        <v>151.55970958</v>
      </c>
      <c r="M986" s="46">
        <f>'[1]неотложка с коэф'!BS$66</f>
        <v>39.405524490800005</v>
      </c>
      <c r="N986" s="46">
        <f>'[1]неотложка с коэф'!CM$66</f>
        <v>37.889927395000001</v>
      </c>
      <c r="O986" s="46">
        <f>'[1]неотложка с коэф'!DG$66</f>
        <v>36.374330299200004</v>
      </c>
      <c r="P986" s="46">
        <f>'[1]неотложка с коэф'!EP$66</f>
        <v>37.889927395000001</v>
      </c>
      <c r="Q986" s="20">
        <f t="shared" si="271"/>
        <v>0</v>
      </c>
      <c r="R986" s="20">
        <f t="shared" si="272"/>
        <v>0</v>
      </c>
    </row>
    <row r="987" spans="2:18" s="21" customFormat="1" ht="15" customHeight="1" x14ac:dyDescent="0.25">
      <c r="B987" s="61"/>
      <c r="C987" s="28" t="s">
        <v>34</v>
      </c>
      <c r="D987" s="29" t="s">
        <v>33</v>
      </c>
      <c r="E987" s="62">
        <f>SUM(E988:E997)</f>
        <v>1694</v>
      </c>
      <c r="F987" s="62">
        <f t="shared" ref="F987:P987" si="284">SUM(F988:F997)</f>
        <v>3600.3237500100008</v>
      </c>
      <c r="G987" s="62">
        <f t="shared" si="284"/>
        <v>1694</v>
      </c>
      <c r="H987" s="62">
        <f t="shared" si="284"/>
        <v>309</v>
      </c>
      <c r="I987" s="62">
        <f t="shared" si="284"/>
        <v>415</v>
      </c>
      <c r="J987" s="62">
        <f t="shared" si="284"/>
        <v>550</v>
      </c>
      <c r="K987" s="62">
        <f t="shared" si="284"/>
        <v>420</v>
      </c>
      <c r="L987" s="62">
        <f t="shared" si="284"/>
        <v>3600.3237500100013</v>
      </c>
      <c r="M987" s="62">
        <f t="shared" si="284"/>
        <v>658.19191113000011</v>
      </c>
      <c r="N987" s="62">
        <f t="shared" si="284"/>
        <v>877.14650010000003</v>
      </c>
      <c r="O987" s="62">
        <f t="shared" si="284"/>
        <v>1161.3702321000001</v>
      </c>
      <c r="P987" s="62">
        <f t="shared" si="284"/>
        <v>903.61510668000017</v>
      </c>
      <c r="Q987" s="20">
        <f t="shared" si="271"/>
        <v>0</v>
      </c>
      <c r="R987" s="20">
        <f t="shared" si="272"/>
        <v>0</v>
      </c>
    </row>
    <row r="988" spans="2:18" s="21" customFormat="1" ht="15" customHeight="1" x14ac:dyDescent="0.25">
      <c r="B988" s="61"/>
      <c r="C988" s="55" t="s">
        <v>15</v>
      </c>
      <c r="D988" s="23" t="s">
        <v>33</v>
      </c>
      <c r="E988" s="64">
        <f>[1]ДНХБ!W$176</f>
        <v>281</v>
      </c>
      <c r="F988" s="46">
        <f>[1]ДНХБ!EI$176</f>
        <v>787.43702700000006</v>
      </c>
      <c r="G988" s="47">
        <f>SUM(H988:K988)</f>
        <v>281</v>
      </c>
      <c r="H988" s="47">
        <f>[1]ДНХБ!G$176</f>
        <v>69</v>
      </c>
      <c r="I988" s="47">
        <f>[1]ДНХБ!K$176</f>
        <v>66</v>
      </c>
      <c r="J988" s="47">
        <f>[1]ДНХБ!O$176</f>
        <v>78</v>
      </c>
      <c r="K988" s="47">
        <f>[1]ДНХБ!V$176</f>
        <v>68</v>
      </c>
      <c r="L988" s="46">
        <f>SUM(M988:P988)</f>
        <v>787.43702700000006</v>
      </c>
      <c r="M988" s="46">
        <f>[1]ДНХБ!BG$176</f>
        <v>193.35642300000001</v>
      </c>
      <c r="N988" s="46">
        <f>[1]ДНХБ!CA$176</f>
        <v>184.94962200000001</v>
      </c>
      <c r="O988" s="46">
        <f>[1]ДНХБ!CU$176</f>
        <v>218.57682600000004</v>
      </c>
      <c r="P988" s="46">
        <f>[1]ДНХБ!ED$176</f>
        <v>190.55415600000003</v>
      </c>
      <c r="Q988" s="20">
        <f t="shared" si="271"/>
        <v>0</v>
      </c>
      <c r="R988" s="20">
        <f t="shared" si="272"/>
        <v>0</v>
      </c>
    </row>
    <row r="989" spans="2:18" s="21" customFormat="1" ht="15" customHeight="1" x14ac:dyDescent="0.25">
      <c r="B989" s="61"/>
      <c r="C989" s="55" t="s">
        <v>16</v>
      </c>
      <c r="D989" s="23" t="s">
        <v>33</v>
      </c>
      <c r="E989" s="64">
        <f>[1]ДНХБ!W$177</f>
        <v>483</v>
      </c>
      <c r="F989" s="46">
        <f>[1]ДНХБ!EI$177</f>
        <v>897.50355786000011</v>
      </c>
      <c r="G989" s="47">
        <f t="shared" ref="G989:G997" si="285">SUM(H989:K989)</f>
        <v>483</v>
      </c>
      <c r="H989" s="47">
        <f>[1]ДНХБ!G$177</f>
        <v>108</v>
      </c>
      <c r="I989" s="47">
        <f>[1]ДНХБ!K$177</f>
        <v>108</v>
      </c>
      <c r="J989" s="47">
        <f>[1]ДНХБ!O$177</f>
        <v>158</v>
      </c>
      <c r="K989" s="47">
        <f>[1]ДНХБ!V$177</f>
        <v>109</v>
      </c>
      <c r="L989" s="46">
        <f t="shared" ref="L989:L997" si="286">SUM(M989:P989)</f>
        <v>897.50355786000023</v>
      </c>
      <c r="M989" s="46">
        <f>[1]ДНХБ!BG$177</f>
        <v>200.68402536000002</v>
      </c>
      <c r="N989" s="46">
        <f>[1]ДНХБ!CA$177</f>
        <v>200.68402536000002</v>
      </c>
      <c r="O989" s="46">
        <f>[1]ДНХБ!CU$177</f>
        <v>293.59329636000007</v>
      </c>
      <c r="P989" s="46">
        <f>[1]ДНХБ!ED$177</f>
        <v>202.54221078000006</v>
      </c>
      <c r="Q989" s="20">
        <f t="shared" si="271"/>
        <v>0</v>
      </c>
      <c r="R989" s="20">
        <f t="shared" si="272"/>
        <v>0</v>
      </c>
    </row>
    <row r="990" spans="2:18" s="21" customFormat="1" ht="15" customHeight="1" x14ac:dyDescent="0.25">
      <c r="B990" s="61"/>
      <c r="C990" s="55" t="s">
        <v>23</v>
      </c>
      <c r="D990" s="23" t="s">
        <v>33</v>
      </c>
      <c r="E990" s="64">
        <f>[1]ДНХБ!W$178</f>
        <v>228</v>
      </c>
      <c r="F990" s="46">
        <f>[1]ДНХБ!EI$178</f>
        <v>502.61460912000007</v>
      </c>
      <c r="G990" s="47">
        <f t="shared" si="285"/>
        <v>228</v>
      </c>
      <c r="H990" s="47">
        <f>[1]ДНХБ!G$178</f>
        <v>39</v>
      </c>
      <c r="I990" s="47">
        <f>[1]ДНХБ!K$178</f>
        <v>62</v>
      </c>
      <c r="J990" s="47">
        <f>[1]ДНХБ!O$178</f>
        <v>65</v>
      </c>
      <c r="K990" s="47">
        <f>[1]ДНХБ!V$178</f>
        <v>62</v>
      </c>
      <c r="L990" s="46">
        <f t="shared" si="286"/>
        <v>502.61460912000007</v>
      </c>
      <c r="M990" s="46">
        <f>[1]ДНХБ!BG$178</f>
        <v>85.973551560000004</v>
      </c>
      <c r="N990" s="46">
        <f>[1]ДНХБ!CA$178</f>
        <v>136.67590248000002</v>
      </c>
      <c r="O990" s="46">
        <f>[1]ДНХБ!CU$178</f>
        <v>143.28925260000003</v>
      </c>
      <c r="P990" s="46">
        <f>[1]ДНХБ!ED$178</f>
        <v>136.67590248000002</v>
      </c>
      <c r="Q990" s="20">
        <f t="shared" si="271"/>
        <v>0</v>
      </c>
      <c r="R990" s="20">
        <f t="shared" si="272"/>
        <v>0</v>
      </c>
    </row>
    <row r="991" spans="2:18" s="21" customFormat="1" ht="15" customHeight="1" x14ac:dyDescent="0.25">
      <c r="B991" s="61"/>
      <c r="C991" s="55" t="s">
        <v>18</v>
      </c>
      <c r="D991" s="23" t="s">
        <v>33</v>
      </c>
      <c r="E991" s="64">
        <f>[1]ДНХБ!W$179</f>
        <v>101</v>
      </c>
      <c r="F991" s="46">
        <f>[1]ДНХБ!EI$179</f>
        <v>281.75643366000003</v>
      </c>
      <c r="G991" s="47">
        <f t="shared" si="285"/>
        <v>101</v>
      </c>
      <c r="H991" s="47">
        <f>[1]ДНХБ!G$179</f>
        <v>0</v>
      </c>
      <c r="I991" s="47">
        <f>[1]ДНХБ!K$179</f>
        <v>14</v>
      </c>
      <c r="J991" s="47">
        <f>[1]ДНХБ!O$179</f>
        <v>45</v>
      </c>
      <c r="K991" s="47">
        <f>[1]ДНХБ!V$179</f>
        <v>42</v>
      </c>
      <c r="L991" s="46">
        <f t="shared" si="286"/>
        <v>281.75643365999997</v>
      </c>
      <c r="M991" s="46">
        <f>[1]ДНХБ!BG$179</f>
        <v>0</v>
      </c>
      <c r="N991" s="46">
        <f>[1]ДНХБ!CA$179</f>
        <v>39.055347240000003</v>
      </c>
      <c r="O991" s="46">
        <f>[1]ДНХБ!CU$179</f>
        <v>125.53504469999999</v>
      </c>
      <c r="P991" s="46">
        <f>[1]ДНХБ!ED$179</f>
        <v>117.16604172</v>
      </c>
      <c r="Q991" s="20">
        <f t="shared" si="271"/>
        <v>0</v>
      </c>
      <c r="R991" s="20">
        <f t="shared" si="272"/>
        <v>0</v>
      </c>
    </row>
    <row r="992" spans="2:18" s="21" customFormat="1" ht="15" customHeight="1" x14ac:dyDescent="0.25">
      <c r="B992" s="61"/>
      <c r="C992" s="55" t="s">
        <v>20</v>
      </c>
      <c r="D992" s="23" t="s">
        <v>33</v>
      </c>
      <c r="E992" s="64">
        <f>[1]ДНХБ!W$180</f>
        <v>144</v>
      </c>
      <c r="F992" s="46">
        <f>[1]ДНХБ!EI$180</f>
        <v>285.06484656000003</v>
      </c>
      <c r="G992" s="47">
        <f t="shared" si="285"/>
        <v>144</v>
      </c>
      <c r="H992" s="47">
        <f>[1]ДНХБ!G$180</f>
        <v>24</v>
      </c>
      <c r="I992" s="47">
        <f>[1]ДНХБ!K$180</f>
        <v>45</v>
      </c>
      <c r="J992" s="47">
        <f>[1]ДНХБ!O$180</f>
        <v>45</v>
      </c>
      <c r="K992" s="47">
        <f>[1]ДНХБ!V$180</f>
        <v>30</v>
      </c>
      <c r="L992" s="46">
        <f t="shared" si="286"/>
        <v>285.06484656000003</v>
      </c>
      <c r="M992" s="46">
        <f>[1]ДНХБ!BG$180</f>
        <v>47.510807760000006</v>
      </c>
      <c r="N992" s="46">
        <f>[1]ДНХБ!CA$180</f>
        <v>89.082764550000007</v>
      </c>
      <c r="O992" s="46">
        <f>[1]ДНХБ!CU$180</f>
        <v>89.082764550000007</v>
      </c>
      <c r="P992" s="46">
        <f>[1]ДНХБ!ED$180</f>
        <v>59.388509700000014</v>
      </c>
      <c r="Q992" s="20">
        <f t="shared" si="271"/>
        <v>0</v>
      </c>
      <c r="R992" s="20">
        <f t="shared" si="272"/>
        <v>0</v>
      </c>
    </row>
    <row r="993" spans="2:18" s="21" customFormat="1" ht="15" customHeight="1" x14ac:dyDescent="0.25">
      <c r="B993" s="61"/>
      <c r="C993" s="55" t="s">
        <v>21</v>
      </c>
      <c r="D993" s="23" t="s">
        <v>33</v>
      </c>
      <c r="E993" s="64">
        <f>[1]ДНХБ!W$181</f>
        <v>151</v>
      </c>
      <c r="F993" s="46">
        <f>[1]ДНХБ!EI$181</f>
        <v>391.68545793000004</v>
      </c>
      <c r="G993" s="47">
        <f t="shared" si="285"/>
        <v>151</v>
      </c>
      <c r="H993" s="47">
        <f>[1]ДНХБ!G$181</f>
        <v>31</v>
      </c>
      <c r="I993" s="47">
        <f>[1]ДНХБ!K$181</f>
        <v>45</v>
      </c>
      <c r="J993" s="47">
        <f>[1]ДНХБ!O$181</f>
        <v>45</v>
      </c>
      <c r="K993" s="47">
        <f>[1]ДНХБ!V$181</f>
        <v>30</v>
      </c>
      <c r="L993" s="46">
        <f t="shared" si="286"/>
        <v>391.6854579300001</v>
      </c>
      <c r="M993" s="46">
        <f>[1]ДНХБ!BG$181</f>
        <v>80.412246329999988</v>
      </c>
      <c r="N993" s="46">
        <f>[1]ДНХБ!CA$181</f>
        <v>116.72745435000002</v>
      </c>
      <c r="O993" s="46">
        <f>[1]ДНХБ!CU$181</f>
        <v>116.72745435000002</v>
      </c>
      <c r="P993" s="46">
        <f>[1]ДНХБ!ED$181</f>
        <v>77.81830290000002</v>
      </c>
      <c r="Q993" s="20">
        <f t="shared" si="271"/>
        <v>0</v>
      </c>
      <c r="R993" s="20">
        <f t="shared" si="272"/>
        <v>0</v>
      </c>
    </row>
    <row r="994" spans="2:18" s="21" customFormat="1" ht="15" customHeight="1" x14ac:dyDescent="0.25">
      <c r="B994" s="61"/>
      <c r="C994" s="55" t="s">
        <v>35</v>
      </c>
      <c r="D994" s="23" t="s">
        <v>33</v>
      </c>
      <c r="E994" s="64">
        <f>[1]ДНХБ!W$182</f>
        <v>58</v>
      </c>
      <c r="F994" s="46">
        <f>[1]ДНХБ!EI$182</f>
        <v>89.480512680000018</v>
      </c>
      <c r="G994" s="47">
        <f t="shared" si="285"/>
        <v>58</v>
      </c>
      <c r="H994" s="47">
        <f>[1]ДНХБ!G$182</f>
        <v>0</v>
      </c>
      <c r="I994" s="47">
        <f>[1]ДНХБ!K$182</f>
        <v>12</v>
      </c>
      <c r="J994" s="47">
        <f>[1]ДНХБ!O$182</f>
        <v>27</v>
      </c>
      <c r="K994" s="47">
        <f>[1]ДНХБ!V$182</f>
        <v>19</v>
      </c>
      <c r="L994" s="46">
        <f t="shared" si="286"/>
        <v>89.480512680000032</v>
      </c>
      <c r="M994" s="46">
        <f>[1]ДНХБ!BG$182</f>
        <v>0</v>
      </c>
      <c r="N994" s="46">
        <f>[1]ДНХБ!CA$182</f>
        <v>18.51320952</v>
      </c>
      <c r="O994" s="46">
        <f>[1]ДНХБ!CU$182</f>
        <v>41.654721420000016</v>
      </c>
      <c r="P994" s="46">
        <f>[1]ДНХБ!ED$182</f>
        <v>29.312581740000006</v>
      </c>
      <c r="Q994" s="20">
        <f t="shared" si="271"/>
        <v>0</v>
      </c>
      <c r="R994" s="20">
        <f t="shared" si="272"/>
        <v>0</v>
      </c>
    </row>
    <row r="995" spans="2:18" s="21" customFormat="1" ht="15" customHeight="1" x14ac:dyDescent="0.25">
      <c r="B995" s="61"/>
      <c r="C995" s="55" t="s">
        <v>24</v>
      </c>
      <c r="D995" s="23" t="s">
        <v>33</v>
      </c>
      <c r="E995" s="64">
        <f>[1]ДНХБ!W$183</f>
        <v>148</v>
      </c>
      <c r="F995" s="46">
        <f>[1]ДНХБ!EI$183</f>
        <v>195.72944352000005</v>
      </c>
      <c r="G995" s="47">
        <f t="shared" si="285"/>
        <v>148</v>
      </c>
      <c r="H995" s="47">
        <f>[1]ДНХБ!G$183</f>
        <v>38</v>
      </c>
      <c r="I995" s="47">
        <f>[1]ДНХБ!K$183</f>
        <v>39</v>
      </c>
      <c r="J995" s="47">
        <f>[1]ДНХБ!O$183</f>
        <v>39</v>
      </c>
      <c r="K995" s="47">
        <f>[1]ДНХБ!V$183</f>
        <v>32</v>
      </c>
      <c r="L995" s="46">
        <f t="shared" si="286"/>
        <v>195.72944352000002</v>
      </c>
      <c r="M995" s="46">
        <f>[1]ДНХБ!BG$183</f>
        <v>50.254857120000004</v>
      </c>
      <c r="N995" s="46">
        <f>[1]ДНХБ!CA$183</f>
        <v>51.577353360000004</v>
      </c>
      <c r="O995" s="46">
        <f>[1]ДНХБ!CU$183</f>
        <v>51.577353360000004</v>
      </c>
      <c r="P995" s="46">
        <f>[1]ДНХБ!ED$183</f>
        <v>42.31987968</v>
      </c>
      <c r="Q995" s="20">
        <f t="shared" si="271"/>
        <v>0</v>
      </c>
      <c r="R995" s="20">
        <f t="shared" si="272"/>
        <v>0</v>
      </c>
    </row>
    <row r="996" spans="2:18" s="21" customFormat="1" ht="15" customHeight="1" x14ac:dyDescent="0.25">
      <c r="B996" s="61"/>
      <c r="C996" s="55" t="s">
        <v>22</v>
      </c>
      <c r="D996" s="23" t="s">
        <v>33</v>
      </c>
      <c r="E996" s="64">
        <f>[1]ДНХБ!W$184</f>
        <v>64</v>
      </c>
      <c r="F996" s="46">
        <f>[1]ДНХБ!EI$184</f>
        <v>102.15718656</v>
      </c>
      <c r="G996" s="47">
        <f t="shared" si="285"/>
        <v>64</v>
      </c>
      <c r="H996" s="47">
        <f>[1]ДНХБ!G$184</f>
        <v>0</v>
      </c>
      <c r="I996" s="47">
        <f>[1]ДНХБ!K$184</f>
        <v>18</v>
      </c>
      <c r="J996" s="47">
        <f>[1]ДНХБ!O$184</f>
        <v>30</v>
      </c>
      <c r="K996" s="47">
        <f>[1]ДНХБ!V$184</f>
        <v>16</v>
      </c>
      <c r="L996" s="46">
        <f t="shared" si="286"/>
        <v>102.15718656000001</v>
      </c>
      <c r="M996" s="46">
        <f>[1]ДНХБ!BG$184</f>
        <v>0</v>
      </c>
      <c r="N996" s="46">
        <f>[1]ДНХБ!CA$184</f>
        <v>28.731708720000004</v>
      </c>
      <c r="O996" s="46">
        <f>[1]ДНХБ!CU$184</f>
        <v>47.88618120000001</v>
      </c>
      <c r="P996" s="46">
        <f>[1]ДНХБ!ED$184</f>
        <v>25.53929664</v>
      </c>
      <c r="Q996" s="20">
        <f t="shared" si="271"/>
        <v>0</v>
      </c>
      <c r="R996" s="20">
        <f t="shared" si="272"/>
        <v>0</v>
      </c>
    </row>
    <row r="997" spans="2:18" s="21" customFormat="1" ht="15" customHeight="1" x14ac:dyDescent="0.25">
      <c r="B997" s="61"/>
      <c r="C997" s="55" t="s">
        <v>17</v>
      </c>
      <c r="D997" s="23" t="s">
        <v>33</v>
      </c>
      <c r="E997" s="64">
        <f>[1]ДНХБ!W$185</f>
        <v>36</v>
      </c>
      <c r="F997" s="46">
        <f>[1]ДНХБ!EI$185</f>
        <v>66.894675120000016</v>
      </c>
      <c r="G997" s="47">
        <f t="shared" si="285"/>
        <v>36</v>
      </c>
      <c r="H997" s="47">
        <f>[1]ДНХБ!G$185</f>
        <v>0</v>
      </c>
      <c r="I997" s="47">
        <f>[1]ДНХБ!K$185</f>
        <v>6</v>
      </c>
      <c r="J997" s="47">
        <f>[1]ДНХБ!O$185</f>
        <v>18</v>
      </c>
      <c r="K997" s="47">
        <f>[1]ДНХБ!V$185</f>
        <v>12</v>
      </c>
      <c r="L997" s="46">
        <f t="shared" si="286"/>
        <v>66.894675120000016</v>
      </c>
      <c r="M997" s="46">
        <f>[1]ДНХБ!BG$185</f>
        <v>0</v>
      </c>
      <c r="N997" s="46">
        <f>[1]ДНХБ!CA$185</f>
        <v>11.149112520000003</v>
      </c>
      <c r="O997" s="46">
        <f>[1]ДНХБ!CU$185</f>
        <v>33.447337560000008</v>
      </c>
      <c r="P997" s="46">
        <f>[1]ДНХБ!ED$185</f>
        <v>22.298225040000005</v>
      </c>
      <c r="Q997" s="20">
        <f t="shared" si="271"/>
        <v>0</v>
      </c>
      <c r="R997" s="20">
        <f t="shared" si="272"/>
        <v>0</v>
      </c>
    </row>
    <row r="998" spans="2:18" s="21" customFormat="1" ht="15" customHeight="1" x14ac:dyDescent="0.25">
      <c r="B998" s="61"/>
      <c r="C998" s="28" t="s">
        <v>36</v>
      </c>
      <c r="D998" s="29" t="s">
        <v>33</v>
      </c>
      <c r="E998" s="62">
        <f>E999+E1000+E1001</f>
        <v>1950</v>
      </c>
      <c r="F998" s="62">
        <f t="shared" ref="F998:P998" si="287">F999+F1000+F1001</f>
        <v>4994.0409600000003</v>
      </c>
      <c r="G998" s="62">
        <f t="shared" si="287"/>
        <v>1950</v>
      </c>
      <c r="H998" s="62">
        <f t="shared" si="287"/>
        <v>485</v>
      </c>
      <c r="I998" s="62">
        <f t="shared" si="287"/>
        <v>490</v>
      </c>
      <c r="J998" s="62">
        <f t="shared" si="287"/>
        <v>492</v>
      </c>
      <c r="K998" s="62">
        <f t="shared" si="287"/>
        <v>483</v>
      </c>
      <c r="L998" s="62">
        <f t="shared" si="287"/>
        <v>4994.0409600000003</v>
      </c>
      <c r="M998" s="62">
        <f t="shared" si="287"/>
        <v>1248.5102400000001</v>
      </c>
      <c r="N998" s="62">
        <f t="shared" si="287"/>
        <v>1248.5102400000001</v>
      </c>
      <c r="O998" s="62">
        <f t="shared" si="287"/>
        <v>1248.5102400000001</v>
      </c>
      <c r="P998" s="62">
        <f t="shared" si="287"/>
        <v>1248.5102400000001</v>
      </c>
      <c r="Q998" s="20">
        <f t="shared" si="271"/>
        <v>0</v>
      </c>
      <c r="R998" s="20">
        <f t="shared" si="272"/>
        <v>0</v>
      </c>
    </row>
    <row r="999" spans="2:18" s="21" customFormat="1" ht="15" customHeight="1" x14ac:dyDescent="0.25">
      <c r="B999" s="61"/>
      <c r="C999" s="36" t="s">
        <v>37</v>
      </c>
      <c r="D999" s="23" t="s">
        <v>33</v>
      </c>
      <c r="E999" s="64">
        <f>[1]ФАП!W$71</f>
        <v>692</v>
      </c>
      <c r="F999" s="46">
        <f>[1]ФАП!EP$71</f>
        <v>1766.1852175609756</v>
      </c>
      <c r="G999" s="47">
        <f>SUM(H999:K999)</f>
        <v>692</v>
      </c>
      <c r="H999" s="47">
        <f>[1]ФАП!G$71</f>
        <v>174</v>
      </c>
      <c r="I999" s="47">
        <f>[1]ФАП!K$71</f>
        <v>173</v>
      </c>
      <c r="J999" s="47">
        <f>[1]ФАП!O$71</f>
        <v>174</v>
      </c>
      <c r="K999" s="47">
        <f>[1]ФАП!V$71</f>
        <v>171</v>
      </c>
      <c r="L999" s="46">
        <f>M999+N999+O999+P999</f>
        <v>1766.1852175609756</v>
      </c>
      <c r="M999" s="46">
        <f>[1]ФАП!BN$71</f>
        <v>441.5463043902439</v>
      </c>
      <c r="N999" s="46">
        <f>[1]ФАП!CH$71</f>
        <v>441.5463043902439</v>
      </c>
      <c r="O999" s="46">
        <f>[1]ФАП!DB$71</f>
        <v>441.5463043902439</v>
      </c>
      <c r="P999" s="46">
        <f>[1]ФАП!EK$71</f>
        <v>441.5463043902439</v>
      </c>
      <c r="Q999" s="20">
        <f t="shared" si="271"/>
        <v>0</v>
      </c>
      <c r="R999" s="20">
        <f t="shared" si="272"/>
        <v>0</v>
      </c>
    </row>
    <row r="1000" spans="2:18" s="21" customFormat="1" ht="15" customHeight="1" x14ac:dyDescent="0.25">
      <c r="B1000" s="61"/>
      <c r="C1000" s="36" t="s">
        <v>38</v>
      </c>
      <c r="D1000" s="23" t="s">
        <v>33</v>
      </c>
      <c r="E1000" s="64">
        <f>[1]ФАП!W$72</f>
        <v>689</v>
      </c>
      <c r="F1000" s="46">
        <f>[1]ФАП!EP$72</f>
        <v>1766.1852175609756</v>
      </c>
      <c r="G1000" s="47">
        <f>SUM(H1000:K1000)</f>
        <v>689</v>
      </c>
      <c r="H1000" s="47">
        <f>[1]ФАП!G$72</f>
        <v>171</v>
      </c>
      <c r="I1000" s="47">
        <f>[1]ФАП!K$72</f>
        <v>174</v>
      </c>
      <c r="J1000" s="47">
        <f>[1]ФАП!O$72</f>
        <v>174</v>
      </c>
      <c r="K1000" s="47">
        <f>[1]ФАП!V$72</f>
        <v>170</v>
      </c>
      <c r="L1000" s="46">
        <f t="shared" ref="L1000:L1001" si="288">M1000+N1000+O1000+P1000</f>
        <v>1766.1852175609756</v>
      </c>
      <c r="M1000" s="46">
        <f>[1]ФАП!BN$72</f>
        <v>441.5463043902439</v>
      </c>
      <c r="N1000" s="46">
        <f>[1]ФАП!CH$72</f>
        <v>441.5463043902439</v>
      </c>
      <c r="O1000" s="46">
        <f>[1]ФАП!DB$72</f>
        <v>441.5463043902439</v>
      </c>
      <c r="P1000" s="46">
        <f>[1]ФАП!EK$72</f>
        <v>441.5463043902439</v>
      </c>
      <c r="Q1000" s="20">
        <f t="shared" si="271"/>
        <v>0</v>
      </c>
      <c r="R1000" s="20">
        <f t="shared" si="272"/>
        <v>0</v>
      </c>
    </row>
    <row r="1001" spans="2:18" s="21" customFormat="1" ht="15" customHeight="1" x14ac:dyDescent="0.25">
      <c r="B1001" s="61"/>
      <c r="C1001" s="36" t="s">
        <v>39</v>
      </c>
      <c r="D1001" s="23" t="s">
        <v>33</v>
      </c>
      <c r="E1001" s="64">
        <f>[1]ФАП!W$73</f>
        <v>569</v>
      </c>
      <c r="F1001" s="46">
        <f>[1]ФАП!EP$73</f>
        <v>1461.6705248780486</v>
      </c>
      <c r="G1001" s="47">
        <f>SUM(H1001:K1001)</f>
        <v>569</v>
      </c>
      <c r="H1001" s="47">
        <f>[1]ФАП!G$73</f>
        <v>140</v>
      </c>
      <c r="I1001" s="47">
        <f>[1]ФАП!K$73</f>
        <v>143</v>
      </c>
      <c r="J1001" s="47">
        <f>[1]ФАП!O$73</f>
        <v>144</v>
      </c>
      <c r="K1001" s="47">
        <f>[1]ФАП!V$73</f>
        <v>142</v>
      </c>
      <c r="L1001" s="46">
        <f t="shared" si="288"/>
        <v>1461.6705248780486</v>
      </c>
      <c r="M1001" s="46">
        <f>[1]ФАП!BN$73</f>
        <v>365.41763121951215</v>
      </c>
      <c r="N1001" s="46">
        <f>[1]ФАП!CH$73</f>
        <v>365.41763121951215</v>
      </c>
      <c r="O1001" s="46">
        <f>[1]ФАП!DB$73</f>
        <v>365.41763121951215</v>
      </c>
      <c r="P1001" s="46">
        <f>[1]ФАП!EK$73</f>
        <v>365.41763121951215</v>
      </c>
      <c r="Q1001" s="20">
        <f t="shared" si="271"/>
        <v>0</v>
      </c>
      <c r="R1001" s="20">
        <f t="shared" si="272"/>
        <v>0</v>
      </c>
    </row>
    <row r="1002" spans="2:18" s="21" customFormat="1" ht="15" customHeight="1" x14ac:dyDescent="0.25">
      <c r="B1002" s="61"/>
      <c r="C1002" s="28" t="s">
        <v>40</v>
      </c>
      <c r="D1002" s="29" t="s">
        <v>33</v>
      </c>
      <c r="E1002" s="62">
        <f>SUM(E1003:E1011)</f>
        <v>6497</v>
      </c>
      <c r="F1002" s="62">
        <f t="shared" ref="F1002:P1002" si="289">SUM(F1003:F1011)</f>
        <v>1892.651376</v>
      </c>
      <c r="G1002" s="62">
        <f t="shared" si="289"/>
        <v>6497</v>
      </c>
      <c r="H1002" s="62">
        <f t="shared" si="289"/>
        <v>1222</v>
      </c>
      <c r="I1002" s="62">
        <f t="shared" si="289"/>
        <v>1449</v>
      </c>
      <c r="J1002" s="62">
        <f t="shared" si="289"/>
        <v>1483</v>
      </c>
      <c r="K1002" s="62">
        <f t="shared" si="289"/>
        <v>2343</v>
      </c>
      <c r="L1002" s="62">
        <f t="shared" si="289"/>
        <v>1892.6513760000005</v>
      </c>
      <c r="M1002" s="62">
        <f t="shared" si="289"/>
        <v>354.92839200000003</v>
      </c>
      <c r="N1002" s="62">
        <f t="shared" si="289"/>
        <v>415.48987200000005</v>
      </c>
      <c r="O1002" s="62">
        <f t="shared" si="289"/>
        <v>422.91950400000002</v>
      </c>
      <c r="P1002" s="62">
        <f t="shared" si="289"/>
        <v>699.31360800000004</v>
      </c>
      <c r="Q1002" s="20">
        <f t="shared" si="271"/>
        <v>0</v>
      </c>
      <c r="R1002" s="20">
        <f t="shared" si="272"/>
        <v>0</v>
      </c>
    </row>
    <row r="1003" spans="2:18" s="21" customFormat="1" ht="15" customHeight="1" x14ac:dyDescent="0.25">
      <c r="B1003" s="61"/>
      <c r="C1003" s="37" t="s">
        <v>23</v>
      </c>
      <c r="D1003" s="23" t="s">
        <v>33</v>
      </c>
      <c r="E1003" s="64">
        <f>'[1]разовые без стом'!W$180</f>
        <v>291</v>
      </c>
      <c r="F1003" s="46">
        <f>'[1]разовые без стом'!EV$180</f>
        <v>82.685903999999994</v>
      </c>
      <c r="G1003" s="47">
        <f>SUM(H1003:K1003)</f>
        <v>291</v>
      </c>
      <c r="H1003" s="47">
        <f>'[1]разовые без стом'!G$180</f>
        <v>28</v>
      </c>
      <c r="I1003" s="47">
        <f>'[1]разовые без стом'!K$180</f>
        <v>72</v>
      </c>
      <c r="J1003" s="47">
        <f>'[1]разовые без стом'!O$180</f>
        <v>56</v>
      </c>
      <c r="K1003" s="47">
        <f>'[1]разовые без стом'!V$180</f>
        <v>135</v>
      </c>
      <c r="L1003" s="46">
        <f>SUM(M1003:P1003)</f>
        <v>82.685903999999994</v>
      </c>
      <c r="M1003" s="46">
        <f>'[1]разовые без стом'!BP$180</f>
        <v>7.9560319999999995</v>
      </c>
      <c r="N1003" s="46">
        <f>'[1]разовые без стом'!CL$180</f>
        <v>20.458368</v>
      </c>
      <c r="O1003" s="46">
        <f>'[1]разовые без стом'!DH$180</f>
        <v>15.912063999999997</v>
      </c>
      <c r="P1003" s="46">
        <f>'[1]разовые без стом'!EQ$180</f>
        <v>38.359439999999992</v>
      </c>
      <c r="Q1003" s="20">
        <f t="shared" si="271"/>
        <v>0</v>
      </c>
      <c r="R1003" s="20">
        <f t="shared" si="272"/>
        <v>0</v>
      </c>
    </row>
    <row r="1004" spans="2:18" s="21" customFormat="1" ht="15" customHeight="1" x14ac:dyDescent="0.25">
      <c r="B1004" s="61"/>
      <c r="C1004" s="37" t="s">
        <v>18</v>
      </c>
      <c r="D1004" s="23" t="s">
        <v>33</v>
      </c>
      <c r="E1004" s="64">
        <f>'[1]разовые без стом'!W$181</f>
        <v>298</v>
      </c>
      <c r="F1004" s="46">
        <f>'[1]разовые без стом'!EV$181</f>
        <v>107.153648</v>
      </c>
      <c r="G1004" s="47">
        <f t="shared" ref="G1004:G1011" si="290">SUM(H1004:K1004)</f>
        <v>298</v>
      </c>
      <c r="H1004" s="47">
        <f>'[1]разовые без стом'!G$181</f>
        <v>28</v>
      </c>
      <c r="I1004" s="47">
        <f>'[1]разовые без стом'!K$181</f>
        <v>67</v>
      </c>
      <c r="J1004" s="47">
        <f>'[1]разовые без стом'!O$181</f>
        <v>65</v>
      </c>
      <c r="K1004" s="47">
        <f>'[1]разовые без стом'!V$181</f>
        <v>138</v>
      </c>
      <c r="L1004" s="46">
        <f t="shared" ref="L1004:L1011" si="291">SUM(M1004:P1004)</f>
        <v>107.153648</v>
      </c>
      <c r="M1004" s="46">
        <f>'[1]разовые без стом'!BP$181</f>
        <v>10.068128</v>
      </c>
      <c r="N1004" s="46">
        <f>'[1]разовые без стом'!CL$181</f>
        <v>24.091591999999999</v>
      </c>
      <c r="O1004" s="46">
        <f>'[1]разовые без стом'!DH$181</f>
        <v>23.372440000000001</v>
      </c>
      <c r="P1004" s="46">
        <f>'[1]разовые без стом'!EQ$181</f>
        <v>49.621488000000006</v>
      </c>
      <c r="Q1004" s="20">
        <f t="shared" si="271"/>
        <v>0</v>
      </c>
      <c r="R1004" s="20">
        <f t="shared" si="272"/>
        <v>0</v>
      </c>
    </row>
    <row r="1005" spans="2:18" s="21" customFormat="1" ht="15" customHeight="1" x14ac:dyDescent="0.25">
      <c r="B1005" s="61"/>
      <c r="C1005" s="37" t="s">
        <v>20</v>
      </c>
      <c r="D1005" s="23" t="s">
        <v>33</v>
      </c>
      <c r="E1005" s="64">
        <f>'[1]разовые без стом'!W$182</f>
        <v>308</v>
      </c>
      <c r="F1005" s="46">
        <f>'[1]разовые без стом'!EV$182</f>
        <v>78.590512000000018</v>
      </c>
      <c r="G1005" s="47">
        <f t="shared" si="290"/>
        <v>308</v>
      </c>
      <c r="H1005" s="47">
        <f>'[1]разовые без стом'!G$182</f>
        <v>30</v>
      </c>
      <c r="I1005" s="47">
        <f>'[1]разовые без стом'!K$182</f>
        <v>62</v>
      </c>
      <c r="J1005" s="47">
        <f>'[1]разовые без стом'!O$182</f>
        <v>82</v>
      </c>
      <c r="K1005" s="47">
        <f>'[1]разовые без стом'!V$182</f>
        <v>134</v>
      </c>
      <c r="L1005" s="46">
        <f t="shared" si="291"/>
        <v>78.590512000000004</v>
      </c>
      <c r="M1005" s="46">
        <f>'[1]разовые без стом'!BP$182</f>
        <v>7.6549199999999997</v>
      </c>
      <c r="N1005" s="46">
        <f>'[1]разовые без стом'!CL$182</f>
        <v>15.820168000000002</v>
      </c>
      <c r="O1005" s="46">
        <f>'[1]разовые без стом'!DH$182</f>
        <v>20.923448</v>
      </c>
      <c r="P1005" s="46">
        <f>'[1]разовые без стом'!EQ$182</f>
        <v>34.191975999999997</v>
      </c>
      <c r="Q1005" s="20">
        <f t="shared" si="271"/>
        <v>0</v>
      </c>
      <c r="R1005" s="20">
        <f t="shared" si="272"/>
        <v>0</v>
      </c>
    </row>
    <row r="1006" spans="2:18" s="21" customFormat="1" ht="15" customHeight="1" x14ac:dyDescent="0.25">
      <c r="B1006" s="61"/>
      <c r="C1006" s="37" t="s">
        <v>41</v>
      </c>
      <c r="D1006" s="23" t="s">
        <v>33</v>
      </c>
      <c r="E1006" s="64">
        <f>'[1]разовые без стом'!W$183</f>
        <v>322</v>
      </c>
      <c r="F1006" s="46">
        <f>'[1]разовые без стом'!EV$183</f>
        <v>107.66005599999998</v>
      </c>
      <c r="G1006" s="47">
        <f t="shared" si="290"/>
        <v>322</v>
      </c>
      <c r="H1006" s="47">
        <f>'[1]разовые без стом'!G$183</f>
        <v>30</v>
      </c>
      <c r="I1006" s="47">
        <f>'[1]разовые без стом'!K$183</f>
        <v>60</v>
      </c>
      <c r="J1006" s="47">
        <f>'[1]разовые без стом'!O$183</f>
        <v>72</v>
      </c>
      <c r="K1006" s="47">
        <f>'[1]разовые без стом'!V$183</f>
        <v>160</v>
      </c>
      <c r="L1006" s="46">
        <f t="shared" si="291"/>
        <v>107.660056</v>
      </c>
      <c r="M1006" s="46">
        <f>'[1]разовые без стом'!BP$183</f>
        <v>10.030439999999999</v>
      </c>
      <c r="N1006" s="46">
        <f>'[1]разовые без стом'!CL$183</f>
        <v>20.060880000000001</v>
      </c>
      <c r="O1006" s="46">
        <f>'[1]разовые без стом'!DH$183</f>
        <v>24.073055999999998</v>
      </c>
      <c r="P1006" s="46">
        <f>'[1]разовые без стом'!EQ$183</f>
        <v>53.495679999999993</v>
      </c>
      <c r="Q1006" s="20">
        <f t="shared" si="271"/>
        <v>0</v>
      </c>
      <c r="R1006" s="20">
        <f t="shared" si="272"/>
        <v>0</v>
      </c>
    </row>
    <row r="1007" spans="2:18" s="21" customFormat="1" ht="15" customHeight="1" x14ac:dyDescent="0.25">
      <c r="B1007" s="61"/>
      <c r="C1007" s="37" t="s">
        <v>35</v>
      </c>
      <c r="D1007" s="23" t="s">
        <v>33</v>
      </c>
      <c r="E1007" s="64">
        <f>'[1]разовые без стом'!W$184</f>
        <v>295</v>
      </c>
      <c r="F1007" s="46">
        <f>'[1]разовые без стом'!EV$184</f>
        <v>58.662520000000015</v>
      </c>
      <c r="G1007" s="47">
        <f t="shared" si="290"/>
        <v>295</v>
      </c>
      <c r="H1007" s="47">
        <f>'[1]разовые без стом'!G$184</f>
        <v>29</v>
      </c>
      <c r="I1007" s="47">
        <f>'[1]разовые без стом'!K$184</f>
        <v>66</v>
      </c>
      <c r="J1007" s="47">
        <f>'[1]разовые без стом'!O$184</f>
        <v>72</v>
      </c>
      <c r="K1007" s="47">
        <f>'[1]разовые без стом'!V$184</f>
        <v>128</v>
      </c>
      <c r="L1007" s="46">
        <f t="shared" si="291"/>
        <v>58.662520000000001</v>
      </c>
      <c r="M1007" s="46">
        <f>'[1]разовые без стом'!BP$184</f>
        <v>5.7668239999999997</v>
      </c>
      <c r="N1007" s="46">
        <f>'[1]разовые без стом'!CL$184</f>
        <v>13.124496000000002</v>
      </c>
      <c r="O1007" s="46">
        <f>'[1]разовые без стом'!DH$184</f>
        <v>14.317632</v>
      </c>
      <c r="P1007" s="46">
        <f>'[1]разовые без стом'!EQ$184</f>
        <v>25.453568000000008</v>
      </c>
      <c r="Q1007" s="20">
        <f t="shared" si="271"/>
        <v>0</v>
      </c>
      <c r="R1007" s="20">
        <f t="shared" si="272"/>
        <v>0</v>
      </c>
    </row>
    <row r="1008" spans="2:18" s="21" customFormat="1" ht="15" customHeight="1" x14ac:dyDescent="0.25">
      <c r="B1008" s="61"/>
      <c r="C1008" s="37" t="s">
        <v>24</v>
      </c>
      <c r="D1008" s="23" t="s">
        <v>33</v>
      </c>
      <c r="E1008" s="64">
        <f>'[1]разовые без стом'!W$185</f>
        <v>242</v>
      </c>
      <c r="F1008" s="46">
        <f>'[1]разовые без стом'!EV$185</f>
        <v>41.252288000000007</v>
      </c>
      <c r="G1008" s="47">
        <f t="shared" si="290"/>
        <v>242</v>
      </c>
      <c r="H1008" s="47">
        <f>'[1]разовые без стом'!G$185</f>
        <v>28</v>
      </c>
      <c r="I1008" s="47">
        <f>'[1]разовые без стом'!K$185</f>
        <v>50</v>
      </c>
      <c r="J1008" s="47">
        <f>'[1]разовые без стом'!O$185</f>
        <v>64</v>
      </c>
      <c r="K1008" s="47">
        <f>'[1]разовые без стом'!V$185</f>
        <v>100</v>
      </c>
      <c r="L1008" s="46">
        <f t="shared" si="291"/>
        <v>41.252288</v>
      </c>
      <c r="M1008" s="46">
        <f>'[1]разовые без стом'!BP$185</f>
        <v>4.7729920000000003</v>
      </c>
      <c r="N1008" s="46">
        <f>'[1]разовые без стом'!CL$185</f>
        <v>8.5231999999999992</v>
      </c>
      <c r="O1008" s="46">
        <f>'[1]разовые без стом'!DH$185</f>
        <v>10.909696</v>
      </c>
      <c r="P1008" s="46">
        <f>'[1]разовые без стом'!EQ$185</f>
        <v>17.046399999999998</v>
      </c>
      <c r="Q1008" s="20">
        <f t="shared" ref="Q1008:Q1072" si="292">E1008-G1008</f>
        <v>0</v>
      </c>
      <c r="R1008" s="20">
        <f t="shared" ref="R1008:R1072" si="293">F1008-L1008</f>
        <v>0</v>
      </c>
    </row>
    <row r="1009" spans="2:18" s="21" customFormat="1" ht="15" customHeight="1" x14ac:dyDescent="0.25">
      <c r="B1009" s="61"/>
      <c r="C1009" s="37" t="s">
        <v>15</v>
      </c>
      <c r="D1009" s="23" t="s">
        <v>33</v>
      </c>
      <c r="E1009" s="64">
        <f>'[1]разовые без стом'!W$186</f>
        <v>2369</v>
      </c>
      <c r="F1009" s="46">
        <f>'[1]разовые без стом'!EV$186</f>
        <v>855.68279999999993</v>
      </c>
      <c r="G1009" s="47">
        <f t="shared" si="290"/>
        <v>2369</v>
      </c>
      <c r="H1009" s="47">
        <f>'[1]разовые без стом'!G$186</f>
        <v>480</v>
      </c>
      <c r="I1009" s="47">
        <f>'[1]разовые без стом'!K$186</f>
        <v>480</v>
      </c>
      <c r="J1009" s="47">
        <f>'[1]разовые без стом'!O$186</f>
        <v>480</v>
      </c>
      <c r="K1009" s="47">
        <f>'[1]разовые без стом'!V$186</f>
        <v>929</v>
      </c>
      <c r="L1009" s="46">
        <f t="shared" si="291"/>
        <v>855.68280000000016</v>
      </c>
      <c r="M1009" s="46">
        <f>'[1]разовые без стом'!BP$186</f>
        <v>173.37600000000003</v>
      </c>
      <c r="N1009" s="46">
        <f>'[1]разовые без стом'!CL$186</f>
        <v>173.37600000000003</v>
      </c>
      <c r="O1009" s="46">
        <f>'[1]разовые без стом'!DH$186</f>
        <v>173.37600000000003</v>
      </c>
      <c r="P1009" s="46">
        <f>'[1]разовые без стом'!EQ$186</f>
        <v>335.5548</v>
      </c>
      <c r="Q1009" s="20">
        <f t="shared" si="292"/>
        <v>0</v>
      </c>
      <c r="R1009" s="20">
        <f t="shared" si="293"/>
        <v>0</v>
      </c>
    </row>
    <row r="1010" spans="2:18" s="21" customFormat="1" ht="15" customHeight="1" x14ac:dyDescent="0.25">
      <c r="B1010" s="61"/>
      <c r="C1010" s="37" t="s">
        <v>16</v>
      </c>
      <c r="D1010" s="23" t="s">
        <v>33</v>
      </c>
      <c r="E1010" s="64">
        <f>'[1]разовые без стом'!W$187</f>
        <v>2160</v>
      </c>
      <c r="F1010" s="46">
        <f>'[1]разовые без стом'!EV$187</f>
        <v>517.34592000000009</v>
      </c>
      <c r="G1010" s="47">
        <f t="shared" si="290"/>
        <v>2160</v>
      </c>
      <c r="H1010" s="47">
        <f>'[1]разовые без стом'!G$187</f>
        <v>540</v>
      </c>
      <c r="I1010" s="47">
        <f>'[1]разовые без стом'!K$187</f>
        <v>540</v>
      </c>
      <c r="J1010" s="47">
        <f>'[1]разовые без стом'!O$187</f>
        <v>540</v>
      </c>
      <c r="K1010" s="47">
        <f>'[1]разовые без стом'!V$187</f>
        <v>540</v>
      </c>
      <c r="L1010" s="46">
        <f t="shared" si="291"/>
        <v>517.34592000000009</v>
      </c>
      <c r="M1010" s="46">
        <f>'[1]разовые без стом'!BP$187</f>
        <v>129.33648000000002</v>
      </c>
      <c r="N1010" s="46">
        <f>'[1]разовые без стом'!CL$187</f>
        <v>129.33648000000002</v>
      </c>
      <c r="O1010" s="46">
        <f>'[1]разовые без стом'!DH$187</f>
        <v>129.33648000000002</v>
      </c>
      <c r="P1010" s="46">
        <f>'[1]разовые без стом'!EQ$187</f>
        <v>129.33648000000002</v>
      </c>
      <c r="Q1010" s="20">
        <f t="shared" si="292"/>
        <v>0</v>
      </c>
      <c r="R1010" s="20">
        <f t="shared" si="293"/>
        <v>0</v>
      </c>
    </row>
    <row r="1011" spans="2:18" s="21" customFormat="1" ht="15" customHeight="1" x14ac:dyDescent="0.25">
      <c r="B1011" s="61"/>
      <c r="C1011" s="37" t="s">
        <v>22</v>
      </c>
      <c r="D1011" s="23" t="s">
        <v>33</v>
      </c>
      <c r="E1011" s="64">
        <f>'[1]разовые без стом'!W$188</f>
        <v>212</v>
      </c>
      <c r="F1011" s="46">
        <f>'[1]разовые без стом'!EV$188</f>
        <v>43.617728</v>
      </c>
      <c r="G1011" s="47">
        <f t="shared" si="290"/>
        <v>212</v>
      </c>
      <c r="H1011" s="47">
        <f>'[1]разовые без стом'!G$188</f>
        <v>29</v>
      </c>
      <c r="I1011" s="47">
        <f>'[1]разовые без стом'!K$188</f>
        <v>52</v>
      </c>
      <c r="J1011" s="47">
        <f>'[1]разовые без стом'!O$188</f>
        <v>52</v>
      </c>
      <c r="K1011" s="47">
        <f>'[1]разовые без стом'!V$188</f>
        <v>79</v>
      </c>
      <c r="L1011" s="46">
        <f t="shared" si="291"/>
        <v>43.617728</v>
      </c>
      <c r="M1011" s="46">
        <f>'[1]разовые без стом'!BP$188</f>
        <v>5.966575999999999</v>
      </c>
      <c r="N1011" s="46">
        <f>'[1]разовые без стом'!CL$188</f>
        <v>10.698688000000001</v>
      </c>
      <c r="O1011" s="46">
        <f>'[1]разовые без стом'!DH$188</f>
        <v>10.698687999999999</v>
      </c>
      <c r="P1011" s="46">
        <f>'[1]разовые без стом'!EQ$188</f>
        <v>16.253775999999998</v>
      </c>
      <c r="Q1011" s="20">
        <f t="shared" si="292"/>
        <v>0</v>
      </c>
      <c r="R1011" s="20">
        <f t="shared" si="293"/>
        <v>0</v>
      </c>
    </row>
    <row r="1012" spans="2:18" s="21" customFormat="1" ht="15" customHeight="1" x14ac:dyDescent="0.25">
      <c r="B1012" s="61"/>
      <c r="C1012" s="28" t="s">
        <v>42</v>
      </c>
      <c r="D1012" s="29" t="s">
        <v>33</v>
      </c>
      <c r="E1012" s="62">
        <f>SUM(E1013:E1021)</f>
        <v>2001</v>
      </c>
      <c r="F1012" s="62">
        <f t="shared" ref="F1012:P1012" si="294">SUM(F1013:F1021)</f>
        <v>230.45281200000002</v>
      </c>
      <c r="G1012" s="62">
        <f t="shared" si="294"/>
        <v>2001</v>
      </c>
      <c r="H1012" s="62">
        <f t="shared" si="294"/>
        <v>455</v>
      </c>
      <c r="I1012" s="62">
        <f t="shared" si="294"/>
        <v>467</v>
      </c>
      <c r="J1012" s="62">
        <f t="shared" si="294"/>
        <v>658</v>
      </c>
      <c r="K1012" s="62">
        <f t="shared" si="294"/>
        <v>421</v>
      </c>
      <c r="L1012" s="62">
        <f t="shared" si="294"/>
        <v>230.45281200000005</v>
      </c>
      <c r="M1012" s="62">
        <f t="shared" si="294"/>
        <v>51.051396000000004</v>
      </c>
      <c r="N1012" s="62">
        <f t="shared" si="294"/>
        <v>52.298436000000002</v>
      </c>
      <c r="O1012" s="62">
        <f t="shared" si="294"/>
        <v>80.941776000000004</v>
      </c>
      <c r="P1012" s="62">
        <f t="shared" si="294"/>
        <v>46.161204000000005</v>
      </c>
      <c r="Q1012" s="20">
        <f t="shared" si="292"/>
        <v>0</v>
      </c>
      <c r="R1012" s="20">
        <f t="shared" si="293"/>
        <v>0</v>
      </c>
    </row>
    <row r="1013" spans="2:18" s="21" customFormat="1" ht="15" customHeight="1" x14ac:dyDescent="0.25">
      <c r="B1013" s="61"/>
      <c r="C1013" s="35" t="s">
        <v>16</v>
      </c>
      <c r="D1013" s="23" t="s">
        <v>33</v>
      </c>
      <c r="E1013" s="64">
        <f>[1]иные!W$159</f>
        <v>255</v>
      </c>
      <c r="F1013" s="46">
        <f>[1]иные!EK$159</f>
        <v>26.175240000000006</v>
      </c>
      <c r="G1013" s="47">
        <f>SUM(H1013:K1013)</f>
        <v>255</v>
      </c>
      <c r="H1013" s="47">
        <f>[1]иные!G$159</f>
        <v>45</v>
      </c>
      <c r="I1013" s="47">
        <f>[1]иные!K$159</f>
        <v>70</v>
      </c>
      <c r="J1013" s="47">
        <f>[1]иные!O$159</f>
        <v>95</v>
      </c>
      <c r="K1013" s="47">
        <f>[1]иные!V$159</f>
        <v>45</v>
      </c>
      <c r="L1013" s="46">
        <f>SUM(M1013:P1013)</f>
        <v>26.175240000000006</v>
      </c>
      <c r="M1013" s="46">
        <f>[1]иные!BI$159</f>
        <v>4.6191600000000008</v>
      </c>
      <c r="N1013" s="46">
        <f>[1]иные!CC$159</f>
        <v>7.1853600000000011</v>
      </c>
      <c r="O1013" s="46">
        <f>[1]иные!CW$159</f>
        <v>9.7515600000000031</v>
      </c>
      <c r="P1013" s="46">
        <f>[1]иные!EF$159</f>
        <v>4.6191600000000008</v>
      </c>
      <c r="Q1013" s="20">
        <f t="shared" si="292"/>
        <v>0</v>
      </c>
      <c r="R1013" s="20">
        <f t="shared" si="293"/>
        <v>0</v>
      </c>
    </row>
    <row r="1014" spans="2:18" s="21" customFormat="1" ht="15" customHeight="1" x14ac:dyDescent="0.25">
      <c r="B1014" s="61"/>
      <c r="C1014" s="35" t="s">
        <v>23</v>
      </c>
      <c r="D1014" s="23" t="s">
        <v>33</v>
      </c>
      <c r="E1014" s="64">
        <f>[1]иные!W$160</f>
        <v>169</v>
      </c>
      <c r="F1014" s="46">
        <f>[1]иные!EK$160</f>
        <v>20.580144000000001</v>
      </c>
      <c r="G1014" s="47">
        <f t="shared" ref="G1014:G1021" si="295">SUM(H1014:K1014)</f>
        <v>169</v>
      </c>
      <c r="H1014" s="47">
        <f>[1]иные!G$160</f>
        <v>36</v>
      </c>
      <c r="I1014" s="47">
        <f>[1]иные!K$160</f>
        <v>44</v>
      </c>
      <c r="J1014" s="47">
        <f>[1]иные!O$160</f>
        <v>64</v>
      </c>
      <c r="K1014" s="47">
        <f>[1]иные!V$160</f>
        <v>25</v>
      </c>
      <c r="L1014" s="46">
        <f t="shared" ref="L1014:L1021" si="296">SUM(M1014:P1014)</f>
        <v>20.580144000000001</v>
      </c>
      <c r="M1014" s="46">
        <f>[1]иные!BI$160</f>
        <v>4.3839360000000003</v>
      </c>
      <c r="N1014" s="46">
        <f>[1]иные!CC$160</f>
        <v>5.3581439999999994</v>
      </c>
      <c r="O1014" s="46">
        <f>[1]иные!CW$160</f>
        <v>7.7936639999999997</v>
      </c>
      <c r="P1014" s="46">
        <f>[1]иные!EF$160</f>
        <v>3.0444</v>
      </c>
      <c r="Q1014" s="20">
        <f t="shared" si="292"/>
        <v>0</v>
      </c>
      <c r="R1014" s="20">
        <f t="shared" si="293"/>
        <v>0</v>
      </c>
    </row>
    <row r="1015" spans="2:18" s="21" customFormat="1" ht="15" customHeight="1" x14ac:dyDescent="0.25">
      <c r="B1015" s="61"/>
      <c r="C1015" s="35" t="s">
        <v>18</v>
      </c>
      <c r="D1015" s="23" t="s">
        <v>33</v>
      </c>
      <c r="E1015" s="64">
        <f>[1]иные!W$161</f>
        <v>206</v>
      </c>
      <c r="F1015" s="46">
        <f>[1]иные!EK$161</f>
        <v>31.745424000000007</v>
      </c>
      <c r="G1015" s="47">
        <f t="shared" si="295"/>
        <v>206</v>
      </c>
      <c r="H1015" s="47">
        <f>[1]иные!G$161</f>
        <v>50</v>
      </c>
      <c r="I1015" s="47">
        <f>[1]иные!K$161</f>
        <v>51</v>
      </c>
      <c r="J1015" s="47">
        <f>[1]иные!O$161</f>
        <v>69</v>
      </c>
      <c r="K1015" s="47">
        <f>[1]иные!V$161</f>
        <v>36</v>
      </c>
      <c r="L1015" s="46">
        <f t="shared" si="296"/>
        <v>31.745424000000007</v>
      </c>
      <c r="M1015" s="46">
        <f>[1]иные!BI$161</f>
        <v>7.7051999999999996</v>
      </c>
      <c r="N1015" s="46">
        <f>[1]иные!CC$161</f>
        <v>7.8593040000000016</v>
      </c>
      <c r="O1015" s="46">
        <f>[1]иные!CW$161</f>
        <v>10.633176000000002</v>
      </c>
      <c r="P1015" s="46">
        <f>[1]иные!EF$161</f>
        <v>5.5477440000000007</v>
      </c>
      <c r="Q1015" s="20">
        <f t="shared" si="292"/>
        <v>0</v>
      </c>
      <c r="R1015" s="20">
        <f t="shared" si="293"/>
        <v>0</v>
      </c>
    </row>
    <row r="1016" spans="2:18" s="21" customFormat="1" ht="15" customHeight="1" x14ac:dyDescent="0.25">
      <c r="B1016" s="61"/>
      <c r="C1016" s="35" t="s">
        <v>20</v>
      </c>
      <c r="D1016" s="23" t="s">
        <v>33</v>
      </c>
      <c r="E1016" s="64">
        <f>[1]иные!W$162</f>
        <v>240</v>
      </c>
      <c r="F1016" s="46">
        <f>[1]иные!EK$162</f>
        <v>26.245440000000002</v>
      </c>
      <c r="G1016" s="47">
        <f t="shared" si="295"/>
        <v>240</v>
      </c>
      <c r="H1016" s="47">
        <f>[1]иные!G$162</f>
        <v>45</v>
      </c>
      <c r="I1016" s="47">
        <f xml:space="preserve"> [1]иные!K$162</f>
        <v>60</v>
      </c>
      <c r="J1016" s="47">
        <f>[1]иные!O$162</f>
        <v>90</v>
      </c>
      <c r="K1016" s="47">
        <f>[1]иные!V$162</f>
        <v>45</v>
      </c>
      <c r="L1016" s="46">
        <f t="shared" si="296"/>
        <v>26.245440000000006</v>
      </c>
      <c r="M1016" s="46">
        <f>[1]иные!BI$162</f>
        <v>4.9210200000000013</v>
      </c>
      <c r="N1016" s="46">
        <f>[1]иные!CC$162</f>
        <v>6.5613600000000005</v>
      </c>
      <c r="O1016" s="46">
        <f>[1]иные!CW$162</f>
        <v>9.8420400000000026</v>
      </c>
      <c r="P1016" s="46">
        <f>[1]иные!EF$162</f>
        <v>4.9210200000000013</v>
      </c>
      <c r="Q1016" s="20">
        <f t="shared" si="292"/>
        <v>0</v>
      </c>
      <c r="R1016" s="20">
        <f t="shared" si="293"/>
        <v>0</v>
      </c>
    </row>
    <row r="1017" spans="2:18" s="21" customFormat="1" ht="15" customHeight="1" x14ac:dyDescent="0.25">
      <c r="B1017" s="61"/>
      <c r="C1017" s="35" t="s">
        <v>21</v>
      </c>
      <c r="D1017" s="23" t="s">
        <v>33</v>
      </c>
      <c r="E1017" s="64">
        <f>[1]иные!W$163</f>
        <v>291</v>
      </c>
      <c r="F1017" s="46">
        <f>[1]иные!EK$163</f>
        <v>41.697972</v>
      </c>
      <c r="G1017" s="47">
        <f t="shared" si="295"/>
        <v>291</v>
      </c>
      <c r="H1017" s="47">
        <f>[1]иные!G$163</f>
        <v>60</v>
      </c>
      <c r="I1017" s="47">
        <f>[1]иные!K$163</f>
        <v>49</v>
      </c>
      <c r="J1017" s="47">
        <f>[1]иные!O$163</f>
        <v>122</v>
      </c>
      <c r="K1017" s="47">
        <f>[1]иные!V$163</f>
        <v>60</v>
      </c>
      <c r="L1017" s="46">
        <f t="shared" si="296"/>
        <v>41.697972000000007</v>
      </c>
      <c r="M1017" s="46">
        <f>[1]иные!BI$163</f>
        <v>8.5975200000000012</v>
      </c>
      <c r="N1017" s="46">
        <f>[1]иные!CC$163</f>
        <v>7.0213080000000003</v>
      </c>
      <c r="O1017" s="46">
        <f>[1]иные!CW$163</f>
        <v>17.481624</v>
      </c>
      <c r="P1017" s="46">
        <f>[1]иные!EF$163</f>
        <v>8.5975200000000012</v>
      </c>
      <c r="Q1017" s="20">
        <f t="shared" si="292"/>
        <v>0</v>
      </c>
      <c r="R1017" s="20">
        <f t="shared" si="293"/>
        <v>0</v>
      </c>
    </row>
    <row r="1018" spans="2:18" s="21" customFormat="1" ht="15" customHeight="1" x14ac:dyDescent="0.25">
      <c r="B1018" s="61"/>
      <c r="C1018" s="35" t="s">
        <v>25</v>
      </c>
      <c r="D1018" s="23" t="s">
        <v>33</v>
      </c>
      <c r="E1018" s="64">
        <f>[1]иные!W$164</f>
        <v>202</v>
      </c>
      <c r="F1018" s="46">
        <f>[1]иные!EK$164</f>
        <v>17.215248000000003</v>
      </c>
      <c r="G1018" s="47">
        <f t="shared" si="295"/>
        <v>202</v>
      </c>
      <c r="H1018" s="47">
        <f>[1]иные!G$164</f>
        <v>60</v>
      </c>
      <c r="I1018" s="47">
        <f>[1]иные!K$164</f>
        <v>50</v>
      </c>
      <c r="J1018" s="47">
        <f>[1]иные!O$164</f>
        <v>32</v>
      </c>
      <c r="K1018" s="47">
        <f>[1]иные!V$164</f>
        <v>60</v>
      </c>
      <c r="L1018" s="46">
        <f t="shared" si="296"/>
        <v>17.215248000000003</v>
      </c>
      <c r="M1018" s="46">
        <f>[1]иные!BI$164</f>
        <v>5.1134400000000007</v>
      </c>
      <c r="N1018" s="46">
        <f>[1]иные!CC$164</f>
        <v>4.2612000000000005</v>
      </c>
      <c r="O1018" s="46">
        <f>[1]иные!CW$164</f>
        <v>2.7271680000000003</v>
      </c>
      <c r="P1018" s="46">
        <f>[1]иные!EF$164</f>
        <v>5.1134400000000007</v>
      </c>
      <c r="Q1018" s="20">
        <f t="shared" si="292"/>
        <v>0</v>
      </c>
      <c r="R1018" s="20">
        <f t="shared" si="293"/>
        <v>0</v>
      </c>
    </row>
    <row r="1019" spans="2:18" s="21" customFormat="1" ht="15" customHeight="1" x14ac:dyDescent="0.25">
      <c r="B1019" s="61"/>
      <c r="C1019" s="35" t="s">
        <v>24</v>
      </c>
      <c r="D1019" s="23" t="s">
        <v>33</v>
      </c>
      <c r="E1019" s="64">
        <f>[1]иные!W$165</f>
        <v>202</v>
      </c>
      <c r="F1019" s="46">
        <f>[1]иные!EK$165</f>
        <v>14.757311999999999</v>
      </c>
      <c r="G1019" s="47">
        <f t="shared" si="295"/>
        <v>202</v>
      </c>
      <c r="H1019" s="47">
        <f>[1]иные!G$165</f>
        <v>60</v>
      </c>
      <c r="I1019" s="47">
        <f>[1]иные!K$165</f>
        <v>50</v>
      </c>
      <c r="J1019" s="47">
        <f>[1]иные!O$165</f>
        <v>32</v>
      </c>
      <c r="K1019" s="47">
        <f>[1]иные!V$165</f>
        <v>60</v>
      </c>
      <c r="L1019" s="46">
        <f t="shared" si="296"/>
        <v>14.757311999999999</v>
      </c>
      <c r="M1019" s="46">
        <f>[1]иные!BI$165</f>
        <v>4.3833600000000006</v>
      </c>
      <c r="N1019" s="46">
        <f>[1]иные!CC$165</f>
        <v>3.6528</v>
      </c>
      <c r="O1019" s="46">
        <f>[1]иные!CW$165</f>
        <v>2.3377919999999994</v>
      </c>
      <c r="P1019" s="46">
        <f>[1]иные!EF$165</f>
        <v>4.3833600000000006</v>
      </c>
      <c r="Q1019" s="20">
        <f t="shared" si="292"/>
        <v>0</v>
      </c>
      <c r="R1019" s="20">
        <f t="shared" si="293"/>
        <v>0</v>
      </c>
    </row>
    <row r="1020" spans="2:18" s="21" customFormat="1" ht="15" customHeight="1" x14ac:dyDescent="0.25">
      <c r="B1020" s="61"/>
      <c r="C1020" s="35" t="s">
        <v>22</v>
      </c>
      <c r="D1020" s="23" t="s">
        <v>33</v>
      </c>
      <c r="E1020" s="64">
        <f>[1]иные!W$166</f>
        <v>232</v>
      </c>
      <c r="F1020" s="46">
        <f>[1]иные!EK$166</f>
        <v>20.456832000000002</v>
      </c>
      <c r="G1020" s="47">
        <f t="shared" si="295"/>
        <v>232</v>
      </c>
      <c r="H1020" s="47">
        <f>[1]иные!G$166</f>
        <v>60</v>
      </c>
      <c r="I1020" s="47">
        <f>[1]иные!K$166</f>
        <v>60</v>
      </c>
      <c r="J1020" s="47">
        <f>[1]иные!O$166</f>
        <v>52</v>
      </c>
      <c r="K1020" s="47">
        <f>[1]иные!V$166</f>
        <v>60</v>
      </c>
      <c r="L1020" s="46">
        <f t="shared" si="296"/>
        <v>20.456832000000006</v>
      </c>
      <c r="M1020" s="46">
        <f>[1]иные!BI$166</f>
        <v>5.290560000000001</v>
      </c>
      <c r="N1020" s="46">
        <f>[1]иные!CC$166</f>
        <v>5.290560000000001</v>
      </c>
      <c r="O1020" s="46">
        <f>[1]иные!CW$166</f>
        <v>4.5851520000000008</v>
      </c>
      <c r="P1020" s="46">
        <f>[1]иные!EF$166</f>
        <v>5.290560000000001</v>
      </c>
      <c r="Q1020" s="20">
        <f t="shared" si="292"/>
        <v>0</v>
      </c>
      <c r="R1020" s="20">
        <f t="shared" si="293"/>
        <v>0</v>
      </c>
    </row>
    <row r="1021" spans="2:18" s="21" customFormat="1" ht="15" customHeight="1" x14ac:dyDescent="0.25">
      <c r="B1021" s="61"/>
      <c r="C1021" s="35" t="s">
        <v>15</v>
      </c>
      <c r="D1021" s="23" t="s">
        <v>33</v>
      </c>
      <c r="E1021" s="64">
        <f>[1]иные!W$167</f>
        <v>204</v>
      </c>
      <c r="F1021" s="46">
        <f>[1]иные!EK$167</f>
        <v>31.579200000000007</v>
      </c>
      <c r="G1021" s="47">
        <f t="shared" si="295"/>
        <v>204</v>
      </c>
      <c r="H1021" s="47">
        <f>[1]иные!G$167</f>
        <v>39</v>
      </c>
      <c r="I1021" s="47">
        <f>[1]иные!K$167</f>
        <v>33</v>
      </c>
      <c r="J1021" s="47">
        <f>[1]иные!O$167</f>
        <v>102</v>
      </c>
      <c r="K1021" s="47">
        <f>[1]иные!V$167</f>
        <v>30</v>
      </c>
      <c r="L1021" s="46">
        <f t="shared" si="296"/>
        <v>31.579200000000004</v>
      </c>
      <c r="M1021" s="46">
        <f>[1]иные!BI$167</f>
        <v>6.0372000000000012</v>
      </c>
      <c r="N1021" s="46">
        <f>[1]иные!CC$167</f>
        <v>5.1084000000000005</v>
      </c>
      <c r="O1021" s="46">
        <f>[1]иные!CW$167</f>
        <v>15.789600000000004</v>
      </c>
      <c r="P1021" s="46">
        <f>[1]иные!EF$167</f>
        <v>4.6439999999999992</v>
      </c>
      <c r="Q1021" s="20">
        <f t="shared" si="292"/>
        <v>0</v>
      </c>
      <c r="R1021" s="20">
        <f t="shared" si="293"/>
        <v>0</v>
      </c>
    </row>
    <row r="1022" spans="2:18" s="21" customFormat="1" ht="15" customHeight="1" x14ac:dyDescent="0.25">
      <c r="B1022" s="61"/>
      <c r="C1022" s="28" t="s">
        <v>43</v>
      </c>
      <c r="D1022" s="29" t="s">
        <v>33</v>
      </c>
      <c r="E1022" s="62">
        <f>E1023</f>
        <v>277</v>
      </c>
      <c r="F1022" s="62">
        <f t="shared" ref="F1022:P1022" si="297">F1023</f>
        <v>204.92220672000002</v>
      </c>
      <c r="G1022" s="62">
        <f t="shared" si="297"/>
        <v>277</v>
      </c>
      <c r="H1022" s="62">
        <f t="shared" si="297"/>
        <v>57</v>
      </c>
      <c r="I1022" s="62">
        <f t="shared" si="297"/>
        <v>57</v>
      </c>
      <c r="J1022" s="62">
        <f t="shared" si="297"/>
        <v>57</v>
      </c>
      <c r="K1022" s="62">
        <f t="shared" si="297"/>
        <v>106</v>
      </c>
      <c r="L1022" s="62">
        <f t="shared" si="297"/>
        <v>204.92220672000002</v>
      </c>
      <c r="M1022" s="62">
        <f t="shared" si="297"/>
        <v>42.16810752</v>
      </c>
      <c r="N1022" s="62">
        <f t="shared" si="297"/>
        <v>42.16810752</v>
      </c>
      <c r="O1022" s="62">
        <f t="shared" si="297"/>
        <v>42.16810752</v>
      </c>
      <c r="P1022" s="62">
        <f t="shared" si="297"/>
        <v>78.417884160000014</v>
      </c>
      <c r="Q1022" s="20">
        <f t="shared" si="292"/>
        <v>0</v>
      </c>
      <c r="R1022" s="20">
        <f t="shared" si="293"/>
        <v>0</v>
      </c>
    </row>
    <row r="1023" spans="2:18" s="21" customFormat="1" ht="15" customHeight="1" x14ac:dyDescent="0.25">
      <c r="B1023" s="61"/>
      <c r="C1023" s="37" t="s">
        <v>44</v>
      </c>
      <c r="D1023" s="23" t="s">
        <v>33</v>
      </c>
      <c r="E1023" s="64">
        <f>'[1]проф.пос. по стом. '!W$53</f>
        <v>277</v>
      </c>
      <c r="F1023" s="46">
        <f>'[1]проф.пос. по стом. '!FB$53</f>
        <v>204.92220672000002</v>
      </c>
      <c r="G1023" s="47">
        <f>SUM(H1023:K1023)</f>
        <v>277</v>
      </c>
      <c r="H1023" s="47">
        <f>'[1]проф.пос. по стом. '!G$53</f>
        <v>57</v>
      </c>
      <c r="I1023" s="47">
        <f>'[1]проф.пос. по стом. '!K$53</f>
        <v>57</v>
      </c>
      <c r="J1023" s="47">
        <f>'[1]проф.пос. по стом. '!O$53</f>
        <v>57</v>
      </c>
      <c r="K1023" s="47">
        <f>'[1]проф.пос. по стом. '!V$53</f>
        <v>106</v>
      </c>
      <c r="L1023" s="46">
        <f>SUM(M1023:P1023)</f>
        <v>204.92220672000002</v>
      </c>
      <c r="M1023" s="46">
        <f>'[1]проф.пос. по стом. '!BZ$53</f>
        <v>42.16810752</v>
      </c>
      <c r="N1023" s="46">
        <f>'[1]проф.пос. по стом. '!CT$53</f>
        <v>42.16810752</v>
      </c>
      <c r="O1023" s="46">
        <f>'[1]проф.пос. по стом. '!DN$53</f>
        <v>42.16810752</v>
      </c>
      <c r="P1023" s="46">
        <f>'[1]проф.пос. по стом. '!EW$53</f>
        <v>78.417884160000014</v>
      </c>
      <c r="Q1023" s="20">
        <f t="shared" si="292"/>
        <v>0</v>
      </c>
      <c r="R1023" s="20">
        <f t="shared" si="293"/>
        <v>0</v>
      </c>
    </row>
    <row r="1024" spans="2:18" s="21" customFormat="1" ht="15" customHeight="1" x14ac:dyDescent="0.25">
      <c r="B1024" s="61"/>
      <c r="C1024" s="28" t="s">
        <v>46</v>
      </c>
      <c r="D1024" s="29" t="s">
        <v>33</v>
      </c>
      <c r="E1024" s="62">
        <f>'[2]ПМО взр'!BG$1172</f>
        <v>722</v>
      </c>
      <c r="F1024" s="33">
        <f>'[2]ПМО взр'!NZ$1172</f>
        <v>2212.9282800000001</v>
      </c>
      <c r="G1024" s="48">
        <f>H1024+I1024+J1024+K1024</f>
        <v>722</v>
      </c>
      <c r="H1024" s="48">
        <f>'[2]ПМО взр'!N$1172</f>
        <v>199</v>
      </c>
      <c r="I1024" s="48">
        <f>'[2]ПМО взр'!Z$1172</f>
        <v>285</v>
      </c>
      <c r="J1024" s="48">
        <f>'[2]ПМО взр'!AL$1172</f>
        <v>173</v>
      </c>
      <c r="K1024" s="48">
        <f>'[2]ПМО взр'!BD$1172</f>
        <v>65</v>
      </c>
      <c r="L1024" s="33">
        <f>M1024+N1024+O1024+P1024</f>
        <v>2212.9282800000001</v>
      </c>
      <c r="M1024" s="33">
        <f>'[2]ПМО взр'!FI$1172</f>
        <v>590.66525999999999</v>
      </c>
      <c r="N1024" s="33">
        <f>'[2]ПМО взр'!HQ$1172</f>
        <v>865.81089999999995</v>
      </c>
      <c r="O1024" s="33">
        <f>'[2]ПМО взр'!JY$1172</f>
        <v>538.76402000000007</v>
      </c>
      <c r="P1024" s="33">
        <f>'[2]ПМО взр'!NK$1172</f>
        <v>217.68809999999996</v>
      </c>
      <c r="Q1024" s="20">
        <f t="shared" si="292"/>
        <v>0</v>
      </c>
      <c r="R1024" s="20">
        <f t="shared" si="293"/>
        <v>0</v>
      </c>
    </row>
    <row r="1025" spans="2:18" s="21" customFormat="1" ht="15" customHeight="1" x14ac:dyDescent="0.25">
      <c r="B1025" s="61"/>
      <c r="C1025" s="28" t="s">
        <v>47</v>
      </c>
      <c r="D1025" s="29" t="s">
        <v>33</v>
      </c>
      <c r="E1025" s="62">
        <f>'[2]Проф.МО дети  '!V$459</f>
        <v>1417</v>
      </c>
      <c r="F1025" s="33">
        <f>'[2]Проф.МО дети  '!ED$459</f>
        <v>4723.5366003222889</v>
      </c>
      <c r="G1025" s="71">
        <f t="shared" ref="G1025:G1031" si="298">H1025+I1025+J1025+K1025</f>
        <v>1417</v>
      </c>
      <c r="H1025" s="48">
        <f>'[2]Проф.МО дети  '!G$459</f>
        <v>293</v>
      </c>
      <c r="I1025" s="48">
        <f>'[2]Проф.МО дети  '!K$459</f>
        <v>352</v>
      </c>
      <c r="J1025" s="48">
        <f>'[2]Проф.МО дети  '!O$459</f>
        <v>359</v>
      </c>
      <c r="K1025" s="48">
        <f>'[2]Проф.МО дети  '!U$459</f>
        <v>413</v>
      </c>
      <c r="L1025" s="33">
        <f t="shared" ref="L1025:L1031" si="299">M1025+N1025+O1025+P1025</f>
        <v>4723.5366003222889</v>
      </c>
      <c r="M1025" s="33">
        <f>'[2]Проф.МО дети  '!BG$459</f>
        <v>991.12609870414553</v>
      </c>
      <c r="N1025" s="33">
        <f>'[2]Проф.МО дети  '!CA$459</f>
        <v>1038.9685519120069</v>
      </c>
      <c r="O1025" s="33">
        <f>'[2]Проф.МО дети  '!CU$459</f>
        <v>1186.7154652295662</v>
      </c>
      <c r="P1025" s="33">
        <f>'[2]Проф.МО дети  '!DY$459</f>
        <v>1506.7264844765707</v>
      </c>
      <c r="Q1025" s="20">
        <f t="shared" si="292"/>
        <v>0</v>
      </c>
      <c r="R1025" s="20">
        <f t="shared" si="293"/>
        <v>0</v>
      </c>
    </row>
    <row r="1026" spans="2:18" s="21" customFormat="1" ht="15" customHeight="1" x14ac:dyDescent="0.25">
      <c r="B1026" s="61"/>
      <c r="C1026" s="28" t="s">
        <v>48</v>
      </c>
      <c r="D1026" s="29" t="s">
        <v>33</v>
      </c>
      <c r="E1026" s="62">
        <f>'[2]ДДС ТЖС'!V$106</f>
        <v>10</v>
      </c>
      <c r="F1026" s="33">
        <f>'[2]ДДС ТЖС'!EF$106</f>
        <v>103.78810209600002</v>
      </c>
      <c r="G1026" s="71">
        <f t="shared" si="298"/>
        <v>10</v>
      </c>
      <c r="H1026" s="48">
        <f>'[2]ДДС ТЖС'!G$106</f>
        <v>0</v>
      </c>
      <c r="I1026" s="48">
        <f>'[2]ДДС ТЖС'!K$106</f>
        <v>0</v>
      </c>
      <c r="J1026" s="48">
        <f>'[2]ДДС ТЖС'!O$106</f>
        <v>10</v>
      </c>
      <c r="K1026" s="48">
        <f>'[2]ДДС ТЖС'!U$106</f>
        <v>0</v>
      </c>
      <c r="L1026" s="33">
        <f t="shared" si="299"/>
        <v>103.78810209600002</v>
      </c>
      <c r="M1026" s="33">
        <f>'[2]ДДС ТЖС'!BI$106</f>
        <v>0</v>
      </c>
      <c r="N1026" s="33">
        <f>'[2]ДДС ТЖС'!CC$106</f>
        <v>0</v>
      </c>
      <c r="O1026" s="33">
        <f>'[2]ДДС ТЖС'!CW$106</f>
        <v>103.78810209600002</v>
      </c>
      <c r="P1026" s="33">
        <f>'[2]ДДС ТЖС'!EA$106</f>
        <v>0</v>
      </c>
      <c r="Q1026" s="20">
        <f t="shared" si="292"/>
        <v>0</v>
      </c>
      <c r="R1026" s="20">
        <f t="shared" si="293"/>
        <v>0</v>
      </c>
    </row>
    <row r="1027" spans="2:18" s="21" customFormat="1" ht="15" customHeight="1" x14ac:dyDescent="0.25">
      <c r="B1027" s="61"/>
      <c r="C1027" s="28" t="s">
        <v>49</v>
      </c>
      <c r="D1027" s="29" t="s">
        <v>33</v>
      </c>
      <c r="E1027" s="62">
        <f>'[2]ДДС опека'!V$105</f>
        <v>55</v>
      </c>
      <c r="F1027" s="33">
        <f>'[2]ДДС опека'!EH$105</f>
        <v>584.00825392800004</v>
      </c>
      <c r="G1027" s="71">
        <f t="shared" si="298"/>
        <v>55</v>
      </c>
      <c r="H1027" s="48">
        <f>'[2]ДДС опека'!G$105</f>
        <v>0</v>
      </c>
      <c r="I1027" s="48">
        <f>'[2]ДДС опека'!K$105</f>
        <v>0</v>
      </c>
      <c r="J1027" s="48">
        <f>'[2]ДДС опека'!O$105</f>
        <v>0</v>
      </c>
      <c r="K1027" s="48">
        <f>'[2]ДДС опека'!U$105</f>
        <v>55</v>
      </c>
      <c r="L1027" s="33">
        <f t="shared" si="299"/>
        <v>584.00825392800004</v>
      </c>
      <c r="M1027" s="33">
        <f>'[2]ДДС опека'!BI$105</f>
        <v>0</v>
      </c>
      <c r="N1027" s="33">
        <f>'[2]ДДС опека'!CC$105</f>
        <v>0</v>
      </c>
      <c r="O1027" s="33">
        <f>'[2]ДДС опека'!CW$105</f>
        <v>0</v>
      </c>
      <c r="P1027" s="33">
        <f>'[2]ДДС опека'!EA$105</f>
        <v>584.00825392800004</v>
      </c>
      <c r="Q1027" s="20">
        <f t="shared" si="292"/>
        <v>0</v>
      </c>
      <c r="R1027" s="20">
        <f t="shared" si="293"/>
        <v>0</v>
      </c>
    </row>
    <row r="1028" spans="2:18" s="21" customFormat="1" ht="15" customHeight="1" x14ac:dyDescent="0.25">
      <c r="B1028" s="61"/>
      <c r="C1028" s="28" t="s">
        <v>50</v>
      </c>
      <c r="D1028" s="29" t="s">
        <v>33</v>
      </c>
      <c r="E1028" s="62">
        <f>'[2]ДВН1Этап новый '!BG$971</f>
        <v>2084</v>
      </c>
      <c r="F1028" s="33">
        <f>'[2]ДВН1Этап новый '!OB$971</f>
        <v>8229.4533200000005</v>
      </c>
      <c r="G1028" s="48">
        <f>H1028+I1028+J1028+K1028</f>
        <v>2084</v>
      </c>
      <c r="H1028" s="48">
        <f>'[2]ДВН1Этап новый '!N$971</f>
        <v>374</v>
      </c>
      <c r="I1028" s="48">
        <f>'[2]ДВН1Этап новый '!Z$971</f>
        <v>636</v>
      </c>
      <c r="J1028" s="48">
        <f>'[2]ДВН1Этап новый '!AL$971</f>
        <v>608</v>
      </c>
      <c r="K1028" s="48">
        <f>'[2]ДВН1Этап новый '!BD$971</f>
        <v>466</v>
      </c>
      <c r="L1028" s="33">
        <f t="shared" si="299"/>
        <v>8229.4533200000005</v>
      </c>
      <c r="M1028" s="33">
        <f>'[2]ДВН1Этап новый '!FK$971</f>
        <v>1485.2509200000002</v>
      </c>
      <c r="N1028" s="33">
        <f>'[2]ДВН1Этап новый '!HS$971</f>
        <v>2534.3084200000003</v>
      </c>
      <c r="O1028" s="33">
        <f>'[2]ДВН1Этап новый '!KA$971</f>
        <v>2434.2918000000009</v>
      </c>
      <c r="P1028" s="33">
        <f>'[2]ДВН1Этап новый '!NM$971</f>
        <v>1775.6021799999994</v>
      </c>
      <c r="Q1028" s="20">
        <f t="shared" si="292"/>
        <v>0</v>
      </c>
      <c r="R1028" s="20">
        <f t="shared" si="293"/>
        <v>0</v>
      </c>
    </row>
    <row r="1029" spans="2:18" s="21" customFormat="1" ht="15" customHeight="1" x14ac:dyDescent="0.25">
      <c r="B1029" s="61"/>
      <c r="C1029" s="28" t="s">
        <v>51</v>
      </c>
      <c r="D1029" s="29" t="s">
        <v>33</v>
      </c>
      <c r="E1029" s="62">
        <f>'[2]ДВН2 этап'!BG$977</f>
        <v>47</v>
      </c>
      <c r="F1029" s="33">
        <f>'[2]ДВН2 этап'!NP$977</f>
        <v>246.22904000000003</v>
      </c>
      <c r="G1029" s="71">
        <f t="shared" si="298"/>
        <v>47</v>
      </c>
      <c r="H1029" s="48">
        <f>'[2]ДВН2 этап'!N$977</f>
        <v>0</v>
      </c>
      <c r="I1029" s="48">
        <f>'[2]ДВН2 этап'!Z$977</f>
        <v>0</v>
      </c>
      <c r="J1029" s="48">
        <f>'[2]ДВН2 этап'!AL$977</f>
        <v>0</v>
      </c>
      <c r="K1029" s="48">
        <f>'[2]ДВН2 этап'!BD$977</f>
        <v>47</v>
      </c>
      <c r="L1029" s="33">
        <f t="shared" si="299"/>
        <v>246.22904000000003</v>
      </c>
      <c r="M1029" s="33">
        <f>'[2]ДВН2 этап'!EY$977</f>
        <v>0</v>
      </c>
      <c r="N1029" s="33">
        <f>'[2]ДВН2 этап'!HG$977</f>
        <v>0</v>
      </c>
      <c r="O1029" s="33">
        <f>'[2]ДВН2 этап'!JO$977</f>
        <v>0</v>
      </c>
      <c r="P1029" s="33">
        <f>'[2]ДВН2 этап'!NA$977</f>
        <v>246.22904000000003</v>
      </c>
      <c r="Q1029" s="20">
        <f t="shared" si="292"/>
        <v>0</v>
      </c>
      <c r="R1029" s="20">
        <f t="shared" si="293"/>
        <v>0</v>
      </c>
    </row>
    <row r="1030" spans="2:18" s="21" customFormat="1" ht="15" customHeight="1" x14ac:dyDescent="0.25">
      <c r="B1030" s="61"/>
      <c r="C1030" s="28" t="s">
        <v>52</v>
      </c>
      <c r="D1030" s="29" t="s">
        <v>33</v>
      </c>
      <c r="E1030" s="62">
        <f>'[2]1 этап угл.дисп.'!BG$151</f>
        <v>611</v>
      </c>
      <c r="F1030" s="33">
        <f>'[2]1 этап угл.дисп.'!NB$151</f>
        <v>1065.6695400000003</v>
      </c>
      <c r="G1030" s="57">
        <f t="shared" si="298"/>
        <v>611</v>
      </c>
      <c r="H1030" s="48">
        <f>'[2]1 этап угл.дисп.'!N$151</f>
        <v>153</v>
      </c>
      <c r="I1030" s="48">
        <f>'[2]1 этап угл.дисп.'!Z$151</f>
        <v>134</v>
      </c>
      <c r="J1030" s="48">
        <f>'[2]1 этап угл.дисп.'!AL$151</f>
        <v>106</v>
      </c>
      <c r="K1030" s="48">
        <f>'[2]1 этап угл.дисп.'!BD$151</f>
        <v>218</v>
      </c>
      <c r="L1030" s="58">
        <f t="shared" si="299"/>
        <v>1065.6695400000003</v>
      </c>
      <c r="M1030" s="33">
        <f>'[2]1 этап угл.дисп.'!EI$151</f>
        <v>266.85342000000014</v>
      </c>
      <c r="N1030" s="33">
        <f>'[2]1 этап угл.дисп.'!GQ$151</f>
        <v>233.71476000000007</v>
      </c>
      <c r="O1030" s="33">
        <f>'[2]1 этап угл.дисп.'!IY$151</f>
        <v>184.87884000000005</v>
      </c>
      <c r="P1030" s="33">
        <f>'[2]1 этап угл.дисп.'!MK$151</f>
        <v>380.22252000000015</v>
      </c>
      <c r="Q1030" s="20">
        <f t="shared" si="292"/>
        <v>0</v>
      </c>
      <c r="R1030" s="20">
        <f t="shared" si="293"/>
        <v>0</v>
      </c>
    </row>
    <row r="1031" spans="2:18" s="21" customFormat="1" ht="15" customHeight="1" x14ac:dyDescent="0.25">
      <c r="B1031" s="61"/>
      <c r="C1031" s="28" t="s">
        <v>53</v>
      </c>
      <c r="D1031" s="29" t="s">
        <v>33</v>
      </c>
      <c r="E1031" s="62">
        <f>'[2]2 этап угл.дисп.'!U$138</f>
        <v>5</v>
      </c>
      <c r="F1031" s="33">
        <f>'[2]2 этап угл.дисп.'!DV$138</f>
        <v>30.185870000000001</v>
      </c>
      <c r="G1031" s="48">
        <f t="shared" si="298"/>
        <v>5</v>
      </c>
      <c r="H1031" s="48">
        <f>'[2]2 этап угл.дисп.'!F$138</f>
        <v>0</v>
      </c>
      <c r="I1031" s="48">
        <f>'[2]2 этап угл.дисп.'!J$138</f>
        <v>0</v>
      </c>
      <c r="J1031" s="48">
        <f>'[2]2 этап угл.дисп.'!N$138</f>
        <v>1</v>
      </c>
      <c r="K1031" s="48">
        <f>'[2]2 этап угл.дисп.'!T$138</f>
        <v>4</v>
      </c>
      <c r="L1031" s="33">
        <f t="shared" si="299"/>
        <v>30.185870000000001</v>
      </c>
      <c r="M1031" s="33">
        <f>'[2]2 этап угл.дисп.'!AY$138</f>
        <v>0</v>
      </c>
      <c r="N1031" s="33">
        <f>'[2]2 этап угл.дисп.'!BS$138</f>
        <v>0</v>
      </c>
      <c r="O1031" s="33">
        <f>'[2]2 этап угл.дисп.'!CM$138</f>
        <v>6.0371740000000003</v>
      </c>
      <c r="P1031" s="33">
        <f>'[2]2 этап угл.дисп.'!DQ$138</f>
        <v>24.148696000000001</v>
      </c>
      <c r="Q1031" s="20">
        <f t="shared" si="292"/>
        <v>0</v>
      </c>
      <c r="R1031" s="20">
        <f t="shared" si="293"/>
        <v>0</v>
      </c>
    </row>
    <row r="1032" spans="2:18" s="21" customFormat="1" ht="14.25" customHeight="1" x14ac:dyDescent="0.25">
      <c r="B1032" s="61"/>
      <c r="C1032" s="59" t="s">
        <v>7</v>
      </c>
      <c r="D1032" s="59"/>
      <c r="E1032" s="60">
        <f>E969+E981+E982+E983+E987+E998+E1002+E1012+E1022+E1024+E1025+E1026+E1027+E1028+E1029+E1030+E1031</f>
        <v>34257</v>
      </c>
      <c r="F1032" s="60">
        <f t="shared" ref="F1032:P1032" si="300">F969+F981+F982+F983+F987+F998+F1002+F1012+F1022+F1024+F1025+F1026+F1027+F1028+F1029+F1030+F1031</f>
        <v>70363.397439599343</v>
      </c>
      <c r="G1032" s="60">
        <f t="shared" si="300"/>
        <v>34257</v>
      </c>
      <c r="H1032" s="60">
        <f t="shared" si="300"/>
        <v>7613</v>
      </c>
      <c r="I1032" s="60">
        <f t="shared" si="300"/>
        <v>8616</v>
      </c>
      <c r="J1032" s="60">
        <f t="shared" si="300"/>
        <v>8447</v>
      </c>
      <c r="K1032" s="60">
        <f t="shared" si="300"/>
        <v>9581</v>
      </c>
      <c r="L1032" s="60">
        <f t="shared" si="300"/>
        <v>70363.397439599343</v>
      </c>
      <c r="M1032" s="60">
        <f t="shared" si="300"/>
        <v>15132.559136567343</v>
      </c>
      <c r="N1032" s="60">
        <f t="shared" si="300"/>
        <v>17060.873881557804</v>
      </c>
      <c r="O1032" s="60">
        <f t="shared" si="300"/>
        <v>16746.220645159567</v>
      </c>
      <c r="P1032" s="60">
        <f t="shared" si="300"/>
        <v>21423.743776314626</v>
      </c>
      <c r="Q1032" s="20">
        <f t="shared" si="292"/>
        <v>0</v>
      </c>
      <c r="R1032" s="20">
        <f t="shared" si="293"/>
        <v>0</v>
      </c>
    </row>
    <row r="1033" spans="2:18" s="21" customFormat="1" ht="45.75" customHeight="1" x14ac:dyDescent="0.25">
      <c r="B1033" s="61" t="s">
        <v>86</v>
      </c>
      <c r="C1033" s="28" t="s">
        <v>13</v>
      </c>
      <c r="D1033" s="29" t="s">
        <v>14</v>
      </c>
      <c r="E1033" s="70">
        <f>E1034+E1035+E1036+E1037+E1039+E1040+E1041+E1042</f>
        <v>12513</v>
      </c>
      <c r="F1033" s="70">
        <f>F1034+F1035+F1036+F1037+F1039+F1040+F1041+F1042+F1804</f>
        <v>35555.972485656333</v>
      </c>
      <c r="G1033" s="70">
        <f t="shared" ref="G1033:O1033" si="301">G1034+G1035+G1036+G1037+G1039+G1040+G1041+G1042</f>
        <v>12513</v>
      </c>
      <c r="H1033" s="70">
        <f t="shared" si="301"/>
        <v>2745</v>
      </c>
      <c r="I1033" s="70">
        <f t="shared" si="301"/>
        <v>2936</v>
      </c>
      <c r="J1033" s="70">
        <f t="shared" si="301"/>
        <v>3126</v>
      </c>
      <c r="K1033" s="70">
        <f t="shared" si="301"/>
        <v>3706</v>
      </c>
      <c r="L1033" s="70">
        <f>L1034+L1035+L1036+L1037+L1039+L1040+L1041+L1042+L1804</f>
        <v>35555.972485656333</v>
      </c>
      <c r="M1033" s="70">
        <f t="shared" si="301"/>
        <v>7211.3025357431998</v>
      </c>
      <c r="N1033" s="70">
        <f t="shared" si="301"/>
        <v>7957.8652273415983</v>
      </c>
      <c r="O1033" s="70">
        <f t="shared" si="301"/>
        <v>8076.2710022423989</v>
      </c>
      <c r="P1033" s="70">
        <f>P1034+P1035+P1036+P1037+P1039+P1040+P1041+P1042+P1804</f>
        <v>12310.533720329133</v>
      </c>
      <c r="Q1033" s="63">
        <f t="shared" si="292"/>
        <v>0</v>
      </c>
      <c r="R1033" s="63">
        <f t="shared" si="293"/>
        <v>0</v>
      </c>
    </row>
    <row r="1034" spans="2:18" s="21" customFormat="1" ht="15" customHeight="1" x14ac:dyDescent="0.25">
      <c r="B1034" s="61"/>
      <c r="C1034" s="50" t="s">
        <v>15</v>
      </c>
      <c r="D1034" s="23" t="s">
        <v>14</v>
      </c>
      <c r="E1034" s="64">
        <f>'[1]заб.без.стом.'!W$229</f>
        <v>3382</v>
      </c>
      <c r="F1034" s="46">
        <f>'[1]заб.без.стом.'!EU$229</f>
        <v>10591.629568199998</v>
      </c>
      <c r="G1034" s="47">
        <f>SUM(H1034:K1034)</f>
        <v>3382</v>
      </c>
      <c r="H1034" s="47">
        <f>'[1]заб.без.стом.'!G$229</f>
        <v>746</v>
      </c>
      <c r="I1034" s="47">
        <f>'[1]заб.без.стом.'!K$229</f>
        <v>747</v>
      </c>
      <c r="J1034" s="47">
        <f>'[1]заб.без.стом.'!O$229</f>
        <v>745</v>
      </c>
      <c r="K1034" s="47">
        <f>'[1]заб.без.стом.'!V$229</f>
        <v>1144</v>
      </c>
      <c r="L1034" s="46">
        <f>SUM(M1034:P1034)</f>
        <v>10591.629568199996</v>
      </c>
      <c r="M1034" s="46">
        <f>'[1]заб.без.стом.'!BS$229</f>
        <v>2336.2967645999997</v>
      </c>
      <c r="N1034" s="46">
        <f>'[1]заб.без.стом.'!CM$229</f>
        <v>2339.4285296999992</v>
      </c>
      <c r="O1034" s="46">
        <f>'[1]заб.без.стом.'!DG$229</f>
        <v>2333.1649994999993</v>
      </c>
      <c r="P1034" s="46">
        <f>'[1]заб.без.стом.'!EP$229</f>
        <v>3582.739274399999</v>
      </c>
      <c r="Q1034" s="20">
        <f t="shared" si="292"/>
        <v>0</v>
      </c>
      <c r="R1034" s="20">
        <f t="shared" si="293"/>
        <v>0</v>
      </c>
    </row>
    <row r="1035" spans="2:18" s="21" customFormat="1" ht="15" customHeight="1" x14ac:dyDescent="0.25">
      <c r="B1035" s="61"/>
      <c r="C1035" s="50" t="s">
        <v>16</v>
      </c>
      <c r="D1035" s="23" t="s">
        <v>14</v>
      </c>
      <c r="E1035" s="64">
        <f>'[1]заб.без.стом.'!W$231</f>
        <v>4447</v>
      </c>
      <c r="F1035" s="46">
        <f>'[1]заб.без.стом.'!EU$231</f>
        <v>9024.6696910055998</v>
      </c>
      <c r="G1035" s="47">
        <f t="shared" ref="G1035:G1042" si="302">SUM(H1035:K1035)</f>
        <v>4447</v>
      </c>
      <c r="H1035" s="47">
        <f>'[1]заб.без.стом.'!G$231</f>
        <v>1113</v>
      </c>
      <c r="I1035" s="47">
        <f>'[1]заб.без.стом.'!K$231</f>
        <v>922</v>
      </c>
      <c r="J1035" s="47">
        <f>'[1]заб.без.стом.'!O$231</f>
        <v>1232</v>
      </c>
      <c r="K1035" s="47">
        <f>'[1]заб.без.стом.'!V$231</f>
        <v>1180</v>
      </c>
      <c r="L1035" s="46">
        <f t="shared" ref="L1035:L1042" si="303">SUM(M1035:P1035)</f>
        <v>9024.6696910055998</v>
      </c>
      <c r="M1035" s="46">
        <f>'[1]заб.без.стом.'!BS$231</f>
        <v>2258.7041524823999</v>
      </c>
      <c r="N1035" s="46">
        <f>'[1]заб.без.стом.'!CM$231</f>
        <v>1871.0918495856004</v>
      </c>
      <c r="O1035" s="46">
        <f>'[1]заб.без.стом.'!DG$231</f>
        <v>2500.2008228735999</v>
      </c>
      <c r="P1035" s="46">
        <f>'[1]заб.без.стом.'!EP$231</f>
        <v>2394.6728660639997</v>
      </c>
      <c r="Q1035" s="20">
        <f t="shared" si="292"/>
        <v>0</v>
      </c>
      <c r="R1035" s="20">
        <f t="shared" si="293"/>
        <v>0</v>
      </c>
    </row>
    <row r="1036" spans="2:18" s="21" customFormat="1" ht="15" customHeight="1" x14ac:dyDescent="0.25">
      <c r="B1036" s="61"/>
      <c r="C1036" s="22" t="s">
        <v>27</v>
      </c>
      <c r="D1036" s="23" t="s">
        <v>14</v>
      </c>
      <c r="E1036" s="64">
        <f>'[1]заб.без.стом.'!W$233</f>
        <v>748</v>
      </c>
      <c r="F1036" s="46">
        <f>'[1]заб.без.стом.'!EU$233</f>
        <v>1949.0101652735998</v>
      </c>
      <c r="G1036" s="47">
        <f t="shared" si="302"/>
        <v>748</v>
      </c>
      <c r="H1036" s="47">
        <f>'[1]заб.без.стом.'!G$233</f>
        <v>160</v>
      </c>
      <c r="I1036" s="47">
        <f>'[1]заб.без.стом.'!K$233</f>
        <v>240</v>
      </c>
      <c r="J1036" s="47">
        <f>'[1]заб.без.стом.'!O$233</f>
        <v>140</v>
      </c>
      <c r="K1036" s="47">
        <f>'[1]заб.без.стом.'!V$233</f>
        <v>208</v>
      </c>
      <c r="L1036" s="46">
        <f t="shared" si="303"/>
        <v>1949.0101652736</v>
      </c>
      <c r="M1036" s="46">
        <f>'[1]заб.без.стом.'!BS$233</f>
        <v>416.90057011199997</v>
      </c>
      <c r="N1036" s="46">
        <f>'[1]заб.без.стом.'!CM$233</f>
        <v>625.35085516800007</v>
      </c>
      <c r="O1036" s="46">
        <f>'[1]заб.без.стом.'!DG$233</f>
        <v>364.78799884799997</v>
      </c>
      <c r="P1036" s="46">
        <f>'[1]заб.без.стом.'!EP$233</f>
        <v>541.97074114559996</v>
      </c>
      <c r="Q1036" s="20">
        <f t="shared" si="292"/>
        <v>0</v>
      </c>
      <c r="R1036" s="20">
        <f t="shared" si="293"/>
        <v>0</v>
      </c>
    </row>
    <row r="1037" spans="2:18" s="21" customFormat="1" ht="37.5" customHeight="1" x14ac:dyDescent="0.25">
      <c r="B1037" s="61"/>
      <c r="C1037" s="22" t="s">
        <v>18</v>
      </c>
      <c r="D1037" s="23" t="s">
        <v>14</v>
      </c>
      <c r="E1037" s="64">
        <f>'[1]заб.без.стом.'!W$234</f>
        <v>830</v>
      </c>
      <c r="F1037" s="46">
        <f>'[1]заб.без.стом.'!EU$234</f>
        <v>2183.4666277199999</v>
      </c>
      <c r="G1037" s="47">
        <f t="shared" si="302"/>
        <v>830</v>
      </c>
      <c r="H1037" s="47">
        <f>'[1]заб.без.стом.'!G$234</f>
        <v>210</v>
      </c>
      <c r="I1037" s="47">
        <f>'[1]заб.без.стом.'!K$234</f>
        <v>200</v>
      </c>
      <c r="J1037" s="47">
        <f>'[1]заб.без.стом.'!O$234</f>
        <v>250</v>
      </c>
      <c r="K1037" s="47">
        <f>'[1]заб.без.стом.'!V$234</f>
        <v>170</v>
      </c>
      <c r="L1037" s="46">
        <f t="shared" si="303"/>
        <v>2183.4666277199999</v>
      </c>
      <c r="M1037" s="46">
        <f>'[1]заб.без.стом.'!BS$234</f>
        <v>552.44336363999992</v>
      </c>
      <c r="N1037" s="46">
        <f>'[1]заб.без.стом.'!CM$234</f>
        <v>526.13653679999993</v>
      </c>
      <c r="O1037" s="46">
        <f>'[1]заб.без.стом.'!DG$234</f>
        <v>657.67067099999997</v>
      </c>
      <c r="P1037" s="46">
        <f>'[1]заб.без.стом.'!EP$234</f>
        <v>447.21605627999992</v>
      </c>
      <c r="Q1037" s="20">
        <f t="shared" si="292"/>
        <v>0</v>
      </c>
      <c r="R1037" s="20">
        <f t="shared" si="293"/>
        <v>0</v>
      </c>
    </row>
    <row r="1038" spans="2:18" s="21" customFormat="1" ht="37.5" customHeight="1" x14ac:dyDescent="0.25">
      <c r="B1038" s="61"/>
      <c r="C1038" s="22" t="s">
        <v>19</v>
      </c>
      <c r="D1038" s="23" t="s">
        <v>14</v>
      </c>
      <c r="E1038" s="64">
        <v>44</v>
      </c>
      <c r="F1038" s="46">
        <v>115.74992</v>
      </c>
      <c r="G1038" s="47">
        <f t="shared" si="302"/>
        <v>44</v>
      </c>
      <c r="H1038" s="47"/>
      <c r="I1038" s="47">
        <v>22</v>
      </c>
      <c r="J1038" s="47"/>
      <c r="K1038" s="47">
        <v>22</v>
      </c>
      <c r="L1038" s="46">
        <f t="shared" si="303"/>
        <v>115.74992</v>
      </c>
      <c r="M1038" s="46"/>
      <c r="N1038" s="46">
        <v>57.874960000000002</v>
      </c>
      <c r="O1038" s="46"/>
      <c r="P1038" s="46">
        <v>57.874960000000002</v>
      </c>
      <c r="Q1038" s="20">
        <f t="shared" si="292"/>
        <v>0</v>
      </c>
      <c r="R1038" s="20">
        <f t="shared" si="293"/>
        <v>0</v>
      </c>
    </row>
    <row r="1039" spans="2:18" s="21" customFormat="1" ht="15" customHeight="1" x14ac:dyDescent="0.25">
      <c r="B1039" s="61"/>
      <c r="C1039" s="22" t="s">
        <v>20</v>
      </c>
      <c r="D1039" s="23" t="s">
        <v>14</v>
      </c>
      <c r="E1039" s="64">
        <f>'[1]заб.без.стом.'!W$235</f>
        <v>550</v>
      </c>
      <c r="F1039" s="46">
        <f>'[1]заб.без.стом.'!EU$235</f>
        <v>1295.2980453599998</v>
      </c>
      <c r="G1039" s="47">
        <f t="shared" si="302"/>
        <v>550</v>
      </c>
      <c r="H1039" s="47">
        <f>'[1]заб.без.стом.'!G$235</f>
        <v>0</v>
      </c>
      <c r="I1039" s="47">
        <f>'[1]заб.без.стом.'!K$235</f>
        <v>51</v>
      </c>
      <c r="J1039" s="47">
        <f>'[1]заб.без.стом.'!O$235</f>
        <v>239</v>
      </c>
      <c r="K1039" s="47">
        <f>'[1]заб.без.стом.'!V$235</f>
        <v>260</v>
      </c>
      <c r="L1039" s="46">
        <f t="shared" si="303"/>
        <v>1295.2980453599998</v>
      </c>
      <c r="M1039" s="46">
        <f>'[1]заб.без.стом.'!BS$235</f>
        <v>0</v>
      </c>
      <c r="N1039" s="46">
        <f>'[1]заб.без.стом.'!CM$235</f>
        <v>120.10945511520001</v>
      </c>
      <c r="O1039" s="46">
        <f>'[1]заб.без.стом.'!DG$235</f>
        <v>562.86587789279997</v>
      </c>
      <c r="P1039" s="46">
        <f>'[1]заб.без.стом.'!EP$235</f>
        <v>612.32271235199994</v>
      </c>
      <c r="Q1039" s="20">
        <f t="shared" si="292"/>
        <v>0</v>
      </c>
      <c r="R1039" s="20">
        <f t="shared" si="293"/>
        <v>0</v>
      </c>
    </row>
    <row r="1040" spans="2:18" s="21" customFormat="1" ht="15" customHeight="1" x14ac:dyDescent="0.25">
      <c r="B1040" s="61"/>
      <c r="C1040" s="22" t="s">
        <v>21</v>
      </c>
      <c r="D1040" s="23" t="s">
        <v>14</v>
      </c>
      <c r="E1040" s="64">
        <f>'[1]заб.без.стом.'!W$236</f>
        <v>1162</v>
      </c>
      <c r="F1040" s="46">
        <f>'[1]заб.без.стом.'!EU$236</f>
        <v>4512.4976972879995</v>
      </c>
      <c r="G1040" s="47">
        <f t="shared" si="302"/>
        <v>1162</v>
      </c>
      <c r="H1040" s="47">
        <f>'[1]заб.без.стом.'!G$236</f>
        <v>240</v>
      </c>
      <c r="I1040" s="47">
        <f>'[1]заб.без.стом.'!K$236</f>
        <v>360</v>
      </c>
      <c r="J1040" s="47">
        <f>'[1]заб.без.стом.'!O$236</f>
        <v>240</v>
      </c>
      <c r="K1040" s="47">
        <f>'[1]заб.без.стом.'!V$236</f>
        <v>322</v>
      </c>
      <c r="L1040" s="46">
        <f t="shared" si="303"/>
        <v>4512.4976972879995</v>
      </c>
      <c r="M1040" s="46">
        <f>'[1]заб.без.стом.'!BS$236</f>
        <v>932.0132937599999</v>
      </c>
      <c r="N1040" s="46">
        <f>'[1]заб.без.стом.'!CM$236</f>
        <v>1398.01994064</v>
      </c>
      <c r="O1040" s="46">
        <f>'[1]заб.без.стом.'!DG$236</f>
        <v>932.0132937599999</v>
      </c>
      <c r="P1040" s="46">
        <f>'[1]заб.без.стом.'!EP$236</f>
        <v>1250.4511691279999</v>
      </c>
      <c r="Q1040" s="20">
        <f t="shared" si="292"/>
        <v>0</v>
      </c>
      <c r="R1040" s="20">
        <f t="shared" si="293"/>
        <v>0</v>
      </c>
    </row>
    <row r="1041" spans="2:18" s="21" customFormat="1" ht="15" customHeight="1" x14ac:dyDescent="0.25">
      <c r="B1041" s="61"/>
      <c r="C1041" s="22" t="s">
        <v>22</v>
      </c>
      <c r="D1041" s="23" t="s">
        <v>14</v>
      </c>
      <c r="E1041" s="64">
        <f>'[1]заб.без.стом.'!W$237</f>
        <v>494</v>
      </c>
      <c r="F1041" s="46">
        <f>'[1]заб.без.стом.'!EU$237</f>
        <v>1311.9339815711999</v>
      </c>
      <c r="G1041" s="47">
        <f t="shared" si="302"/>
        <v>494</v>
      </c>
      <c r="H1041" s="47">
        <f>'[1]заб.без.стом.'!G$237</f>
        <v>96</v>
      </c>
      <c r="I1041" s="47">
        <f>'[1]заб.без.стом.'!K$237</f>
        <v>146</v>
      </c>
      <c r="J1041" s="47">
        <f>'[1]заб.без.стом.'!O$237</f>
        <v>100</v>
      </c>
      <c r="K1041" s="47">
        <f>'[1]заб.без.стом.'!V$237</f>
        <v>152</v>
      </c>
      <c r="L1041" s="46">
        <f t="shared" si="303"/>
        <v>1311.9339815711999</v>
      </c>
      <c r="M1041" s="46">
        <f>'[1]заб.без.стом.'!BS$237</f>
        <v>254.95073326079998</v>
      </c>
      <c r="N1041" s="46">
        <f>'[1]заб.без.стом.'!CM$237</f>
        <v>387.73757350079995</v>
      </c>
      <c r="O1041" s="46">
        <f>'[1]заб.без.стом.'!DG$237</f>
        <v>265.57368047999995</v>
      </c>
      <c r="P1041" s="46">
        <f>'[1]заб.без.стом.'!EP$237</f>
        <v>403.67199432959995</v>
      </c>
      <c r="Q1041" s="20">
        <f t="shared" si="292"/>
        <v>0</v>
      </c>
      <c r="R1041" s="20">
        <f t="shared" si="293"/>
        <v>0</v>
      </c>
    </row>
    <row r="1042" spans="2:18" s="21" customFormat="1" ht="15" customHeight="1" x14ac:dyDescent="0.25">
      <c r="B1042" s="61"/>
      <c r="C1042" s="22" t="s">
        <v>23</v>
      </c>
      <c r="D1042" s="23" t="s">
        <v>14</v>
      </c>
      <c r="E1042" s="64">
        <f>'[1]заб.без.стом.'!W$238</f>
        <v>900</v>
      </c>
      <c r="F1042" s="46">
        <f>'[1]заб.без.стом.'!EU$238</f>
        <v>2299.9682894399998</v>
      </c>
      <c r="G1042" s="47">
        <f t="shared" si="302"/>
        <v>900</v>
      </c>
      <c r="H1042" s="47">
        <f>'[1]заб.без.стом.'!G$238</f>
        <v>180</v>
      </c>
      <c r="I1042" s="47">
        <f>'[1]заб.без.стом.'!K$238</f>
        <v>270</v>
      </c>
      <c r="J1042" s="47">
        <f>'[1]заб.без.стом.'!O$238</f>
        <v>180</v>
      </c>
      <c r="K1042" s="47">
        <f>'[1]заб.без.стом.'!V$238</f>
        <v>270</v>
      </c>
      <c r="L1042" s="46">
        <f t="shared" si="303"/>
        <v>2299.9682894399998</v>
      </c>
      <c r="M1042" s="46">
        <f>'[1]заб.без.стом.'!BS$238</f>
        <v>459.99365788799997</v>
      </c>
      <c r="N1042" s="46">
        <f>'[1]заб.без.стом.'!CM$238</f>
        <v>689.99048683199999</v>
      </c>
      <c r="O1042" s="46">
        <f>'[1]заб.без.стом.'!DG$238</f>
        <v>459.99365788799997</v>
      </c>
      <c r="P1042" s="46">
        <f>'[1]заб.без.стом.'!EP$238</f>
        <v>689.99048683199999</v>
      </c>
      <c r="Q1042" s="20">
        <f t="shared" si="292"/>
        <v>0</v>
      </c>
      <c r="R1042" s="20">
        <f t="shared" si="293"/>
        <v>0</v>
      </c>
    </row>
    <row r="1043" spans="2:18" s="21" customFormat="1" ht="15" customHeight="1" x14ac:dyDescent="0.25">
      <c r="B1043" s="61"/>
      <c r="C1043" s="28" t="s">
        <v>29</v>
      </c>
      <c r="D1043" s="29" t="s">
        <v>14</v>
      </c>
      <c r="E1043" s="62">
        <f>'[1]стом обр.'!W$40</f>
        <v>181</v>
      </c>
      <c r="F1043" s="33">
        <f>'[1]стом обр.'!FL$40</f>
        <v>352.86110438399999</v>
      </c>
      <c r="G1043" s="71">
        <f>H1043+I1043+J1043+K1043</f>
        <v>181</v>
      </c>
      <c r="H1043" s="48">
        <f>'[1]стом обр.'!G$40</f>
        <v>18</v>
      </c>
      <c r="I1043" s="48">
        <f>'[1]стом обр.'!K$40</f>
        <v>18</v>
      </c>
      <c r="J1043" s="48">
        <f>'[1]стом обр.'!O$40</f>
        <v>19</v>
      </c>
      <c r="K1043" s="48">
        <f>'[1]стом обр.'!V$40</f>
        <v>126</v>
      </c>
      <c r="L1043" s="33">
        <f>M1043+N1043+O1043+P1043</f>
        <v>352.86110438399999</v>
      </c>
      <c r="M1043" s="33">
        <f>'[1]стом обр.'!CJ$40</f>
        <v>35.091159552000001</v>
      </c>
      <c r="N1043" s="33">
        <f>'[1]стом обр.'!DD$40</f>
        <v>35.091159552000001</v>
      </c>
      <c r="O1043" s="33">
        <f>'[1]стом обр.'!DX$40</f>
        <v>37.040668415999995</v>
      </c>
      <c r="P1043" s="33">
        <f>'[1]стом обр.'!FG$40</f>
        <v>245.63811686399995</v>
      </c>
      <c r="Q1043" s="20">
        <f t="shared" si="292"/>
        <v>0</v>
      </c>
      <c r="R1043" s="20">
        <f t="shared" si="293"/>
        <v>0</v>
      </c>
    </row>
    <row r="1044" spans="2:18" s="21" customFormat="1" ht="15" customHeight="1" x14ac:dyDescent="0.25">
      <c r="B1044" s="65"/>
      <c r="C1044" s="28" t="s">
        <v>30</v>
      </c>
      <c r="D1044" s="29" t="s">
        <v>31</v>
      </c>
      <c r="E1044" s="62"/>
      <c r="F1044" s="33"/>
      <c r="G1044" s="71"/>
      <c r="H1044" s="48"/>
      <c r="I1044" s="48"/>
      <c r="J1044" s="48"/>
      <c r="K1044" s="48"/>
      <c r="L1044" s="33"/>
      <c r="M1044" s="33"/>
      <c r="N1044" s="33"/>
      <c r="O1044" s="33"/>
      <c r="P1044" s="33"/>
      <c r="Q1044" s="20">
        <f t="shared" si="292"/>
        <v>0</v>
      </c>
      <c r="R1044" s="20">
        <f t="shared" si="293"/>
        <v>0</v>
      </c>
    </row>
    <row r="1045" spans="2:18" s="21" customFormat="1" ht="15" customHeight="1" x14ac:dyDescent="0.25">
      <c r="B1045" s="61"/>
      <c r="C1045" s="28" t="s">
        <v>32</v>
      </c>
      <c r="D1045" s="29" t="s">
        <v>33</v>
      </c>
      <c r="E1045" s="62">
        <f>SUM(E1046:E1047)</f>
        <v>3506</v>
      </c>
      <c r="F1045" s="62">
        <f t="shared" ref="F1045:P1045" si="304">SUM(F1046:F1047)</f>
        <v>4759.1177970108001</v>
      </c>
      <c r="G1045" s="62">
        <f t="shared" si="304"/>
        <v>3506</v>
      </c>
      <c r="H1045" s="62">
        <f t="shared" si="304"/>
        <v>876</v>
      </c>
      <c r="I1045" s="62">
        <f t="shared" si="304"/>
        <v>876</v>
      </c>
      <c r="J1045" s="62">
        <f t="shared" si="304"/>
        <v>877</v>
      </c>
      <c r="K1045" s="62">
        <f t="shared" si="304"/>
        <v>877</v>
      </c>
      <c r="L1045" s="62">
        <f t="shared" si="304"/>
        <v>4759.1177970108001</v>
      </c>
      <c r="M1045" s="62">
        <f t="shared" si="304"/>
        <v>1189.3744988688002</v>
      </c>
      <c r="N1045" s="62">
        <f t="shared" si="304"/>
        <v>1189.3744988688002</v>
      </c>
      <c r="O1045" s="62">
        <f t="shared" si="304"/>
        <v>1190.4602050540002</v>
      </c>
      <c r="P1045" s="62">
        <f t="shared" si="304"/>
        <v>1189.9085942192</v>
      </c>
      <c r="Q1045" s="20">
        <f t="shared" si="292"/>
        <v>0</v>
      </c>
      <c r="R1045" s="20">
        <f t="shared" si="293"/>
        <v>0</v>
      </c>
    </row>
    <row r="1046" spans="2:18" s="21" customFormat="1" ht="15" customHeight="1" x14ac:dyDescent="0.25">
      <c r="B1046" s="61"/>
      <c r="C1046" s="34" t="s">
        <v>16</v>
      </c>
      <c r="D1046" s="23" t="s">
        <v>33</v>
      </c>
      <c r="E1046" s="64">
        <f>'[1]неотложка с коэф'!W$68</f>
        <v>1779</v>
      </c>
      <c r="F1046" s="46">
        <f>'[1]неотложка с коэф'!EU$68</f>
        <v>1931.4713034708002</v>
      </c>
      <c r="G1046" s="47">
        <f>SUM(H1046:K1046)</f>
        <v>1779</v>
      </c>
      <c r="H1046" s="47">
        <f>'[1]неотложка с коэф'!G$68</f>
        <v>444</v>
      </c>
      <c r="I1046" s="47">
        <f>'[1]неотложка с коэф'!K$68</f>
        <v>444</v>
      </c>
      <c r="J1046" s="47">
        <f>'[1]неотложка с коэф'!O$68</f>
        <v>445</v>
      </c>
      <c r="K1046" s="47">
        <f>'[1]неотложка с коэф'!V$68</f>
        <v>446</v>
      </c>
      <c r="L1046" s="46">
        <f>SUM(M1046:P1046)</f>
        <v>1931.4713034708002</v>
      </c>
      <c r="M1046" s="46">
        <f>'[1]неотложка с коэф'!BS$68</f>
        <v>482.05354622880003</v>
      </c>
      <c r="N1046" s="46">
        <f>'[1]неотложка с коэф'!CM$68</f>
        <v>482.05354622880003</v>
      </c>
      <c r="O1046" s="46">
        <f>'[1]неотложка с коэф'!DG$68</f>
        <v>483.13925241400005</v>
      </c>
      <c r="P1046" s="46">
        <f>'[1]неотложка с коэф'!EP$68</f>
        <v>484.22495859920008</v>
      </c>
      <c r="Q1046" s="20">
        <f t="shared" si="292"/>
        <v>0</v>
      </c>
      <c r="R1046" s="20">
        <f t="shared" si="293"/>
        <v>0</v>
      </c>
    </row>
    <row r="1047" spans="2:18" s="21" customFormat="1" ht="15" customHeight="1" x14ac:dyDescent="0.25">
      <c r="B1047" s="61"/>
      <c r="C1047" s="34" t="s">
        <v>15</v>
      </c>
      <c r="D1047" s="23" t="s">
        <v>33</v>
      </c>
      <c r="E1047" s="64">
        <f>'[1]неотложка с коэф'!W$69</f>
        <v>1727</v>
      </c>
      <c r="F1047" s="46">
        <f>'[1]неотложка с коэф'!EU$69</f>
        <v>2827.6464935399999</v>
      </c>
      <c r="G1047" s="47">
        <f>SUM(H1047:K1047)</f>
        <v>1727</v>
      </c>
      <c r="H1047" s="47">
        <f>'[1]неотложка с коэф'!G$69</f>
        <v>432</v>
      </c>
      <c r="I1047" s="47">
        <f>'[1]неотложка с коэф'!K$69</f>
        <v>432</v>
      </c>
      <c r="J1047" s="47">
        <f>'[1]неотложка с коэф'!O$69</f>
        <v>432</v>
      </c>
      <c r="K1047" s="47">
        <f>'[1]неотложка с коэф'!V$69</f>
        <v>431</v>
      </c>
      <c r="L1047" s="46">
        <f>SUM(M1047:P1047)</f>
        <v>2827.6464935399999</v>
      </c>
      <c r="M1047" s="46">
        <f>'[1]неотложка с коэф'!BS$69</f>
        <v>707.32095264000009</v>
      </c>
      <c r="N1047" s="46">
        <f>'[1]неотложка с коэф'!CM$69</f>
        <v>707.32095264000009</v>
      </c>
      <c r="O1047" s="46">
        <f>'[1]неотложка с коэф'!DG$69</f>
        <v>707.32095264000009</v>
      </c>
      <c r="P1047" s="46">
        <f>'[1]неотложка с коэф'!EP$69</f>
        <v>705.6836356199999</v>
      </c>
      <c r="Q1047" s="20">
        <f t="shared" si="292"/>
        <v>0</v>
      </c>
      <c r="R1047" s="20">
        <f t="shared" si="293"/>
        <v>0</v>
      </c>
    </row>
    <row r="1048" spans="2:18" s="21" customFormat="1" ht="15" customHeight="1" x14ac:dyDescent="0.25">
      <c r="B1048" s="61"/>
      <c r="C1048" s="28" t="s">
        <v>34</v>
      </c>
      <c r="D1048" s="29" t="s">
        <v>33</v>
      </c>
      <c r="E1048" s="62">
        <f>SUM(E1049:E1055)</f>
        <v>1938</v>
      </c>
      <c r="F1048" s="62">
        <f t="shared" ref="F1048:P1048" si="305">SUM(F1049:F1055)</f>
        <v>4343.4208755600002</v>
      </c>
      <c r="G1048" s="62">
        <f t="shared" si="305"/>
        <v>1938</v>
      </c>
      <c r="H1048" s="62">
        <f t="shared" si="305"/>
        <v>263</v>
      </c>
      <c r="I1048" s="62">
        <f t="shared" si="305"/>
        <v>422</v>
      </c>
      <c r="J1048" s="62">
        <f t="shared" si="305"/>
        <v>508</v>
      </c>
      <c r="K1048" s="62">
        <f t="shared" si="305"/>
        <v>745</v>
      </c>
      <c r="L1048" s="62">
        <f t="shared" si="305"/>
        <v>4343.4208755599993</v>
      </c>
      <c r="M1048" s="62">
        <f t="shared" si="305"/>
        <v>565.90152839999996</v>
      </c>
      <c r="N1048" s="62">
        <f t="shared" si="305"/>
        <v>945.09734748000005</v>
      </c>
      <c r="O1048" s="62">
        <f t="shared" si="305"/>
        <v>1132.1152163100001</v>
      </c>
      <c r="P1048" s="62">
        <f t="shared" si="305"/>
        <v>1700.3067833700002</v>
      </c>
      <c r="Q1048" s="20">
        <f t="shared" si="292"/>
        <v>0</v>
      </c>
      <c r="R1048" s="20">
        <f t="shared" si="293"/>
        <v>0</v>
      </c>
    </row>
    <row r="1049" spans="2:18" s="21" customFormat="1" ht="15" customHeight="1" x14ac:dyDescent="0.25">
      <c r="B1049" s="61"/>
      <c r="C1049" s="55" t="s">
        <v>15</v>
      </c>
      <c r="D1049" s="23" t="s">
        <v>33</v>
      </c>
      <c r="E1049" s="64">
        <f>[1]ДНХБ!W$188</f>
        <v>359</v>
      </c>
      <c r="F1049" s="46">
        <f>[1]ДНХБ!EI$188</f>
        <v>1006.0138530000002</v>
      </c>
      <c r="G1049" s="47">
        <f>SUM(H1049:K1049)</f>
        <v>359</v>
      </c>
      <c r="H1049" s="47">
        <f>[1]ДНХБ!G$188</f>
        <v>66</v>
      </c>
      <c r="I1049" s="47">
        <f>[1]ДНХБ!K$188</f>
        <v>71</v>
      </c>
      <c r="J1049" s="47">
        <f>[1]ДНХБ!O$188</f>
        <v>67</v>
      </c>
      <c r="K1049" s="47">
        <f>[1]ДНХБ!V$188</f>
        <v>155</v>
      </c>
      <c r="L1049" s="46">
        <f>SUM(M1049:P1049)</f>
        <v>1006.013853</v>
      </c>
      <c r="M1049" s="46">
        <f>[1]ДНХБ!BG$188</f>
        <v>184.94962200000001</v>
      </c>
      <c r="N1049" s="46">
        <f>[1]ДНХБ!CA$188</f>
        <v>198.96095700000001</v>
      </c>
      <c r="O1049" s="46">
        <f>[1]ДНХБ!CU$188</f>
        <v>187.75188900000003</v>
      </c>
      <c r="P1049" s="46">
        <f>[1]ДНХБ!ED$188</f>
        <v>434.35138500000005</v>
      </c>
      <c r="Q1049" s="20">
        <f t="shared" si="292"/>
        <v>0</v>
      </c>
      <c r="R1049" s="20">
        <f t="shared" si="293"/>
        <v>0</v>
      </c>
    </row>
    <row r="1050" spans="2:18" s="21" customFormat="1" ht="15" customHeight="1" x14ac:dyDescent="0.25">
      <c r="B1050" s="61"/>
      <c r="C1050" s="55" t="s">
        <v>16</v>
      </c>
      <c r="D1050" s="23" t="s">
        <v>33</v>
      </c>
      <c r="E1050" s="64">
        <f>[1]ДНХБ!W$189</f>
        <v>651</v>
      </c>
      <c r="F1050" s="46">
        <f>[1]ДНХБ!EI$189</f>
        <v>1209.67870842</v>
      </c>
      <c r="G1050" s="47">
        <f t="shared" ref="G1050:G1055" si="306">SUM(H1050:K1050)</f>
        <v>651</v>
      </c>
      <c r="H1050" s="47">
        <f>[1]ДНХБ!G$189</f>
        <v>154</v>
      </c>
      <c r="I1050" s="47">
        <f>[1]ДНХБ!K$189</f>
        <v>165</v>
      </c>
      <c r="J1050" s="47">
        <f>[1]ДНХБ!O$189</f>
        <v>165</v>
      </c>
      <c r="K1050" s="47">
        <f>[1]ДНХБ!V$189</f>
        <v>167</v>
      </c>
      <c r="L1050" s="46">
        <f t="shared" ref="L1050:L1055" si="307">SUM(M1050:P1050)</f>
        <v>1209.67870842</v>
      </c>
      <c r="M1050" s="46">
        <f>[1]ДНХБ!BG$189</f>
        <v>286.16055468000002</v>
      </c>
      <c r="N1050" s="46">
        <f>[1]ДНХБ!CA$189</f>
        <v>306.60059430000001</v>
      </c>
      <c r="O1050" s="46">
        <f>[1]ДНХБ!CU$189</f>
        <v>306.60059430000001</v>
      </c>
      <c r="P1050" s="46">
        <f>[1]ДНХБ!ED$189</f>
        <v>310.31696513999998</v>
      </c>
      <c r="Q1050" s="20">
        <f t="shared" si="292"/>
        <v>0</v>
      </c>
      <c r="R1050" s="20">
        <f t="shared" si="293"/>
        <v>0</v>
      </c>
    </row>
    <row r="1051" spans="2:18" s="21" customFormat="1" ht="15" customHeight="1" x14ac:dyDescent="0.25">
      <c r="B1051" s="61"/>
      <c r="C1051" s="55" t="s">
        <v>18</v>
      </c>
      <c r="D1051" s="23" t="s">
        <v>33</v>
      </c>
      <c r="E1051" s="64">
        <f>[1]ДНХБ!W$190</f>
        <v>190</v>
      </c>
      <c r="F1051" s="46">
        <f>[1]ДНХБ!EI$190</f>
        <v>530.03685540000004</v>
      </c>
      <c r="G1051" s="47">
        <f t="shared" si="306"/>
        <v>190</v>
      </c>
      <c r="H1051" s="47">
        <f>[1]ДНХБ!G$190</f>
        <v>0</v>
      </c>
      <c r="I1051" s="47">
        <f>[1]ДНХБ!K$190</f>
        <v>49</v>
      </c>
      <c r="J1051" s="47">
        <f>[1]ДНХБ!O$190</f>
        <v>58</v>
      </c>
      <c r="K1051" s="47">
        <f>[1]ДНХБ!V$190</f>
        <v>83</v>
      </c>
      <c r="L1051" s="46">
        <f t="shared" si="307"/>
        <v>530.03685539999992</v>
      </c>
      <c r="M1051" s="46">
        <f>[1]ДНХБ!BG$190</f>
        <v>0</v>
      </c>
      <c r="N1051" s="46">
        <f>[1]ДНХБ!CA$190</f>
        <v>136.69371534000001</v>
      </c>
      <c r="O1051" s="46">
        <f>[1]ДНХБ!CU$190</f>
        <v>161.80072428</v>
      </c>
      <c r="P1051" s="46">
        <f>[1]ДНХБ!ED$190</f>
        <v>231.54241578</v>
      </c>
      <c r="Q1051" s="20">
        <f t="shared" si="292"/>
        <v>0</v>
      </c>
      <c r="R1051" s="20">
        <f t="shared" si="293"/>
        <v>0</v>
      </c>
    </row>
    <row r="1052" spans="2:18" s="21" customFormat="1" ht="15" customHeight="1" x14ac:dyDescent="0.25">
      <c r="B1052" s="61"/>
      <c r="C1052" s="55" t="s">
        <v>20</v>
      </c>
      <c r="D1052" s="23" t="s">
        <v>33</v>
      </c>
      <c r="E1052" s="64">
        <f>[1]ДНХБ!W$191</f>
        <v>126</v>
      </c>
      <c r="F1052" s="46">
        <f>[1]ДНХБ!EI$191</f>
        <v>249.43174074000004</v>
      </c>
      <c r="G1052" s="47">
        <f t="shared" si="306"/>
        <v>126</v>
      </c>
      <c r="H1052" s="47">
        <f>[1]ДНХБ!G$191</f>
        <v>0</v>
      </c>
      <c r="I1052" s="47">
        <f>[1]ДНХБ!K$191</f>
        <v>0</v>
      </c>
      <c r="J1052" s="47">
        <f>[1]ДНХБ!O$191</f>
        <v>41</v>
      </c>
      <c r="K1052" s="47">
        <f>[1]ДНХБ!V$191</f>
        <v>85</v>
      </c>
      <c r="L1052" s="46">
        <f t="shared" si="307"/>
        <v>249.43174074000007</v>
      </c>
      <c r="M1052" s="46">
        <f>[1]ДНХБ!BG$191</f>
        <v>0</v>
      </c>
      <c r="N1052" s="46">
        <f>[1]ДНХБ!CA$191</f>
        <v>0</v>
      </c>
      <c r="O1052" s="46">
        <f>[1]ДНХБ!CU$191</f>
        <v>81.164296590000006</v>
      </c>
      <c r="P1052" s="46">
        <f>[1]ДНХБ!ED$191</f>
        <v>168.26744415000005</v>
      </c>
      <c r="Q1052" s="20">
        <f t="shared" si="292"/>
        <v>0</v>
      </c>
      <c r="R1052" s="20">
        <f t="shared" si="293"/>
        <v>0</v>
      </c>
    </row>
    <row r="1053" spans="2:18" s="21" customFormat="1" ht="15" customHeight="1" x14ac:dyDescent="0.25">
      <c r="B1053" s="61"/>
      <c r="C1053" s="55" t="s">
        <v>21</v>
      </c>
      <c r="D1053" s="23" t="s">
        <v>33</v>
      </c>
      <c r="E1053" s="64">
        <f>[1]ДНХБ!W$192</f>
        <v>168</v>
      </c>
      <c r="F1053" s="46">
        <f>[1]ДНХБ!EI$192</f>
        <v>435.78249624</v>
      </c>
      <c r="G1053" s="47">
        <f t="shared" si="306"/>
        <v>168</v>
      </c>
      <c r="H1053" s="47">
        <f>[1]ДНХБ!G$192</f>
        <v>0</v>
      </c>
      <c r="I1053" s="47">
        <f>[1]ДНХБ!K$192</f>
        <v>24</v>
      </c>
      <c r="J1053" s="47">
        <f>[1]ДНХБ!O$192</f>
        <v>54</v>
      </c>
      <c r="K1053" s="47">
        <f>[1]ДНХБ!V$192</f>
        <v>90</v>
      </c>
      <c r="L1053" s="46">
        <f t="shared" si="307"/>
        <v>435.78249624</v>
      </c>
      <c r="M1053" s="46">
        <f>[1]ДНХБ!BG$192</f>
        <v>0</v>
      </c>
      <c r="N1053" s="46">
        <f>[1]ДНХБ!CA$192</f>
        <v>62.254642320000002</v>
      </c>
      <c r="O1053" s="46">
        <f>[1]ДНХБ!CU$192</f>
        <v>140.07294521999998</v>
      </c>
      <c r="P1053" s="46">
        <f>[1]ДНХБ!ED$192</f>
        <v>233.4549087</v>
      </c>
      <c r="Q1053" s="20">
        <f t="shared" si="292"/>
        <v>0</v>
      </c>
      <c r="R1053" s="20">
        <f t="shared" si="293"/>
        <v>0</v>
      </c>
    </row>
    <row r="1054" spans="2:18" s="21" customFormat="1" ht="15" customHeight="1" x14ac:dyDescent="0.25">
      <c r="B1054" s="61"/>
      <c r="C1054" s="55" t="s">
        <v>22</v>
      </c>
      <c r="D1054" s="23" t="s">
        <v>33</v>
      </c>
      <c r="E1054" s="64">
        <f>[1]ДНХБ!W$193</f>
        <v>109</v>
      </c>
      <c r="F1054" s="46">
        <f>[1]ДНХБ!EI$193</f>
        <v>173.98645836000006</v>
      </c>
      <c r="G1054" s="47">
        <f t="shared" si="306"/>
        <v>109</v>
      </c>
      <c r="H1054" s="47">
        <f>[1]ДНХБ!G$193</f>
        <v>0</v>
      </c>
      <c r="I1054" s="47">
        <f>[1]ДНХБ!K$193</f>
        <v>14</v>
      </c>
      <c r="J1054" s="47">
        <f>[1]ДНХБ!O$193</f>
        <v>27</v>
      </c>
      <c r="K1054" s="47">
        <f>[1]ДНХБ!V$193</f>
        <v>68</v>
      </c>
      <c r="L1054" s="46">
        <f t="shared" si="307"/>
        <v>173.98645836000006</v>
      </c>
      <c r="M1054" s="46">
        <f>[1]ДНХБ!BG$193</f>
        <v>0</v>
      </c>
      <c r="N1054" s="46">
        <f>[1]ДНХБ!CA$193</f>
        <v>22.346884560000007</v>
      </c>
      <c r="O1054" s="46">
        <f>[1]ДНХБ!CU$193</f>
        <v>43.097563080000015</v>
      </c>
      <c r="P1054" s="46">
        <f>[1]ДНХБ!ED$193</f>
        <v>108.54201072000004</v>
      </c>
      <c r="Q1054" s="20">
        <f t="shared" si="292"/>
        <v>0</v>
      </c>
      <c r="R1054" s="20">
        <f t="shared" si="293"/>
        <v>0</v>
      </c>
    </row>
    <row r="1055" spans="2:18" s="21" customFormat="1" ht="15" customHeight="1" x14ac:dyDescent="0.25">
      <c r="B1055" s="61"/>
      <c r="C1055" s="55" t="s">
        <v>23</v>
      </c>
      <c r="D1055" s="23" t="s">
        <v>33</v>
      </c>
      <c r="E1055" s="64">
        <f>[1]ДНХБ!W$194</f>
        <v>335</v>
      </c>
      <c r="F1055" s="46">
        <f>[1]ДНХБ!EI$194</f>
        <v>738.49076340000022</v>
      </c>
      <c r="G1055" s="47">
        <f t="shared" si="306"/>
        <v>335</v>
      </c>
      <c r="H1055" s="47">
        <f>[1]ДНХБ!G$194</f>
        <v>43</v>
      </c>
      <c r="I1055" s="47">
        <f>[1]ДНХБ!K$194</f>
        <v>99</v>
      </c>
      <c r="J1055" s="47">
        <f>[1]ДНХБ!O$194</f>
        <v>96</v>
      </c>
      <c r="K1055" s="47">
        <f>[1]ДНХБ!V$194</f>
        <v>97</v>
      </c>
      <c r="L1055" s="46">
        <f t="shared" si="307"/>
        <v>738.49076340000011</v>
      </c>
      <c r="M1055" s="46">
        <f>[1]ДНХБ!BG$194</f>
        <v>94.791351720000009</v>
      </c>
      <c r="N1055" s="46">
        <f>[1]ДНХБ!CA$194</f>
        <v>218.24055396</v>
      </c>
      <c r="O1055" s="46">
        <f>[1]ДНХБ!CU$194</f>
        <v>211.62720383999999</v>
      </c>
      <c r="P1055" s="46">
        <f>[1]ДНХБ!ED$194</f>
        <v>213.83165388000003</v>
      </c>
      <c r="Q1055" s="20">
        <f t="shared" si="292"/>
        <v>0</v>
      </c>
      <c r="R1055" s="20">
        <f t="shared" si="293"/>
        <v>0</v>
      </c>
    </row>
    <row r="1056" spans="2:18" s="21" customFormat="1" ht="15" customHeight="1" x14ac:dyDescent="0.25">
      <c r="B1056" s="61"/>
      <c r="C1056" s="28" t="s">
        <v>36</v>
      </c>
      <c r="D1056" s="29" t="s">
        <v>33</v>
      </c>
      <c r="E1056" s="62">
        <f>E1057+E1058+E1059</f>
        <v>3250</v>
      </c>
      <c r="F1056" s="62">
        <f t="shared" ref="F1056:P1056" si="308">F1057+F1058+F1059</f>
        <v>10071.64464</v>
      </c>
      <c r="G1056" s="62">
        <f t="shared" si="308"/>
        <v>3250</v>
      </c>
      <c r="H1056" s="62">
        <f t="shared" si="308"/>
        <v>818</v>
      </c>
      <c r="I1056" s="62">
        <f t="shared" si="308"/>
        <v>820</v>
      </c>
      <c r="J1056" s="62">
        <f t="shared" si="308"/>
        <v>815</v>
      </c>
      <c r="K1056" s="62">
        <f t="shared" si="308"/>
        <v>797</v>
      </c>
      <c r="L1056" s="62">
        <f t="shared" si="308"/>
        <v>10071.64464</v>
      </c>
      <c r="M1056" s="62">
        <f t="shared" si="308"/>
        <v>2517.9111600000001</v>
      </c>
      <c r="N1056" s="62">
        <f t="shared" si="308"/>
        <v>2517.9111600000001</v>
      </c>
      <c r="O1056" s="62">
        <f t="shared" si="308"/>
        <v>2517.9111600000001</v>
      </c>
      <c r="P1056" s="62">
        <f t="shared" si="308"/>
        <v>2517.9111600000001</v>
      </c>
      <c r="Q1056" s="20">
        <f t="shared" si="292"/>
        <v>0</v>
      </c>
      <c r="R1056" s="20">
        <f t="shared" si="293"/>
        <v>0</v>
      </c>
    </row>
    <row r="1057" spans="2:18" s="21" customFormat="1" ht="15" customHeight="1" x14ac:dyDescent="0.25">
      <c r="B1057" s="61"/>
      <c r="C1057" s="36" t="s">
        <v>37</v>
      </c>
      <c r="D1057" s="23" t="s">
        <v>33</v>
      </c>
      <c r="E1057" s="64">
        <f>[1]ФАП!W$76</f>
        <v>1767</v>
      </c>
      <c r="F1057" s="46">
        <f>[1]ФАП!EP$76</f>
        <v>5440.158418686131</v>
      </c>
      <c r="G1057" s="47">
        <f>SUM(H1057:K1057)</f>
        <v>1767</v>
      </c>
      <c r="H1057" s="47">
        <f>[1]ФАП!G$76</f>
        <v>441</v>
      </c>
      <c r="I1057" s="47">
        <f>[1]ФАП!K$76</f>
        <v>444</v>
      </c>
      <c r="J1057" s="47">
        <f>[1]ФАП!O$76</f>
        <v>440</v>
      </c>
      <c r="K1057" s="47">
        <f>[1]ФАП!V$76</f>
        <v>442</v>
      </c>
      <c r="L1057" s="46">
        <f>M1057+N1057+O1057+P1057</f>
        <v>5440.158418686131</v>
      </c>
      <c r="M1057" s="46">
        <f>[1]ФАП!BN$76</f>
        <v>1360.0396046715327</v>
      </c>
      <c r="N1057" s="46">
        <f>[1]ФАП!CH$76</f>
        <v>1360.0396046715327</v>
      </c>
      <c r="O1057" s="46">
        <f>[1]ФАП!DB$76</f>
        <v>1360.0396046715327</v>
      </c>
      <c r="P1057" s="46">
        <f>[1]ФАП!EK$76</f>
        <v>1360.0396046715327</v>
      </c>
      <c r="Q1057" s="20">
        <f t="shared" si="292"/>
        <v>0</v>
      </c>
      <c r="R1057" s="20">
        <f t="shared" si="293"/>
        <v>0</v>
      </c>
    </row>
    <row r="1058" spans="2:18" s="21" customFormat="1" ht="15" customHeight="1" x14ac:dyDescent="0.25">
      <c r="B1058" s="61"/>
      <c r="C1058" s="36" t="s">
        <v>38</v>
      </c>
      <c r="D1058" s="23" t="s">
        <v>33</v>
      </c>
      <c r="E1058" s="64">
        <f>[1]ФАП!W$77</f>
        <v>1263</v>
      </c>
      <c r="F1058" s="46">
        <f>[1]ФАП!EP$77</f>
        <v>3896.3296782481748</v>
      </c>
      <c r="G1058" s="47">
        <f>SUM(H1058:K1058)</f>
        <v>1263</v>
      </c>
      <c r="H1058" s="47">
        <f>[1]ФАП!G$77</f>
        <v>317</v>
      </c>
      <c r="I1058" s="47">
        <f>[1]ФАП!K$77</f>
        <v>316</v>
      </c>
      <c r="J1058" s="47">
        <f>[1]ФАП!O$77</f>
        <v>315</v>
      </c>
      <c r="K1058" s="47">
        <f>[1]ФАП!V$77</f>
        <v>315</v>
      </c>
      <c r="L1058" s="46">
        <f t="shared" ref="L1058:L1059" si="309">M1058+N1058+O1058+P1058</f>
        <v>3896.3296782481748</v>
      </c>
      <c r="M1058" s="46">
        <f>[1]ФАП!BN$77</f>
        <v>974.0824195620437</v>
      </c>
      <c r="N1058" s="46">
        <f>[1]ФАП!CH$77</f>
        <v>974.0824195620437</v>
      </c>
      <c r="O1058" s="46">
        <f>[1]ФАП!DB$77</f>
        <v>974.0824195620437</v>
      </c>
      <c r="P1058" s="46">
        <f>[1]ФАП!EK$77</f>
        <v>974.0824195620437</v>
      </c>
      <c r="Q1058" s="20">
        <f t="shared" si="292"/>
        <v>0</v>
      </c>
      <c r="R1058" s="20">
        <f t="shared" si="293"/>
        <v>0</v>
      </c>
    </row>
    <row r="1059" spans="2:18" s="21" customFormat="1" ht="15" customHeight="1" x14ac:dyDescent="0.25">
      <c r="B1059" s="61"/>
      <c r="C1059" s="36" t="s">
        <v>39</v>
      </c>
      <c r="D1059" s="23" t="s">
        <v>33</v>
      </c>
      <c r="E1059" s="64">
        <f>[1]ФАП!W$78</f>
        <v>220</v>
      </c>
      <c r="F1059" s="46">
        <f>[1]ФАП!EP$78</f>
        <v>735.15654306569331</v>
      </c>
      <c r="G1059" s="47">
        <f>SUM(H1059:K1059)</f>
        <v>220</v>
      </c>
      <c r="H1059" s="47">
        <f>[1]ФАП!G$78</f>
        <v>60</v>
      </c>
      <c r="I1059" s="47">
        <f>[1]ФАП!K$78</f>
        <v>60</v>
      </c>
      <c r="J1059" s="47">
        <f>[1]ФАП!O$78</f>
        <v>60</v>
      </c>
      <c r="K1059" s="47">
        <f>[1]ФАП!V$78</f>
        <v>40</v>
      </c>
      <c r="L1059" s="46">
        <f t="shared" si="309"/>
        <v>735.15654306569331</v>
      </c>
      <c r="M1059" s="46">
        <f>[1]ФАП!BN$78</f>
        <v>183.78913576642333</v>
      </c>
      <c r="N1059" s="46">
        <f>[1]ФАП!CH$78</f>
        <v>183.78913576642333</v>
      </c>
      <c r="O1059" s="46">
        <f>[1]ФАП!DB$78</f>
        <v>183.78913576642333</v>
      </c>
      <c r="P1059" s="46">
        <f>[1]ФАП!EK$78</f>
        <v>183.78913576642333</v>
      </c>
      <c r="Q1059" s="20">
        <f t="shared" si="292"/>
        <v>0</v>
      </c>
      <c r="R1059" s="20">
        <f t="shared" si="293"/>
        <v>0</v>
      </c>
    </row>
    <row r="1060" spans="2:18" s="21" customFormat="1" ht="15" customHeight="1" x14ac:dyDescent="0.25">
      <c r="B1060" s="61"/>
      <c r="C1060" s="28" t="s">
        <v>40</v>
      </c>
      <c r="D1060" s="29" t="s">
        <v>33</v>
      </c>
      <c r="E1060" s="62">
        <f>SUM(E1061:E1067)</f>
        <v>6666</v>
      </c>
      <c r="F1060" s="62">
        <f t="shared" ref="F1060:P1060" si="310">SUM(F1061:F1067)</f>
        <v>1999.7270439999995</v>
      </c>
      <c r="G1060" s="62">
        <f t="shared" si="310"/>
        <v>6666</v>
      </c>
      <c r="H1060" s="62">
        <f t="shared" si="310"/>
        <v>1441</v>
      </c>
      <c r="I1060" s="62">
        <f t="shared" si="310"/>
        <v>1699</v>
      </c>
      <c r="J1060" s="62">
        <f t="shared" si="310"/>
        <v>1621</v>
      </c>
      <c r="K1060" s="62">
        <f t="shared" si="310"/>
        <v>1905</v>
      </c>
      <c r="L1060" s="62">
        <f t="shared" si="310"/>
        <v>1999.7270439999998</v>
      </c>
      <c r="M1060" s="62">
        <f t="shared" si="310"/>
        <v>433.0886559999999</v>
      </c>
      <c r="N1060" s="62">
        <f t="shared" si="310"/>
        <v>502.79451599999999</v>
      </c>
      <c r="O1060" s="62">
        <f t="shared" si="310"/>
        <v>475.95402399999995</v>
      </c>
      <c r="P1060" s="62">
        <f t="shared" si="310"/>
        <v>587.88984799999992</v>
      </c>
      <c r="Q1060" s="20">
        <f t="shared" si="292"/>
        <v>0</v>
      </c>
      <c r="R1060" s="20">
        <f t="shared" si="293"/>
        <v>0</v>
      </c>
    </row>
    <row r="1061" spans="2:18" s="21" customFormat="1" ht="15" customHeight="1" x14ac:dyDescent="0.25">
      <c r="B1061" s="61"/>
      <c r="C1061" s="37" t="s">
        <v>15</v>
      </c>
      <c r="D1061" s="23" t="s">
        <v>33</v>
      </c>
      <c r="E1061" s="64">
        <f>'[1]разовые без стом'!W$191</f>
        <v>2784</v>
      </c>
      <c r="F1061" s="46">
        <f>'[1]разовые без стом'!EV$191</f>
        <v>1005.5807999999997</v>
      </c>
      <c r="G1061" s="47">
        <f>SUM(H1061:K1061)</f>
        <v>2784</v>
      </c>
      <c r="H1061" s="47">
        <f>'[1]разовые без стом'!G$191</f>
        <v>640</v>
      </c>
      <c r="I1061" s="47">
        <f>'[1]разовые без стом'!K$191</f>
        <v>610</v>
      </c>
      <c r="J1061" s="47">
        <f>'[1]разовые без стом'!O$191</f>
        <v>585</v>
      </c>
      <c r="K1061" s="47">
        <f>'[1]разовые без стом'!V$191</f>
        <v>949</v>
      </c>
      <c r="L1061" s="46">
        <f t="shared" ref="L1061:L1067" si="311">SUM(M1061:P1061)</f>
        <v>1005.5807999999998</v>
      </c>
      <c r="M1061" s="46">
        <f>'[1]разовые без стом'!BP$191</f>
        <v>231.16799999999995</v>
      </c>
      <c r="N1061" s="46">
        <f>'[1]разовые без стом'!CL$191</f>
        <v>220.33199999999999</v>
      </c>
      <c r="O1061" s="46">
        <f>'[1]разовые без стом'!DH$191</f>
        <v>211.30199999999996</v>
      </c>
      <c r="P1061" s="46">
        <f>'[1]разовые без стом'!EQ$191</f>
        <v>342.77879999999993</v>
      </c>
      <c r="Q1061" s="20">
        <f t="shared" si="292"/>
        <v>0</v>
      </c>
      <c r="R1061" s="20">
        <f t="shared" si="293"/>
        <v>0</v>
      </c>
    </row>
    <row r="1062" spans="2:18" s="21" customFormat="1" ht="15" customHeight="1" x14ac:dyDescent="0.25">
      <c r="B1062" s="61"/>
      <c r="C1062" s="37" t="s">
        <v>16</v>
      </c>
      <c r="D1062" s="23" t="s">
        <v>33</v>
      </c>
      <c r="E1062" s="64">
        <f>'[1]разовые без стом'!W$192</f>
        <v>2500</v>
      </c>
      <c r="F1062" s="46">
        <f>'[1]разовые без стом'!EV$192</f>
        <v>598.78</v>
      </c>
      <c r="G1062" s="47">
        <f t="shared" ref="G1062:G1067" si="312">SUM(H1062:K1062)</f>
        <v>2500</v>
      </c>
      <c r="H1062" s="47">
        <f>'[1]разовые без стом'!G$192</f>
        <v>550</v>
      </c>
      <c r="I1062" s="47">
        <f>'[1]разовые без стом'!K$192</f>
        <v>660</v>
      </c>
      <c r="J1062" s="47">
        <f>'[1]разовые без стом'!O$192</f>
        <v>660</v>
      </c>
      <c r="K1062" s="47">
        <f>'[1]разовые без стом'!V$192</f>
        <v>630</v>
      </c>
      <c r="L1062" s="46">
        <f t="shared" si="311"/>
        <v>598.78</v>
      </c>
      <c r="M1062" s="46">
        <f>'[1]разовые без стом'!BP$192</f>
        <v>131.73159999999996</v>
      </c>
      <c r="N1062" s="46">
        <f>'[1]разовые без стом'!CL$192</f>
        <v>158.07792000000001</v>
      </c>
      <c r="O1062" s="46">
        <f>'[1]разовые без стом'!DH$192</f>
        <v>158.07792000000001</v>
      </c>
      <c r="P1062" s="46">
        <f>'[1]разовые без стом'!EQ$192</f>
        <v>150.89256</v>
      </c>
      <c r="Q1062" s="20">
        <f t="shared" si="292"/>
        <v>0</v>
      </c>
      <c r="R1062" s="20">
        <f t="shared" si="293"/>
        <v>0</v>
      </c>
    </row>
    <row r="1063" spans="2:18" s="21" customFormat="1" ht="15" customHeight="1" x14ac:dyDescent="0.25">
      <c r="B1063" s="61"/>
      <c r="C1063" s="37" t="s">
        <v>18</v>
      </c>
      <c r="D1063" s="23" t="s">
        <v>33</v>
      </c>
      <c r="E1063" s="64">
        <f>'[1]разовые без стом'!W$193</f>
        <v>290</v>
      </c>
      <c r="F1063" s="46">
        <f>'[1]разовые без стом'!EV$193</f>
        <v>104.27704</v>
      </c>
      <c r="G1063" s="47">
        <f t="shared" si="312"/>
        <v>290</v>
      </c>
      <c r="H1063" s="47">
        <f>'[1]разовые без стом'!G$193</f>
        <v>61</v>
      </c>
      <c r="I1063" s="47">
        <f>'[1]разовые без стом'!K$193</f>
        <v>100</v>
      </c>
      <c r="J1063" s="47">
        <f>'[1]разовые без стом'!O$193</f>
        <v>84</v>
      </c>
      <c r="K1063" s="47">
        <f>'[1]разовые без стом'!V$193</f>
        <v>45</v>
      </c>
      <c r="L1063" s="46">
        <f t="shared" si="311"/>
        <v>104.27704</v>
      </c>
      <c r="M1063" s="46">
        <f>'[1]разовые без стом'!BP$193</f>
        <v>21.934136000000002</v>
      </c>
      <c r="N1063" s="46">
        <f>'[1]разовые без стом'!CL$193</f>
        <v>35.957599999999999</v>
      </c>
      <c r="O1063" s="46">
        <f>'[1]разовые без стом'!DH$193</f>
        <v>30.204383999999997</v>
      </c>
      <c r="P1063" s="46">
        <f>'[1]разовые без стом'!EQ$193</f>
        <v>16.18092</v>
      </c>
      <c r="Q1063" s="20">
        <f t="shared" si="292"/>
        <v>0</v>
      </c>
      <c r="R1063" s="20">
        <f t="shared" si="293"/>
        <v>0</v>
      </c>
    </row>
    <row r="1064" spans="2:18" s="21" customFormat="1" ht="15" customHeight="1" x14ac:dyDescent="0.25">
      <c r="B1064" s="61"/>
      <c r="C1064" s="37" t="s">
        <v>20</v>
      </c>
      <c r="D1064" s="23" t="s">
        <v>33</v>
      </c>
      <c r="E1064" s="64">
        <f>'[1]разовые без стом'!W$194</f>
        <v>300</v>
      </c>
      <c r="F1064" s="46">
        <f>'[1]разовые без стом'!EV$194</f>
        <v>76.549199999999999</v>
      </c>
      <c r="G1064" s="47">
        <f t="shared" si="312"/>
        <v>300</v>
      </c>
      <c r="H1064" s="47">
        <f>'[1]разовые без стом'!G$194</f>
        <v>75</v>
      </c>
      <c r="I1064" s="47">
        <f>'[1]разовые без стом'!K$194</f>
        <v>75</v>
      </c>
      <c r="J1064" s="47">
        <f>'[1]разовые без стом'!O$194</f>
        <v>75</v>
      </c>
      <c r="K1064" s="47">
        <f>'[1]разовые без стом'!V$194</f>
        <v>75</v>
      </c>
      <c r="L1064" s="46">
        <f t="shared" si="311"/>
        <v>76.549199999999985</v>
      </c>
      <c r="M1064" s="46">
        <f>'[1]разовые без стом'!BP$194</f>
        <v>19.137299999999996</v>
      </c>
      <c r="N1064" s="46">
        <f>'[1]разовые без стом'!CL$194</f>
        <v>19.1373</v>
      </c>
      <c r="O1064" s="46">
        <f>'[1]разовые без стом'!DH$194</f>
        <v>19.1373</v>
      </c>
      <c r="P1064" s="46">
        <f>'[1]разовые без стом'!EQ$194</f>
        <v>19.1373</v>
      </c>
      <c r="Q1064" s="20">
        <f t="shared" si="292"/>
        <v>0</v>
      </c>
      <c r="R1064" s="20">
        <f t="shared" si="293"/>
        <v>0</v>
      </c>
    </row>
    <row r="1065" spans="2:18" s="21" customFormat="1" ht="15" customHeight="1" x14ac:dyDescent="0.25">
      <c r="B1065" s="61"/>
      <c r="C1065" s="37" t="s">
        <v>41</v>
      </c>
      <c r="D1065" s="23" t="s">
        <v>33</v>
      </c>
      <c r="E1065" s="64">
        <f>'[1]разовые без стом'!W$195</f>
        <v>239</v>
      </c>
      <c r="F1065" s="46">
        <f>'[1]разовые без стом'!EV$195</f>
        <v>79.909171999999998</v>
      </c>
      <c r="G1065" s="47">
        <f t="shared" si="312"/>
        <v>239</v>
      </c>
      <c r="H1065" s="47">
        <f>'[1]разовые без стом'!G$195</f>
        <v>15</v>
      </c>
      <c r="I1065" s="47">
        <f>'[1]разовые без стом'!K$195</f>
        <v>80</v>
      </c>
      <c r="J1065" s="47">
        <f>'[1]разовые без стом'!O$195</f>
        <v>43</v>
      </c>
      <c r="K1065" s="47">
        <f>'[1]разовые без стом'!V$195</f>
        <v>101</v>
      </c>
      <c r="L1065" s="46">
        <f t="shared" si="311"/>
        <v>79.909171999999984</v>
      </c>
      <c r="M1065" s="46">
        <f>'[1]разовые без стом'!BP$195</f>
        <v>5.0152199999999976</v>
      </c>
      <c r="N1065" s="46">
        <f>'[1]разовые без стом'!CL$195</f>
        <v>26.747839999999997</v>
      </c>
      <c r="O1065" s="46">
        <f>'[1]разовые без стом'!DH$195</f>
        <v>14.376963999999996</v>
      </c>
      <c r="P1065" s="46">
        <f>'[1]разовые без стом'!EQ$195</f>
        <v>33.769147999999987</v>
      </c>
      <c r="Q1065" s="20">
        <f t="shared" si="292"/>
        <v>0</v>
      </c>
      <c r="R1065" s="20">
        <f t="shared" si="293"/>
        <v>0</v>
      </c>
    </row>
    <row r="1066" spans="2:18" s="21" customFormat="1" ht="15" customHeight="1" x14ac:dyDescent="0.25">
      <c r="B1066" s="61"/>
      <c r="C1066" s="37" t="s">
        <v>22</v>
      </c>
      <c r="D1066" s="23" t="s">
        <v>33</v>
      </c>
      <c r="E1066" s="64">
        <f>'[1]разовые без стом'!W$196</f>
        <v>287</v>
      </c>
      <c r="F1066" s="46">
        <f>'[1]разовые без стом'!EV$196</f>
        <v>59.048527999999997</v>
      </c>
      <c r="G1066" s="47">
        <f t="shared" si="312"/>
        <v>287</v>
      </c>
      <c r="H1066" s="47">
        <f>'[1]разовые без стом'!G$196</f>
        <v>55</v>
      </c>
      <c r="I1066" s="47">
        <f>'[1]разовые без стом'!K$196</f>
        <v>88</v>
      </c>
      <c r="J1066" s="47">
        <f>'[1]разовые без стом'!O$196</f>
        <v>84</v>
      </c>
      <c r="K1066" s="47">
        <f>'[1]разовые без стом'!V$196</f>
        <v>60</v>
      </c>
      <c r="L1066" s="46">
        <f t="shared" si="311"/>
        <v>59.048527999999997</v>
      </c>
      <c r="M1066" s="46">
        <f>'[1]разовые без стом'!BP$196</f>
        <v>11.315919999999998</v>
      </c>
      <c r="N1066" s="46">
        <f>'[1]разовые без стом'!CL$196</f>
        <v>18.105471999999999</v>
      </c>
      <c r="O1066" s="46">
        <f>'[1]разовые без стом'!DH$196</f>
        <v>17.282496000000002</v>
      </c>
      <c r="P1066" s="46">
        <f>'[1]разовые без стом'!EQ$196</f>
        <v>12.344639999999998</v>
      </c>
      <c r="Q1066" s="20">
        <f t="shared" si="292"/>
        <v>0</v>
      </c>
      <c r="R1066" s="20">
        <f t="shared" si="293"/>
        <v>0</v>
      </c>
    </row>
    <row r="1067" spans="2:18" s="21" customFormat="1" ht="15" customHeight="1" x14ac:dyDescent="0.25">
      <c r="B1067" s="61"/>
      <c r="C1067" s="37" t="s">
        <v>23</v>
      </c>
      <c r="D1067" s="23" t="s">
        <v>33</v>
      </c>
      <c r="E1067" s="64">
        <f>'[1]разовые без стом'!W$197</f>
        <v>266</v>
      </c>
      <c r="F1067" s="46">
        <f>'[1]разовые без стом'!EV$197</f>
        <v>75.582303999999993</v>
      </c>
      <c r="G1067" s="47">
        <f t="shared" si="312"/>
        <v>266</v>
      </c>
      <c r="H1067" s="47">
        <f>'[1]разовые без стом'!G$197</f>
        <v>45</v>
      </c>
      <c r="I1067" s="47">
        <f>'[1]разовые без стом'!K$197</f>
        <v>86</v>
      </c>
      <c r="J1067" s="47">
        <f>'[1]разовые без стом'!O$197</f>
        <v>90</v>
      </c>
      <c r="K1067" s="47">
        <f>'[1]разовые без стом'!V$197</f>
        <v>45</v>
      </c>
      <c r="L1067" s="46">
        <f t="shared" si="311"/>
        <v>75.582303999999993</v>
      </c>
      <c r="M1067" s="46">
        <f>'[1]разовые без стом'!BP$197</f>
        <v>12.786479999999999</v>
      </c>
      <c r="N1067" s="46">
        <f>'[1]разовые без стом'!CL$197</f>
        <v>24.436384</v>
      </c>
      <c r="O1067" s="46">
        <f>'[1]разовые без стом'!DH$197</f>
        <v>25.572959999999998</v>
      </c>
      <c r="P1067" s="46">
        <f>'[1]разовые без стом'!EQ$197</f>
        <v>12.786479999999999</v>
      </c>
      <c r="Q1067" s="20">
        <f t="shared" si="292"/>
        <v>0</v>
      </c>
      <c r="R1067" s="20">
        <f t="shared" si="293"/>
        <v>0</v>
      </c>
    </row>
    <row r="1068" spans="2:18" s="21" customFormat="1" ht="15" customHeight="1" x14ac:dyDescent="0.25">
      <c r="B1068" s="61"/>
      <c r="C1068" s="28" t="s">
        <v>42</v>
      </c>
      <c r="D1068" s="29" t="s">
        <v>33</v>
      </c>
      <c r="E1068" s="62">
        <f>SUM(E1069:E1075)</f>
        <v>1797</v>
      </c>
      <c r="F1068" s="62">
        <f t="shared" ref="F1068:P1068" si="313">SUM(F1069:F1075)</f>
        <v>222.739272</v>
      </c>
      <c r="G1068" s="62">
        <f t="shared" si="313"/>
        <v>1797</v>
      </c>
      <c r="H1068" s="62">
        <f t="shared" si="313"/>
        <v>378</v>
      </c>
      <c r="I1068" s="62">
        <f t="shared" si="313"/>
        <v>395</v>
      </c>
      <c r="J1068" s="62">
        <f t="shared" si="313"/>
        <v>668</v>
      </c>
      <c r="K1068" s="62">
        <f t="shared" si="313"/>
        <v>356</v>
      </c>
      <c r="L1068" s="62">
        <f t="shared" si="313"/>
        <v>222.739272</v>
      </c>
      <c r="M1068" s="62">
        <f t="shared" si="313"/>
        <v>46.646304000000001</v>
      </c>
      <c r="N1068" s="62">
        <f t="shared" si="313"/>
        <v>49.844951999999999</v>
      </c>
      <c r="O1068" s="62">
        <f t="shared" si="313"/>
        <v>82.609691999999995</v>
      </c>
      <c r="P1068" s="62">
        <f t="shared" si="313"/>
        <v>43.638324000000004</v>
      </c>
      <c r="Q1068" s="20">
        <f t="shared" si="292"/>
        <v>0</v>
      </c>
      <c r="R1068" s="20">
        <f t="shared" si="293"/>
        <v>0</v>
      </c>
    </row>
    <row r="1069" spans="2:18" s="21" customFormat="1" ht="15" customHeight="1" x14ac:dyDescent="0.25">
      <c r="B1069" s="61"/>
      <c r="C1069" s="35" t="s">
        <v>16</v>
      </c>
      <c r="D1069" s="23" t="s">
        <v>33</v>
      </c>
      <c r="E1069" s="64">
        <f>[1]иные!W$170</f>
        <v>635</v>
      </c>
      <c r="F1069" s="46">
        <f>[1]иные!EK$170</f>
        <v>65.181479999999993</v>
      </c>
      <c r="G1069" s="47">
        <f>SUM(H1069:K1069)</f>
        <v>635</v>
      </c>
      <c r="H1069" s="47">
        <f>[1]иные!G$170</f>
        <v>158</v>
      </c>
      <c r="I1069" s="47">
        <f>[1]иные!K$170</f>
        <v>145</v>
      </c>
      <c r="J1069" s="47">
        <f>[1]иные!O$170</f>
        <v>209</v>
      </c>
      <c r="K1069" s="47">
        <f>[1]иные!V$170</f>
        <v>123</v>
      </c>
      <c r="L1069" s="46">
        <f>SUM(M1069:P1069)</f>
        <v>65.181480000000008</v>
      </c>
      <c r="M1069" s="46">
        <f>[1]иные!BI$170</f>
        <v>16.218384</v>
      </c>
      <c r="N1069" s="46">
        <f>[1]иные!CC$170</f>
        <v>14.883960000000002</v>
      </c>
      <c r="O1069" s="46">
        <f>[1]иные!CW$170</f>
        <v>21.453431999999999</v>
      </c>
      <c r="P1069" s="46">
        <f>[1]иные!EF$170</f>
        <v>12.625704000000002</v>
      </c>
      <c r="Q1069" s="20">
        <f t="shared" si="292"/>
        <v>0</v>
      </c>
      <c r="R1069" s="20">
        <f t="shared" si="293"/>
        <v>0</v>
      </c>
    </row>
    <row r="1070" spans="2:18" s="21" customFormat="1" ht="15" customHeight="1" x14ac:dyDescent="0.25">
      <c r="B1070" s="61"/>
      <c r="C1070" s="35" t="s">
        <v>15</v>
      </c>
      <c r="D1070" s="23" t="s">
        <v>33</v>
      </c>
      <c r="E1070" s="64">
        <f>[1]иные!W$171</f>
        <v>393</v>
      </c>
      <c r="F1070" s="46">
        <f>[1]иные!EK$171</f>
        <v>60.836400000000012</v>
      </c>
      <c r="G1070" s="47">
        <f t="shared" ref="G1070:G1075" si="314">SUM(H1070:K1070)</f>
        <v>393</v>
      </c>
      <c r="H1070" s="47">
        <f>[1]иные!G$171</f>
        <v>84</v>
      </c>
      <c r="I1070" s="47">
        <f>[1]иные!K$171</f>
        <v>106</v>
      </c>
      <c r="J1070" s="47">
        <f>[1]иные!O$171</f>
        <v>134</v>
      </c>
      <c r="K1070" s="47">
        <f>[1]иные!V$171</f>
        <v>69</v>
      </c>
      <c r="L1070" s="46">
        <f t="shared" ref="L1070:L1075" si="315">SUM(M1070:P1070)</f>
        <v>60.836399999999998</v>
      </c>
      <c r="M1070" s="46">
        <f>[1]иные!BI$171</f>
        <v>13.0032</v>
      </c>
      <c r="N1070" s="46">
        <f>[1]иные!CC$171</f>
        <v>16.408799999999999</v>
      </c>
      <c r="O1070" s="46">
        <f>[1]иные!CW$171</f>
        <v>20.743199999999998</v>
      </c>
      <c r="P1070" s="46">
        <f>[1]иные!EF$171</f>
        <v>10.681200000000002</v>
      </c>
      <c r="Q1070" s="20">
        <f t="shared" si="292"/>
        <v>0</v>
      </c>
      <c r="R1070" s="20">
        <f t="shared" si="293"/>
        <v>0</v>
      </c>
    </row>
    <row r="1071" spans="2:18" s="21" customFormat="1" ht="15" customHeight="1" x14ac:dyDescent="0.25">
      <c r="B1071" s="61"/>
      <c r="C1071" s="35" t="s">
        <v>21</v>
      </c>
      <c r="D1071" s="23" t="s">
        <v>33</v>
      </c>
      <c r="E1071" s="64">
        <f>[1]иные!W$172</f>
        <v>171</v>
      </c>
      <c r="F1071" s="46">
        <f>[1]иные!EK$172</f>
        <v>24.502932000000001</v>
      </c>
      <c r="G1071" s="47">
        <f t="shared" si="314"/>
        <v>171</v>
      </c>
      <c r="H1071" s="47">
        <f>[1]иные!G$172</f>
        <v>36</v>
      </c>
      <c r="I1071" s="47">
        <f>[1]иные!K$172</f>
        <v>40</v>
      </c>
      <c r="J1071" s="47">
        <f>[1]иные!O$172</f>
        <v>59</v>
      </c>
      <c r="K1071" s="47">
        <f>[1]иные!V$172</f>
        <v>36</v>
      </c>
      <c r="L1071" s="46">
        <f t="shared" si="315"/>
        <v>24.502932000000001</v>
      </c>
      <c r="M1071" s="46">
        <f>[1]иные!BI$172</f>
        <v>5.158512</v>
      </c>
      <c r="N1071" s="46">
        <f>[1]иные!CC$172</f>
        <v>5.7316799999999999</v>
      </c>
      <c r="O1071" s="46">
        <f>[1]иные!CW$172</f>
        <v>8.4542279999999987</v>
      </c>
      <c r="P1071" s="46">
        <f>[1]иные!EF$172</f>
        <v>5.158512</v>
      </c>
      <c r="Q1071" s="20">
        <f t="shared" si="292"/>
        <v>0</v>
      </c>
      <c r="R1071" s="20">
        <f t="shared" si="293"/>
        <v>0</v>
      </c>
    </row>
    <row r="1072" spans="2:18" s="21" customFormat="1" ht="15" customHeight="1" x14ac:dyDescent="0.25">
      <c r="B1072" s="61"/>
      <c r="C1072" s="35" t="s">
        <v>20</v>
      </c>
      <c r="D1072" s="23" t="s">
        <v>33</v>
      </c>
      <c r="E1072" s="64">
        <f>[1]иные!W$173</f>
        <v>93</v>
      </c>
      <c r="F1072" s="46">
        <f>[1]иные!EK$173</f>
        <v>10.170107999999999</v>
      </c>
      <c r="G1072" s="47">
        <f t="shared" si="314"/>
        <v>93</v>
      </c>
      <c r="H1072" s="47">
        <f>[1]иные!G$173</f>
        <v>0</v>
      </c>
      <c r="I1072" s="47">
        <f>[1]иные!K$173</f>
        <v>0</v>
      </c>
      <c r="J1072" s="47">
        <f>[1]иные!O$173</f>
        <v>60</v>
      </c>
      <c r="K1072" s="47">
        <f>[1]иные!V$173</f>
        <v>33</v>
      </c>
      <c r="L1072" s="46">
        <f t="shared" si="315"/>
        <v>10.170107999999999</v>
      </c>
      <c r="M1072" s="46">
        <f>[1]иные!BI$173</f>
        <v>0</v>
      </c>
      <c r="N1072" s="46">
        <f>[1]иные!CC$173</f>
        <v>0</v>
      </c>
      <c r="O1072" s="46">
        <f>[1]иные!CW$173</f>
        <v>6.5613599999999996</v>
      </c>
      <c r="P1072" s="46">
        <f>[1]иные!EF$173</f>
        <v>3.6087479999999998</v>
      </c>
      <c r="Q1072" s="20">
        <f t="shared" si="292"/>
        <v>0</v>
      </c>
      <c r="R1072" s="20">
        <f t="shared" si="293"/>
        <v>0</v>
      </c>
    </row>
    <row r="1073" spans="2:18" s="21" customFormat="1" ht="15" customHeight="1" x14ac:dyDescent="0.25">
      <c r="B1073" s="61"/>
      <c r="C1073" s="35" t="s">
        <v>22</v>
      </c>
      <c r="D1073" s="23" t="s">
        <v>33</v>
      </c>
      <c r="E1073" s="64">
        <f>[1]иные!W$174</f>
        <v>151</v>
      </c>
      <c r="F1073" s="46">
        <f>[1]иные!EK$174</f>
        <v>13.314575999999999</v>
      </c>
      <c r="G1073" s="47">
        <f t="shared" si="314"/>
        <v>151</v>
      </c>
      <c r="H1073" s="47">
        <f>[1]иные!G$174</f>
        <v>32</v>
      </c>
      <c r="I1073" s="47">
        <f>[1]иные!K$174</f>
        <v>30</v>
      </c>
      <c r="J1073" s="47">
        <f>[1]иные!O$174</f>
        <v>60</v>
      </c>
      <c r="K1073" s="47">
        <f>[1]иные!V$174</f>
        <v>29</v>
      </c>
      <c r="L1073" s="46">
        <f t="shared" si="315"/>
        <v>13.314576000000001</v>
      </c>
      <c r="M1073" s="46">
        <f>[1]иные!BI$174</f>
        <v>2.8216320000000001</v>
      </c>
      <c r="N1073" s="46">
        <f>[1]иные!CC$174</f>
        <v>2.6452800000000001</v>
      </c>
      <c r="O1073" s="46">
        <f>[1]иные!CW$174</f>
        <v>5.2905600000000002</v>
      </c>
      <c r="P1073" s="46">
        <f>[1]иные!EF$174</f>
        <v>2.5571040000000007</v>
      </c>
      <c r="Q1073" s="20">
        <f t="shared" ref="Q1073:Q1138" si="316">E1073-G1073</f>
        <v>0</v>
      </c>
      <c r="R1073" s="20">
        <f t="shared" ref="R1073:R1137" si="317">F1073-L1073</f>
        <v>0</v>
      </c>
    </row>
    <row r="1074" spans="2:18" s="21" customFormat="1" ht="15" customHeight="1" x14ac:dyDescent="0.25">
      <c r="B1074" s="61"/>
      <c r="C1074" s="35" t="s">
        <v>18</v>
      </c>
      <c r="D1074" s="23" t="s">
        <v>33</v>
      </c>
      <c r="E1074" s="64">
        <f>[1]иные!W$175</f>
        <v>174</v>
      </c>
      <c r="F1074" s="46">
        <f>[1]иные!EK$175</f>
        <v>26.814096000000003</v>
      </c>
      <c r="G1074" s="47">
        <f t="shared" si="314"/>
        <v>174</v>
      </c>
      <c r="H1074" s="47">
        <f>[1]иные!G$175</f>
        <v>36</v>
      </c>
      <c r="I1074" s="47">
        <f>[1]иные!K$175</f>
        <v>36</v>
      </c>
      <c r="J1074" s="47">
        <f>[1]иные!O$175</f>
        <v>72</v>
      </c>
      <c r="K1074" s="47">
        <f>[1]иные!V$175</f>
        <v>30</v>
      </c>
      <c r="L1074" s="46">
        <f t="shared" si="315"/>
        <v>26.814095999999999</v>
      </c>
      <c r="M1074" s="46">
        <f>[1]иные!BI$175</f>
        <v>5.5477439999999998</v>
      </c>
      <c r="N1074" s="46">
        <f>[1]иные!CC$175</f>
        <v>5.5477439999999998</v>
      </c>
      <c r="O1074" s="46">
        <f>[1]иные!CW$175</f>
        <v>11.095488</v>
      </c>
      <c r="P1074" s="46">
        <f>[1]иные!EF$175</f>
        <v>4.6231200000000001</v>
      </c>
      <c r="Q1074" s="20">
        <f t="shared" si="316"/>
        <v>0</v>
      </c>
      <c r="R1074" s="20">
        <f t="shared" si="317"/>
        <v>0</v>
      </c>
    </row>
    <row r="1075" spans="2:18" s="21" customFormat="1" ht="15" customHeight="1" x14ac:dyDescent="0.25">
      <c r="B1075" s="61"/>
      <c r="C1075" s="35" t="s">
        <v>23</v>
      </c>
      <c r="D1075" s="23" t="s">
        <v>33</v>
      </c>
      <c r="E1075" s="64">
        <f>[1]иные!W$176</f>
        <v>180</v>
      </c>
      <c r="F1075" s="46">
        <f>[1]иные!EK$176</f>
        <v>21.919679999999996</v>
      </c>
      <c r="G1075" s="47">
        <f t="shared" si="314"/>
        <v>180</v>
      </c>
      <c r="H1075" s="47">
        <f>[1]иные!G$176</f>
        <v>32</v>
      </c>
      <c r="I1075" s="47">
        <f>[1]иные!K$176</f>
        <v>38</v>
      </c>
      <c r="J1075" s="47">
        <f>[1]иные!O$176</f>
        <v>74</v>
      </c>
      <c r="K1075" s="47">
        <f>[1]иные!V$176</f>
        <v>36</v>
      </c>
      <c r="L1075" s="46">
        <f t="shared" si="315"/>
        <v>21.919679999999996</v>
      </c>
      <c r="M1075" s="46">
        <f>[1]иные!BI$176</f>
        <v>3.8968319999999999</v>
      </c>
      <c r="N1075" s="46">
        <f>[1]иные!CC$176</f>
        <v>4.6274879999999996</v>
      </c>
      <c r="O1075" s="46">
        <f>[1]иные!CW$176</f>
        <v>9.0114239999999981</v>
      </c>
      <c r="P1075" s="46">
        <f>[1]иные!EF$176</f>
        <v>4.3839359999999994</v>
      </c>
      <c r="Q1075" s="20">
        <f t="shared" si="316"/>
        <v>0</v>
      </c>
      <c r="R1075" s="20">
        <f t="shared" si="317"/>
        <v>0</v>
      </c>
    </row>
    <row r="1076" spans="2:18" s="21" customFormat="1" ht="15" customHeight="1" x14ac:dyDescent="0.25">
      <c r="B1076" s="61"/>
      <c r="C1076" s="28" t="s">
        <v>43</v>
      </c>
      <c r="D1076" s="29" t="s">
        <v>33</v>
      </c>
      <c r="E1076" s="62">
        <f>E1077+E1078</f>
        <v>98</v>
      </c>
      <c r="F1076" s="62">
        <f t="shared" ref="F1076:P1076" si="318">F1077+F1078</f>
        <v>70.77337344</v>
      </c>
      <c r="G1076" s="62">
        <f t="shared" si="318"/>
        <v>98</v>
      </c>
      <c r="H1076" s="62">
        <f t="shared" si="318"/>
        <v>15</v>
      </c>
      <c r="I1076" s="62">
        <f t="shared" si="318"/>
        <v>15</v>
      </c>
      <c r="J1076" s="62">
        <f t="shared" si="318"/>
        <v>15</v>
      </c>
      <c r="K1076" s="62">
        <f t="shared" si="318"/>
        <v>53</v>
      </c>
      <c r="L1076" s="62">
        <f t="shared" si="318"/>
        <v>70.77337344</v>
      </c>
      <c r="M1076" s="62">
        <f t="shared" si="318"/>
        <v>10.77981696</v>
      </c>
      <c r="N1076" s="62">
        <f t="shared" si="318"/>
        <v>10.77981696</v>
      </c>
      <c r="O1076" s="62">
        <f t="shared" si="318"/>
        <v>10.77981696</v>
      </c>
      <c r="P1076" s="62">
        <f t="shared" si="318"/>
        <v>38.433922559999999</v>
      </c>
      <c r="Q1076" s="20">
        <f t="shared" si="316"/>
        <v>0</v>
      </c>
      <c r="R1076" s="20">
        <f t="shared" si="317"/>
        <v>0</v>
      </c>
    </row>
    <row r="1077" spans="2:18" s="21" customFormat="1" ht="15" customHeight="1" x14ac:dyDescent="0.25">
      <c r="B1077" s="61"/>
      <c r="C1077" s="37" t="s">
        <v>44</v>
      </c>
      <c r="D1077" s="23" t="s">
        <v>33</v>
      </c>
      <c r="E1077" s="64">
        <f>'[1]проф.пос. по стом. '!W$55</f>
        <v>49</v>
      </c>
      <c r="F1077" s="46">
        <f>'[1]проф.пос. по стом. '!FB$55</f>
        <v>36.249776639999993</v>
      </c>
      <c r="G1077" s="47">
        <f>SUM(H1077:K1077)</f>
        <v>49</v>
      </c>
      <c r="H1077" s="47">
        <f>'[1]проф.пос. по стом. '!G$55</f>
        <v>6</v>
      </c>
      <c r="I1077" s="47">
        <f>'[1]проф.пос. по стом. '!K$55</f>
        <v>6</v>
      </c>
      <c r="J1077" s="47">
        <f>'[1]проф.пос. по стом. '!O$55</f>
        <v>6</v>
      </c>
      <c r="K1077" s="47">
        <f>'[1]проф.пос. по стом. '!V$55</f>
        <v>31</v>
      </c>
      <c r="L1077" s="46">
        <f t="shared" ref="L1077:L1084" si="319">SUM(M1077:P1077)</f>
        <v>36.24977664</v>
      </c>
      <c r="M1077" s="46">
        <f>'[1]проф.пос. по стом. '!BZ$55</f>
        <v>4.4387481599999994</v>
      </c>
      <c r="N1077" s="46">
        <f>'[1]проф.пос. по стом. '!CT$55</f>
        <v>4.4387481599999994</v>
      </c>
      <c r="O1077" s="46">
        <f>'[1]проф.пос. по стом. '!DN$55</f>
        <v>4.4387481599999994</v>
      </c>
      <c r="P1077" s="46">
        <f>'[1]проф.пос. по стом. '!EW$55</f>
        <v>22.933532160000002</v>
      </c>
      <c r="Q1077" s="20">
        <f t="shared" si="316"/>
        <v>0</v>
      </c>
      <c r="R1077" s="20">
        <f t="shared" si="317"/>
        <v>0</v>
      </c>
    </row>
    <row r="1078" spans="2:18" s="21" customFormat="1" ht="15" customHeight="1" x14ac:dyDescent="0.25">
      <c r="B1078" s="61"/>
      <c r="C1078" s="37" t="s">
        <v>45</v>
      </c>
      <c r="D1078" s="23" t="s">
        <v>33</v>
      </c>
      <c r="E1078" s="64">
        <f>'[1]проф.пос. по стом. '!W$56</f>
        <v>49</v>
      </c>
      <c r="F1078" s="46">
        <f>'[1]проф.пос. по стом. '!FB$56</f>
        <v>34.5235968</v>
      </c>
      <c r="G1078" s="47">
        <f>SUM(H1078:K1078)</f>
        <v>49</v>
      </c>
      <c r="H1078" s="47">
        <f>'[1]проф.пос. по стом. '!G$56</f>
        <v>9</v>
      </c>
      <c r="I1078" s="47">
        <f>'[1]проф.пос. по стом. '!K$56</f>
        <v>9</v>
      </c>
      <c r="J1078" s="47">
        <f>'[1]проф.пос. по стом. '!O$56</f>
        <v>9</v>
      </c>
      <c r="K1078" s="47">
        <f>'[1]проф.пос. по стом. '!V$56</f>
        <v>22</v>
      </c>
      <c r="L1078" s="46">
        <f t="shared" si="319"/>
        <v>34.5235968</v>
      </c>
      <c r="M1078" s="46">
        <f>'[1]проф.пос. по стом. '!BZ$56</f>
        <v>6.3410688000000004</v>
      </c>
      <c r="N1078" s="46">
        <f>'[1]проф.пос. по стом. '!CT$56</f>
        <v>6.3410688000000004</v>
      </c>
      <c r="O1078" s="46">
        <f>'[1]проф.пос. по стом. '!DN$56</f>
        <v>6.3410688000000004</v>
      </c>
      <c r="P1078" s="46">
        <f>'[1]проф.пос. по стом. '!EW$56</f>
        <v>15.500390399999999</v>
      </c>
      <c r="Q1078" s="20">
        <f t="shared" si="316"/>
        <v>0</v>
      </c>
      <c r="R1078" s="20">
        <f t="shared" si="317"/>
        <v>0</v>
      </c>
    </row>
    <row r="1079" spans="2:18" s="21" customFormat="1" ht="15" customHeight="1" x14ac:dyDescent="0.25">
      <c r="B1079" s="61"/>
      <c r="C1079" s="28" t="s">
        <v>46</v>
      </c>
      <c r="D1079" s="29" t="s">
        <v>33</v>
      </c>
      <c r="E1079" s="62">
        <f>'[2]ПМО взр'!BG$1255</f>
        <v>481</v>
      </c>
      <c r="F1079" s="33">
        <f>'[2]ПМО взр'!NZ$1255</f>
        <v>1498.9479399999998</v>
      </c>
      <c r="G1079" s="48">
        <f>H1079+I1079+J1079+K1079</f>
        <v>481</v>
      </c>
      <c r="H1079" s="48">
        <f>'[2]ПМО взр'!N$1255</f>
        <v>32</v>
      </c>
      <c r="I1079" s="48">
        <f>'[2]ПМО взр'!Z$1255</f>
        <v>254</v>
      </c>
      <c r="J1079" s="48">
        <f>'[2]ПМО взр'!AL$1255</f>
        <v>195</v>
      </c>
      <c r="K1079" s="48">
        <f>'[2]ПМО взр'!BD$1255</f>
        <v>0</v>
      </c>
      <c r="L1079" s="33">
        <f t="shared" si="319"/>
        <v>1498.9479399999998</v>
      </c>
      <c r="M1079" s="33">
        <f>'[2]ПМО взр'!FI$1255</f>
        <v>91.327679999999987</v>
      </c>
      <c r="N1079" s="33">
        <f>'[2]ПМО взр'!HQ$1255</f>
        <v>763.55595999999991</v>
      </c>
      <c r="O1079" s="33">
        <f>'[2]ПМО взр'!JY$1255</f>
        <v>644.06429999999989</v>
      </c>
      <c r="P1079" s="33">
        <f>'[2]ПМО взр'!NK$1255</f>
        <v>0</v>
      </c>
      <c r="Q1079" s="20">
        <f t="shared" si="316"/>
        <v>0</v>
      </c>
      <c r="R1079" s="20">
        <f t="shared" si="317"/>
        <v>0</v>
      </c>
    </row>
    <row r="1080" spans="2:18" s="21" customFormat="1" ht="15" customHeight="1" x14ac:dyDescent="0.25">
      <c r="B1080" s="61"/>
      <c r="C1080" s="28" t="s">
        <v>47</v>
      </c>
      <c r="D1080" s="29" t="s">
        <v>33</v>
      </c>
      <c r="E1080" s="62">
        <f>'[2]Проф.МО дети  '!V$491</f>
        <v>1197</v>
      </c>
      <c r="F1080" s="33">
        <f>'[2]Проф.МО дети  '!ED$491</f>
        <v>3820.3016336849892</v>
      </c>
      <c r="G1080" s="71">
        <f t="shared" ref="G1080:G1086" si="320">H1080+I1080+J1080+K1080</f>
        <v>1197</v>
      </c>
      <c r="H1080" s="48">
        <f>'[2]Проф.МО дети  '!G$491</f>
        <v>99</v>
      </c>
      <c r="I1080" s="48">
        <f>'[2]Проф.МО дети  '!K$491</f>
        <v>161</v>
      </c>
      <c r="J1080" s="48">
        <f>'[2]Проф.МО дети  '!O$491</f>
        <v>612</v>
      </c>
      <c r="K1080" s="48">
        <f>'[2]Проф.МО дети  '!U$491</f>
        <v>325</v>
      </c>
      <c r="L1080" s="33">
        <f t="shared" si="319"/>
        <v>3820.3016336849892</v>
      </c>
      <c r="M1080" s="33">
        <f>'[2]Проф.МО дети  '!BG$491</f>
        <v>256.32624571938493</v>
      </c>
      <c r="N1080" s="33">
        <f>'[2]Проф.МО дети  '!CA$491</f>
        <v>406.11664188019472</v>
      </c>
      <c r="O1080" s="33">
        <f>'[2]Проф.МО дети  '!CU$491</f>
        <v>1801.9298324744634</v>
      </c>
      <c r="P1080" s="33">
        <f>'[2]Проф.МО дети  '!DY$491</f>
        <v>1355.928913610946</v>
      </c>
      <c r="Q1080" s="20">
        <f t="shared" si="316"/>
        <v>0</v>
      </c>
      <c r="R1080" s="20">
        <f t="shared" si="317"/>
        <v>0</v>
      </c>
    </row>
    <row r="1081" spans="2:18" s="21" customFormat="1" ht="15" customHeight="1" x14ac:dyDescent="0.25">
      <c r="B1081" s="61"/>
      <c r="C1081" s="28" t="s">
        <v>48</v>
      </c>
      <c r="D1081" s="29" t="s">
        <v>33</v>
      </c>
      <c r="E1081" s="62">
        <f>'[2]ДДС ТЖС'!V$113</f>
        <v>30</v>
      </c>
      <c r="F1081" s="33">
        <f>'[2]ДДС ТЖС'!EF$113</f>
        <v>309.56104228800001</v>
      </c>
      <c r="G1081" s="71">
        <f t="shared" si="320"/>
        <v>30</v>
      </c>
      <c r="H1081" s="48">
        <f>'[2]ДДС ТЖС'!G$113</f>
        <v>0</v>
      </c>
      <c r="I1081" s="48">
        <f>'[2]ДДС ТЖС'!K$113</f>
        <v>0</v>
      </c>
      <c r="J1081" s="48">
        <f>'[2]ДДС ТЖС'!O$113</f>
        <v>30</v>
      </c>
      <c r="K1081" s="48">
        <f>'[2]ДДС ТЖС'!U$113</f>
        <v>0</v>
      </c>
      <c r="L1081" s="33">
        <f t="shared" si="319"/>
        <v>309.56104228800001</v>
      </c>
      <c r="M1081" s="33">
        <f>'[2]ДДС ТЖС'!BI$113</f>
        <v>0</v>
      </c>
      <c r="N1081" s="33">
        <f>'[2]ДДС ТЖС'!CC$113</f>
        <v>0</v>
      </c>
      <c r="O1081" s="33">
        <f>'[2]ДДС ТЖС'!CW$113</f>
        <v>309.56104228800001</v>
      </c>
      <c r="P1081" s="33">
        <f>'[2]ДДС ТЖС'!EA$113</f>
        <v>0</v>
      </c>
      <c r="Q1081" s="20">
        <f t="shared" si="316"/>
        <v>0</v>
      </c>
      <c r="R1081" s="20">
        <f t="shared" si="317"/>
        <v>0</v>
      </c>
    </row>
    <row r="1082" spans="2:18" s="21" customFormat="1" ht="15" customHeight="1" x14ac:dyDescent="0.25">
      <c r="B1082" s="61"/>
      <c r="C1082" s="28" t="s">
        <v>49</v>
      </c>
      <c r="D1082" s="29" t="s">
        <v>33</v>
      </c>
      <c r="E1082" s="62">
        <f>'[2]ДДС опека'!V$112</f>
        <v>62</v>
      </c>
      <c r="F1082" s="33">
        <f>'[2]ДДС опека'!EH$112</f>
        <v>669.09357379520009</v>
      </c>
      <c r="G1082" s="71">
        <f t="shared" si="320"/>
        <v>62</v>
      </c>
      <c r="H1082" s="48">
        <f>'[2]ДДС опека'!G$112</f>
        <v>0</v>
      </c>
      <c r="I1082" s="48">
        <f>'[2]ДДС опека'!K$112</f>
        <v>0</v>
      </c>
      <c r="J1082" s="48">
        <f>'[2]ДДС опека'!O$112</f>
        <v>62</v>
      </c>
      <c r="K1082" s="48">
        <f>'[2]ДДС опека'!U$112</f>
        <v>0</v>
      </c>
      <c r="L1082" s="33">
        <f t="shared" si="319"/>
        <v>669.09357379520009</v>
      </c>
      <c r="M1082" s="33">
        <f>'[2]ДДС опека'!BI$112</f>
        <v>0</v>
      </c>
      <c r="N1082" s="33">
        <f>'[2]ДДС опека'!CC$112</f>
        <v>0</v>
      </c>
      <c r="O1082" s="33">
        <f>'[2]ДДС опека'!CW$112</f>
        <v>669.09357379520009</v>
      </c>
      <c r="P1082" s="33">
        <f>'[2]ДДС опека'!EA$112</f>
        <v>0</v>
      </c>
      <c r="Q1082" s="20">
        <f t="shared" si="316"/>
        <v>0</v>
      </c>
      <c r="R1082" s="20">
        <f t="shared" si="317"/>
        <v>0</v>
      </c>
    </row>
    <row r="1083" spans="2:18" s="21" customFormat="1" ht="15" customHeight="1" x14ac:dyDescent="0.25">
      <c r="B1083" s="61"/>
      <c r="C1083" s="28" t="s">
        <v>50</v>
      </c>
      <c r="D1083" s="29" t="s">
        <v>33</v>
      </c>
      <c r="E1083" s="62">
        <f>'[2]ДВН1Этап новый '!BG$1040</f>
        <v>2760</v>
      </c>
      <c r="F1083" s="33">
        <f>'[2]ДВН1Этап новый '!OB$1040</f>
        <v>12054.559679999998</v>
      </c>
      <c r="G1083" s="48">
        <f>H1083+I1083+J1083+K1083</f>
        <v>2760</v>
      </c>
      <c r="H1083" s="48">
        <f>'[2]ДВН1Этап новый '!N$1040</f>
        <v>682</v>
      </c>
      <c r="I1083" s="48">
        <f>'[2]ДВН1Этап новый '!Z$1040</f>
        <v>908</v>
      </c>
      <c r="J1083" s="48">
        <f>'[2]ДВН1Этап новый '!AL$1040</f>
        <v>710</v>
      </c>
      <c r="K1083" s="48">
        <f>'[2]ДВН1Этап новый '!BD$1040</f>
        <v>460</v>
      </c>
      <c r="L1083" s="33">
        <f t="shared" si="319"/>
        <v>12054.55968</v>
      </c>
      <c r="M1083" s="33">
        <f>'[2]ДВН1Этап новый '!FK$1040</f>
        <v>3139.6456000000003</v>
      </c>
      <c r="N1083" s="33">
        <f>'[2]ДВН1Этап новый '!HS$1040</f>
        <v>3975.6535799999997</v>
      </c>
      <c r="O1083" s="33">
        <f>'[2]ДВН1Этап новый '!KA$1040</f>
        <v>3190.2023199999999</v>
      </c>
      <c r="P1083" s="33">
        <f>'[2]ДВН1Этап новый '!NM$1040</f>
        <v>1749.0581799999998</v>
      </c>
      <c r="Q1083" s="20">
        <f t="shared" si="316"/>
        <v>0</v>
      </c>
      <c r="R1083" s="20">
        <f t="shared" si="317"/>
        <v>0</v>
      </c>
    </row>
    <row r="1084" spans="2:18" s="21" customFormat="1" ht="15" customHeight="1" x14ac:dyDescent="0.25">
      <c r="B1084" s="61"/>
      <c r="C1084" s="28" t="s">
        <v>51</v>
      </c>
      <c r="D1084" s="29" t="s">
        <v>33</v>
      </c>
      <c r="E1084" s="62">
        <f>'[2]ДВН2 этап'!BG$1046</f>
        <v>62</v>
      </c>
      <c r="F1084" s="33">
        <f>'[2]ДВН2 этап'!NP$1046</f>
        <v>488.88024000000007</v>
      </c>
      <c r="G1084" s="71">
        <f t="shared" si="320"/>
        <v>62</v>
      </c>
      <c r="H1084" s="48">
        <f>'[2]ДВН2 этап'!N$1046</f>
        <v>0</v>
      </c>
      <c r="I1084" s="48">
        <f>'[2]ДВН2 этап'!Z$1046</f>
        <v>0</v>
      </c>
      <c r="J1084" s="48">
        <f>'[2]ДВН2 этап'!AL$1046</f>
        <v>62</v>
      </c>
      <c r="K1084" s="48">
        <f>'[2]ДВН2 этап'!BD$1046</f>
        <v>0</v>
      </c>
      <c r="L1084" s="33">
        <f t="shared" si="319"/>
        <v>488.88024000000007</v>
      </c>
      <c r="M1084" s="33">
        <f>'[2]ДВН2 этап'!EY$1046</f>
        <v>0</v>
      </c>
      <c r="N1084" s="33">
        <f>'[2]ДВН2 этап'!HG$1046</f>
        <v>0</v>
      </c>
      <c r="O1084" s="33">
        <f>'[2]ДВН2 этап'!JO$1046</f>
        <v>488.88024000000007</v>
      </c>
      <c r="P1084" s="33">
        <f>'[2]ДВН2 этап'!NA$1046</f>
        <v>0</v>
      </c>
      <c r="Q1084" s="20">
        <f t="shared" si="316"/>
        <v>0</v>
      </c>
      <c r="R1084" s="20">
        <f t="shared" si="317"/>
        <v>0</v>
      </c>
    </row>
    <row r="1085" spans="2:18" s="21" customFormat="1" ht="15" customHeight="1" x14ac:dyDescent="0.25">
      <c r="B1085" s="61"/>
      <c r="C1085" s="28" t="s">
        <v>52</v>
      </c>
      <c r="D1085" s="29" t="s">
        <v>33</v>
      </c>
      <c r="E1085" s="62">
        <f>'[2]1 этап угл.дисп.'!BG$161</f>
        <v>235</v>
      </c>
      <c r="F1085" s="33">
        <f>'[2]1 этап угл.дисп.'!NB$161</f>
        <v>409.87290000000019</v>
      </c>
      <c r="G1085" s="57">
        <f t="shared" si="320"/>
        <v>235</v>
      </c>
      <c r="H1085" s="48">
        <f>'[2]1 этап угл.дисп.'!N$161</f>
        <v>54</v>
      </c>
      <c r="I1085" s="48">
        <f>'[2]1 этап угл.дисп.'!Z$161</f>
        <v>72</v>
      </c>
      <c r="J1085" s="48">
        <f>'[2]1 этап угл.дисп.'!AL$161</f>
        <v>90</v>
      </c>
      <c r="K1085" s="48">
        <f>'[2]1 этап угл.дисп.'!BD$161</f>
        <v>19</v>
      </c>
      <c r="L1085" s="58">
        <f>M1085+N1085+O1085+P1085</f>
        <v>409.87290000000013</v>
      </c>
      <c r="M1085" s="33">
        <f>'[2]1 этап угл.дисп.'!EI$161</f>
        <v>94.183560000000028</v>
      </c>
      <c r="N1085" s="33">
        <f>'[2]1 этап угл.дисп.'!GQ$161</f>
        <v>125.57808000000004</v>
      </c>
      <c r="O1085" s="33">
        <f>'[2]1 этап угл.дисп.'!IY$161</f>
        <v>156.97260000000006</v>
      </c>
      <c r="P1085" s="33">
        <f>'[2]1 этап угл.дисп.'!MK$161</f>
        <v>33.138660000000009</v>
      </c>
      <c r="Q1085" s="20">
        <f t="shared" si="316"/>
        <v>0</v>
      </c>
      <c r="R1085" s="20">
        <f t="shared" si="317"/>
        <v>0</v>
      </c>
    </row>
    <row r="1086" spans="2:18" s="21" customFormat="1" ht="15" customHeight="1" x14ac:dyDescent="0.25">
      <c r="B1086" s="61"/>
      <c r="C1086" s="28" t="s">
        <v>53</v>
      </c>
      <c r="D1086" s="29" t="s">
        <v>33</v>
      </c>
      <c r="E1086" s="62">
        <f>'[2]2 этап угл.дисп.'!U$147</f>
        <v>6</v>
      </c>
      <c r="F1086" s="33">
        <f>'[2]2 этап угл.дисп.'!DV$147</f>
        <v>36.223044000000002</v>
      </c>
      <c r="G1086" s="48">
        <f t="shared" si="320"/>
        <v>6</v>
      </c>
      <c r="H1086" s="48">
        <f>'[2]2 этап угл.дисп.'!F$147</f>
        <v>1</v>
      </c>
      <c r="I1086" s="48">
        <f>'[2]2 этап угл.дисп.'!J$147</f>
        <v>2</v>
      </c>
      <c r="J1086" s="48">
        <f>'[2]2 этап угл.дисп.'!N$147</f>
        <v>3</v>
      </c>
      <c r="K1086" s="48">
        <f>'[2]2 этап угл.дисп.'!T$147</f>
        <v>0</v>
      </c>
      <c r="L1086" s="33">
        <f>M1086+N1086+O1086+P1086</f>
        <v>36.223044000000002</v>
      </c>
      <c r="M1086" s="33">
        <f>'[2]2 этап угл.дисп.'!AY$147</f>
        <v>6.0371740000000003</v>
      </c>
      <c r="N1086" s="33">
        <f>'[2]2 этап угл.дисп.'!BS$147</f>
        <v>12.074348000000001</v>
      </c>
      <c r="O1086" s="33">
        <f>'[2]2 этап угл.дисп.'!CM$147</f>
        <v>18.111522000000001</v>
      </c>
      <c r="P1086" s="33">
        <f>'[2]2 этап угл.дисп.'!DQ$147</f>
        <v>0</v>
      </c>
      <c r="Q1086" s="20">
        <f t="shared" si="316"/>
        <v>0</v>
      </c>
      <c r="R1086" s="20">
        <f t="shared" si="317"/>
        <v>0</v>
      </c>
    </row>
    <row r="1087" spans="2:18" s="21" customFormat="1" ht="15" customHeight="1" x14ac:dyDescent="0.25">
      <c r="B1087" s="61"/>
      <c r="C1087" s="59" t="s">
        <v>7</v>
      </c>
      <c r="D1087" s="59"/>
      <c r="E1087" s="60">
        <f>E1033+E1043+E1044+E1045+E1048+E1056+E1060+E1068+E1076+E1079+E1080+E1081+E1082+E1083+E1084+E1085+E1086</f>
        <v>34782</v>
      </c>
      <c r="F1087" s="60">
        <f t="shared" ref="F1087:P1087" si="321">F1033+F1043+F1044+F1045+F1048+F1056+F1060+F1068+F1076+F1079+F1080+F1081+F1082+F1083+F1084+F1085+F1086</f>
        <v>76663.69664581932</v>
      </c>
      <c r="G1087" s="60">
        <f t="shared" si="321"/>
        <v>34782</v>
      </c>
      <c r="H1087" s="60">
        <f t="shared" si="321"/>
        <v>7422</v>
      </c>
      <c r="I1087" s="60">
        <f t="shared" si="321"/>
        <v>8578</v>
      </c>
      <c r="J1087" s="60">
        <f t="shared" si="321"/>
        <v>9413</v>
      </c>
      <c r="K1087" s="60">
        <f t="shared" si="321"/>
        <v>9369</v>
      </c>
      <c r="L1087" s="60">
        <f t="shared" si="321"/>
        <v>76663.69664581932</v>
      </c>
      <c r="M1087" s="60">
        <f t="shared" si="321"/>
        <v>15597.615919243382</v>
      </c>
      <c r="N1087" s="60">
        <f t="shared" si="321"/>
        <v>18491.737288082586</v>
      </c>
      <c r="O1087" s="60">
        <f t="shared" si="321"/>
        <v>20801.95721554006</v>
      </c>
      <c r="P1087" s="60">
        <f t="shared" si="321"/>
        <v>21772.386222953282</v>
      </c>
      <c r="Q1087" s="20">
        <f t="shared" si="316"/>
        <v>0</v>
      </c>
      <c r="R1087" s="20">
        <f t="shared" si="317"/>
        <v>0</v>
      </c>
    </row>
    <row r="1088" spans="2:18" s="21" customFormat="1" ht="47.25" customHeight="1" x14ac:dyDescent="0.25">
      <c r="B1088" s="61" t="s">
        <v>87</v>
      </c>
      <c r="C1088" s="28" t="s">
        <v>13</v>
      </c>
      <c r="D1088" s="29" t="s">
        <v>14</v>
      </c>
      <c r="E1088" s="62">
        <f>E1089+E1090+E1091+E1093+E1094+E1095+E1096+E1097</f>
        <v>16977</v>
      </c>
      <c r="F1088" s="62">
        <f t="shared" ref="F1088:P1088" si="322">F1089+F1090+F1091+F1093+F1094+F1095+F1096+F1097</f>
        <v>46382.017375778392</v>
      </c>
      <c r="G1088" s="62">
        <f t="shared" si="322"/>
        <v>16977</v>
      </c>
      <c r="H1088" s="62">
        <f t="shared" si="322"/>
        <v>3767</v>
      </c>
      <c r="I1088" s="62">
        <f t="shared" si="322"/>
        <v>4087</v>
      </c>
      <c r="J1088" s="62">
        <f t="shared" si="322"/>
        <v>4788</v>
      </c>
      <c r="K1088" s="62">
        <f t="shared" si="322"/>
        <v>4335</v>
      </c>
      <c r="L1088" s="62">
        <f t="shared" si="322"/>
        <v>46382.017375778392</v>
      </c>
      <c r="M1088" s="62">
        <f t="shared" si="322"/>
        <v>10233.656290209599</v>
      </c>
      <c r="N1088" s="62">
        <f t="shared" si="322"/>
        <v>11137.082832136799</v>
      </c>
      <c r="O1088" s="62">
        <f t="shared" si="322"/>
        <v>13136.8025379096</v>
      </c>
      <c r="P1088" s="62">
        <f t="shared" si="322"/>
        <v>11874.4757155224</v>
      </c>
      <c r="Q1088" s="63">
        <f t="shared" si="316"/>
        <v>0</v>
      </c>
      <c r="R1088" s="63">
        <f t="shared" si="317"/>
        <v>0</v>
      </c>
    </row>
    <row r="1089" spans="2:18" s="21" customFormat="1" ht="15" customHeight="1" x14ac:dyDescent="0.25">
      <c r="B1089" s="61"/>
      <c r="C1089" s="50" t="s">
        <v>15</v>
      </c>
      <c r="D1089" s="23" t="s">
        <v>14</v>
      </c>
      <c r="E1089" s="64">
        <f>'[1]заб.без.стом.'!W$241</f>
        <v>4583</v>
      </c>
      <c r="F1089" s="46">
        <f>'[1]заб.без.стом.'!EU$241</f>
        <v>14352.879453299996</v>
      </c>
      <c r="G1089" s="47">
        <f>SUM(H1089:K1089)</f>
        <v>4583</v>
      </c>
      <c r="H1089" s="47">
        <f>'[1]заб.без.стом.'!G$241</f>
        <v>1007</v>
      </c>
      <c r="I1089" s="47">
        <f>'[1]заб.без.стом.'!K$241</f>
        <v>1057</v>
      </c>
      <c r="J1089" s="47">
        <f>'[1]заб.без.стом.'!O$241</f>
        <v>1270</v>
      </c>
      <c r="K1089" s="47">
        <f>'[1]заб.без.стом.'!V$241</f>
        <v>1249</v>
      </c>
      <c r="L1089" s="46">
        <f>SUM(M1089:P1089)</f>
        <v>14352.879453299996</v>
      </c>
      <c r="M1089" s="46">
        <f>'[1]заб.без.стом.'!BS$241</f>
        <v>3153.6874556999996</v>
      </c>
      <c r="N1089" s="46">
        <f>'[1]заб.без.стом.'!CM$241</f>
        <v>3310.2757106999989</v>
      </c>
      <c r="O1089" s="46">
        <f>'[1]заб.без.стом.'!DG$241</f>
        <v>3977.341676999999</v>
      </c>
      <c r="P1089" s="46">
        <f>'[1]заб.без.стом.'!EP$241</f>
        <v>3911.5746098999989</v>
      </c>
      <c r="Q1089" s="20">
        <f t="shared" si="316"/>
        <v>0</v>
      </c>
      <c r="R1089" s="20">
        <f t="shared" si="317"/>
        <v>0</v>
      </c>
    </row>
    <row r="1090" spans="2:18" s="21" customFormat="1" ht="15" customHeight="1" x14ac:dyDescent="0.25">
      <c r="B1090" s="61"/>
      <c r="C1090" s="50" t="s">
        <v>16</v>
      </c>
      <c r="D1090" s="23" t="s">
        <v>14</v>
      </c>
      <c r="E1090" s="64">
        <f>'[1]заб.без.стом.'!W$243</f>
        <v>5144</v>
      </c>
      <c r="F1090" s="46">
        <f>'[1]заб.без.стом.'!EU$243</f>
        <v>10439.150189011199</v>
      </c>
      <c r="G1090" s="47">
        <f t="shared" ref="G1090:G1097" si="323">SUM(H1090:K1090)</f>
        <v>5144</v>
      </c>
      <c r="H1090" s="47">
        <f>'[1]заб.без.стом.'!G$243</f>
        <v>1148</v>
      </c>
      <c r="I1090" s="47">
        <f>'[1]заб.без.стом.'!K$243</f>
        <v>1268</v>
      </c>
      <c r="J1090" s="47">
        <f>'[1]заб.без.стом.'!O$243</f>
        <v>1452</v>
      </c>
      <c r="K1090" s="47">
        <f>'[1]заб.без.стом.'!V$243</f>
        <v>1276</v>
      </c>
      <c r="L1090" s="46">
        <f t="shared" ref="L1090:L1097" si="324">SUM(M1090:P1090)</f>
        <v>10439.150189011201</v>
      </c>
      <c r="M1090" s="46">
        <f>'[1]заб.без.стом.'!BS$243</f>
        <v>2329.7325849504</v>
      </c>
      <c r="N1090" s="46">
        <f>'[1]заб.без.стом.'!CM$243</f>
        <v>2573.2586391264003</v>
      </c>
      <c r="O1090" s="46">
        <f>'[1]заб.без.стом.'!DG$243</f>
        <v>2946.6652555295996</v>
      </c>
      <c r="P1090" s="46">
        <f>'[1]заб.без.стом.'!EP$243</f>
        <v>2589.4937094048005</v>
      </c>
      <c r="Q1090" s="20">
        <f t="shared" si="316"/>
        <v>0</v>
      </c>
      <c r="R1090" s="20">
        <f t="shared" si="317"/>
        <v>0</v>
      </c>
    </row>
    <row r="1091" spans="2:18" s="21" customFormat="1" ht="33.75" customHeight="1" x14ac:dyDescent="0.25">
      <c r="B1091" s="61"/>
      <c r="C1091" s="22" t="s">
        <v>18</v>
      </c>
      <c r="D1091" s="23" t="s">
        <v>14</v>
      </c>
      <c r="E1091" s="64">
        <f>'[1]заб.без.стом.'!W$245</f>
        <v>1358</v>
      </c>
      <c r="F1091" s="46">
        <f>'[1]заб.без.стом.'!EU$245</f>
        <v>3572.4670848719993</v>
      </c>
      <c r="G1091" s="47">
        <f t="shared" si="323"/>
        <v>1358</v>
      </c>
      <c r="H1091" s="47">
        <f>'[1]заб.без.стом.'!G$245</f>
        <v>307</v>
      </c>
      <c r="I1091" s="47">
        <f>'[1]заб.без.стом.'!K$245</f>
        <v>321</v>
      </c>
      <c r="J1091" s="47">
        <f>'[1]заб.без.стом.'!O$245</f>
        <v>385</v>
      </c>
      <c r="K1091" s="47">
        <f>'[1]заб.без.стом.'!V$245</f>
        <v>345</v>
      </c>
      <c r="L1091" s="46">
        <f t="shared" si="324"/>
        <v>3572.4670848719998</v>
      </c>
      <c r="M1091" s="46">
        <f>'[1]заб.без.стом.'!BS$245</f>
        <v>807.61958398799993</v>
      </c>
      <c r="N1091" s="46">
        <f>'[1]заб.без.стом.'!CM$245</f>
        <v>844.44914156399989</v>
      </c>
      <c r="O1091" s="46">
        <f>'[1]заб.без.стом.'!DG$245</f>
        <v>1012.8128333399999</v>
      </c>
      <c r="P1091" s="46">
        <f>'[1]заб.без.стом.'!EP$245</f>
        <v>907.58552597999983</v>
      </c>
      <c r="Q1091" s="20">
        <f t="shared" si="316"/>
        <v>0</v>
      </c>
      <c r="R1091" s="20">
        <f t="shared" si="317"/>
        <v>0</v>
      </c>
    </row>
    <row r="1092" spans="2:18" s="21" customFormat="1" ht="33.75" customHeight="1" x14ac:dyDescent="0.25">
      <c r="B1092" s="61"/>
      <c r="C1092" s="22" t="s">
        <v>19</v>
      </c>
      <c r="D1092" s="23" t="s">
        <v>14</v>
      </c>
      <c r="E1092" s="64">
        <f>14+14</f>
        <v>28</v>
      </c>
      <c r="F1092" s="46">
        <v>60.430439999999997</v>
      </c>
      <c r="G1092" s="47">
        <f t="shared" si="323"/>
        <v>28</v>
      </c>
      <c r="H1092" s="47"/>
      <c r="I1092" s="47">
        <v>14</v>
      </c>
      <c r="J1092" s="47"/>
      <c r="K1092" s="47">
        <v>14</v>
      </c>
      <c r="L1092" s="46">
        <f t="shared" si="324"/>
        <v>60.430439999999997</v>
      </c>
      <c r="M1092" s="46"/>
      <c r="N1092" s="46">
        <v>30.215219999999999</v>
      </c>
      <c r="O1092" s="46"/>
      <c r="P1092" s="46">
        <v>30.215219999999999</v>
      </c>
      <c r="Q1092" s="20">
        <f t="shared" si="316"/>
        <v>0</v>
      </c>
      <c r="R1092" s="20">
        <f t="shared" si="317"/>
        <v>0</v>
      </c>
    </row>
    <row r="1093" spans="2:18" s="21" customFormat="1" ht="15" customHeight="1" x14ac:dyDescent="0.25">
      <c r="B1093" s="61"/>
      <c r="C1093" s="22" t="s">
        <v>20</v>
      </c>
      <c r="D1093" s="23" t="s">
        <v>14</v>
      </c>
      <c r="E1093" s="64">
        <f>'[1]заб.без.стом.'!W$246</f>
        <v>1494</v>
      </c>
      <c r="F1093" s="46">
        <f>'[1]заб.без.стом.'!EU$246</f>
        <v>3518.5005086687993</v>
      </c>
      <c r="G1093" s="47">
        <f t="shared" si="323"/>
        <v>1494</v>
      </c>
      <c r="H1093" s="47">
        <f>'[1]заб.без.стом.'!G$246</f>
        <v>326</v>
      </c>
      <c r="I1093" s="47">
        <f>'[1]заб.без.стом.'!K$246</f>
        <v>362</v>
      </c>
      <c r="J1093" s="47">
        <f>'[1]заб.без.стом.'!O$246</f>
        <v>422</v>
      </c>
      <c r="K1093" s="47">
        <f>'[1]заб.без.стом.'!V$246</f>
        <v>384</v>
      </c>
      <c r="L1093" s="46">
        <f t="shared" si="324"/>
        <v>3518.5005086687993</v>
      </c>
      <c r="M1093" s="46">
        <f>'[1]заб.без.стом.'!BS$246</f>
        <v>767.75847779519995</v>
      </c>
      <c r="N1093" s="46">
        <f>'[1]заб.без.стом.'!CM$246</f>
        <v>852.5416225823999</v>
      </c>
      <c r="O1093" s="46">
        <f>'[1]заб.без.стом.'!DG$246</f>
        <v>993.8468638943998</v>
      </c>
      <c r="P1093" s="46">
        <f>'[1]заб.без.стом.'!EP$246</f>
        <v>904.35354439679986</v>
      </c>
      <c r="Q1093" s="20">
        <f t="shared" si="316"/>
        <v>0</v>
      </c>
      <c r="R1093" s="20">
        <f t="shared" si="317"/>
        <v>0</v>
      </c>
    </row>
    <row r="1094" spans="2:18" s="21" customFormat="1" ht="15" customHeight="1" x14ac:dyDescent="0.25">
      <c r="B1094" s="61"/>
      <c r="C1094" s="22" t="s">
        <v>26</v>
      </c>
      <c r="D1094" s="23" t="s">
        <v>14</v>
      </c>
      <c r="E1094" s="64">
        <f>'[1]заб.без.стом.'!W$247</f>
        <v>0</v>
      </c>
      <c r="F1094" s="46">
        <f>'[1]заб.без.стом.'!EU$247</f>
        <v>0</v>
      </c>
      <c r="G1094" s="47">
        <f t="shared" si="323"/>
        <v>0</v>
      </c>
      <c r="H1094" s="47">
        <f>'[1]заб.без.стом.'!G$247</f>
        <v>0</v>
      </c>
      <c r="I1094" s="47">
        <f>'[1]заб.без.стом.'!K$247</f>
        <v>0</v>
      </c>
      <c r="J1094" s="47">
        <f>'[1]заб.без.стом.'!O$247</f>
        <v>0</v>
      </c>
      <c r="K1094" s="47">
        <f>'[1]заб.без.стом.'!V$247</f>
        <v>0</v>
      </c>
      <c r="L1094" s="46">
        <f t="shared" si="324"/>
        <v>0</v>
      </c>
      <c r="M1094" s="46">
        <f>'[1]заб.без.стом.'!BS$247</f>
        <v>0</v>
      </c>
      <c r="N1094" s="46">
        <f>'[1]заб.без.стом.'!CM$247</f>
        <v>0</v>
      </c>
      <c r="O1094" s="46">
        <f>'[1]заб.без.стом.'!DG$247</f>
        <v>0</v>
      </c>
      <c r="P1094" s="46">
        <f>'[1]заб.без.стом.'!EP$247</f>
        <v>0</v>
      </c>
      <c r="Q1094" s="20">
        <f t="shared" si="316"/>
        <v>0</v>
      </c>
      <c r="R1094" s="20">
        <f t="shared" si="317"/>
        <v>0</v>
      </c>
    </row>
    <row r="1095" spans="2:18" s="21" customFormat="1" ht="15" customHeight="1" x14ac:dyDescent="0.25">
      <c r="B1095" s="61"/>
      <c r="C1095" s="22" t="s">
        <v>41</v>
      </c>
      <c r="D1095" s="23" t="s">
        <v>14</v>
      </c>
      <c r="E1095" s="64">
        <f>'[1]заб.без.стом.'!W$248</f>
        <v>2404</v>
      </c>
      <c r="F1095" s="46">
        <f>'[1]заб.без.стом.'!EU$248</f>
        <v>9335.6664924960005</v>
      </c>
      <c r="G1095" s="47">
        <f t="shared" si="323"/>
        <v>2404</v>
      </c>
      <c r="H1095" s="47">
        <f>'[1]заб.без.стом.'!G$248</f>
        <v>494</v>
      </c>
      <c r="I1095" s="47">
        <f>'[1]заб.без.стом.'!K$248</f>
        <v>589</v>
      </c>
      <c r="J1095" s="47">
        <f>'[1]заб.без.стом.'!O$248</f>
        <v>732</v>
      </c>
      <c r="K1095" s="47">
        <f>'[1]заб.без.стом.'!V$248</f>
        <v>589</v>
      </c>
      <c r="L1095" s="46">
        <f t="shared" si="324"/>
        <v>9335.6664924959987</v>
      </c>
      <c r="M1095" s="46">
        <f>'[1]заб.без.стом.'!BS$248</f>
        <v>1918.3940296559999</v>
      </c>
      <c r="N1095" s="46">
        <f>'[1]заб.без.стом.'!CM$248</f>
        <v>2287.3159584359996</v>
      </c>
      <c r="O1095" s="46">
        <f>'[1]заб.без.стом.'!DG$248</f>
        <v>2842.640545968</v>
      </c>
      <c r="P1095" s="46">
        <f>'[1]заб.без.стом.'!EP$248</f>
        <v>2287.3159584360001</v>
      </c>
      <c r="Q1095" s="20">
        <f t="shared" si="316"/>
        <v>0</v>
      </c>
      <c r="R1095" s="20">
        <f t="shared" si="317"/>
        <v>0</v>
      </c>
    </row>
    <row r="1096" spans="2:18" s="21" customFormat="1" ht="15" customHeight="1" x14ac:dyDescent="0.25">
      <c r="B1096" s="61"/>
      <c r="C1096" s="22" t="s">
        <v>23</v>
      </c>
      <c r="D1096" s="23" t="s">
        <v>14</v>
      </c>
      <c r="E1096" s="64">
        <f>'[1]заб.без.стом.'!W$249</f>
        <v>1319</v>
      </c>
      <c r="F1096" s="46">
        <f>'[1]заб.без.стом.'!EU$249</f>
        <v>3370.7313041904004</v>
      </c>
      <c r="G1096" s="47">
        <f t="shared" si="323"/>
        <v>1319</v>
      </c>
      <c r="H1096" s="47">
        <f>'[1]заб.без.стом.'!G$249</f>
        <v>315</v>
      </c>
      <c r="I1096" s="47">
        <f>'[1]заб.без.стом.'!K$249</f>
        <v>320</v>
      </c>
      <c r="J1096" s="47">
        <f>'[1]заб.без.стом.'!O$249</f>
        <v>360</v>
      </c>
      <c r="K1096" s="47">
        <f>'[1]заб.без.стом.'!V$249</f>
        <v>324</v>
      </c>
      <c r="L1096" s="46">
        <f t="shared" si="324"/>
        <v>3370.7313041904004</v>
      </c>
      <c r="M1096" s="46">
        <f>'[1]заб.без.стом.'!BS$249</f>
        <v>804.98890130400002</v>
      </c>
      <c r="N1096" s="46">
        <f>'[1]заб.без.стом.'!CM$249</f>
        <v>817.76650291200008</v>
      </c>
      <c r="O1096" s="46">
        <f>'[1]заб.без.стом.'!DG$249</f>
        <v>919.98731577600017</v>
      </c>
      <c r="P1096" s="46">
        <f>'[1]заб.без.стом.'!EP$249</f>
        <v>827.98858419840019</v>
      </c>
      <c r="Q1096" s="20">
        <f t="shared" si="316"/>
        <v>0</v>
      </c>
      <c r="R1096" s="20">
        <f t="shared" si="317"/>
        <v>0</v>
      </c>
    </row>
    <row r="1097" spans="2:18" s="21" customFormat="1" ht="15" customHeight="1" x14ac:dyDescent="0.25">
      <c r="B1097" s="61"/>
      <c r="C1097" s="22" t="s">
        <v>22</v>
      </c>
      <c r="D1097" s="23" t="s">
        <v>14</v>
      </c>
      <c r="E1097" s="64">
        <f>'[1]заб.без.стом.'!W$250</f>
        <v>675</v>
      </c>
      <c r="F1097" s="46">
        <f>'[1]заб.без.стом.'!EU$250</f>
        <v>1792.62234324</v>
      </c>
      <c r="G1097" s="47">
        <f t="shared" si="323"/>
        <v>675</v>
      </c>
      <c r="H1097" s="47">
        <f>'[1]заб.без.стом.'!G$250</f>
        <v>170</v>
      </c>
      <c r="I1097" s="47">
        <f>'[1]заб.без.стом.'!K$250</f>
        <v>170</v>
      </c>
      <c r="J1097" s="47">
        <f>'[1]заб.без.стом.'!O$250</f>
        <v>167</v>
      </c>
      <c r="K1097" s="47">
        <f>'[1]заб.без.стом.'!V$250</f>
        <v>168</v>
      </c>
      <c r="L1097" s="46">
        <f t="shared" si="324"/>
        <v>1792.62234324</v>
      </c>
      <c r="M1097" s="46">
        <f>'[1]заб.без.стом.'!BS$250</f>
        <v>451.47525681599996</v>
      </c>
      <c r="N1097" s="46">
        <f>'[1]заб.без.стом.'!CM$250</f>
        <v>451.47525681599996</v>
      </c>
      <c r="O1097" s="46">
        <f>'[1]заб.без.стом.'!DG$250</f>
        <v>443.50804640160004</v>
      </c>
      <c r="P1097" s="46">
        <f>'[1]заб.без.стом.'!EP$250</f>
        <v>446.16378320640001</v>
      </c>
      <c r="Q1097" s="20">
        <f t="shared" si="316"/>
        <v>0</v>
      </c>
      <c r="R1097" s="20">
        <f t="shared" si="317"/>
        <v>0</v>
      </c>
    </row>
    <row r="1098" spans="2:18" s="21" customFormat="1" ht="15" customHeight="1" x14ac:dyDescent="0.25">
      <c r="B1098" s="61"/>
      <c r="C1098" s="28" t="s">
        <v>29</v>
      </c>
      <c r="D1098" s="29" t="s">
        <v>14</v>
      </c>
      <c r="E1098" s="62">
        <f>'[1]стом обр.'!W$42</f>
        <v>1680</v>
      </c>
      <c r="F1098" s="33">
        <f>'[1]стом обр.'!FL$42</f>
        <v>3275.1748915199992</v>
      </c>
      <c r="G1098" s="71">
        <f>H1098+I1098+J1098+K1098</f>
        <v>1680</v>
      </c>
      <c r="H1098" s="48">
        <f>'[1]стом обр.'!G$42</f>
        <v>377</v>
      </c>
      <c r="I1098" s="48">
        <f>'[1]стом обр.'!K$42</f>
        <v>414</v>
      </c>
      <c r="J1098" s="48">
        <f>'[1]стом обр.'!O$42</f>
        <v>470</v>
      </c>
      <c r="K1098" s="48">
        <f>'[1]стом обр.'!V$42</f>
        <v>419</v>
      </c>
      <c r="L1098" s="33">
        <f>M1098+N1098+O1098+P1098</f>
        <v>3275.1748915199996</v>
      </c>
      <c r="M1098" s="33">
        <f>'[1]стом обр.'!CJ$42</f>
        <v>734.9648417279999</v>
      </c>
      <c r="N1098" s="33">
        <f>'[1]стом обр.'!DD$42</f>
        <v>807.09666969599971</v>
      </c>
      <c r="O1098" s="33">
        <f>'[1]стом обр.'!DX$42</f>
        <v>916.26916607999999</v>
      </c>
      <c r="P1098" s="33">
        <f>'[1]стом обр.'!FG$42</f>
        <v>816.84421401599991</v>
      </c>
      <c r="Q1098" s="20">
        <f t="shared" si="316"/>
        <v>0</v>
      </c>
      <c r="R1098" s="20">
        <f t="shared" si="317"/>
        <v>0</v>
      </c>
    </row>
    <row r="1099" spans="2:18" s="21" customFormat="1" ht="15" customHeight="1" x14ac:dyDescent="0.25">
      <c r="B1099" s="65"/>
      <c r="C1099" s="28" t="s">
        <v>30</v>
      </c>
      <c r="D1099" s="29" t="s">
        <v>31</v>
      </c>
      <c r="E1099" s="62"/>
      <c r="F1099" s="33"/>
      <c r="G1099" s="71"/>
      <c r="H1099" s="48"/>
      <c r="I1099" s="48"/>
      <c r="J1099" s="48"/>
      <c r="K1099" s="48"/>
      <c r="L1099" s="33"/>
      <c r="M1099" s="33"/>
      <c r="N1099" s="33"/>
      <c r="O1099" s="33"/>
      <c r="P1099" s="33"/>
      <c r="Q1099" s="20">
        <f t="shared" si="316"/>
        <v>0</v>
      </c>
      <c r="R1099" s="20">
        <f t="shared" si="317"/>
        <v>0</v>
      </c>
    </row>
    <row r="1100" spans="2:18" s="21" customFormat="1" ht="15" customHeight="1" x14ac:dyDescent="0.25">
      <c r="B1100" s="61"/>
      <c r="C1100" s="28" t="s">
        <v>32</v>
      </c>
      <c r="D1100" s="29" t="s">
        <v>33</v>
      </c>
      <c r="E1100" s="62">
        <f>SUM(E1101:E1103)</f>
        <v>4289</v>
      </c>
      <c r="F1100" s="62">
        <f t="shared" ref="F1100:P1100" si="325">SUM(F1101:F1103)</f>
        <v>5888.9366027484002</v>
      </c>
      <c r="G1100" s="62">
        <f t="shared" si="325"/>
        <v>4289</v>
      </c>
      <c r="H1100" s="62">
        <f t="shared" si="325"/>
        <v>913</v>
      </c>
      <c r="I1100" s="62">
        <f t="shared" si="325"/>
        <v>1009</v>
      </c>
      <c r="J1100" s="62">
        <f t="shared" si="325"/>
        <v>1190</v>
      </c>
      <c r="K1100" s="62">
        <f t="shared" si="325"/>
        <v>1177</v>
      </c>
      <c r="L1100" s="62">
        <f t="shared" si="325"/>
        <v>5888.9366027484002</v>
      </c>
      <c r="M1100" s="62">
        <f t="shared" si="325"/>
        <v>1266.8603364546</v>
      </c>
      <c r="N1100" s="62">
        <f t="shared" si="325"/>
        <v>1387.5655048736</v>
      </c>
      <c r="O1100" s="62">
        <f t="shared" si="325"/>
        <v>1644.6845658186</v>
      </c>
      <c r="P1100" s="62">
        <f t="shared" si="325"/>
        <v>1589.8261956016001</v>
      </c>
      <c r="Q1100" s="20">
        <f t="shared" si="316"/>
        <v>0</v>
      </c>
      <c r="R1100" s="20">
        <f t="shared" si="317"/>
        <v>0</v>
      </c>
    </row>
    <row r="1101" spans="2:18" s="21" customFormat="1" ht="15" customHeight="1" x14ac:dyDescent="0.25">
      <c r="B1101" s="61"/>
      <c r="C1101" s="34" t="s">
        <v>16</v>
      </c>
      <c r="D1101" s="23" t="s">
        <v>33</v>
      </c>
      <c r="E1101" s="64">
        <f>'[1]неотложка с коэф'!W$71</f>
        <v>1675</v>
      </c>
      <c r="F1101" s="46">
        <f>'[1]неотложка с коэф'!EU$71</f>
        <v>1818.5578602100002</v>
      </c>
      <c r="G1101" s="47">
        <f>SUM(H1101:K1101)</f>
        <v>1675</v>
      </c>
      <c r="H1101" s="47">
        <f>'[1]неотложка с коэф'!G$71</f>
        <v>348</v>
      </c>
      <c r="I1101" s="47">
        <f>'[1]неотложка с коэф'!K$71</f>
        <v>415</v>
      </c>
      <c r="J1101" s="47">
        <f>'[1]неотложка с коэф'!O$71</f>
        <v>487</v>
      </c>
      <c r="K1101" s="47">
        <f>'[1]неотложка с коэф'!V$71</f>
        <v>425</v>
      </c>
      <c r="L1101" s="46">
        <f>SUM(M1101:P1101)</f>
        <v>1818.5578602100004</v>
      </c>
      <c r="M1101" s="46">
        <f>'[1]неотложка с коэф'!BS$71</f>
        <v>377.82575244960009</v>
      </c>
      <c r="N1101" s="46">
        <f>'[1]неотложка с коэф'!CM$71</f>
        <v>450.56806685800001</v>
      </c>
      <c r="O1101" s="46">
        <f>'[1]неотложка с коэф'!DG$71</f>
        <v>528.73891219240011</v>
      </c>
      <c r="P1101" s="46">
        <f>'[1]неотложка с коэф'!EP$71</f>
        <v>461.42512871000008</v>
      </c>
      <c r="Q1101" s="20">
        <f t="shared" si="316"/>
        <v>0</v>
      </c>
      <c r="R1101" s="20">
        <f t="shared" si="317"/>
        <v>0</v>
      </c>
    </row>
    <row r="1102" spans="2:18" s="21" customFormat="1" ht="15" customHeight="1" x14ac:dyDescent="0.25">
      <c r="B1102" s="61"/>
      <c r="C1102" s="34" t="s">
        <v>15</v>
      </c>
      <c r="D1102" s="23" t="s">
        <v>33</v>
      </c>
      <c r="E1102" s="64">
        <f>'[1]неотложка с коэф'!W$72</f>
        <v>2178</v>
      </c>
      <c r="F1102" s="46">
        <f>'[1]неотложка с коэф'!EU$72</f>
        <v>3566.0764695600001</v>
      </c>
      <c r="G1102" s="47">
        <f>SUM(H1102:K1102)</f>
        <v>2178</v>
      </c>
      <c r="H1102" s="47">
        <f>'[1]неотложка с коэф'!G$72</f>
        <v>490</v>
      </c>
      <c r="I1102" s="47">
        <f>'[1]неотложка с коэф'!K$72</f>
        <v>520</v>
      </c>
      <c r="J1102" s="47">
        <f>'[1]неотложка с коэф'!O$72</f>
        <v>630</v>
      </c>
      <c r="K1102" s="47">
        <f>'[1]неотложка с коэф'!V$72</f>
        <v>538</v>
      </c>
      <c r="L1102" s="46">
        <f>SUM(M1102:P1102)</f>
        <v>3566.0764695600001</v>
      </c>
      <c r="M1102" s="46">
        <f>'[1]неотложка с коэф'!BS$72</f>
        <v>802.28533979999997</v>
      </c>
      <c r="N1102" s="46">
        <f>'[1]неотложка с коэф'!CM$72</f>
        <v>851.40485039999999</v>
      </c>
      <c r="O1102" s="46">
        <f>'[1]неотложка с коэф'!DG$72</f>
        <v>1031.5097225999998</v>
      </c>
      <c r="P1102" s="46">
        <f>'[1]неотложка с коэф'!EP$72</f>
        <v>880.87655676000008</v>
      </c>
      <c r="Q1102" s="20">
        <f t="shared" si="316"/>
        <v>0</v>
      </c>
      <c r="R1102" s="20">
        <f t="shared" si="317"/>
        <v>0</v>
      </c>
    </row>
    <row r="1103" spans="2:18" s="21" customFormat="1" ht="15" customHeight="1" x14ac:dyDescent="0.25">
      <c r="B1103" s="61"/>
      <c r="C1103" s="34" t="s">
        <v>20</v>
      </c>
      <c r="D1103" s="23" t="s">
        <v>33</v>
      </c>
      <c r="E1103" s="64">
        <f>'[1]неотложка с коэф'!W$73</f>
        <v>436</v>
      </c>
      <c r="F1103" s="46">
        <f>'[1]неотложка с коэф'!EU$73</f>
        <v>504.30227297840003</v>
      </c>
      <c r="G1103" s="47">
        <f>SUM(H1103:K1103)</f>
        <v>436</v>
      </c>
      <c r="H1103" s="47">
        <f>'[1]неотложка с коэф'!G$73</f>
        <v>75</v>
      </c>
      <c r="I1103" s="47">
        <f>'[1]неотложка с коэф'!K$73</f>
        <v>74</v>
      </c>
      <c r="J1103" s="47">
        <f>'[1]неотложка с коэф'!O$73</f>
        <v>73</v>
      </c>
      <c r="K1103" s="47">
        <f>'[1]неотложка с коэф'!V$73</f>
        <v>214</v>
      </c>
      <c r="L1103" s="46">
        <f>SUM(M1103:P1103)</f>
        <v>504.30227297840008</v>
      </c>
      <c r="M1103" s="46">
        <f>'[1]неотложка с коэф'!BS$73</f>
        <v>86.749244205000011</v>
      </c>
      <c r="N1103" s="46">
        <f>'[1]неотложка с коэф'!CM$73</f>
        <v>85.592587615599996</v>
      </c>
      <c r="O1103" s="46">
        <f>'[1]неотложка с коэф'!DG$73</f>
        <v>84.435931026200009</v>
      </c>
      <c r="P1103" s="46">
        <f>'[1]неотложка с коэф'!EP$73</f>
        <v>247.52451013160001</v>
      </c>
      <c r="Q1103" s="20">
        <f t="shared" si="316"/>
        <v>0</v>
      </c>
      <c r="R1103" s="20">
        <f t="shared" si="317"/>
        <v>0</v>
      </c>
    </row>
    <row r="1104" spans="2:18" s="21" customFormat="1" ht="15" customHeight="1" x14ac:dyDescent="0.25">
      <c r="B1104" s="61"/>
      <c r="C1104" s="28" t="s">
        <v>34</v>
      </c>
      <c r="D1104" s="29" t="s">
        <v>33</v>
      </c>
      <c r="E1104" s="62">
        <f>SUM(E1105:E1112)</f>
        <v>2367</v>
      </c>
      <c r="F1104" s="62">
        <f t="shared" ref="F1104:P1104" si="326">SUM(F1105:F1112)</f>
        <v>5454.4165568099997</v>
      </c>
      <c r="G1104" s="62">
        <f t="shared" si="326"/>
        <v>2367</v>
      </c>
      <c r="H1104" s="62">
        <f t="shared" si="326"/>
        <v>555</v>
      </c>
      <c r="I1104" s="62">
        <f t="shared" si="326"/>
        <v>581</v>
      </c>
      <c r="J1104" s="62">
        <f t="shared" si="326"/>
        <v>479</v>
      </c>
      <c r="K1104" s="62">
        <f t="shared" si="326"/>
        <v>752</v>
      </c>
      <c r="L1104" s="62">
        <f t="shared" si="326"/>
        <v>5454.4165568099997</v>
      </c>
      <c r="M1104" s="62">
        <f t="shared" si="326"/>
        <v>1271.9857031700001</v>
      </c>
      <c r="N1104" s="62">
        <f t="shared" si="326"/>
        <v>1338.2165234100003</v>
      </c>
      <c r="O1104" s="62">
        <f t="shared" si="326"/>
        <v>1092.6375739500002</v>
      </c>
      <c r="P1104" s="62">
        <f t="shared" si="326"/>
        <v>1751.5767562800002</v>
      </c>
      <c r="Q1104" s="20">
        <f t="shared" si="316"/>
        <v>0</v>
      </c>
      <c r="R1104" s="20">
        <f t="shared" si="317"/>
        <v>0</v>
      </c>
    </row>
    <row r="1105" spans="2:18" s="21" customFormat="1" ht="15" customHeight="1" x14ac:dyDescent="0.25">
      <c r="B1105" s="61"/>
      <c r="C1105" s="55" t="s">
        <v>16</v>
      </c>
      <c r="D1105" s="23" t="s">
        <v>33</v>
      </c>
      <c r="E1105" s="64">
        <f>[1]ДНХБ!W$197</f>
        <v>834</v>
      </c>
      <c r="F1105" s="46">
        <f>[1]ДНХБ!EI$197</f>
        <v>1549.7266402800001</v>
      </c>
      <c r="G1105" s="47">
        <f>SUM(H1105:K1105)</f>
        <v>834</v>
      </c>
      <c r="H1105" s="47">
        <f>[1]ДНХБ!G$197</f>
        <v>210</v>
      </c>
      <c r="I1105" s="47">
        <f>[1]ДНХБ!K$197</f>
        <v>210</v>
      </c>
      <c r="J1105" s="47">
        <f>[1]ДНХБ!O$197</f>
        <v>158</v>
      </c>
      <c r="K1105" s="47">
        <f>[1]ДНХБ!V$197</f>
        <v>256</v>
      </c>
      <c r="L1105" s="46">
        <f>SUM(M1105:P1105)</f>
        <v>1549.7266402800001</v>
      </c>
      <c r="M1105" s="46">
        <f>[1]ДНХБ!BG$197</f>
        <v>390.21893820000003</v>
      </c>
      <c r="N1105" s="46">
        <f>[1]ДНХБ!CA$197</f>
        <v>390.21893820000003</v>
      </c>
      <c r="O1105" s="46">
        <f>[1]ДНХБ!CU$197</f>
        <v>293.59329636000001</v>
      </c>
      <c r="P1105" s="46">
        <f>[1]ДНХБ!ED$197</f>
        <v>475.69546752000008</v>
      </c>
      <c r="Q1105" s="20">
        <f t="shared" si="316"/>
        <v>0</v>
      </c>
      <c r="R1105" s="20">
        <f t="shared" si="317"/>
        <v>0</v>
      </c>
    </row>
    <row r="1106" spans="2:18" s="21" customFormat="1" ht="15" customHeight="1" x14ac:dyDescent="0.25">
      <c r="B1106" s="61"/>
      <c r="C1106" s="55" t="s">
        <v>15</v>
      </c>
      <c r="D1106" s="23" t="s">
        <v>33</v>
      </c>
      <c r="E1106" s="64">
        <f>[1]ДНХБ!W$198</f>
        <v>579</v>
      </c>
      <c r="F1106" s="46">
        <f>[1]ДНХБ!EI$198</f>
        <v>1622.5125930000002</v>
      </c>
      <c r="G1106" s="47">
        <f t="shared" ref="G1106:G1112" si="327">SUM(H1106:K1106)</f>
        <v>579</v>
      </c>
      <c r="H1106" s="47">
        <f>[1]ДНХБ!G$198</f>
        <v>130</v>
      </c>
      <c r="I1106" s="47">
        <f>[1]ДНХБ!K$198</f>
        <v>150</v>
      </c>
      <c r="J1106" s="47">
        <f>[1]ДНХБ!O$198</f>
        <v>110</v>
      </c>
      <c r="K1106" s="47">
        <f>[1]ДНХБ!V$198</f>
        <v>189</v>
      </c>
      <c r="L1106" s="46">
        <f t="shared" ref="L1106:L1112" si="328">SUM(M1106:P1106)</f>
        <v>1622.5125930000002</v>
      </c>
      <c r="M1106" s="46">
        <f>[1]ДНХБ!BG$198</f>
        <v>364.29471000000001</v>
      </c>
      <c r="N1106" s="46">
        <f>[1]ДНХБ!CA$198</f>
        <v>420.34005000000013</v>
      </c>
      <c r="O1106" s="46">
        <f>[1]ДНХБ!CU$198</f>
        <v>308.24937</v>
      </c>
      <c r="P1106" s="46">
        <f>[1]ДНХБ!ED$198</f>
        <v>529.62846300000001</v>
      </c>
      <c r="Q1106" s="20">
        <f t="shared" si="316"/>
        <v>0</v>
      </c>
      <c r="R1106" s="20">
        <f t="shared" si="317"/>
        <v>0</v>
      </c>
    </row>
    <row r="1107" spans="2:18" s="21" customFormat="1" ht="15" customHeight="1" x14ac:dyDescent="0.25">
      <c r="B1107" s="61"/>
      <c r="C1107" s="55" t="s">
        <v>20</v>
      </c>
      <c r="D1107" s="23" t="s">
        <v>33</v>
      </c>
      <c r="E1107" s="64">
        <f>[1]ДНХБ!W$199</f>
        <v>79</v>
      </c>
      <c r="F1107" s="46">
        <f>[1]ДНХБ!EI$199</f>
        <v>156.38974221000001</v>
      </c>
      <c r="G1107" s="47">
        <f t="shared" si="327"/>
        <v>79</v>
      </c>
      <c r="H1107" s="47">
        <f>[1]ДНХБ!G$199</f>
        <v>18</v>
      </c>
      <c r="I1107" s="47">
        <f>[1]ДНХБ!K$199</f>
        <v>18</v>
      </c>
      <c r="J1107" s="47">
        <f>[1]ДНХБ!O$199</f>
        <v>24</v>
      </c>
      <c r="K1107" s="47">
        <f>[1]ДНХБ!V$199</f>
        <v>19</v>
      </c>
      <c r="L1107" s="46">
        <f t="shared" si="328"/>
        <v>156.38974221000001</v>
      </c>
      <c r="M1107" s="46">
        <f>[1]ДНХБ!BG$199</f>
        <v>35.633105819999997</v>
      </c>
      <c r="N1107" s="46">
        <f>[1]ДНХБ!CA$199</f>
        <v>35.633105819999997</v>
      </c>
      <c r="O1107" s="46">
        <f>[1]ДНХБ!CU$199</f>
        <v>47.510807760000006</v>
      </c>
      <c r="P1107" s="46">
        <f>[1]ДНХБ!ED$199</f>
        <v>37.612722810000008</v>
      </c>
      <c r="Q1107" s="20">
        <f t="shared" si="316"/>
        <v>0</v>
      </c>
      <c r="R1107" s="20">
        <f t="shared" si="317"/>
        <v>0</v>
      </c>
    </row>
    <row r="1108" spans="2:18" s="21" customFormat="1" ht="15" customHeight="1" x14ac:dyDescent="0.25">
      <c r="B1108" s="61"/>
      <c r="C1108" s="55" t="s">
        <v>18</v>
      </c>
      <c r="D1108" s="23" t="s">
        <v>33</v>
      </c>
      <c r="E1108" s="64">
        <f>[1]ДНХБ!W$200</f>
        <v>119</v>
      </c>
      <c r="F1108" s="46">
        <f>[1]ДНХБ!EI$200</f>
        <v>331.97045154</v>
      </c>
      <c r="G1108" s="47">
        <f t="shared" si="327"/>
        <v>119</v>
      </c>
      <c r="H1108" s="47">
        <f>[1]ДНХБ!G$200</f>
        <v>15</v>
      </c>
      <c r="I1108" s="47">
        <f>[1]ДНХБ!K$200</f>
        <v>15</v>
      </c>
      <c r="J1108" s="47">
        <f>[1]ДНХБ!O$200</f>
        <v>29</v>
      </c>
      <c r="K1108" s="47">
        <f>[1]ДНХБ!V$200</f>
        <v>60</v>
      </c>
      <c r="L1108" s="46">
        <f t="shared" si="328"/>
        <v>331.97045154</v>
      </c>
      <c r="M1108" s="46">
        <f>[1]ДНХБ!BG$200</f>
        <v>41.845014900000002</v>
      </c>
      <c r="N1108" s="46">
        <f>[1]ДНХБ!CA$200</f>
        <v>41.845014900000002</v>
      </c>
      <c r="O1108" s="46">
        <f>[1]ДНХБ!CU$200</f>
        <v>80.900362139999999</v>
      </c>
      <c r="P1108" s="46">
        <f>[1]ДНХБ!ED$200</f>
        <v>167.38005960000001</v>
      </c>
      <c r="Q1108" s="20">
        <f t="shared" si="316"/>
        <v>0</v>
      </c>
      <c r="R1108" s="20">
        <f t="shared" si="317"/>
        <v>0</v>
      </c>
    </row>
    <row r="1109" spans="2:18" s="21" customFormat="1" ht="15" customHeight="1" x14ac:dyDescent="0.25">
      <c r="B1109" s="61"/>
      <c r="C1109" s="55" t="s">
        <v>21</v>
      </c>
      <c r="D1109" s="23" t="s">
        <v>33</v>
      </c>
      <c r="E1109" s="64">
        <f>[1]ДНХБ!W$201</f>
        <v>486</v>
      </c>
      <c r="F1109" s="46">
        <f>[1]ДНХБ!EI$201</f>
        <v>1260.6565069799999</v>
      </c>
      <c r="G1109" s="47">
        <f t="shared" si="327"/>
        <v>486</v>
      </c>
      <c r="H1109" s="47">
        <f>[1]ДНХБ!G$201</f>
        <v>123</v>
      </c>
      <c r="I1109" s="47">
        <f>[1]ДНХБ!K$201</f>
        <v>123</v>
      </c>
      <c r="J1109" s="47">
        <f>[1]ДНХБ!O$201</f>
        <v>83</v>
      </c>
      <c r="K1109" s="47">
        <f>[1]ДНХБ!V$201</f>
        <v>157</v>
      </c>
      <c r="L1109" s="46">
        <f t="shared" si="328"/>
        <v>1260.6565069800001</v>
      </c>
      <c r="M1109" s="46">
        <f>[1]ДНХБ!BG$201</f>
        <v>319.05504189000004</v>
      </c>
      <c r="N1109" s="46">
        <f>[1]ДНХБ!CA$201</f>
        <v>319.05504189000004</v>
      </c>
      <c r="O1109" s="46">
        <f>[1]ДНХБ!CU$201</f>
        <v>215.29730469000003</v>
      </c>
      <c r="P1109" s="46">
        <f>[1]ДНХБ!ED$201</f>
        <v>407.24911851000002</v>
      </c>
      <c r="Q1109" s="20">
        <f t="shared" si="316"/>
        <v>0</v>
      </c>
      <c r="R1109" s="20">
        <f t="shared" si="317"/>
        <v>0</v>
      </c>
    </row>
    <row r="1110" spans="2:18" s="21" customFormat="1" ht="15" customHeight="1" x14ac:dyDescent="0.25">
      <c r="B1110" s="61"/>
      <c r="C1110" s="55" t="s">
        <v>22</v>
      </c>
      <c r="D1110" s="23" t="s">
        <v>33</v>
      </c>
      <c r="E1110" s="64">
        <f>[1]ДНХБ!W$202</f>
        <v>102</v>
      </c>
      <c r="F1110" s="46">
        <f>[1]ДНХБ!EI$202</f>
        <v>162.81301608000001</v>
      </c>
      <c r="G1110" s="47">
        <f t="shared" si="327"/>
        <v>102</v>
      </c>
      <c r="H1110" s="47">
        <f>[1]ДНХБ!G$202</f>
        <v>15</v>
      </c>
      <c r="I1110" s="47">
        <f>[1]ДНХБ!K$202</f>
        <v>20</v>
      </c>
      <c r="J1110" s="47">
        <f>[1]ДНХБ!O$202</f>
        <v>30</v>
      </c>
      <c r="K1110" s="47">
        <f>[1]ДНХБ!V$202</f>
        <v>37</v>
      </c>
      <c r="L1110" s="46">
        <f t="shared" si="328"/>
        <v>162.81301608000001</v>
      </c>
      <c r="M1110" s="46">
        <f>[1]ДНХБ!BG$202</f>
        <v>23.943090600000005</v>
      </c>
      <c r="N1110" s="46">
        <f>[1]ДНХБ!CA$202</f>
        <v>31.924120800000004</v>
      </c>
      <c r="O1110" s="46">
        <f>[1]ДНХБ!CU$202</f>
        <v>47.88618120000001</v>
      </c>
      <c r="P1110" s="46">
        <f>[1]ДНХБ!ED$202</f>
        <v>59.059623480000006</v>
      </c>
      <c r="Q1110" s="20">
        <f t="shared" si="316"/>
        <v>0</v>
      </c>
      <c r="R1110" s="20">
        <f t="shared" si="317"/>
        <v>0</v>
      </c>
    </row>
    <row r="1111" spans="2:18" s="21" customFormat="1" ht="15" customHeight="1" x14ac:dyDescent="0.25">
      <c r="B1111" s="61"/>
      <c r="C1111" s="55" t="s">
        <v>23</v>
      </c>
      <c r="D1111" s="23" t="s">
        <v>33</v>
      </c>
      <c r="E1111" s="64">
        <f>[1]ДНХБ!W$203</f>
        <v>168</v>
      </c>
      <c r="F1111" s="46">
        <f>[1]ДНХБ!EI$203</f>
        <v>370.3476067200001</v>
      </c>
      <c r="G1111" s="47">
        <f t="shared" si="327"/>
        <v>168</v>
      </c>
      <c r="H1111" s="47">
        <f>[1]ДНХБ!G$203</f>
        <v>44</v>
      </c>
      <c r="I1111" s="47">
        <f>[1]ДНХБ!K$203</f>
        <v>45</v>
      </c>
      <c r="J1111" s="47">
        <f>[1]ДНХБ!O$203</f>
        <v>45</v>
      </c>
      <c r="K1111" s="47">
        <f>[1]ДНХБ!V$203</f>
        <v>34</v>
      </c>
      <c r="L1111" s="46">
        <f t="shared" si="328"/>
        <v>370.34760672000004</v>
      </c>
      <c r="M1111" s="46">
        <f>[1]ДНХБ!BG$203</f>
        <v>96.99580176000002</v>
      </c>
      <c r="N1111" s="46">
        <f>[1]ДНХБ!CA$203</f>
        <v>99.200251800000018</v>
      </c>
      <c r="O1111" s="46">
        <f>[1]ДНХБ!CU$203</f>
        <v>99.200251800000018</v>
      </c>
      <c r="P1111" s="46">
        <f>[1]ДНХБ!ED$203</f>
        <v>74.951301360000002</v>
      </c>
      <c r="Q1111" s="20">
        <f t="shared" si="316"/>
        <v>0</v>
      </c>
      <c r="R1111" s="20">
        <f t="shared" si="317"/>
        <v>0</v>
      </c>
    </row>
    <row r="1112" spans="2:18" s="21" customFormat="1" ht="15" customHeight="1" x14ac:dyDescent="0.25">
      <c r="B1112" s="61"/>
      <c r="C1112" s="55" t="s">
        <v>26</v>
      </c>
      <c r="D1112" s="23" t="s">
        <v>33</v>
      </c>
      <c r="E1112" s="64">
        <f>[1]ДНХБ!W$204</f>
        <v>0</v>
      </c>
      <c r="F1112" s="46">
        <f>[1]ДНХБ!EI$204</f>
        <v>0</v>
      </c>
      <c r="G1112" s="47">
        <f t="shared" si="327"/>
        <v>0</v>
      </c>
      <c r="H1112" s="47">
        <f>[1]ДНХБ!G$204</f>
        <v>0</v>
      </c>
      <c r="I1112" s="47">
        <f>[1]ДНХБ!K$204</f>
        <v>0</v>
      </c>
      <c r="J1112" s="47">
        <f>[1]ДНХБ!O$204</f>
        <v>0</v>
      </c>
      <c r="K1112" s="47">
        <f>[1]ДНХБ!V$204</f>
        <v>0</v>
      </c>
      <c r="L1112" s="46">
        <f t="shared" si="328"/>
        <v>0</v>
      </c>
      <c r="M1112" s="46">
        <f>[1]ДНХБ!BG$204</f>
        <v>0</v>
      </c>
      <c r="N1112" s="46">
        <f>[1]ДНХБ!CA$204</f>
        <v>0</v>
      </c>
      <c r="O1112" s="46">
        <f>[1]ДНХБ!CU$204</f>
        <v>0</v>
      </c>
      <c r="P1112" s="46">
        <f>[1]ДНХБ!ED$204</f>
        <v>0</v>
      </c>
      <c r="Q1112" s="20">
        <f t="shared" si="316"/>
        <v>0</v>
      </c>
      <c r="R1112" s="20">
        <f t="shared" si="317"/>
        <v>0</v>
      </c>
    </row>
    <row r="1113" spans="2:18" s="21" customFormat="1" ht="15" customHeight="1" x14ac:dyDescent="0.25">
      <c r="B1113" s="61"/>
      <c r="C1113" s="28" t="s">
        <v>36</v>
      </c>
      <c r="D1113" s="29" t="s">
        <v>33</v>
      </c>
      <c r="E1113" s="62">
        <f>E1114+E1115+E1116</f>
        <v>2183</v>
      </c>
      <c r="F1113" s="62">
        <f t="shared" ref="F1113:P1113" si="329">F1114+F1115+F1116</f>
        <v>6484.7649599999995</v>
      </c>
      <c r="G1113" s="62">
        <f t="shared" si="329"/>
        <v>2183</v>
      </c>
      <c r="H1113" s="62">
        <f t="shared" si="329"/>
        <v>546</v>
      </c>
      <c r="I1113" s="62">
        <f t="shared" si="329"/>
        <v>545</v>
      </c>
      <c r="J1113" s="62">
        <f t="shared" si="329"/>
        <v>546</v>
      </c>
      <c r="K1113" s="62">
        <f t="shared" si="329"/>
        <v>546</v>
      </c>
      <c r="L1113" s="62">
        <f t="shared" si="329"/>
        <v>6484.7649599999995</v>
      </c>
      <c r="M1113" s="62">
        <f t="shared" si="329"/>
        <v>1621.1912399999999</v>
      </c>
      <c r="N1113" s="62">
        <f t="shared" si="329"/>
        <v>1621.1912399999999</v>
      </c>
      <c r="O1113" s="62">
        <f t="shared" si="329"/>
        <v>1621.1912399999999</v>
      </c>
      <c r="P1113" s="62">
        <f t="shared" si="329"/>
        <v>1621.1912399999999</v>
      </c>
      <c r="Q1113" s="20">
        <f t="shared" si="316"/>
        <v>0</v>
      </c>
      <c r="R1113" s="20">
        <f t="shared" si="317"/>
        <v>0</v>
      </c>
    </row>
    <row r="1114" spans="2:18" s="21" customFormat="1" ht="15" customHeight="1" x14ac:dyDescent="0.25">
      <c r="B1114" s="61"/>
      <c r="C1114" s="36" t="s">
        <v>37</v>
      </c>
      <c r="D1114" s="23" t="s">
        <v>33</v>
      </c>
      <c r="E1114" s="64">
        <f>[1]ФАП!W$81</f>
        <v>748</v>
      </c>
      <c r="F1114" s="46">
        <f>[1]ФАП!EP$81</f>
        <v>2221.3007045303866</v>
      </c>
      <c r="G1114" s="47">
        <f>SUM(H1114:K1114)</f>
        <v>748</v>
      </c>
      <c r="H1114" s="47">
        <f>[1]ФАП!G$81</f>
        <v>187</v>
      </c>
      <c r="I1114" s="47">
        <f>[1]ФАП!K$81</f>
        <v>187</v>
      </c>
      <c r="J1114" s="47">
        <f>[1]ФАП!O$81</f>
        <v>187</v>
      </c>
      <c r="K1114" s="47">
        <f>[1]ФАП!V$81</f>
        <v>187</v>
      </c>
      <c r="L1114" s="46">
        <f>M1114+N1114+O1114+P1114</f>
        <v>2221.3007045303866</v>
      </c>
      <c r="M1114" s="46">
        <f>[1]ФАП!BN$81</f>
        <v>555.32517613259665</v>
      </c>
      <c r="N1114" s="46">
        <f>[1]ФАП!CH$81</f>
        <v>555.32517613259665</v>
      </c>
      <c r="O1114" s="46">
        <f>[1]ФАП!DB$81</f>
        <v>555.32517613259665</v>
      </c>
      <c r="P1114" s="46">
        <f>[1]ФАП!EK$81</f>
        <v>555.32517613259665</v>
      </c>
      <c r="Q1114" s="20">
        <f t="shared" si="316"/>
        <v>0</v>
      </c>
      <c r="R1114" s="20">
        <f t="shared" si="317"/>
        <v>0</v>
      </c>
    </row>
    <row r="1115" spans="2:18" s="21" customFormat="1" ht="15" customHeight="1" x14ac:dyDescent="0.25">
      <c r="B1115" s="61"/>
      <c r="C1115" s="36" t="s">
        <v>38</v>
      </c>
      <c r="D1115" s="23" t="s">
        <v>33</v>
      </c>
      <c r="E1115" s="64">
        <f>[1]ФАП!W$82</f>
        <v>747</v>
      </c>
      <c r="F1115" s="46">
        <f>[1]ФАП!EP$82</f>
        <v>2221.3007045303866</v>
      </c>
      <c r="G1115" s="47">
        <f>SUM(H1115:K1115)</f>
        <v>747</v>
      </c>
      <c r="H1115" s="47">
        <f>[1]ФАП!G$82</f>
        <v>187</v>
      </c>
      <c r="I1115" s="47">
        <f>[1]ФАП!K$82</f>
        <v>186</v>
      </c>
      <c r="J1115" s="47">
        <f>[1]ФАП!O$82</f>
        <v>187</v>
      </c>
      <c r="K1115" s="47">
        <f>[1]ФАП!V$82</f>
        <v>187</v>
      </c>
      <c r="L1115" s="46">
        <f t="shared" ref="L1115:L1116" si="330">M1115+N1115+O1115+P1115</f>
        <v>2221.3007045303866</v>
      </c>
      <c r="M1115" s="46">
        <f>[1]ФАП!BN$82</f>
        <v>555.32517613259665</v>
      </c>
      <c r="N1115" s="46">
        <f>[1]ФАП!CH$82</f>
        <v>555.32517613259665</v>
      </c>
      <c r="O1115" s="46">
        <f>[1]ФАП!DB$82</f>
        <v>555.32517613259665</v>
      </c>
      <c r="P1115" s="46">
        <f>[1]ФАП!EK$82</f>
        <v>555.32517613259665</v>
      </c>
      <c r="Q1115" s="20">
        <f t="shared" si="316"/>
        <v>0</v>
      </c>
      <c r="R1115" s="20">
        <f t="shared" si="317"/>
        <v>0</v>
      </c>
    </row>
    <row r="1116" spans="2:18" s="21" customFormat="1" ht="15" customHeight="1" x14ac:dyDescent="0.25">
      <c r="B1116" s="61"/>
      <c r="C1116" s="36" t="s">
        <v>39</v>
      </c>
      <c r="D1116" s="23" t="s">
        <v>33</v>
      </c>
      <c r="E1116" s="64">
        <f>[1]ФАП!W$83</f>
        <v>688</v>
      </c>
      <c r="F1116" s="46">
        <f>[1]ФАП!EP$83</f>
        <v>2042.1635509392263</v>
      </c>
      <c r="G1116" s="47">
        <f>SUM(H1116:K1116)</f>
        <v>688</v>
      </c>
      <c r="H1116" s="47">
        <f>[1]ФАП!G$83</f>
        <v>172</v>
      </c>
      <c r="I1116" s="47">
        <f>[1]ФАП!K$83</f>
        <v>172</v>
      </c>
      <c r="J1116" s="47">
        <f>[1]ФАП!O$83</f>
        <v>172</v>
      </c>
      <c r="K1116" s="47">
        <f>[1]ФАП!V$83</f>
        <v>172</v>
      </c>
      <c r="L1116" s="46">
        <f t="shared" si="330"/>
        <v>2042.1635509392263</v>
      </c>
      <c r="M1116" s="46">
        <f>[1]ФАП!BN$83</f>
        <v>510.54088773480657</v>
      </c>
      <c r="N1116" s="46">
        <f>[1]ФАП!CH$83</f>
        <v>510.54088773480657</v>
      </c>
      <c r="O1116" s="46">
        <f>[1]ФАП!DB$83</f>
        <v>510.54088773480657</v>
      </c>
      <c r="P1116" s="46">
        <f>[1]ФАП!EK$83</f>
        <v>510.54088773480657</v>
      </c>
      <c r="Q1116" s="20">
        <f t="shared" si="316"/>
        <v>0</v>
      </c>
      <c r="R1116" s="20">
        <f t="shared" si="317"/>
        <v>0</v>
      </c>
    </row>
    <row r="1117" spans="2:18" s="21" customFormat="1" ht="15" customHeight="1" x14ac:dyDescent="0.25">
      <c r="B1117" s="61"/>
      <c r="C1117" s="28" t="s">
        <v>40</v>
      </c>
      <c r="D1117" s="29" t="s">
        <v>33</v>
      </c>
      <c r="E1117" s="62">
        <f>SUM(E1118:E1125)</f>
        <v>8065</v>
      </c>
      <c r="F1117" s="62">
        <f t="shared" ref="F1117:P1117" si="331">SUM(F1118:F1125)</f>
        <v>2533.8984720000003</v>
      </c>
      <c r="G1117" s="62">
        <f t="shared" si="331"/>
        <v>8065</v>
      </c>
      <c r="H1117" s="62">
        <f t="shared" si="331"/>
        <v>1373</v>
      </c>
      <c r="I1117" s="62">
        <f t="shared" si="331"/>
        <v>1378</v>
      </c>
      <c r="J1117" s="62">
        <f t="shared" si="331"/>
        <v>1378</v>
      </c>
      <c r="K1117" s="62">
        <f t="shared" si="331"/>
        <v>3936</v>
      </c>
      <c r="L1117" s="62">
        <f t="shared" si="331"/>
        <v>2533.8984720000003</v>
      </c>
      <c r="M1117" s="62">
        <f t="shared" si="331"/>
        <v>401.28925200000003</v>
      </c>
      <c r="N1117" s="62">
        <f t="shared" si="331"/>
        <v>402.78218400000003</v>
      </c>
      <c r="O1117" s="62">
        <f t="shared" si="331"/>
        <v>402.78218400000003</v>
      </c>
      <c r="P1117" s="62">
        <f t="shared" si="331"/>
        <v>1327.0448520000002</v>
      </c>
      <c r="Q1117" s="20">
        <f t="shared" si="316"/>
        <v>0</v>
      </c>
      <c r="R1117" s="20">
        <f t="shared" si="317"/>
        <v>0</v>
      </c>
    </row>
    <row r="1118" spans="2:18" s="21" customFormat="1" ht="15" customHeight="1" x14ac:dyDescent="0.25">
      <c r="B1118" s="61"/>
      <c r="C1118" s="37" t="s">
        <v>15</v>
      </c>
      <c r="D1118" s="23" t="s">
        <v>33</v>
      </c>
      <c r="E1118" s="64">
        <f>'[1]разовые без стом'!W$200</f>
        <v>4307</v>
      </c>
      <c r="F1118" s="46">
        <f>'[1]разовые без стом'!EV$200</f>
        <v>1555.6884</v>
      </c>
      <c r="G1118" s="53">
        <f t="shared" ref="G1118:G1125" si="332">SUM(H1118:K1118)</f>
        <v>4307</v>
      </c>
      <c r="H1118" s="47">
        <f>'[1]разовые без стом'!G$200</f>
        <v>436</v>
      </c>
      <c r="I1118" s="47">
        <f>'[1]разовые без стом'!K$200</f>
        <v>436</v>
      </c>
      <c r="J1118" s="47">
        <f>'[1]разовые без стом'!O$200</f>
        <v>436</v>
      </c>
      <c r="K1118" s="47">
        <f>'[1]разовые без стом'!V$200</f>
        <v>2999</v>
      </c>
      <c r="L1118" s="46">
        <f>SUM(M1118:P1118)</f>
        <v>1555.6884</v>
      </c>
      <c r="M1118" s="46">
        <f>'[1]разовые без стом'!BP$200</f>
        <v>157.48320000000001</v>
      </c>
      <c r="N1118" s="46">
        <f>'[1]разовые без стом'!CL$200</f>
        <v>157.48320000000001</v>
      </c>
      <c r="O1118" s="46">
        <f>'[1]разовые без стом'!DH$200</f>
        <v>157.48320000000001</v>
      </c>
      <c r="P1118" s="46">
        <f>'[1]разовые без стом'!EQ$200</f>
        <v>1083.2388000000001</v>
      </c>
      <c r="Q1118" s="20">
        <f t="shared" si="316"/>
        <v>0</v>
      </c>
      <c r="R1118" s="20">
        <f t="shared" si="317"/>
        <v>0</v>
      </c>
    </row>
    <row r="1119" spans="2:18" s="21" customFormat="1" ht="15" customHeight="1" x14ac:dyDescent="0.25">
      <c r="B1119" s="61"/>
      <c r="C1119" s="37" t="s">
        <v>16</v>
      </c>
      <c r="D1119" s="23" t="s">
        <v>33</v>
      </c>
      <c r="E1119" s="64">
        <f>'[1]разовые без стом'!W$201</f>
        <v>2340</v>
      </c>
      <c r="F1119" s="46">
        <f>'[1]разовые без стом'!EV$201</f>
        <v>560.45808</v>
      </c>
      <c r="G1119" s="53">
        <f t="shared" si="332"/>
        <v>2340</v>
      </c>
      <c r="H1119" s="47">
        <f>'[1]разовые без стом'!G$201</f>
        <v>585</v>
      </c>
      <c r="I1119" s="47">
        <f>'[1]разовые без стом'!K$201</f>
        <v>585</v>
      </c>
      <c r="J1119" s="47">
        <f>'[1]разовые без стом'!O$201</f>
        <v>585</v>
      </c>
      <c r="K1119" s="47">
        <f>'[1]разовые без стом'!V$201</f>
        <v>585</v>
      </c>
      <c r="L1119" s="46">
        <f t="shared" ref="L1119:L1125" si="333">SUM(M1119:P1119)</f>
        <v>560.45808</v>
      </c>
      <c r="M1119" s="46">
        <f>'[1]разовые без стом'!BP$201</f>
        <v>140.11452000000003</v>
      </c>
      <c r="N1119" s="46">
        <f>'[1]разовые без стом'!CL$201</f>
        <v>140.11452</v>
      </c>
      <c r="O1119" s="46">
        <f>'[1]разовые без стом'!DH$201</f>
        <v>140.11452</v>
      </c>
      <c r="P1119" s="46">
        <f>'[1]разовые без стом'!EQ$201</f>
        <v>140.11452</v>
      </c>
      <c r="Q1119" s="20">
        <f t="shared" si="316"/>
        <v>0</v>
      </c>
      <c r="R1119" s="20">
        <f t="shared" si="317"/>
        <v>0</v>
      </c>
    </row>
    <row r="1120" spans="2:18" s="21" customFormat="1" ht="15" customHeight="1" x14ac:dyDescent="0.25">
      <c r="B1120" s="61"/>
      <c r="C1120" s="37" t="s">
        <v>18</v>
      </c>
      <c r="D1120" s="23" t="s">
        <v>33</v>
      </c>
      <c r="E1120" s="64">
        <f>'[1]разовые без стом'!W$202</f>
        <v>240</v>
      </c>
      <c r="F1120" s="46">
        <f>'[1]разовые без стом'!EV$202</f>
        <v>86.298239999999993</v>
      </c>
      <c r="G1120" s="53">
        <f t="shared" si="332"/>
        <v>240</v>
      </c>
      <c r="H1120" s="47">
        <f>'[1]разовые без стом'!G$202</f>
        <v>60</v>
      </c>
      <c r="I1120" s="47">
        <f>'[1]разовые без стом'!K$202</f>
        <v>60</v>
      </c>
      <c r="J1120" s="47">
        <f>'[1]разовые без стом'!O$202</f>
        <v>60</v>
      </c>
      <c r="K1120" s="47">
        <f>'[1]разовые без стом'!V$202</f>
        <v>60</v>
      </c>
      <c r="L1120" s="46">
        <f t="shared" si="333"/>
        <v>86.298239999999993</v>
      </c>
      <c r="M1120" s="46">
        <f>'[1]разовые без стом'!BP$202</f>
        <v>21.574559999999998</v>
      </c>
      <c r="N1120" s="46">
        <f>'[1]разовые без стом'!CL$202</f>
        <v>21.574559999999998</v>
      </c>
      <c r="O1120" s="46">
        <f>'[1]разовые без стом'!DH$202</f>
        <v>21.574559999999998</v>
      </c>
      <c r="P1120" s="46">
        <f>'[1]разовые без стом'!EQ$202</f>
        <v>21.574559999999998</v>
      </c>
      <c r="Q1120" s="20">
        <f t="shared" si="316"/>
        <v>0</v>
      </c>
      <c r="R1120" s="20">
        <f t="shared" si="317"/>
        <v>0</v>
      </c>
    </row>
    <row r="1121" spans="2:18" s="21" customFormat="1" ht="15" customHeight="1" x14ac:dyDescent="0.25">
      <c r="B1121" s="61"/>
      <c r="C1121" s="37" t="s">
        <v>20</v>
      </c>
      <c r="D1121" s="23" t="s">
        <v>33</v>
      </c>
      <c r="E1121" s="64">
        <f>'[1]разовые без стом'!W$203</f>
        <v>216</v>
      </c>
      <c r="F1121" s="46">
        <f>'[1]разовые без стом'!EV$203</f>
        <v>55.115423999999997</v>
      </c>
      <c r="G1121" s="53">
        <f t="shared" si="332"/>
        <v>216</v>
      </c>
      <c r="H1121" s="47">
        <f>'[1]разовые без стом'!G$203</f>
        <v>54</v>
      </c>
      <c r="I1121" s="47">
        <f>'[1]разовые без стом'!K$203</f>
        <v>54</v>
      </c>
      <c r="J1121" s="47">
        <f>'[1]разовые без стом'!O$203</f>
        <v>54</v>
      </c>
      <c r="K1121" s="47">
        <f>'[1]разовые без стом'!V$203</f>
        <v>54</v>
      </c>
      <c r="L1121" s="46">
        <f t="shared" si="333"/>
        <v>55.11542399999999</v>
      </c>
      <c r="M1121" s="46">
        <f>'[1]разовые без стом'!BP$203</f>
        <v>13.778855999999998</v>
      </c>
      <c r="N1121" s="46">
        <f>'[1]разовые без стом'!CL$203</f>
        <v>13.778855999999999</v>
      </c>
      <c r="O1121" s="46">
        <f>'[1]разовые без стом'!DH$203</f>
        <v>13.778855999999999</v>
      </c>
      <c r="P1121" s="46">
        <f>'[1]разовые без стом'!EQ$203</f>
        <v>13.778855999999999</v>
      </c>
      <c r="Q1121" s="20">
        <f t="shared" si="316"/>
        <v>0</v>
      </c>
      <c r="R1121" s="20">
        <f t="shared" si="317"/>
        <v>0</v>
      </c>
    </row>
    <row r="1122" spans="2:18" s="21" customFormat="1" ht="15" customHeight="1" x14ac:dyDescent="0.25">
      <c r="B1122" s="61"/>
      <c r="C1122" s="37" t="s">
        <v>26</v>
      </c>
      <c r="D1122" s="23" t="s">
        <v>33</v>
      </c>
      <c r="E1122" s="64">
        <f>'[1]разовые без стом'!W$204</f>
        <v>0</v>
      </c>
      <c r="F1122" s="46">
        <f>'[1]разовые без стом'!EV$204</f>
        <v>0</v>
      </c>
      <c r="G1122" s="53">
        <f t="shared" si="332"/>
        <v>0</v>
      </c>
      <c r="H1122" s="47">
        <f>'[1]разовые без стом'!G$204</f>
        <v>0</v>
      </c>
      <c r="I1122" s="47">
        <f>'[1]разовые без стом'!K$204</f>
        <v>0</v>
      </c>
      <c r="J1122" s="47">
        <f>'[1]разовые без стом'!O$204</f>
        <v>0</v>
      </c>
      <c r="K1122" s="47">
        <f>'[1]разовые без стом'!V$204</f>
        <v>0</v>
      </c>
      <c r="L1122" s="46">
        <f t="shared" si="333"/>
        <v>0</v>
      </c>
      <c r="M1122" s="46">
        <f>'[1]разовые без стом'!BP$204</f>
        <v>0</v>
      </c>
      <c r="N1122" s="46">
        <f>'[1]разовые без стом'!CL$204</f>
        <v>0</v>
      </c>
      <c r="O1122" s="46">
        <f>'[1]разовые без стом'!DH$204</f>
        <v>0</v>
      </c>
      <c r="P1122" s="46">
        <f>'[1]разовые без стом'!EQ$204</f>
        <v>0</v>
      </c>
      <c r="Q1122" s="20">
        <f t="shared" si="316"/>
        <v>0</v>
      </c>
      <c r="R1122" s="20">
        <f t="shared" si="317"/>
        <v>0</v>
      </c>
    </row>
    <row r="1123" spans="2:18" s="21" customFormat="1" ht="15" customHeight="1" x14ac:dyDescent="0.25">
      <c r="B1123" s="61"/>
      <c r="C1123" s="37" t="s">
        <v>22</v>
      </c>
      <c r="D1123" s="23" t="s">
        <v>33</v>
      </c>
      <c r="E1123" s="64">
        <f>'[1]разовые без стом'!W$205</f>
        <v>250</v>
      </c>
      <c r="F1123" s="46">
        <f>'[1]разовые без стом'!EV$205</f>
        <v>51.435999999999993</v>
      </c>
      <c r="G1123" s="53">
        <f t="shared" si="332"/>
        <v>250</v>
      </c>
      <c r="H1123" s="47">
        <f>'[1]разовые без стом'!G$205</f>
        <v>62</v>
      </c>
      <c r="I1123" s="47">
        <f>'[1]разовые без стом'!K$205</f>
        <v>63</v>
      </c>
      <c r="J1123" s="47">
        <f>'[1]разовые без стом'!O$205</f>
        <v>63</v>
      </c>
      <c r="K1123" s="47">
        <f>'[1]разовые без стом'!V$205</f>
        <v>62</v>
      </c>
      <c r="L1123" s="46">
        <f t="shared" si="333"/>
        <v>51.436000000000007</v>
      </c>
      <c r="M1123" s="46">
        <f>'[1]разовые без стом'!BP$205</f>
        <v>12.756128</v>
      </c>
      <c r="N1123" s="46">
        <f>'[1]разовые без стом'!CL$205</f>
        <v>12.961872</v>
      </c>
      <c r="O1123" s="46">
        <f>'[1]разовые без стом'!DH$205</f>
        <v>12.961872</v>
      </c>
      <c r="P1123" s="46">
        <f>'[1]разовые без стом'!EQ$205</f>
        <v>12.756128</v>
      </c>
      <c r="Q1123" s="20">
        <f t="shared" si="316"/>
        <v>0</v>
      </c>
      <c r="R1123" s="20">
        <f t="shared" si="317"/>
        <v>0</v>
      </c>
    </row>
    <row r="1124" spans="2:18" s="21" customFormat="1" ht="15" customHeight="1" x14ac:dyDescent="0.25">
      <c r="B1124" s="61"/>
      <c r="C1124" s="37" t="s">
        <v>23</v>
      </c>
      <c r="D1124" s="23" t="s">
        <v>33</v>
      </c>
      <c r="E1124" s="64">
        <f>'[1]разовые без стом'!W$206</f>
        <v>262</v>
      </c>
      <c r="F1124" s="46">
        <f>'[1]разовые без стом'!EV$206</f>
        <v>74.445728000000003</v>
      </c>
      <c r="G1124" s="53">
        <f t="shared" si="332"/>
        <v>262</v>
      </c>
      <c r="H1124" s="47">
        <f>'[1]разовые без стом'!G$206</f>
        <v>65</v>
      </c>
      <c r="I1124" s="47">
        <f>'[1]разовые без стом'!K$206</f>
        <v>66</v>
      </c>
      <c r="J1124" s="47">
        <f>'[1]разовые без стом'!O$206</f>
        <v>66</v>
      </c>
      <c r="K1124" s="47">
        <f>'[1]разовые без стом'!V$206</f>
        <v>65</v>
      </c>
      <c r="L1124" s="46">
        <f t="shared" si="333"/>
        <v>74.445728000000003</v>
      </c>
      <c r="M1124" s="46">
        <f>'[1]разовые без стом'!BP$206</f>
        <v>18.469360000000002</v>
      </c>
      <c r="N1124" s="46">
        <f>'[1]разовые без стом'!CL$206</f>
        <v>18.753504000000003</v>
      </c>
      <c r="O1124" s="46">
        <f>'[1]разовые без стом'!DH$206</f>
        <v>18.753504000000003</v>
      </c>
      <c r="P1124" s="46">
        <f>'[1]разовые без стом'!EQ$206</f>
        <v>18.469360000000002</v>
      </c>
      <c r="Q1124" s="20">
        <f t="shared" si="316"/>
        <v>0</v>
      </c>
      <c r="R1124" s="20">
        <f t="shared" si="317"/>
        <v>0</v>
      </c>
    </row>
    <row r="1125" spans="2:18" s="21" customFormat="1" ht="15" customHeight="1" x14ac:dyDescent="0.25">
      <c r="B1125" s="61"/>
      <c r="C1125" s="37" t="s">
        <v>41</v>
      </c>
      <c r="D1125" s="23" t="s">
        <v>33</v>
      </c>
      <c r="E1125" s="64">
        <f>'[1]разовые без стом'!W$207</f>
        <v>450</v>
      </c>
      <c r="F1125" s="46">
        <f>'[1]разовые без стом'!EV$207</f>
        <v>150.45660000000001</v>
      </c>
      <c r="G1125" s="53">
        <f t="shared" si="332"/>
        <v>450</v>
      </c>
      <c r="H1125" s="47">
        <f>'[1]разовые без стом'!G$207</f>
        <v>111</v>
      </c>
      <c r="I1125" s="47">
        <f>'[1]разовые без стом'!K$207</f>
        <v>114</v>
      </c>
      <c r="J1125" s="47">
        <f>'[1]разовые без стом'!O$207</f>
        <v>114</v>
      </c>
      <c r="K1125" s="47">
        <f>'[1]разовые без стом'!V$207</f>
        <v>111</v>
      </c>
      <c r="L1125" s="46">
        <f t="shared" si="333"/>
        <v>150.45660000000001</v>
      </c>
      <c r="M1125" s="46">
        <f>'[1]разовые без стом'!BP$207</f>
        <v>37.112628000000001</v>
      </c>
      <c r="N1125" s="46">
        <f>'[1]разовые без стом'!CL$207</f>
        <v>38.115672000000004</v>
      </c>
      <c r="O1125" s="46">
        <f>'[1]разовые без стом'!DH$207</f>
        <v>38.115672000000004</v>
      </c>
      <c r="P1125" s="46">
        <f>'[1]разовые без стом'!EQ$207</f>
        <v>37.112628000000001</v>
      </c>
      <c r="Q1125" s="20">
        <f t="shared" si="316"/>
        <v>0</v>
      </c>
      <c r="R1125" s="20">
        <f t="shared" si="317"/>
        <v>0</v>
      </c>
    </row>
    <row r="1126" spans="2:18" s="21" customFormat="1" ht="15" customHeight="1" x14ac:dyDescent="0.25">
      <c r="B1126" s="61"/>
      <c r="C1126" s="28" t="s">
        <v>42</v>
      </c>
      <c r="D1126" s="29" t="s">
        <v>33</v>
      </c>
      <c r="E1126" s="62">
        <f>SUM(E1127:E1134)</f>
        <v>1648</v>
      </c>
      <c r="F1126" s="62">
        <f t="shared" ref="F1126:P1126" si="334">SUM(F1127:F1134)</f>
        <v>235.79308800000001</v>
      </c>
      <c r="G1126" s="62">
        <f t="shared" si="334"/>
        <v>1648</v>
      </c>
      <c r="H1126" s="62">
        <f t="shared" si="334"/>
        <v>412</v>
      </c>
      <c r="I1126" s="62">
        <f t="shared" si="334"/>
        <v>412</v>
      </c>
      <c r="J1126" s="62">
        <f t="shared" si="334"/>
        <v>413</v>
      </c>
      <c r="K1126" s="62">
        <f t="shared" si="334"/>
        <v>411</v>
      </c>
      <c r="L1126" s="62">
        <f t="shared" si="334"/>
        <v>235.79308800000001</v>
      </c>
      <c r="M1126" s="62">
        <f t="shared" si="334"/>
        <v>58.842444000000008</v>
      </c>
      <c r="N1126" s="62">
        <f t="shared" si="334"/>
        <v>59.020440000000008</v>
      </c>
      <c r="O1126" s="62">
        <f t="shared" si="334"/>
        <v>59.063868000000006</v>
      </c>
      <c r="P1126" s="62">
        <f t="shared" si="334"/>
        <v>58.866336000000004</v>
      </c>
      <c r="Q1126" s="20">
        <f t="shared" si="316"/>
        <v>0</v>
      </c>
      <c r="R1126" s="20">
        <f t="shared" si="317"/>
        <v>0</v>
      </c>
    </row>
    <row r="1127" spans="2:18" s="21" customFormat="1" ht="15" customHeight="1" x14ac:dyDescent="0.25">
      <c r="B1127" s="61"/>
      <c r="C1127" s="35" t="s">
        <v>16</v>
      </c>
      <c r="D1127" s="23" t="s">
        <v>33</v>
      </c>
      <c r="E1127" s="72">
        <f>[1]иные!W$179</f>
        <v>0</v>
      </c>
      <c r="F1127" s="52">
        <f>[1]иные!EK$179</f>
        <v>0</v>
      </c>
      <c r="G1127" s="53">
        <f>SUM(H1127:K1127)</f>
        <v>0</v>
      </c>
      <c r="H1127" s="53">
        <f>[1]иные!G$179</f>
        <v>0</v>
      </c>
      <c r="I1127" s="53">
        <f>[1]иные!K$179</f>
        <v>0</v>
      </c>
      <c r="J1127" s="53">
        <f>[1]иные!O$179</f>
        <v>0</v>
      </c>
      <c r="K1127" s="53">
        <f>[1]иные!V$179</f>
        <v>0</v>
      </c>
      <c r="L1127" s="52">
        <f>SUM(M1127:P1127)</f>
        <v>0</v>
      </c>
      <c r="M1127" s="52">
        <f>[1]иные!BI$179</f>
        <v>0</v>
      </c>
      <c r="N1127" s="52">
        <f>[1]иные!CC$179</f>
        <v>0</v>
      </c>
      <c r="O1127" s="52">
        <f>[1]иные!CW$179</f>
        <v>0</v>
      </c>
      <c r="P1127" s="52">
        <f>[1]иные!EF$179</f>
        <v>0</v>
      </c>
      <c r="Q1127" s="20">
        <f t="shared" si="316"/>
        <v>0</v>
      </c>
      <c r="R1127" s="20">
        <f t="shared" si="317"/>
        <v>0</v>
      </c>
    </row>
    <row r="1128" spans="2:18" s="21" customFormat="1" ht="15" customHeight="1" x14ac:dyDescent="0.25">
      <c r="B1128" s="61"/>
      <c r="C1128" s="35" t="s">
        <v>15</v>
      </c>
      <c r="D1128" s="23" t="s">
        <v>33</v>
      </c>
      <c r="E1128" s="72">
        <f>[1]иные!W$180</f>
        <v>550</v>
      </c>
      <c r="F1128" s="52">
        <f>[1]иные!EK$180</f>
        <v>85.14</v>
      </c>
      <c r="G1128" s="53">
        <f t="shared" ref="G1128:G1134" si="335">SUM(H1128:K1128)</f>
        <v>550</v>
      </c>
      <c r="H1128" s="53">
        <f>[1]иные!G$180</f>
        <v>136</v>
      </c>
      <c r="I1128" s="53">
        <f>[1]иные!K$180</f>
        <v>138</v>
      </c>
      <c r="J1128" s="53">
        <f>[1]иные!O$180</f>
        <v>138</v>
      </c>
      <c r="K1128" s="53">
        <f>[1]иные!V$180</f>
        <v>138</v>
      </c>
      <c r="L1128" s="52">
        <f t="shared" ref="L1128:L1134" si="336">SUM(M1128:P1128)</f>
        <v>85.140000000000015</v>
      </c>
      <c r="M1128" s="52">
        <f>[1]иные!BI$180</f>
        <v>21.052800000000005</v>
      </c>
      <c r="N1128" s="52">
        <f>[1]иные!CC$180</f>
        <v>21.362400000000001</v>
      </c>
      <c r="O1128" s="52">
        <f>[1]иные!CW$180</f>
        <v>21.362400000000001</v>
      </c>
      <c r="P1128" s="52">
        <f>[1]иные!EF$180</f>
        <v>21.362400000000001</v>
      </c>
      <c r="Q1128" s="20">
        <f t="shared" si="316"/>
        <v>0</v>
      </c>
      <c r="R1128" s="20">
        <f t="shared" si="317"/>
        <v>0</v>
      </c>
    </row>
    <row r="1129" spans="2:18" s="21" customFormat="1" ht="15" customHeight="1" x14ac:dyDescent="0.25">
      <c r="B1129" s="61"/>
      <c r="C1129" s="35" t="s">
        <v>18</v>
      </c>
      <c r="D1129" s="23" t="s">
        <v>33</v>
      </c>
      <c r="E1129" s="72">
        <f>[1]иные!W$181</f>
        <v>625</v>
      </c>
      <c r="F1129" s="52">
        <f>[1]иные!EK$181</f>
        <v>96.315000000000012</v>
      </c>
      <c r="G1129" s="53">
        <f t="shared" si="335"/>
        <v>625</v>
      </c>
      <c r="H1129" s="53">
        <f>[1]иные!G$181</f>
        <v>156</v>
      </c>
      <c r="I1129" s="53">
        <f>[1]иные!K$181</f>
        <v>157</v>
      </c>
      <c r="J1129" s="53">
        <f>[1]иные!O$181</f>
        <v>156</v>
      </c>
      <c r="K1129" s="53">
        <f>[1]иные!V$181</f>
        <v>156</v>
      </c>
      <c r="L1129" s="52">
        <f t="shared" si="336"/>
        <v>96.314999999999998</v>
      </c>
      <c r="M1129" s="52">
        <f>[1]иные!BI$181</f>
        <v>24.040224000000002</v>
      </c>
      <c r="N1129" s="52">
        <f>[1]иные!CC$181</f>
        <v>24.194328000000002</v>
      </c>
      <c r="O1129" s="52">
        <f>[1]иные!CW$181</f>
        <v>24.040224000000002</v>
      </c>
      <c r="P1129" s="52">
        <f>[1]иные!EF$181</f>
        <v>24.040224000000002</v>
      </c>
      <c r="Q1129" s="20">
        <f t="shared" si="316"/>
        <v>0</v>
      </c>
      <c r="R1129" s="20">
        <f t="shared" si="317"/>
        <v>0</v>
      </c>
    </row>
    <row r="1130" spans="2:18" s="21" customFormat="1" ht="15" customHeight="1" x14ac:dyDescent="0.25">
      <c r="B1130" s="61"/>
      <c r="C1130" s="35" t="s">
        <v>20</v>
      </c>
      <c r="D1130" s="23" t="s">
        <v>33</v>
      </c>
      <c r="E1130" s="72">
        <f>[1]иные!W$182</f>
        <v>326</v>
      </c>
      <c r="F1130" s="52">
        <f>[1]иные!EK$182</f>
        <v>35.650055999999992</v>
      </c>
      <c r="G1130" s="53">
        <f t="shared" si="335"/>
        <v>326</v>
      </c>
      <c r="H1130" s="53">
        <f>[1]иные!G$182</f>
        <v>82</v>
      </c>
      <c r="I1130" s="53">
        <f>[1]иные!K$182</f>
        <v>81</v>
      </c>
      <c r="J1130" s="53">
        <f>[1]иные!O$182</f>
        <v>82</v>
      </c>
      <c r="K1130" s="53">
        <f>[1]иные!V$182</f>
        <v>81</v>
      </c>
      <c r="L1130" s="52">
        <f t="shared" si="336"/>
        <v>35.650055999999992</v>
      </c>
      <c r="M1130" s="52">
        <f>[1]иные!BI$182</f>
        <v>8.9671919999999989</v>
      </c>
      <c r="N1130" s="52">
        <f>[1]иные!CC$182</f>
        <v>8.8578359999999989</v>
      </c>
      <c r="O1130" s="52">
        <f>[1]иные!CW$182</f>
        <v>8.9671919999999989</v>
      </c>
      <c r="P1130" s="52">
        <f>[1]иные!EF$182</f>
        <v>8.8578359999999989</v>
      </c>
      <c r="Q1130" s="20">
        <f t="shared" si="316"/>
        <v>0</v>
      </c>
      <c r="R1130" s="20">
        <f t="shared" si="317"/>
        <v>0</v>
      </c>
    </row>
    <row r="1131" spans="2:18" s="21" customFormat="1" ht="15" customHeight="1" x14ac:dyDescent="0.25">
      <c r="B1131" s="61"/>
      <c r="C1131" s="35" t="s">
        <v>26</v>
      </c>
      <c r="D1131" s="23" t="s">
        <v>33</v>
      </c>
      <c r="E1131" s="72">
        <f>[1]иные!W$183</f>
        <v>0</v>
      </c>
      <c r="F1131" s="52">
        <f>[1]иные!EK$183</f>
        <v>0</v>
      </c>
      <c r="G1131" s="53">
        <f t="shared" si="335"/>
        <v>0</v>
      </c>
      <c r="H1131" s="53">
        <f>[1]иные!G$183</f>
        <v>0</v>
      </c>
      <c r="I1131" s="53">
        <f>[1]иные!K$183</f>
        <v>0</v>
      </c>
      <c r="J1131" s="53">
        <f>[1]иные!O$183</f>
        <v>0</v>
      </c>
      <c r="K1131" s="53">
        <f>[1]иные!V$183</f>
        <v>0</v>
      </c>
      <c r="L1131" s="52">
        <f t="shared" si="336"/>
        <v>0</v>
      </c>
      <c r="M1131" s="52">
        <f>[1]иные!BI$183</f>
        <v>0</v>
      </c>
      <c r="N1131" s="52">
        <f>[1]иные!CC$183</f>
        <v>0</v>
      </c>
      <c r="O1131" s="52">
        <f>[1]иные!CW$183</f>
        <v>0</v>
      </c>
      <c r="P1131" s="52">
        <f>[1]иные!EF$183</f>
        <v>0</v>
      </c>
      <c r="Q1131" s="20">
        <f t="shared" si="316"/>
        <v>0</v>
      </c>
      <c r="R1131" s="20">
        <f t="shared" si="317"/>
        <v>0</v>
      </c>
    </row>
    <row r="1132" spans="2:18" s="21" customFormat="1" ht="15" customHeight="1" x14ac:dyDescent="0.25">
      <c r="B1132" s="61"/>
      <c r="C1132" s="35" t="s">
        <v>22</v>
      </c>
      <c r="D1132" s="23" t="s">
        <v>33</v>
      </c>
      <c r="E1132" s="72">
        <f>[1]иные!W$184</f>
        <v>15</v>
      </c>
      <c r="F1132" s="52">
        <f>[1]иные!EK$184</f>
        <v>1.3226400000000003</v>
      </c>
      <c r="G1132" s="53">
        <f t="shared" si="335"/>
        <v>15</v>
      </c>
      <c r="H1132" s="53">
        <f>[1]иные!G$184</f>
        <v>5</v>
      </c>
      <c r="I1132" s="53">
        <f>[1]иные!K$184</f>
        <v>3</v>
      </c>
      <c r="J1132" s="53">
        <f>[1]иные!O$184</f>
        <v>4</v>
      </c>
      <c r="K1132" s="53">
        <f>[1]иные!V$184</f>
        <v>3</v>
      </c>
      <c r="L1132" s="52">
        <f t="shared" si="336"/>
        <v>1.32264</v>
      </c>
      <c r="M1132" s="52">
        <f>[1]иные!BI$184</f>
        <v>0.44088000000000005</v>
      </c>
      <c r="N1132" s="52">
        <f>[1]иные!CC$184</f>
        <v>0.26452800000000004</v>
      </c>
      <c r="O1132" s="52">
        <f>[1]иные!CW$184</f>
        <v>0.35270400000000002</v>
      </c>
      <c r="P1132" s="52">
        <f>[1]иные!EF$184</f>
        <v>0.26452800000000004</v>
      </c>
      <c r="Q1132" s="20">
        <f t="shared" si="316"/>
        <v>0</v>
      </c>
      <c r="R1132" s="20">
        <f t="shared" si="317"/>
        <v>0</v>
      </c>
    </row>
    <row r="1133" spans="2:18" s="21" customFormat="1" ht="15" customHeight="1" x14ac:dyDescent="0.25">
      <c r="B1133" s="61"/>
      <c r="C1133" s="35" t="s">
        <v>23</v>
      </c>
      <c r="D1133" s="23" t="s">
        <v>33</v>
      </c>
      <c r="E1133" s="72">
        <f>[1]иные!W$185</f>
        <v>72</v>
      </c>
      <c r="F1133" s="52">
        <f>[1]иные!EK$185</f>
        <v>8.7678720000000006</v>
      </c>
      <c r="G1133" s="53">
        <f t="shared" si="335"/>
        <v>72</v>
      </c>
      <c r="H1133" s="53">
        <f>[1]иные!G$185</f>
        <v>18</v>
      </c>
      <c r="I1133" s="53">
        <f>[1]иные!K$185</f>
        <v>18</v>
      </c>
      <c r="J1133" s="53">
        <f>[1]иные!O$185</f>
        <v>18</v>
      </c>
      <c r="K1133" s="53">
        <f>[1]иные!V$185</f>
        <v>18</v>
      </c>
      <c r="L1133" s="52">
        <f t="shared" si="336"/>
        <v>8.7678720000000006</v>
      </c>
      <c r="M1133" s="52">
        <f>[1]иные!BI$185</f>
        <v>2.1919680000000001</v>
      </c>
      <c r="N1133" s="52">
        <f>[1]иные!CC$185</f>
        <v>2.1919680000000001</v>
      </c>
      <c r="O1133" s="52">
        <f>[1]иные!CW$185</f>
        <v>2.1919680000000001</v>
      </c>
      <c r="P1133" s="52">
        <f>[1]иные!EF$185</f>
        <v>2.1919680000000001</v>
      </c>
      <c r="Q1133" s="20">
        <f t="shared" si="316"/>
        <v>0</v>
      </c>
      <c r="R1133" s="20">
        <f t="shared" si="317"/>
        <v>0</v>
      </c>
    </row>
    <row r="1134" spans="2:18" s="21" customFormat="1" ht="15" customHeight="1" x14ac:dyDescent="0.25">
      <c r="B1134" s="61"/>
      <c r="C1134" s="35" t="s">
        <v>21</v>
      </c>
      <c r="D1134" s="23" t="s">
        <v>33</v>
      </c>
      <c r="E1134" s="72">
        <f>[1]иные!W$186</f>
        <v>60</v>
      </c>
      <c r="F1134" s="52">
        <f>[1]иные!EK$186</f>
        <v>8.5975199999999994</v>
      </c>
      <c r="G1134" s="53">
        <f t="shared" si="335"/>
        <v>60</v>
      </c>
      <c r="H1134" s="53">
        <f>[1]иные!G$186</f>
        <v>15</v>
      </c>
      <c r="I1134" s="53">
        <f>[1]иные!K$186</f>
        <v>15</v>
      </c>
      <c r="J1134" s="53">
        <f>[1]иные!O$186</f>
        <v>15</v>
      </c>
      <c r="K1134" s="53">
        <f>[1]иные!V$186</f>
        <v>15</v>
      </c>
      <c r="L1134" s="52">
        <f t="shared" si="336"/>
        <v>8.5975199999999994</v>
      </c>
      <c r="M1134" s="52">
        <f>[1]иные!BI$186</f>
        <v>2.1493799999999998</v>
      </c>
      <c r="N1134" s="52">
        <f>[1]иные!CC$186</f>
        <v>2.1493799999999998</v>
      </c>
      <c r="O1134" s="52">
        <f>[1]иные!CW$186</f>
        <v>2.1493799999999998</v>
      </c>
      <c r="P1134" s="52">
        <f>[1]иные!EF$186</f>
        <v>2.1493799999999998</v>
      </c>
      <c r="Q1134" s="20">
        <f t="shared" si="316"/>
        <v>0</v>
      </c>
      <c r="R1134" s="20">
        <f t="shared" si="317"/>
        <v>0</v>
      </c>
    </row>
    <row r="1135" spans="2:18" s="21" customFormat="1" ht="15" customHeight="1" x14ac:dyDescent="0.25">
      <c r="B1135" s="61"/>
      <c r="C1135" s="28" t="s">
        <v>43</v>
      </c>
      <c r="D1135" s="29" t="s">
        <v>33</v>
      </c>
      <c r="E1135" s="62">
        <f>E1136+E1137</f>
        <v>331</v>
      </c>
      <c r="F1135" s="62">
        <f t="shared" ref="F1135:P1135" si="337">F1136+F1137</f>
        <v>238.88215295999998</v>
      </c>
      <c r="G1135" s="62">
        <f t="shared" si="337"/>
        <v>331</v>
      </c>
      <c r="H1135" s="62">
        <f t="shared" si="337"/>
        <v>24</v>
      </c>
      <c r="I1135" s="62">
        <f t="shared" si="337"/>
        <v>24</v>
      </c>
      <c r="J1135" s="62">
        <f t="shared" si="337"/>
        <v>24</v>
      </c>
      <c r="K1135" s="62">
        <f t="shared" si="337"/>
        <v>259</v>
      </c>
      <c r="L1135" s="62">
        <f t="shared" si="337"/>
        <v>238.88215295999998</v>
      </c>
      <c r="M1135" s="62">
        <f t="shared" si="337"/>
        <v>17.332254719999998</v>
      </c>
      <c r="N1135" s="62">
        <f t="shared" si="337"/>
        <v>17.332254719999998</v>
      </c>
      <c r="O1135" s="62">
        <f t="shared" si="337"/>
        <v>17.332254719999998</v>
      </c>
      <c r="P1135" s="62">
        <f t="shared" si="337"/>
        <v>186.88538879999999</v>
      </c>
      <c r="Q1135" s="20">
        <f t="shared" si="316"/>
        <v>0</v>
      </c>
      <c r="R1135" s="20">
        <f t="shared" si="317"/>
        <v>0</v>
      </c>
    </row>
    <row r="1136" spans="2:18" s="21" customFormat="1" ht="15" customHeight="1" x14ac:dyDescent="0.25">
      <c r="B1136" s="61"/>
      <c r="C1136" s="37" t="s">
        <v>44</v>
      </c>
      <c r="D1136" s="23" t="s">
        <v>33</v>
      </c>
      <c r="E1136" s="64">
        <f>'[1]проф.пос. по стом. '!W$58</f>
        <v>161</v>
      </c>
      <c r="F1136" s="46">
        <f>'[1]проф.пос. по стом. '!FB$58</f>
        <v>119.10640895999998</v>
      </c>
      <c r="G1136" s="47">
        <f>SUM(H1136:K1136)</f>
        <v>161</v>
      </c>
      <c r="H1136" s="47">
        <f>'[1]проф.пос. по стом. '!G$58</f>
        <v>12</v>
      </c>
      <c r="I1136" s="47">
        <f>'[1]проф.пос. по стом. '!K$58</f>
        <v>12</v>
      </c>
      <c r="J1136" s="47">
        <f>'[1]проф.пос. по стом. '!O$58</f>
        <v>12</v>
      </c>
      <c r="K1136" s="47">
        <f>'[1]проф.пос. по стом. '!V$58</f>
        <v>125</v>
      </c>
      <c r="L1136" s="46">
        <f>SUM(M1136:P1136)</f>
        <v>119.10640895999998</v>
      </c>
      <c r="M1136" s="46">
        <f>'[1]проф.пос. по стом. '!BZ$58</f>
        <v>8.8774963199999988</v>
      </c>
      <c r="N1136" s="46">
        <f>'[1]проф.пос. по стом. '!CT$58</f>
        <v>8.8774963199999988</v>
      </c>
      <c r="O1136" s="46">
        <f>'[1]проф.пос. по стом. '!DN$58</f>
        <v>8.8774963199999988</v>
      </c>
      <c r="P1136" s="46">
        <f>'[1]проф.пос. по стом. '!EW$58</f>
        <v>92.473919999999993</v>
      </c>
      <c r="Q1136" s="20">
        <f t="shared" si="316"/>
        <v>0</v>
      </c>
      <c r="R1136" s="20">
        <f t="shared" si="317"/>
        <v>0</v>
      </c>
    </row>
    <row r="1137" spans="2:18" s="21" customFormat="1" ht="15" customHeight="1" x14ac:dyDescent="0.25">
      <c r="B1137" s="61"/>
      <c r="C1137" s="37" t="s">
        <v>45</v>
      </c>
      <c r="D1137" s="23" t="s">
        <v>33</v>
      </c>
      <c r="E1137" s="64">
        <f>'[1]проф.пос. по стом. '!W$59</f>
        <v>170</v>
      </c>
      <c r="F1137" s="46">
        <f>'[1]проф.пос. по стом. '!FB$59</f>
        <v>119.77574399999999</v>
      </c>
      <c r="G1137" s="47">
        <f>SUM(H1137:K1137)</f>
        <v>170</v>
      </c>
      <c r="H1137" s="47">
        <f>'[1]проф.пос. по стом. '!G$59</f>
        <v>12</v>
      </c>
      <c r="I1137" s="47">
        <f>'[1]проф.пос. по стом. '!K$59</f>
        <v>12</v>
      </c>
      <c r="J1137" s="47">
        <f>'[1]проф.пос. по стом. '!O$59</f>
        <v>12</v>
      </c>
      <c r="K1137" s="47">
        <f>'[1]проф.пос. по стом. '!V$59</f>
        <v>134</v>
      </c>
      <c r="L1137" s="46">
        <f>SUM(M1137:P1137)</f>
        <v>119.77574399999999</v>
      </c>
      <c r="M1137" s="46">
        <f>'[1]проф.пос. по стом. '!BZ$59</f>
        <v>8.4547583999999993</v>
      </c>
      <c r="N1137" s="46">
        <f>'[1]проф.пос. по стом. '!CT$59</f>
        <v>8.4547583999999993</v>
      </c>
      <c r="O1137" s="46">
        <f>'[1]проф.пос. по стом. '!DN$59</f>
        <v>8.4547583999999993</v>
      </c>
      <c r="P1137" s="46">
        <f>'[1]проф.пос. по стом. '!EW$59</f>
        <v>94.411468799999994</v>
      </c>
      <c r="Q1137" s="20">
        <f t="shared" si="316"/>
        <v>0</v>
      </c>
      <c r="R1137" s="20">
        <f t="shared" si="317"/>
        <v>0</v>
      </c>
    </row>
    <row r="1138" spans="2:18" s="21" customFormat="1" ht="15" customHeight="1" x14ac:dyDescent="0.25">
      <c r="B1138" s="61"/>
      <c r="C1138" s="28" t="s">
        <v>46</v>
      </c>
      <c r="D1138" s="29" t="s">
        <v>33</v>
      </c>
      <c r="E1138" s="62">
        <f>'[2]ПМО взр'!BG$1338</f>
        <v>560</v>
      </c>
      <c r="F1138" s="33">
        <f>'[2]ПМО взр'!NZ$1338</f>
        <v>1691.0344</v>
      </c>
      <c r="G1138" s="48">
        <f>H1138+I1138+J1138+K1138</f>
        <v>560</v>
      </c>
      <c r="H1138" s="48">
        <f>'[2]ПМО взр'!N$1338</f>
        <v>71</v>
      </c>
      <c r="I1138" s="48">
        <f>'[2]ПМО взр'!Z$1338</f>
        <v>136</v>
      </c>
      <c r="J1138" s="48">
        <f>'[2]ПМО взр'!AL$1338</f>
        <v>353</v>
      </c>
      <c r="K1138" s="48">
        <f>'[2]ПМО взр'!BD$1338</f>
        <v>0</v>
      </c>
      <c r="L1138" s="33">
        <f>M1138+N1138+O1138+P1138</f>
        <v>1691.0344000000002</v>
      </c>
      <c r="M1138" s="33">
        <f>'[2]ПМО взр'!FI$1338</f>
        <v>209.96454</v>
      </c>
      <c r="N1138" s="33">
        <f>'[2]ПМО взр'!HQ$1338</f>
        <v>416.33264000000003</v>
      </c>
      <c r="O1138" s="33">
        <f>'[2]ПМО взр'!JY$1338</f>
        <v>1064.7372200000002</v>
      </c>
      <c r="P1138" s="33">
        <f>'[2]ПМО взр'!NK$1338</f>
        <v>0</v>
      </c>
      <c r="Q1138" s="20">
        <f t="shared" si="316"/>
        <v>0</v>
      </c>
      <c r="R1138" s="20">
        <f t="shared" ref="R1138:R1204" si="338">F1138-L1138</f>
        <v>0</v>
      </c>
    </row>
    <row r="1139" spans="2:18" s="21" customFormat="1" ht="15" customHeight="1" x14ac:dyDescent="0.25">
      <c r="B1139" s="61"/>
      <c r="C1139" s="28" t="s">
        <v>47</v>
      </c>
      <c r="D1139" s="29" t="s">
        <v>33</v>
      </c>
      <c r="E1139" s="62">
        <f>'[2]Проф.МО дети  '!V$523</f>
        <v>991</v>
      </c>
      <c r="F1139" s="33">
        <f>'[2]Проф.МО дети  '!ED$523</f>
        <v>3881.9968900741578</v>
      </c>
      <c r="G1139" s="71">
        <f t="shared" ref="G1139:G1145" si="339">H1139+I1139+J1139+K1139</f>
        <v>991</v>
      </c>
      <c r="H1139" s="48">
        <f>'[2]Проф.МО дети  '!G$523</f>
        <v>0</v>
      </c>
      <c r="I1139" s="48">
        <f>'[2]Проф.МО дети  '!K$523</f>
        <v>23</v>
      </c>
      <c r="J1139" s="48">
        <f>'[2]Проф.МО дети  '!O$523</f>
        <v>476</v>
      </c>
      <c r="K1139" s="48">
        <f>'[2]Проф.МО дети  '!U$523</f>
        <v>492</v>
      </c>
      <c r="L1139" s="33">
        <f t="shared" ref="L1139:L1145" si="340">M1139+N1139+O1139+P1139</f>
        <v>3881.9968900741578</v>
      </c>
      <c r="M1139" s="33">
        <f>'[2]Проф.МО дети  '!BG$523</f>
        <v>0</v>
      </c>
      <c r="N1139" s="33">
        <f>'[2]Проф.МО дети  '!CA$523</f>
        <v>38.641705721577395</v>
      </c>
      <c r="O1139" s="33">
        <f>'[2]Проф.МО дети  '!CU$523</f>
        <v>1700.6633885931462</v>
      </c>
      <c r="P1139" s="33">
        <f>'[2]Проф.МО дети  '!DY$523</f>
        <v>2142.6917957594342</v>
      </c>
      <c r="Q1139" s="20">
        <f t="shared" ref="Q1139:Q1202" si="341">E1139-G1139</f>
        <v>0</v>
      </c>
      <c r="R1139" s="20">
        <f t="shared" si="338"/>
        <v>0</v>
      </c>
    </row>
    <row r="1140" spans="2:18" s="21" customFormat="1" ht="15" customHeight="1" x14ac:dyDescent="0.25">
      <c r="B1140" s="61"/>
      <c r="C1140" s="28" t="s">
        <v>48</v>
      </c>
      <c r="D1140" s="29" t="s">
        <v>33</v>
      </c>
      <c r="E1140" s="62">
        <f>'[2]ДДС ТЖС'!V$120</f>
        <v>23</v>
      </c>
      <c r="F1140" s="33">
        <f>'[2]ДДС ТЖС'!EF$120</f>
        <v>245.32487802080001</v>
      </c>
      <c r="G1140" s="71">
        <f t="shared" si="339"/>
        <v>23</v>
      </c>
      <c r="H1140" s="48">
        <f>'[2]ДДС ТЖС'!G$120</f>
        <v>0</v>
      </c>
      <c r="I1140" s="48">
        <f>'[2]ДДС ТЖС'!K$120</f>
        <v>0</v>
      </c>
      <c r="J1140" s="48">
        <f>'[2]ДДС ТЖС'!O$120</f>
        <v>23</v>
      </c>
      <c r="K1140" s="48">
        <f>'[2]ДДС ТЖС'!U$120</f>
        <v>0</v>
      </c>
      <c r="L1140" s="33">
        <f t="shared" si="340"/>
        <v>245.32487802080001</v>
      </c>
      <c r="M1140" s="33">
        <f>'[2]ДДС ТЖС'!BI$120</f>
        <v>0</v>
      </c>
      <c r="N1140" s="33">
        <f>'[2]ДДС ТЖС'!CC$120</f>
        <v>0</v>
      </c>
      <c r="O1140" s="33">
        <f>'[2]ДДС ТЖС'!CW$120</f>
        <v>245.32487802080001</v>
      </c>
      <c r="P1140" s="33">
        <f>'[2]ДДС ТЖС'!EA$120</f>
        <v>0</v>
      </c>
      <c r="Q1140" s="20">
        <f t="shared" si="341"/>
        <v>0</v>
      </c>
      <c r="R1140" s="20">
        <f t="shared" si="338"/>
        <v>0</v>
      </c>
    </row>
    <row r="1141" spans="2:18" s="21" customFormat="1" ht="15" customHeight="1" x14ac:dyDescent="0.25">
      <c r="B1141" s="61"/>
      <c r="C1141" s="28" t="s">
        <v>49</v>
      </c>
      <c r="D1141" s="29" t="s">
        <v>33</v>
      </c>
      <c r="E1141" s="62">
        <f>'[2]ДДС опека'!V$119</f>
        <v>69</v>
      </c>
      <c r="F1141" s="33">
        <f>'[2]ДДС опека'!EH$119</f>
        <v>739.81626606240013</v>
      </c>
      <c r="G1141" s="71">
        <f t="shared" si="339"/>
        <v>69</v>
      </c>
      <c r="H1141" s="48">
        <f>'[2]ДДС опека'!G$119</f>
        <v>0</v>
      </c>
      <c r="I1141" s="48">
        <f>'[2]ДДС опека'!K$119</f>
        <v>0</v>
      </c>
      <c r="J1141" s="48">
        <f>'[2]ДДС опека'!O$119</f>
        <v>69</v>
      </c>
      <c r="K1141" s="48">
        <f>'[2]ДДС опека'!U$119</f>
        <v>0</v>
      </c>
      <c r="L1141" s="33">
        <f t="shared" si="340"/>
        <v>739.81626606240013</v>
      </c>
      <c r="M1141" s="33">
        <f>'[2]ДДС опека'!BI$119</f>
        <v>0</v>
      </c>
      <c r="N1141" s="33">
        <f>'[2]ДДС опека'!CC$119</f>
        <v>0</v>
      </c>
      <c r="O1141" s="33">
        <f>'[2]ДДС опека'!CW$119</f>
        <v>739.81626606240013</v>
      </c>
      <c r="P1141" s="33">
        <f>'[2]ДДС опека'!EA$119</f>
        <v>0</v>
      </c>
      <c r="Q1141" s="20">
        <f t="shared" si="341"/>
        <v>0</v>
      </c>
      <c r="R1141" s="20">
        <f t="shared" si="338"/>
        <v>0</v>
      </c>
    </row>
    <row r="1142" spans="2:18" s="21" customFormat="1" ht="15" customHeight="1" x14ac:dyDescent="0.25">
      <c r="B1142" s="61"/>
      <c r="C1142" s="28" t="s">
        <v>50</v>
      </c>
      <c r="D1142" s="29" t="s">
        <v>33</v>
      </c>
      <c r="E1142" s="62">
        <f>'[2]ДВН1Этап новый '!BG$1109</f>
        <v>2177</v>
      </c>
      <c r="F1142" s="33">
        <f>'[2]ДВН1Этап новый '!OB$1109</f>
        <v>9894.230419999998</v>
      </c>
      <c r="G1142" s="48">
        <f>H1142+I1142+J1142+K1142</f>
        <v>2177</v>
      </c>
      <c r="H1142" s="48">
        <f>'[2]ДВН1Этап новый '!N$1109</f>
        <v>482</v>
      </c>
      <c r="I1142" s="48">
        <f>'[2]ДВН1Этап новый '!Z$1109</f>
        <v>912</v>
      </c>
      <c r="J1142" s="48">
        <f>'[2]ДВН1Этап новый '!AL$1109</f>
        <v>783</v>
      </c>
      <c r="K1142" s="48">
        <f>'[2]ДВН1Этап новый '!BD$1109</f>
        <v>0</v>
      </c>
      <c r="L1142" s="33">
        <f t="shared" si="340"/>
        <v>9894.230419999998</v>
      </c>
      <c r="M1142" s="33">
        <f>'[2]ДВН1Этап новый '!FK$1109</f>
        <v>2119.1847799999996</v>
      </c>
      <c r="N1142" s="33">
        <f>'[2]ДВН1Этап новый '!HS$1109</f>
        <v>3973.9933399999986</v>
      </c>
      <c r="O1142" s="33">
        <f>'[2]ДВН1Этап новый '!KA$1109</f>
        <v>3801.0522999999994</v>
      </c>
      <c r="P1142" s="33">
        <f>'[2]ДВН1Этап новый '!NM$1109</f>
        <v>0</v>
      </c>
      <c r="Q1142" s="20">
        <f t="shared" si="341"/>
        <v>0</v>
      </c>
      <c r="R1142" s="20">
        <f t="shared" si="338"/>
        <v>0</v>
      </c>
    </row>
    <row r="1143" spans="2:18" s="21" customFormat="1" ht="15" customHeight="1" x14ac:dyDescent="0.25">
      <c r="B1143" s="61"/>
      <c r="C1143" s="28" t="s">
        <v>51</v>
      </c>
      <c r="D1143" s="29" t="s">
        <v>33</v>
      </c>
      <c r="E1143" s="62">
        <f>'[2]ДВН2 этап'!BG$1115</f>
        <v>136</v>
      </c>
      <c r="F1143" s="33">
        <f>'[2]ДВН2 этап'!NP$1115</f>
        <v>795.35756000000003</v>
      </c>
      <c r="G1143" s="71">
        <f t="shared" si="339"/>
        <v>136</v>
      </c>
      <c r="H1143" s="48">
        <f>'[2]ДВН2 этап'!N$1115</f>
        <v>1</v>
      </c>
      <c r="I1143" s="48">
        <f>'[2]ДВН2 этап'!Z$1115</f>
        <v>28</v>
      </c>
      <c r="J1143" s="48">
        <f>'[2]ДВН2 этап'!AL$1115</f>
        <v>107</v>
      </c>
      <c r="K1143" s="48">
        <f>'[2]ДВН2 этап'!BD$1115</f>
        <v>0</v>
      </c>
      <c r="L1143" s="33">
        <f t="shared" si="340"/>
        <v>795.35756000000003</v>
      </c>
      <c r="M1143" s="33">
        <f>'[2]ДВН2 этап'!EY$1115</f>
        <v>6.4565200000000011</v>
      </c>
      <c r="N1143" s="33">
        <f>'[2]ДВН2 этап'!HG$1115</f>
        <v>169.75120000000001</v>
      </c>
      <c r="O1143" s="33">
        <f>'[2]ДВН2 этап'!JO$1115</f>
        <v>619.14984000000004</v>
      </c>
      <c r="P1143" s="33">
        <f>'[2]ДВН2 этап'!NA$1115</f>
        <v>0</v>
      </c>
      <c r="Q1143" s="20">
        <f t="shared" si="341"/>
        <v>0</v>
      </c>
      <c r="R1143" s="20">
        <f t="shared" si="338"/>
        <v>0</v>
      </c>
    </row>
    <row r="1144" spans="2:18" s="21" customFormat="1" ht="15" customHeight="1" x14ac:dyDescent="0.25">
      <c r="B1144" s="61"/>
      <c r="C1144" s="28" t="s">
        <v>52</v>
      </c>
      <c r="D1144" s="29" t="s">
        <v>33</v>
      </c>
      <c r="E1144" s="62">
        <f>'[2]1 этап угл.дисп.'!BG$171</f>
        <v>574</v>
      </c>
      <c r="F1144" s="33">
        <f>'[2]1 этап угл.дисп.'!NB$171</f>
        <v>1001.1363600000003</v>
      </c>
      <c r="G1144" s="57">
        <f t="shared" si="339"/>
        <v>574</v>
      </c>
      <c r="H1144" s="48">
        <f>'[2]1 этап угл.дисп.'!N$171</f>
        <v>121</v>
      </c>
      <c r="I1144" s="48">
        <f>'[2]1 этап угл.дисп.'!Z$171</f>
        <v>200</v>
      </c>
      <c r="J1144" s="48">
        <f>'[2]1 этап угл.дисп.'!AL$171</f>
        <v>203</v>
      </c>
      <c r="K1144" s="48">
        <f>'[2]1 этап угл.дисп.'!BD$171</f>
        <v>50</v>
      </c>
      <c r="L1144" s="58">
        <f t="shared" si="340"/>
        <v>1001.1363600000003</v>
      </c>
      <c r="M1144" s="33">
        <f>'[2]1 этап угл.дисп.'!EI$171</f>
        <v>211.04094000000006</v>
      </c>
      <c r="N1144" s="33">
        <f>'[2]1 этап угл.дисп.'!GQ$171</f>
        <v>348.82800000000015</v>
      </c>
      <c r="O1144" s="33">
        <f>'[2]1 этап угл.дисп.'!IY$171</f>
        <v>354.06042000000008</v>
      </c>
      <c r="P1144" s="33">
        <f>'[2]1 этап угл.дисп.'!MK$171</f>
        <v>87.207000000000036</v>
      </c>
      <c r="Q1144" s="20">
        <f t="shared" si="341"/>
        <v>0</v>
      </c>
      <c r="R1144" s="20">
        <f t="shared" si="338"/>
        <v>0</v>
      </c>
    </row>
    <row r="1145" spans="2:18" s="21" customFormat="1" ht="15" customHeight="1" x14ac:dyDescent="0.25">
      <c r="B1145" s="61"/>
      <c r="C1145" s="28" t="s">
        <v>53</v>
      </c>
      <c r="D1145" s="29" t="s">
        <v>33</v>
      </c>
      <c r="E1145" s="62">
        <f>'[2]2 этап угл.дисп.'!U$156</f>
        <v>45</v>
      </c>
      <c r="F1145" s="33">
        <f>'[2]2 этап угл.дисп.'!DV$156</f>
        <v>271.67283000000003</v>
      </c>
      <c r="G1145" s="48">
        <f t="shared" si="339"/>
        <v>45</v>
      </c>
      <c r="H1145" s="48">
        <f>'[2]2 этап угл.дисп.'!F$156</f>
        <v>12</v>
      </c>
      <c r="I1145" s="48">
        <f>'[2]2 этап угл.дисп.'!J$156</f>
        <v>0</v>
      </c>
      <c r="J1145" s="48">
        <f>'[2]2 этап угл.дисп.'!N$156</f>
        <v>33</v>
      </c>
      <c r="K1145" s="48">
        <f>'[2]2 этап угл.дисп.'!T$156</f>
        <v>0</v>
      </c>
      <c r="L1145" s="33">
        <f t="shared" si="340"/>
        <v>271.67282999999998</v>
      </c>
      <c r="M1145" s="33">
        <f>'[2]2 этап угл.дисп.'!AY$156</f>
        <v>72.446088000000003</v>
      </c>
      <c r="N1145" s="33">
        <f>'[2]2 этап угл.дисп.'!BS$156</f>
        <v>0</v>
      </c>
      <c r="O1145" s="33">
        <f>'[2]2 этап угл.дисп.'!CM$156</f>
        <v>199.226742</v>
      </c>
      <c r="P1145" s="33">
        <f>'[2]2 этап угл.дисп.'!DQ$156</f>
        <v>0</v>
      </c>
      <c r="Q1145" s="20">
        <f t="shared" si="341"/>
        <v>0</v>
      </c>
      <c r="R1145" s="20">
        <f t="shared" si="338"/>
        <v>0</v>
      </c>
    </row>
    <row r="1146" spans="2:18" s="21" customFormat="1" ht="15" customHeight="1" x14ac:dyDescent="0.25">
      <c r="B1146" s="61"/>
      <c r="C1146" s="59" t="s">
        <v>7</v>
      </c>
      <c r="D1146" s="59"/>
      <c r="E1146" s="60">
        <f>E1088+E1098+E1099+E1100+E1104+E1113+E1117+E1126+E1135+E1138+E1139+E1140+E1141+E1142+E1143+E1144+E1145</f>
        <v>42115</v>
      </c>
      <c r="F1146" s="60">
        <f t="shared" ref="F1146:P1146" si="342">F1088+F1098+F1099+F1100+F1104+F1113+F1117+F1126+F1135+F1138+F1139+F1140+F1141+F1142+F1143+F1144+F1145</f>
        <v>89014.453703974126</v>
      </c>
      <c r="G1146" s="60">
        <f t="shared" si="342"/>
        <v>42115</v>
      </c>
      <c r="H1146" s="60">
        <f t="shared" si="342"/>
        <v>8654</v>
      </c>
      <c r="I1146" s="60">
        <f t="shared" si="342"/>
        <v>9749</v>
      </c>
      <c r="J1146" s="60">
        <f t="shared" si="342"/>
        <v>11335</v>
      </c>
      <c r="K1146" s="60">
        <f t="shared" si="342"/>
        <v>12377</v>
      </c>
      <c r="L1146" s="60">
        <f t="shared" si="342"/>
        <v>89014.453703974126</v>
      </c>
      <c r="M1146" s="60">
        <f t="shared" si="342"/>
        <v>18225.2152302822</v>
      </c>
      <c r="N1146" s="60">
        <f t="shared" si="342"/>
        <v>21717.834534557976</v>
      </c>
      <c r="O1146" s="60">
        <f t="shared" si="342"/>
        <v>27614.794445154548</v>
      </c>
      <c r="P1146" s="60">
        <f t="shared" si="342"/>
        <v>21456.609493979431</v>
      </c>
      <c r="Q1146" s="20">
        <f t="shared" si="341"/>
        <v>0</v>
      </c>
      <c r="R1146" s="20">
        <f t="shared" si="338"/>
        <v>0</v>
      </c>
    </row>
    <row r="1147" spans="2:18" s="21" customFormat="1" ht="46.5" customHeight="1" x14ac:dyDescent="0.25">
      <c r="B1147" s="61" t="s">
        <v>88</v>
      </c>
      <c r="C1147" s="28" t="s">
        <v>13</v>
      </c>
      <c r="D1147" s="29" t="s">
        <v>14</v>
      </c>
      <c r="E1147" s="62">
        <f>E1148+E1149+E1150+E1152+E1153+E1154+E1155+E1157+E1158+E1159+E1160+E1161+E1162+E1163+E1164+E1165+E1166+E1167+E1168+E1169+E1170+E1171+E1172</f>
        <v>59710</v>
      </c>
      <c r="F1147" s="62">
        <f t="shared" ref="F1147:P1147" si="343">F1148+F1149+F1150+F1152+F1153+F1154+F1155+F1157+F1158+F1159+F1160+F1161+F1162+F1163+F1164+F1165+F1166+F1167+F1168+F1169+F1170+F1171+F1172</f>
        <v>130910.44371153841</v>
      </c>
      <c r="G1147" s="62">
        <f t="shared" si="343"/>
        <v>59710</v>
      </c>
      <c r="H1147" s="62">
        <f t="shared" si="343"/>
        <v>13543</v>
      </c>
      <c r="I1147" s="62">
        <f t="shared" si="343"/>
        <v>14106</v>
      </c>
      <c r="J1147" s="62">
        <f t="shared" si="343"/>
        <v>12795</v>
      </c>
      <c r="K1147" s="62">
        <f t="shared" si="343"/>
        <v>19266</v>
      </c>
      <c r="L1147" s="62">
        <f t="shared" si="343"/>
        <v>130910.44371153838</v>
      </c>
      <c r="M1147" s="62">
        <f t="shared" si="343"/>
        <v>29817.155922652797</v>
      </c>
      <c r="N1147" s="62">
        <f t="shared" si="343"/>
        <v>31221.481656268803</v>
      </c>
      <c r="O1147" s="62">
        <f t="shared" si="343"/>
        <v>28344.100361241603</v>
      </c>
      <c r="P1147" s="62">
        <f t="shared" si="343"/>
        <v>41527.7057713752</v>
      </c>
      <c r="Q1147" s="63">
        <f t="shared" si="341"/>
        <v>0</v>
      </c>
      <c r="R1147" s="63">
        <f t="shared" si="338"/>
        <v>0</v>
      </c>
    </row>
    <row r="1148" spans="2:18" s="21" customFormat="1" ht="15" customHeight="1" x14ac:dyDescent="0.25">
      <c r="B1148" s="61"/>
      <c r="C1148" s="22" t="s">
        <v>27</v>
      </c>
      <c r="D1148" s="23" t="s">
        <v>14</v>
      </c>
      <c r="E1148" s="72">
        <f>'[1]заб.без.стом.'!W$253</f>
        <v>985</v>
      </c>
      <c r="F1148" s="52">
        <f>'[1]заб.без.стом.'!EU$253</f>
        <v>2580.895732896</v>
      </c>
      <c r="G1148" s="53">
        <f>SUM(H1148:K1148)</f>
        <v>985</v>
      </c>
      <c r="H1148" s="53">
        <f>'[1]заб.без.стом.'!G$253</f>
        <v>198</v>
      </c>
      <c r="I1148" s="53">
        <f>'[1]заб.без.стом.'!K$253</f>
        <v>198</v>
      </c>
      <c r="J1148" s="53">
        <f>'[1]заб.без.стом.'!O$253</f>
        <v>198</v>
      </c>
      <c r="K1148" s="53">
        <f>'[1]заб.без.стом.'!V$253</f>
        <v>391</v>
      </c>
      <c r="L1148" s="52">
        <f>SUM(M1148:P1148)</f>
        <v>2580.8957328960005</v>
      </c>
      <c r="M1148" s="52">
        <f>'[1]заб.без.стом.'!BS$253</f>
        <v>518.79934529280001</v>
      </c>
      <c r="N1148" s="52">
        <f>'[1]заб.без.стом.'!CM$253</f>
        <v>518.79934529280001</v>
      </c>
      <c r="O1148" s="52">
        <f>'[1]заб.без.стом.'!DG$253</f>
        <v>518.79934529280001</v>
      </c>
      <c r="P1148" s="52">
        <f>'[1]заб.без.стом.'!EP$253</f>
        <v>1024.4976970176001</v>
      </c>
      <c r="Q1148" s="20">
        <f t="shared" si="341"/>
        <v>0</v>
      </c>
      <c r="R1148" s="20">
        <f t="shared" si="338"/>
        <v>0</v>
      </c>
    </row>
    <row r="1149" spans="2:18" s="21" customFormat="1" ht="15" customHeight="1" x14ac:dyDescent="0.25">
      <c r="B1149" s="61"/>
      <c r="C1149" s="22" t="s">
        <v>89</v>
      </c>
      <c r="D1149" s="23" t="s">
        <v>14</v>
      </c>
      <c r="E1149" s="72">
        <f>'[1]заб.без.стом.'!W$254</f>
        <v>763</v>
      </c>
      <c r="F1149" s="52">
        <f>'[1]заб.без.стом.'!EU$254</f>
        <v>1999.2116184768001</v>
      </c>
      <c r="G1149" s="53">
        <f t="shared" ref="G1149:G1172" si="344">SUM(H1149:K1149)</f>
        <v>763</v>
      </c>
      <c r="H1149" s="53">
        <f>'[1]заб.без.стом.'!G$254</f>
        <v>137</v>
      </c>
      <c r="I1149" s="53">
        <f>'[1]заб.без.стом.'!K$254</f>
        <v>214</v>
      </c>
      <c r="J1149" s="53">
        <f>'[1]заб.без.стом.'!O$254</f>
        <v>214</v>
      </c>
      <c r="K1149" s="53">
        <f>'[1]заб.без.стом.'!V$254</f>
        <v>198</v>
      </c>
      <c r="L1149" s="52">
        <f t="shared" ref="L1149:L1172" si="345">SUM(M1149:P1149)</f>
        <v>1999.2116184767997</v>
      </c>
      <c r="M1149" s="52">
        <f>'[1]заб.без.стом.'!BS$254</f>
        <v>358.96722376319997</v>
      </c>
      <c r="N1149" s="52">
        <f>'[1]заб.без.стом.'!CM$254</f>
        <v>560.72252471039997</v>
      </c>
      <c r="O1149" s="52">
        <f>'[1]заб.без.стом.'!DG$254</f>
        <v>560.72252471039997</v>
      </c>
      <c r="P1149" s="52">
        <f>'[1]заб.без.стом.'!EP$254</f>
        <v>518.79934529280001</v>
      </c>
      <c r="Q1149" s="20">
        <f t="shared" si="341"/>
        <v>0</v>
      </c>
      <c r="R1149" s="20">
        <f t="shared" si="338"/>
        <v>0</v>
      </c>
    </row>
    <row r="1150" spans="2:18" s="21" customFormat="1" ht="15" customHeight="1" x14ac:dyDescent="0.25">
      <c r="B1150" s="61"/>
      <c r="C1150" s="22" t="s">
        <v>16</v>
      </c>
      <c r="D1150" s="23" t="s">
        <v>14</v>
      </c>
      <c r="E1150" s="72">
        <f>'[1]заб.без.стом.'!W$255</f>
        <v>39252</v>
      </c>
      <c r="F1150" s="52">
        <f>'[1]заб.без.стом.'!EU$255</f>
        <v>80102.80031158081</v>
      </c>
      <c r="G1150" s="53">
        <f t="shared" si="344"/>
        <v>39252</v>
      </c>
      <c r="H1150" s="53">
        <f>'[1]заб.без.стом.'!G$255</f>
        <v>8448</v>
      </c>
      <c r="I1150" s="53">
        <f>'[1]заб.без.стом.'!K$255</f>
        <v>8448</v>
      </c>
      <c r="J1150" s="53">
        <f>'[1]заб.без.стом.'!O$255</f>
        <v>8448</v>
      </c>
      <c r="K1150" s="53">
        <f>'[1]заб.без.стом.'!V$255</f>
        <v>13908</v>
      </c>
      <c r="L1150" s="52">
        <f t="shared" si="345"/>
        <v>80102.800311580795</v>
      </c>
      <c r="M1150" s="52">
        <f>'[1]заб.без.стом.'!BS$255</f>
        <v>17240.101320499201</v>
      </c>
      <c r="N1150" s="52">
        <f>'[1]заб.без.стом.'!CM$255</f>
        <v>17240.101320499201</v>
      </c>
      <c r="O1150" s="52">
        <f>'[1]заб.без.стом.'!DG$255</f>
        <v>17240.101320499201</v>
      </c>
      <c r="P1150" s="52">
        <f>'[1]заб.без.стом.'!EP$255</f>
        <v>28382.496350083195</v>
      </c>
      <c r="Q1150" s="20">
        <f t="shared" si="341"/>
        <v>0</v>
      </c>
      <c r="R1150" s="20">
        <f t="shared" si="338"/>
        <v>0</v>
      </c>
    </row>
    <row r="1151" spans="2:18" s="21" customFormat="1" ht="36" customHeight="1" x14ac:dyDescent="0.25">
      <c r="B1151" s="61"/>
      <c r="C1151" s="22" t="s">
        <v>19</v>
      </c>
      <c r="D1151" s="23" t="s">
        <v>14</v>
      </c>
      <c r="E1151" s="72">
        <v>509</v>
      </c>
      <c r="F1151" s="52">
        <v>1091.94165</v>
      </c>
      <c r="G1151" s="47">
        <f t="shared" si="344"/>
        <v>509</v>
      </c>
      <c r="H1151" s="53"/>
      <c r="I1151" s="53"/>
      <c r="J1151" s="53"/>
      <c r="K1151" s="53">
        <v>509</v>
      </c>
      <c r="L1151" s="46">
        <f t="shared" si="345"/>
        <v>1091.94165</v>
      </c>
      <c r="M1151" s="52"/>
      <c r="N1151" s="52"/>
      <c r="O1151" s="52"/>
      <c r="P1151" s="52">
        <v>1091.94165</v>
      </c>
      <c r="Q1151" s="20">
        <f t="shared" si="341"/>
        <v>0</v>
      </c>
      <c r="R1151" s="20">
        <f t="shared" si="338"/>
        <v>0</v>
      </c>
    </row>
    <row r="1152" spans="2:18" s="21" customFormat="1" ht="15" customHeight="1" x14ac:dyDescent="0.25">
      <c r="B1152" s="61"/>
      <c r="C1152" s="22" t="s">
        <v>57</v>
      </c>
      <c r="D1152" s="23" t="s">
        <v>14</v>
      </c>
      <c r="E1152" s="72">
        <f>'[1]заб.без.стом.'!W$257</f>
        <v>0</v>
      </c>
      <c r="F1152" s="52">
        <f>'[1]заб.без.стом.'!EU$257</f>
        <v>0</v>
      </c>
      <c r="G1152" s="53">
        <f t="shared" si="344"/>
        <v>0</v>
      </c>
      <c r="H1152" s="53">
        <f>'[1]заб.без.стом.'!G$257</f>
        <v>0</v>
      </c>
      <c r="I1152" s="53">
        <f>'[1]заб.без.стом.'!K$257</f>
        <v>0</v>
      </c>
      <c r="J1152" s="53">
        <f>'[1]заб.без.стом.'!O$257</f>
        <v>0</v>
      </c>
      <c r="K1152" s="53">
        <f>'[1]заб.без.стом.'!V$257</f>
        <v>0</v>
      </c>
      <c r="L1152" s="52">
        <f t="shared" si="345"/>
        <v>0</v>
      </c>
      <c r="M1152" s="52">
        <f>'[1]заб.без.стом.'!BS$257</f>
        <v>0</v>
      </c>
      <c r="N1152" s="52">
        <f>'[1]заб.без.стом.'!CM$257</f>
        <v>0</v>
      </c>
      <c r="O1152" s="52">
        <f>'[1]заб.без.стом.'!DG$257</f>
        <v>0</v>
      </c>
      <c r="P1152" s="52">
        <f>'[1]заб.без.стом.'!EP$257</f>
        <v>0</v>
      </c>
      <c r="Q1152" s="20">
        <f t="shared" si="341"/>
        <v>0</v>
      </c>
      <c r="R1152" s="20">
        <f t="shared" si="338"/>
        <v>0</v>
      </c>
    </row>
    <row r="1153" spans="2:18" s="21" customFormat="1" ht="15" customHeight="1" x14ac:dyDescent="0.25">
      <c r="B1153" s="61"/>
      <c r="C1153" s="22" t="s">
        <v>28</v>
      </c>
      <c r="D1153" s="23" t="s">
        <v>14</v>
      </c>
      <c r="E1153" s="72">
        <f>'[1]заб.без.стом.'!W$258</f>
        <v>2373</v>
      </c>
      <c r="F1153" s="52">
        <f>'[1]заб.без.стом.'!EU$258</f>
        <v>9087.4538000064003</v>
      </c>
      <c r="G1153" s="53">
        <f t="shared" si="344"/>
        <v>2373</v>
      </c>
      <c r="H1153" s="53">
        <f>'[1]заб.без.стом.'!G$258</f>
        <v>520</v>
      </c>
      <c r="I1153" s="53">
        <f>'[1]заб.без.стом.'!K$258</f>
        <v>650</v>
      </c>
      <c r="J1153" s="53">
        <f>'[1]заб.без.стом.'!O$258</f>
        <v>621</v>
      </c>
      <c r="K1153" s="53">
        <f>'[1]заб.без.стом.'!V$258</f>
        <v>582</v>
      </c>
      <c r="L1153" s="52">
        <f t="shared" si="345"/>
        <v>9087.4538000063985</v>
      </c>
      <c r="M1153" s="52">
        <f>'[1]заб.без.стом.'!BS$258</f>
        <v>1991.3510223360001</v>
      </c>
      <c r="N1153" s="52">
        <f>'[1]заб.без.стом.'!CM$258</f>
        <v>2489.1887779200001</v>
      </c>
      <c r="O1153" s="52">
        <f>'[1]заб.без.стом.'!DG$258</f>
        <v>2378.1326632127993</v>
      </c>
      <c r="P1153" s="52">
        <f>'[1]заб.без.стом.'!EP$258</f>
        <v>2228.7813365375996</v>
      </c>
      <c r="Q1153" s="20">
        <f t="shared" si="341"/>
        <v>0</v>
      </c>
      <c r="R1153" s="20">
        <f t="shared" si="338"/>
        <v>0</v>
      </c>
    </row>
    <row r="1154" spans="2:18" s="21" customFormat="1" ht="15" customHeight="1" x14ac:dyDescent="0.25">
      <c r="B1154" s="61"/>
      <c r="C1154" s="22" t="s">
        <v>23</v>
      </c>
      <c r="D1154" s="23" t="s">
        <v>14</v>
      </c>
      <c r="E1154" s="72">
        <f>'[1]заб.без.стом.'!W$259</f>
        <v>3111</v>
      </c>
      <c r="F1154" s="52">
        <f>'[1]заб.без.стом.'!EU$259</f>
        <v>7994.6797711248</v>
      </c>
      <c r="G1154" s="53">
        <f t="shared" si="344"/>
        <v>3111</v>
      </c>
      <c r="H1154" s="53">
        <f>'[1]заб.без.стом.'!G$259</f>
        <v>862</v>
      </c>
      <c r="I1154" s="53">
        <f>'[1]заб.без.стом.'!K$259</f>
        <v>892</v>
      </c>
      <c r="J1154" s="53">
        <f>'[1]заб.без.стом.'!O$259</f>
        <v>761</v>
      </c>
      <c r="K1154" s="53">
        <f>'[1]заб.без.стом.'!V$259</f>
        <v>596</v>
      </c>
      <c r="L1154" s="52">
        <f t="shared" si="345"/>
        <v>7994.6797711247991</v>
      </c>
      <c r="M1154" s="52">
        <f>'[1]заб.без.стом.'!BS$259</f>
        <v>2215.1764586016002</v>
      </c>
      <c r="N1154" s="52">
        <f>'[1]заб.без.стом.'!CM$259</f>
        <v>2292.2707669055999</v>
      </c>
      <c r="O1154" s="52">
        <f>'[1]заб.без.стом.'!DG$259</f>
        <v>1955.6256206448002</v>
      </c>
      <c r="P1154" s="52">
        <f>'[1]заб.без.стом.'!EP$259</f>
        <v>1531.6069249727998</v>
      </c>
      <c r="Q1154" s="20">
        <f t="shared" si="341"/>
        <v>0</v>
      </c>
      <c r="R1154" s="20">
        <f t="shared" si="338"/>
        <v>0</v>
      </c>
    </row>
    <row r="1155" spans="2:18" s="21" customFormat="1" ht="32.25" customHeight="1" x14ac:dyDescent="0.25">
      <c r="B1155" s="61"/>
      <c r="C1155" s="22" t="s">
        <v>18</v>
      </c>
      <c r="D1155" s="23" t="s">
        <v>14</v>
      </c>
      <c r="E1155" s="72">
        <f>'[1]заб.без.стом.'!W$260</f>
        <v>793</v>
      </c>
      <c r="F1155" s="52">
        <f>'[1]заб.без.стом.'!EU$260</f>
        <v>2097.7965950759999</v>
      </c>
      <c r="G1155" s="53">
        <f t="shared" si="344"/>
        <v>793</v>
      </c>
      <c r="H1155" s="53">
        <f>'[1]заб.без.стом.'!G$260</f>
        <v>320</v>
      </c>
      <c r="I1155" s="53">
        <f>'[1]заб.без.стом.'!K$260</f>
        <v>151</v>
      </c>
      <c r="J1155" s="53">
        <f>'[1]заб.без.стом.'!O$260</f>
        <v>160</v>
      </c>
      <c r="K1155" s="53">
        <f>'[1]заб.без.стом.'!V$260</f>
        <v>162</v>
      </c>
      <c r="L1155" s="52">
        <f t="shared" si="345"/>
        <v>2097.7965950759999</v>
      </c>
      <c r="M1155" s="52">
        <f>'[1]заб.без.стом.'!BS$260</f>
        <v>846.5257382399999</v>
      </c>
      <c r="N1155" s="52">
        <f>'[1]заб.без.стом.'!CM$260</f>
        <v>399.45433273200001</v>
      </c>
      <c r="O1155" s="52">
        <f>'[1]заб.без.стом.'!DG$260</f>
        <v>423.26286911999995</v>
      </c>
      <c r="P1155" s="52">
        <f>'[1]заб.без.стом.'!EP$260</f>
        <v>428.55365498399999</v>
      </c>
      <c r="Q1155" s="20">
        <f t="shared" si="341"/>
        <v>0</v>
      </c>
      <c r="R1155" s="20">
        <f t="shared" si="338"/>
        <v>0</v>
      </c>
    </row>
    <row r="1156" spans="2:18" s="21" customFormat="1" ht="32.25" customHeight="1" x14ac:dyDescent="0.25">
      <c r="B1156" s="61"/>
      <c r="C1156" s="22" t="s">
        <v>19</v>
      </c>
      <c r="D1156" s="23" t="s">
        <v>14</v>
      </c>
      <c r="E1156" s="72">
        <v>509</v>
      </c>
      <c r="F1156" s="52">
        <v>1091.94165</v>
      </c>
      <c r="G1156" s="53">
        <f t="shared" si="344"/>
        <v>509</v>
      </c>
      <c r="H1156" s="53"/>
      <c r="I1156" s="53">
        <v>509</v>
      </c>
      <c r="J1156" s="53"/>
      <c r="K1156" s="53"/>
      <c r="L1156" s="52">
        <f t="shared" si="345"/>
        <v>1091.94165</v>
      </c>
      <c r="M1156" s="52"/>
      <c r="N1156" s="52">
        <v>1091.94165</v>
      </c>
      <c r="O1156" s="52"/>
      <c r="P1156" s="52"/>
      <c r="Q1156" s="20">
        <f t="shared" si="341"/>
        <v>0</v>
      </c>
      <c r="R1156" s="20">
        <f t="shared" si="338"/>
        <v>0</v>
      </c>
    </row>
    <row r="1157" spans="2:18" s="21" customFormat="1" ht="15" customHeight="1" x14ac:dyDescent="0.25">
      <c r="B1157" s="61"/>
      <c r="C1157" s="22" t="s">
        <v>20</v>
      </c>
      <c r="D1157" s="23" t="s">
        <v>14</v>
      </c>
      <c r="E1157" s="72">
        <f>'[1]заб.без.стом.'!W$261</f>
        <v>1707</v>
      </c>
      <c r="F1157" s="52">
        <f>'[1]заб.без.стом.'!EU$261</f>
        <v>4042.6138960271992</v>
      </c>
      <c r="G1157" s="53">
        <f t="shared" si="344"/>
        <v>1707</v>
      </c>
      <c r="H1157" s="53">
        <f>'[1]заб.без.стом.'!G$261</f>
        <v>464</v>
      </c>
      <c r="I1157" s="53">
        <f>'[1]заб.без.стом.'!K$261</f>
        <v>465</v>
      </c>
      <c r="J1157" s="53">
        <f>'[1]заб.без.стом.'!O$261</f>
        <v>443</v>
      </c>
      <c r="K1157" s="53">
        <f>'[1]заб.без.стом.'!V$261</f>
        <v>335</v>
      </c>
      <c r="L1157" s="52">
        <f t="shared" si="345"/>
        <v>4042.6138960271992</v>
      </c>
      <c r="M1157" s="52">
        <f>'[1]заб.без.стом.'!BS$261</f>
        <v>1098.8710297343998</v>
      </c>
      <c r="N1157" s="52">
        <f>'[1]заб.без.стом.'!CM$261</f>
        <v>1101.2392862639999</v>
      </c>
      <c r="O1157" s="52">
        <f>'[1]заб.без.стом.'!DG$261</f>
        <v>1049.1376426127999</v>
      </c>
      <c r="P1157" s="52">
        <f>'[1]заб.без.стом.'!EP$261</f>
        <v>793.36593741599972</v>
      </c>
      <c r="Q1157" s="20">
        <f t="shared" si="341"/>
        <v>0</v>
      </c>
      <c r="R1157" s="20">
        <f t="shared" si="338"/>
        <v>0</v>
      </c>
    </row>
    <row r="1158" spans="2:18" s="21" customFormat="1" ht="15" customHeight="1" x14ac:dyDescent="0.25">
      <c r="B1158" s="61"/>
      <c r="C1158" s="22" t="s">
        <v>90</v>
      </c>
      <c r="D1158" s="23" t="s">
        <v>14</v>
      </c>
      <c r="E1158" s="72">
        <f>'[1]заб.без.стом.'!W$262</f>
        <v>736</v>
      </c>
      <c r="F1158" s="52">
        <f>'[1]заб.без.стом.'!EU$262</f>
        <v>1223.8343529984002</v>
      </c>
      <c r="G1158" s="53">
        <f t="shared" si="344"/>
        <v>736</v>
      </c>
      <c r="H1158" s="53">
        <f>'[1]заб.без.стом.'!G$262</f>
        <v>201</v>
      </c>
      <c r="I1158" s="53">
        <f>'[1]заб.без.стом.'!K$262</f>
        <v>261</v>
      </c>
      <c r="J1158" s="53">
        <f>'[1]заб.без.стом.'!O$262</f>
        <v>100</v>
      </c>
      <c r="K1158" s="53">
        <f>'[1]заб.без.стом.'!V$262</f>
        <v>174</v>
      </c>
      <c r="L1158" s="52">
        <f t="shared" si="345"/>
        <v>1223.8343529984002</v>
      </c>
      <c r="M1158" s="52">
        <f>'[1]заб.без.стом.'!BS$262</f>
        <v>334.22650129440001</v>
      </c>
      <c r="N1158" s="52">
        <f>'[1]заб.без.стом.'!CM$262</f>
        <v>433.99560615840005</v>
      </c>
      <c r="O1158" s="52">
        <f>'[1]заб.без.стом.'!DG$262</f>
        <v>166.28184144000002</v>
      </c>
      <c r="P1158" s="52">
        <f>'[1]заб.без.стом.'!EP$262</f>
        <v>289.33040410560005</v>
      </c>
      <c r="Q1158" s="20">
        <f t="shared" si="341"/>
        <v>0</v>
      </c>
      <c r="R1158" s="20">
        <f t="shared" si="338"/>
        <v>0</v>
      </c>
    </row>
    <row r="1159" spans="2:18" s="21" customFormat="1" ht="15" customHeight="1" x14ac:dyDescent="0.25">
      <c r="B1159" s="61"/>
      <c r="C1159" s="22" t="s">
        <v>17</v>
      </c>
      <c r="D1159" s="23" t="s">
        <v>14</v>
      </c>
      <c r="E1159" s="72">
        <f>'[1]заб.без.стом.'!W$263</f>
        <v>1917</v>
      </c>
      <c r="F1159" s="52">
        <f>'[1]заб.без.стом.'!EU$263</f>
        <v>3912.082650496799</v>
      </c>
      <c r="G1159" s="53">
        <f t="shared" si="344"/>
        <v>1917</v>
      </c>
      <c r="H1159" s="53">
        <f>'[1]заб.без.стом.'!G$263</f>
        <v>484</v>
      </c>
      <c r="I1159" s="53">
        <f>'[1]заб.без.стом.'!K$263</f>
        <v>584</v>
      </c>
      <c r="J1159" s="53">
        <f>'[1]заб.без.стом.'!O$263</f>
        <v>426</v>
      </c>
      <c r="K1159" s="53">
        <f>'[1]заб.без.стом.'!V$263</f>
        <v>423</v>
      </c>
      <c r="L1159" s="52">
        <f t="shared" si="345"/>
        <v>3912.0826504967995</v>
      </c>
      <c r="M1159" s="52">
        <f>'[1]заб.без.стом.'!BS$263</f>
        <v>987.71413815359983</v>
      </c>
      <c r="N1159" s="52">
        <f>'[1]заб.без.стом.'!CM$263</f>
        <v>1191.7873071935999</v>
      </c>
      <c r="O1159" s="52">
        <f>'[1]заб.без.стом.'!DG$263</f>
        <v>869.35170011039986</v>
      </c>
      <c r="P1159" s="52">
        <f>'[1]заб.без.стом.'!EP$263</f>
        <v>863.22950503919992</v>
      </c>
      <c r="Q1159" s="20">
        <f t="shared" si="341"/>
        <v>0</v>
      </c>
      <c r="R1159" s="20">
        <f t="shared" si="338"/>
        <v>0</v>
      </c>
    </row>
    <row r="1160" spans="2:18" s="21" customFormat="1" ht="15" customHeight="1" x14ac:dyDescent="0.25">
      <c r="B1160" s="61"/>
      <c r="C1160" s="22" t="s">
        <v>91</v>
      </c>
      <c r="D1160" s="23" t="s">
        <v>14</v>
      </c>
      <c r="E1160" s="72">
        <f>'[1]заб.без.стом.'!W$264</f>
        <v>571</v>
      </c>
      <c r="F1160" s="52">
        <f>'[1]заб.без.стом.'!EU$264</f>
        <v>1165.2577952184001</v>
      </c>
      <c r="G1160" s="53">
        <f t="shared" si="344"/>
        <v>571</v>
      </c>
      <c r="H1160" s="53">
        <f>'[1]заб.без.стом.'!G$264</f>
        <v>195</v>
      </c>
      <c r="I1160" s="53">
        <f>'[1]заб.без.стом.'!K$264</f>
        <v>235</v>
      </c>
      <c r="J1160" s="53">
        <f>'[1]заб.без.стом.'!O$264</f>
        <v>24</v>
      </c>
      <c r="K1160" s="53">
        <f>'[1]заб.без.стом.'!V$264</f>
        <v>117</v>
      </c>
      <c r="L1160" s="52">
        <f t="shared" si="345"/>
        <v>1165.2577952183999</v>
      </c>
      <c r="M1160" s="52">
        <f>'[1]заб.без.стом.'!BS$264</f>
        <v>397.94267962800001</v>
      </c>
      <c r="N1160" s="52">
        <f>'[1]заб.без.стом.'!CM$264</f>
        <v>479.571947244</v>
      </c>
      <c r="O1160" s="52">
        <f>'[1]заб.без.стом.'!DG$264</f>
        <v>48.977560569600001</v>
      </c>
      <c r="P1160" s="52">
        <f>'[1]заб.без.стом.'!EP$264</f>
        <v>238.76560777679998</v>
      </c>
      <c r="Q1160" s="20">
        <f t="shared" si="341"/>
        <v>0</v>
      </c>
      <c r="R1160" s="20">
        <f t="shared" si="338"/>
        <v>0</v>
      </c>
    </row>
    <row r="1161" spans="2:18" s="21" customFormat="1" ht="15" customHeight="1" x14ac:dyDescent="0.25">
      <c r="B1161" s="61"/>
      <c r="C1161" s="22" t="s">
        <v>55</v>
      </c>
      <c r="D1161" s="23" t="s">
        <v>14</v>
      </c>
      <c r="E1161" s="72">
        <f>'[1]заб.без.стом.'!W$265</f>
        <v>685</v>
      </c>
      <c r="F1161" s="52">
        <f>'[1]заб.без.стом.'!EU$265</f>
        <v>1397.9012079240003</v>
      </c>
      <c r="G1161" s="53">
        <f t="shared" si="344"/>
        <v>685</v>
      </c>
      <c r="H1161" s="53">
        <f>'[1]заб.без.стом.'!G$265</f>
        <v>221</v>
      </c>
      <c r="I1161" s="53">
        <f>'[1]заб.без.стом.'!K$265</f>
        <v>235</v>
      </c>
      <c r="J1161" s="53">
        <f>'[1]заб.без.стом.'!O$265</f>
        <v>77</v>
      </c>
      <c r="K1161" s="53">
        <f>'[1]заб.без.стом.'!V$265</f>
        <v>152</v>
      </c>
      <c r="L1161" s="52">
        <f t="shared" si="345"/>
        <v>1397.9012079240001</v>
      </c>
      <c r="M1161" s="52">
        <f>'[1]заб.без.стом.'!BS$265</f>
        <v>451.00170357840005</v>
      </c>
      <c r="N1161" s="52">
        <f>'[1]заб.без.стом.'!CM$265</f>
        <v>479.57194724400011</v>
      </c>
      <c r="O1161" s="52">
        <f>'[1]заб.без.стом.'!DG$265</f>
        <v>157.13634016080005</v>
      </c>
      <c r="P1161" s="52">
        <f>'[1]заб.без.стом.'!EP$265</f>
        <v>310.19121694080002</v>
      </c>
      <c r="Q1161" s="20">
        <f t="shared" si="341"/>
        <v>0</v>
      </c>
      <c r="R1161" s="20">
        <f t="shared" si="338"/>
        <v>0</v>
      </c>
    </row>
    <row r="1162" spans="2:18" s="21" customFormat="1" ht="15" customHeight="1" x14ac:dyDescent="0.25">
      <c r="B1162" s="61"/>
      <c r="C1162" s="22" t="s">
        <v>26</v>
      </c>
      <c r="D1162" s="23" t="s">
        <v>14</v>
      </c>
      <c r="E1162" s="72">
        <f>'[1]заб.без.стом.'!W$266</f>
        <v>1201</v>
      </c>
      <c r="F1162" s="52">
        <f>'[1]заб.без.стом.'!EU$266</f>
        <v>2450.9187601704002</v>
      </c>
      <c r="G1162" s="53">
        <f t="shared" si="344"/>
        <v>1201</v>
      </c>
      <c r="H1162" s="53">
        <f>'[1]заб.без.стом.'!G$266</f>
        <v>238</v>
      </c>
      <c r="I1162" s="53">
        <f>'[1]заб.без.стом.'!K$266</f>
        <v>240</v>
      </c>
      <c r="J1162" s="53">
        <f>'[1]заб.без.стом.'!O$266</f>
        <v>240</v>
      </c>
      <c r="K1162" s="53">
        <f>'[1]заб.без.стом.'!V$266</f>
        <v>483</v>
      </c>
      <c r="L1162" s="52">
        <f t="shared" si="345"/>
        <v>2450.9187601703998</v>
      </c>
      <c r="M1162" s="52">
        <f>'[1]заб.без.стом.'!BS$266</f>
        <v>485.69414231519988</v>
      </c>
      <c r="N1162" s="52">
        <f>'[1]заб.без.стом.'!CM$266</f>
        <v>489.77560569599996</v>
      </c>
      <c r="O1162" s="52">
        <f>'[1]заб.без.стом.'!DG$266</f>
        <v>489.77560569599996</v>
      </c>
      <c r="P1162" s="52">
        <f>'[1]заб.без.стом.'!EP$266</f>
        <v>985.67340646320019</v>
      </c>
      <c r="Q1162" s="20">
        <f t="shared" si="341"/>
        <v>0</v>
      </c>
      <c r="R1162" s="20">
        <f t="shared" si="338"/>
        <v>0</v>
      </c>
    </row>
    <row r="1163" spans="2:18" s="21" customFormat="1" ht="15" customHeight="1" x14ac:dyDescent="0.25">
      <c r="B1163" s="61"/>
      <c r="C1163" s="22" t="s">
        <v>25</v>
      </c>
      <c r="D1163" s="23" t="s">
        <v>14</v>
      </c>
      <c r="E1163" s="72">
        <f>'[1]заб.без.стом.'!W$267</f>
        <v>605</v>
      </c>
      <c r="F1163" s="52">
        <f>'[1]заб.без.стом.'!EU$267</f>
        <v>1524.2502132</v>
      </c>
      <c r="G1163" s="53">
        <f t="shared" si="344"/>
        <v>605</v>
      </c>
      <c r="H1163" s="53">
        <f>'[1]заб.без.стом.'!G$267</f>
        <v>168</v>
      </c>
      <c r="I1163" s="53">
        <f>'[1]заб.без.стом.'!K$267</f>
        <v>174</v>
      </c>
      <c r="J1163" s="53">
        <f>'[1]заб.без.стом.'!O$267</f>
        <v>113</v>
      </c>
      <c r="K1163" s="53">
        <f>'[1]заб.без.стом.'!V$267</f>
        <v>150</v>
      </c>
      <c r="L1163" s="52">
        <f t="shared" si="345"/>
        <v>1524.2502132</v>
      </c>
      <c r="M1163" s="52">
        <f>'[1]заб.без.стом.'!BS$267</f>
        <v>423.26286912</v>
      </c>
      <c r="N1163" s="52">
        <f>'[1]заб.без.стом.'!CM$267</f>
        <v>438.37940015999999</v>
      </c>
      <c r="O1163" s="52">
        <f>'[1]заб.без.стом.'!DG$267</f>
        <v>284.69466792000003</v>
      </c>
      <c r="P1163" s="52">
        <f>'[1]заб.без.стом.'!EP$267</f>
        <v>377.91327600000005</v>
      </c>
      <c r="Q1163" s="20">
        <f t="shared" si="341"/>
        <v>0</v>
      </c>
      <c r="R1163" s="20">
        <f t="shared" si="338"/>
        <v>0</v>
      </c>
    </row>
    <row r="1164" spans="2:18" s="21" customFormat="1" ht="15" customHeight="1" x14ac:dyDescent="0.25">
      <c r="B1164" s="61"/>
      <c r="C1164" s="22" t="s">
        <v>92</v>
      </c>
      <c r="D1164" s="23" t="s">
        <v>14</v>
      </c>
      <c r="E1164" s="72">
        <f>'[1]заб.без.стом.'!W$268</f>
        <v>536</v>
      </c>
      <c r="F1164" s="52">
        <f>'[1]заб.без.стом.'!EU$268</f>
        <v>1350.41010624</v>
      </c>
      <c r="G1164" s="53">
        <f t="shared" si="344"/>
        <v>536</v>
      </c>
      <c r="H1164" s="53">
        <f>'[1]заб.без.стом.'!G$268</f>
        <v>89</v>
      </c>
      <c r="I1164" s="53">
        <f>'[1]заб.без.стом.'!K$268</f>
        <v>135</v>
      </c>
      <c r="J1164" s="53">
        <f>'[1]заб.без.стом.'!O$268</f>
        <v>135</v>
      </c>
      <c r="K1164" s="53">
        <f>'[1]заб.без.стом.'!V$268</f>
        <v>177</v>
      </c>
      <c r="L1164" s="52">
        <f t="shared" si="345"/>
        <v>1350.41010624</v>
      </c>
      <c r="M1164" s="52">
        <f>'[1]заб.без.стом.'!BS$268</f>
        <v>224.22854375999998</v>
      </c>
      <c r="N1164" s="52">
        <f>'[1]заб.без.стом.'!CM$268</f>
        <v>340.12194840000001</v>
      </c>
      <c r="O1164" s="52">
        <f>'[1]заб.без.стом.'!DG$268</f>
        <v>340.12194840000001</v>
      </c>
      <c r="P1164" s="52">
        <f>'[1]заб.без.стом.'!EP$268</f>
        <v>445.93766568000001</v>
      </c>
      <c r="Q1164" s="20">
        <f t="shared" si="341"/>
        <v>0</v>
      </c>
      <c r="R1164" s="20">
        <f t="shared" si="338"/>
        <v>0</v>
      </c>
    </row>
    <row r="1165" spans="2:18" s="21" customFormat="1" ht="15" customHeight="1" x14ac:dyDescent="0.25">
      <c r="B1165" s="61"/>
      <c r="C1165" s="22" t="s">
        <v>24</v>
      </c>
      <c r="D1165" s="23" t="s">
        <v>14</v>
      </c>
      <c r="E1165" s="72">
        <f>'[1]заб.без.стом.'!W$269</f>
        <v>1873</v>
      </c>
      <c r="F1165" s="52">
        <f>'[1]заб.без.стом.'!EU$269</f>
        <v>3727.9129139928004</v>
      </c>
      <c r="G1165" s="53">
        <f t="shared" si="344"/>
        <v>1873</v>
      </c>
      <c r="H1165" s="53">
        <f>'[1]заб.без.стом.'!G$269</f>
        <v>564</v>
      </c>
      <c r="I1165" s="53">
        <f>'[1]заб.без.стом.'!K$269</f>
        <v>562</v>
      </c>
      <c r="J1165" s="53">
        <f>'[1]заб.без.стом.'!O$269</f>
        <v>339</v>
      </c>
      <c r="K1165" s="53">
        <f>'[1]заб.без.стом.'!V$269</f>
        <v>408</v>
      </c>
      <c r="L1165" s="52">
        <f t="shared" si="345"/>
        <v>3727.9129139927995</v>
      </c>
      <c r="M1165" s="52">
        <f>'[1]заб.без.стом.'!BS$269</f>
        <v>1122.5535950303999</v>
      </c>
      <c r="N1165" s="52">
        <f>'[1]заб.без.стом.'!CM$269</f>
        <v>1118.5729085232001</v>
      </c>
      <c r="O1165" s="52">
        <f>'[1]заб.без.стом.'!DG$269</f>
        <v>674.72636297039992</v>
      </c>
      <c r="P1165" s="52">
        <f>'[1]заб.без.стом.'!EP$269</f>
        <v>812.06004746880001</v>
      </c>
      <c r="Q1165" s="20">
        <f t="shared" si="341"/>
        <v>0</v>
      </c>
      <c r="R1165" s="20">
        <f t="shared" si="338"/>
        <v>0</v>
      </c>
    </row>
    <row r="1166" spans="2:18" s="21" customFormat="1" ht="15" customHeight="1" x14ac:dyDescent="0.25">
      <c r="B1166" s="61"/>
      <c r="C1166" s="22" t="s">
        <v>93</v>
      </c>
      <c r="D1166" s="23" t="s">
        <v>14</v>
      </c>
      <c r="E1166" s="72">
        <f>'[1]заб.без.стом.'!W$270</f>
        <v>440</v>
      </c>
      <c r="F1166" s="52">
        <f>'[1]заб.без.стом.'!EU$270</f>
        <v>897.92194377600003</v>
      </c>
      <c r="G1166" s="53">
        <f t="shared" si="344"/>
        <v>440</v>
      </c>
      <c r="H1166" s="53">
        <f>'[1]заб.без.стом.'!G$270</f>
        <v>102</v>
      </c>
      <c r="I1166" s="53">
        <f>'[1]заб.без.стом.'!K$270</f>
        <v>114</v>
      </c>
      <c r="J1166" s="53">
        <f>'[1]заб.без.стом.'!O$270</f>
        <v>98</v>
      </c>
      <c r="K1166" s="53">
        <f>'[1]заб.без.стом.'!V$270</f>
        <v>126</v>
      </c>
      <c r="L1166" s="52">
        <f t="shared" si="345"/>
        <v>897.92194377600003</v>
      </c>
      <c r="M1166" s="52">
        <f>'[1]заб.без.стом.'!BS$270</f>
        <v>208.15463242080003</v>
      </c>
      <c r="N1166" s="52">
        <f>'[1]заб.без.стом.'!CM$270</f>
        <v>232.64341270560001</v>
      </c>
      <c r="O1166" s="52">
        <f>'[1]заб.без.стом.'!DG$270</f>
        <v>199.99170565920002</v>
      </c>
      <c r="P1166" s="52">
        <f>'[1]заб.без.стом.'!EP$270</f>
        <v>257.13219299040003</v>
      </c>
      <c r="Q1166" s="20">
        <f t="shared" si="341"/>
        <v>0</v>
      </c>
      <c r="R1166" s="20">
        <f t="shared" si="338"/>
        <v>0</v>
      </c>
    </row>
    <row r="1167" spans="2:18" s="21" customFormat="1" ht="15" customHeight="1" x14ac:dyDescent="0.25">
      <c r="B1167" s="61"/>
      <c r="C1167" s="22" t="s">
        <v>94</v>
      </c>
      <c r="D1167" s="23" t="s">
        <v>14</v>
      </c>
      <c r="E1167" s="72">
        <f>'[1]заб.без.стом.'!W$271</f>
        <v>299</v>
      </c>
      <c r="F1167" s="52">
        <f>'[1]заб.без.стом.'!EU$271</f>
        <v>610.17877542960014</v>
      </c>
      <c r="G1167" s="53">
        <f t="shared" si="344"/>
        <v>299</v>
      </c>
      <c r="H1167" s="53">
        <f>'[1]заб.без.стом.'!G$271</f>
        <v>93</v>
      </c>
      <c r="I1167" s="53">
        <f>'[1]заб.без.стом.'!K$271</f>
        <v>107</v>
      </c>
      <c r="J1167" s="53">
        <f>'[1]заб.без.стом.'!O$271</f>
        <v>0</v>
      </c>
      <c r="K1167" s="53">
        <f>'[1]заб.без.стом.'!V$271</f>
        <v>99</v>
      </c>
      <c r="L1167" s="52">
        <f t="shared" si="345"/>
        <v>610.17877542960002</v>
      </c>
      <c r="M1167" s="52">
        <f>'[1]заб.без.стом.'!BS$271</f>
        <v>189.78804720720001</v>
      </c>
      <c r="N1167" s="52">
        <f>'[1]заб.без.стом.'!CM$271</f>
        <v>218.35829087280001</v>
      </c>
      <c r="O1167" s="52">
        <f>'[1]заб.без.стом.'!DG$271</f>
        <v>0</v>
      </c>
      <c r="P1167" s="52">
        <f>'[1]заб.без.стом.'!EP$271</f>
        <v>202.03243734959997</v>
      </c>
      <c r="Q1167" s="20">
        <f t="shared" si="341"/>
        <v>0</v>
      </c>
      <c r="R1167" s="20">
        <f t="shared" si="338"/>
        <v>0</v>
      </c>
    </row>
    <row r="1168" spans="2:18" s="21" customFormat="1" ht="15" customHeight="1" x14ac:dyDescent="0.25">
      <c r="B1168" s="61"/>
      <c r="C1168" s="22" t="s">
        <v>95</v>
      </c>
      <c r="D1168" s="23" t="s">
        <v>14</v>
      </c>
      <c r="E1168" s="72">
        <f>'[1]заб.без.стом.'!W$272</f>
        <v>0</v>
      </c>
      <c r="F1168" s="52">
        <f>'[1]заб.без.стом.'!EU$272</f>
        <v>0</v>
      </c>
      <c r="G1168" s="53">
        <f t="shared" si="344"/>
        <v>0</v>
      </c>
      <c r="H1168" s="53">
        <f>'[1]заб.без.стом.'!G$272</f>
        <v>0</v>
      </c>
      <c r="I1168" s="53">
        <f>'[1]заб.без.стом.'!K$272</f>
        <v>0</v>
      </c>
      <c r="J1168" s="53">
        <f>'[1]заб.без.стом.'!O$272</f>
        <v>0</v>
      </c>
      <c r="K1168" s="53">
        <f>'[1]заб.без.стом.'!V$272</f>
        <v>0</v>
      </c>
      <c r="L1168" s="52">
        <f t="shared" si="345"/>
        <v>0</v>
      </c>
      <c r="M1168" s="52">
        <f>'[1]заб.без.стом.'!BS$272</f>
        <v>0</v>
      </c>
      <c r="N1168" s="52">
        <f>'[1]заб.без.стом.'!CM$272</f>
        <v>0</v>
      </c>
      <c r="O1168" s="52">
        <f>'[1]заб.без.стом.'!DG$272</f>
        <v>0</v>
      </c>
      <c r="P1168" s="52">
        <f>'[1]заб.без.стом.'!EP$272</f>
        <v>0</v>
      </c>
      <c r="Q1168" s="20">
        <f t="shared" si="341"/>
        <v>0</v>
      </c>
      <c r="R1168" s="20">
        <f t="shared" si="338"/>
        <v>0</v>
      </c>
    </row>
    <row r="1169" spans="2:18" s="21" customFormat="1" ht="15" customHeight="1" x14ac:dyDescent="0.25">
      <c r="B1169" s="61"/>
      <c r="C1169" s="22" t="s">
        <v>96</v>
      </c>
      <c r="D1169" s="23" t="s">
        <v>14</v>
      </c>
      <c r="E1169" s="72">
        <f>'[1]заб.без.стом.'!W$273</f>
        <v>1020</v>
      </c>
      <c r="F1169" s="52">
        <f>'[1]заб.без.стом.'!EU$273</f>
        <v>2081.5463242079995</v>
      </c>
      <c r="G1169" s="53">
        <f t="shared" si="344"/>
        <v>1020</v>
      </c>
      <c r="H1169" s="53">
        <f>'[1]заб.без.стом.'!G$273</f>
        <v>85</v>
      </c>
      <c r="I1169" s="53">
        <f>'[1]заб.без.стом.'!K$273</f>
        <v>255</v>
      </c>
      <c r="J1169" s="53">
        <f>'[1]заб.без.стом.'!O$273</f>
        <v>255</v>
      </c>
      <c r="K1169" s="53">
        <f>'[1]заб.без.стом.'!V$273</f>
        <v>425</v>
      </c>
      <c r="L1169" s="52">
        <f t="shared" si="345"/>
        <v>2081.5463242079995</v>
      </c>
      <c r="M1169" s="52">
        <f>'[1]заб.без.стом.'!BS$273</f>
        <v>173.46219368399997</v>
      </c>
      <c r="N1169" s="52">
        <f>'[1]заб.без.стом.'!CM$273</f>
        <v>520.38658105199988</v>
      </c>
      <c r="O1169" s="52">
        <f>'[1]заб.без.стом.'!DG$273</f>
        <v>520.38658105199988</v>
      </c>
      <c r="P1169" s="52">
        <f>'[1]заб.без.стом.'!EP$273</f>
        <v>867.31096841999999</v>
      </c>
      <c r="Q1169" s="20">
        <f t="shared" si="341"/>
        <v>0</v>
      </c>
      <c r="R1169" s="20">
        <f t="shared" si="338"/>
        <v>0</v>
      </c>
    </row>
    <row r="1170" spans="2:18" s="21" customFormat="1" ht="15" customHeight="1" x14ac:dyDescent="0.25">
      <c r="B1170" s="61"/>
      <c r="C1170" s="22" t="s">
        <v>22</v>
      </c>
      <c r="D1170" s="23" t="s">
        <v>14</v>
      </c>
      <c r="E1170" s="72">
        <f>'[1]заб.без.стом.'!W$274</f>
        <v>55</v>
      </c>
      <c r="F1170" s="52">
        <f>'[1]заб.без.стом.'!EU$274</f>
        <v>146.882293272</v>
      </c>
      <c r="G1170" s="53">
        <f t="shared" si="344"/>
        <v>55</v>
      </c>
      <c r="H1170" s="53">
        <f>'[1]заб.без.стом.'!G$274</f>
        <v>2</v>
      </c>
      <c r="I1170" s="53">
        <f>'[1]заб.без.стом.'!K$274</f>
        <v>3</v>
      </c>
      <c r="J1170" s="53">
        <f>'[1]заб.без.стом.'!O$274</f>
        <v>4</v>
      </c>
      <c r="K1170" s="53">
        <f>'[1]заб.без.стом.'!V$274</f>
        <v>46</v>
      </c>
      <c r="L1170" s="52">
        <f t="shared" si="345"/>
        <v>146.882293272</v>
      </c>
      <c r="M1170" s="52">
        <f>'[1]заб.без.стом.'!BS$274</f>
        <v>5.3411743007999997</v>
      </c>
      <c r="N1170" s="52">
        <f>'[1]заб.без.стом.'!CM$274</f>
        <v>8.0117614511999982</v>
      </c>
      <c r="O1170" s="52">
        <f>'[1]заб.без.стом.'!DG$274</f>
        <v>10.682348601599999</v>
      </c>
      <c r="P1170" s="52">
        <f>'[1]заб.без.стом.'!EP$274</f>
        <v>122.84700891840001</v>
      </c>
      <c r="Q1170" s="20">
        <f t="shared" si="341"/>
        <v>0</v>
      </c>
      <c r="R1170" s="20">
        <f t="shared" si="338"/>
        <v>0</v>
      </c>
    </row>
    <row r="1171" spans="2:18" s="21" customFormat="1" ht="15" customHeight="1" x14ac:dyDescent="0.25">
      <c r="B1171" s="61"/>
      <c r="C1171" s="22" t="s">
        <v>56</v>
      </c>
      <c r="D1171" s="23" t="s">
        <v>14</v>
      </c>
      <c r="E1171" s="72">
        <f>'[1]заб.без.стом.'!W$275</f>
        <v>225</v>
      </c>
      <c r="F1171" s="52">
        <f>'[1]заб.без.стом.'!EU$275</f>
        <v>459.16463033999992</v>
      </c>
      <c r="G1171" s="53">
        <f t="shared" si="344"/>
        <v>225</v>
      </c>
      <c r="H1171" s="53">
        <f>'[1]заб.без.стом.'!G$275</f>
        <v>7</v>
      </c>
      <c r="I1171" s="53">
        <f>'[1]заб.без.стом.'!K$275</f>
        <v>0</v>
      </c>
      <c r="J1171" s="53">
        <f>'[1]заб.без.стом.'!O$275</f>
        <v>32</v>
      </c>
      <c r="K1171" s="53">
        <f>'[1]заб.без.стом.'!V$275</f>
        <v>186</v>
      </c>
      <c r="L1171" s="52">
        <f t="shared" si="345"/>
        <v>459.16463033999997</v>
      </c>
      <c r="M1171" s="52">
        <f>'[1]заб.без.стом.'!BS$275</f>
        <v>14.2851218328</v>
      </c>
      <c r="N1171" s="52">
        <f>'[1]заб.без.стом.'!CM$275</f>
        <v>0</v>
      </c>
      <c r="O1171" s="52">
        <f>'[1]заб.без.стом.'!DG$275</f>
        <v>65.303414092799997</v>
      </c>
      <c r="P1171" s="52">
        <f>'[1]заб.без.стом.'!EP$275</f>
        <v>379.57609441439996</v>
      </c>
      <c r="Q1171" s="20">
        <f t="shared" si="341"/>
        <v>0</v>
      </c>
      <c r="R1171" s="20">
        <f t="shared" si="338"/>
        <v>0</v>
      </c>
    </row>
    <row r="1172" spans="2:18" s="21" customFormat="1" ht="15" customHeight="1" x14ac:dyDescent="0.25">
      <c r="B1172" s="61"/>
      <c r="C1172" s="22" t="s">
        <v>97</v>
      </c>
      <c r="D1172" s="23" t="s">
        <v>14</v>
      </c>
      <c r="E1172" s="72">
        <f>'[1]заб.без.стом.'!W$276</f>
        <v>563</v>
      </c>
      <c r="F1172" s="52">
        <f>'[1]заб.без.стом.'!EU$276</f>
        <v>2056.7300190839997</v>
      </c>
      <c r="G1172" s="53">
        <f t="shared" si="344"/>
        <v>563</v>
      </c>
      <c r="H1172" s="53">
        <f>'[1]заб.без.стом.'!G$276</f>
        <v>145</v>
      </c>
      <c r="I1172" s="53">
        <f>'[1]заб.без.стом.'!K$276</f>
        <v>183</v>
      </c>
      <c r="J1172" s="53">
        <f>'[1]заб.без.стом.'!O$276</f>
        <v>107</v>
      </c>
      <c r="K1172" s="53">
        <f>'[1]заб.без.стом.'!V$276</f>
        <v>128</v>
      </c>
      <c r="L1172" s="52">
        <f t="shared" si="345"/>
        <v>2056.7300190840001</v>
      </c>
      <c r="M1172" s="52">
        <f>'[1]заб.без.стом.'!BS$276</f>
        <v>529.70844185999999</v>
      </c>
      <c r="N1172" s="52">
        <f>'[1]заб.без.стом.'!CM$276</f>
        <v>668.52858524399994</v>
      </c>
      <c r="O1172" s="52">
        <f>'[1]заб.без.стом.'!DG$276</f>
        <v>390.88829847599999</v>
      </c>
      <c r="P1172" s="52">
        <f>'[1]заб.без.стом.'!EP$276</f>
        <v>467.60469350399995</v>
      </c>
      <c r="Q1172" s="20">
        <f t="shared" si="341"/>
        <v>0</v>
      </c>
      <c r="R1172" s="20">
        <f t="shared" si="338"/>
        <v>0</v>
      </c>
    </row>
    <row r="1173" spans="2:18" s="21" customFormat="1" ht="15" customHeight="1" x14ac:dyDescent="0.25">
      <c r="B1173" s="65"/>
      <c r="C1173" s="79" t="s">
        <v>98</v>
      </c>
      <c r="D1173" s="29" t="s">
        <v>31</v>
      </c>
      <c r="E1173" s="62">
        <f>'[1]КТ,МРТ,Услуги'!Y$291</f>
        <v>1450</v>
      </c>
      <c r="F1173" s="33">
        <f>'[1]КТ,МРТ,Услуги'!EE$291</f>
        <v>9352.0070799999994</v>
      </c>
      <c r="G1173" s="71">
        <f>H1173+I1173+J1173+K1173</f>
        <v>1450</v>
      </c>
      <c r="H1173" s="48">
        <f>'[1]КТ,МРТ,Услуги'!H$291</f>
        <v>34</v>
      </c>
      <c r="I1173" s="48">
        <f>'[1]КТ,МРТ,Услуги'!L$291</f>
        <v>312</v>
      </c>
      <c r="J1173" s="48">
        <f>'[1]КТ,МРТ,Услуги'!Q$291</f>
        <v>296</v>
      </c>
      <c r="K1173" s="48">
        <f>'[1]КТ,МРТ,Услуги'!X$291</f>
        <v>808</v>
      </c>
      <c r="L1173" s="33">
        <f>M1173+N1173+O1173+P1173</f>
        <v>9352.0070799999994</v>
      </c>
      <c r="M1173" s="33">
        <f>'[1]КТ,МРТ,Услуги'!BC$291</f>
        <v>221.42295999999996</v>
      </c>
      <c r="N1173" s="33">
        <f>'[1]КТ,МРТ,Услуги'!BW$291</f>
        <v>1778.4226399999995</v>
      </c>
      <c r="O1173" s="33">
        <f>'[1]КТ,МРТ,Услуги'!CQ$291</f>
        <v>1686.7180399999997</v>
      </c>
      <c r="P1173" s="33">
        <f>'[1]КТ,МРТ,Услуги'!DZ$291</f>
        <v>5665.44344</v>
      </c>
      <c r="Q1173" s="20">
        <f t="shared" si="341"/>
        <v>0</v>
      </c>
      <c r="R1173" s="20">
        <f t="shared" si="338"/>
        <v>0</v>
      </c>
    </row>
    <row r="1174" spans="2:18" s="21" customFormat="1" ht="15" customHeight="1" x14ac:dyDescent="0.25">
      <c r="B1174" s="65"/>
      <c r="C1174" s="35" t="s">
        <v>99</v>
      </c>
      <c r="D1174" s="23" t="s">
        <v>31</v>
      </c>
      <c r="E1174" s="72">
        <f>'[1]КТ,МРТ,Услуги'!Y$292</f>
        <v>674</v>
      </c>
      <c r="F1174" s="52">
        <f>'[1]КТ,МРТ,Услуги'!EE$292</f>
        <v>4990.9025999999994</v>
      </c>
      <c r="G1174" s="53">
        <f>H1174+I1174+J1174+K1174</f>
        <v>674</v>
      </c>
      <c r="H1174" s="53">
        <f>'[1]КТ,МРТ,Услуги'!H$292</f>
        <v>17</v>
      </c>
      <c r="I1174" s="53">
        <f>'[1]КТ,МРТ,Услуги'!L$292</f>
        <v>14</v>
      </c>
      <c r="J1174" s="53">
        <f>'[1]КТ,МРТ,Услуги'!Q$292</f>
        <v>13</v>
      </c>
      <c r="K1174" s="53">
        <f>'[1]КТ,МРТ,Услуги'!X$292</f>
        <v>630</v>
      </c>
      <c r="L1174" s="52">
        <f>M1174+N1174+O1174+P1174</f>
        <v>4990.9026000000003</v>
      </c>
      <c r="M1174" s="52">
        <f>'[1]КТ,МРТ,Услуги'!BC$292</f>
        <v>125.88329999999999</v>
      </c>
      <c r="N1174" s="52">
        <f>'[1]КТ,МРТ,Услуги'!BW$292</f>
        <v>103.6686</v>
      </c>
      <c r="O1174" s="52">
        <f>'[1]КТ,МРТ,Услуги'!CQ$292</f>
        <v>96.263699999999986</v>
      </c>
      <c r="P1174" s="52">
        <f>'[1]КТ,МРТ,Услуги'!DZ$292</f>
        <v>4665.0870000000004</v>
      </c>
      <c r="Q1174" s="20">
        <f t="shared" si="341"/>
        <v>0</v>
      </c>
      <c r="R1174" s="20">
        <f t="shared" si="338"/>
        <v>0</v>
      </c>
    </row>
    <row r="1175" spans="2:18" s="21" customFormat="1" ht="15" customHeight="1" x14ac:dyDescent="0.25">
      <c r="B1175" s="65"/>
      <c r="C1175" s="35" t="s">
        <v>100</v>
      </c>
      <c r="D1175" s="23" t="s">
        <v>31</v>
      </c>
      <c r="E1175" s="72">
        <f>'[1]КТ,МРТ,Услуги'!Y$301</f>
        <v>776</v>
      </c>
      <c r="F1175" s="52">
        <f>'[1]КТ,МРТ,Услуги'!EE$301</f>
        <v>4361.1044799999991</v>
      </c>
      <c r="G1175" s="53">
        <f>H1175+I1175+J1175+K1175</f>
        <v>776</v>
      </c>
      <c r="H1175" s="53">
        <f>'[1]КТ,МРТ,Услуги'!H$301</f>
        <v>17</v>
      </c>
      <c r="I1175" s="53">
        <f>'[1]КТ,МРТ,Услуги'!L$301</f>
        <v>298</v>
      </c>
      <c r="J1175" s="53">
        <f>'[1]КТ,МРТ,Услуги'!Q$301</f>
        <v>283</v>
      </c>
      <c r="K1175" s="53">
        <f>'[1]КТ,МРТ,Услуги'!X$301</f>
        <v>178</v>
      </c>
      <c r="L1175" s="52">
        <f>M1175+N1175+O1175+P1175</f>
        <v>4361.1044799999991</v>
      </c>
      <c r="M1175" s="52">
        <f>'[1]КТ,МРТ,Услуги'!BC$301</f>
        <v>95.539659999999969</v>
      </c>
      <c r="N1175" s="52">
        <f>'[1]КТ,МРТ,Услуги'!BW$301</f>
        <v>1674.7540399999996</v>
      </c>
      <c r="O1175" s="52">
        <f>'[1]КТ,МРТ,Услуги'!CQ$301</f>
        <v>1590.4543399999998</v>
      </c>
      <c r="P1175" s="52">
        <f>'[1]КТ,МРТ,Услуги'!DZ$301</f>
        <v>1000.3564399999998</v>
      </c>
      <c r="Q1175" s="20">
        <f t="shared" si="341"/>
        <v>0</v>
      </c>
      <c r="R1175" s="20">
        <f t="shared" si="338"/>
        <v>0</v>
      </c>
    </row>
    <row r="1176" spans="2:18" s="21" customFormat="1" ht="15" customHeight="1" x14ac:dyDescent="0.25">
      <c r="B1176" s="61"/>
      <c r="C1176" s="79" t="s">
        <v>61</v>
      </c>
      <c r="D1176" s="29" t="s">
        <v>31</v>
      </c>
      <c r="E1176" s="62">
        <f>'[1]КТ,МРТ,Услуги'!Y$314</f>
        <v>2472</v>
      </c>
      <c r="F1176" s="33">
        <f>'[1]КТ,МРТ,Услуги'!EE$314</f>
        <v>2300.547024</v>
      </c>
      <c r="G1176" s="71">
        <f>H1176+I1176+J1176+K1176</f>
        <v>2472</v>
      </c>
      <c r="H1176" s="71">
        <f>'[1]КТ,МРТ,Услуги'!H$314</f>
        <v>293</v>
      </c>
      <c r="I1176" s="71">
        <f>'[1]КТ,МРТ,Услуги'!L$314</f>
        <v>605</v>
      </c>
      <c r="J1176" s="71">
        <f>'[1]КТ,МРТ,Услуги'!Q$314</f>
        <v>517</v>
      </c>
      <c r="K1176" s="71">
        <f>'[1]КТ,МРТ,Услуги'!X$314</f>
        <v>1057</v>
      </c>
      <c r="L1176" s="33">
        <f>M1176+N1176+O1176+P1176</f>
        <v>2300.5470239999995</v>
      </c>
      <c r="M1176" s="33">
        <f>'[1]КТ,МРТ,Услуги'!BC$314</f>
        <v>272.67810599999996</v>
      </c>
      <c r="N1176" s="33">
        <f>'[1]КТ,МРТ,Услуги'!BW$314</f>
        <v>563.03841</v>
      </c>
      <c r="O1176" s="33">
        <f>'[1]КТ,МРТ,Услуги'!CQ$314</f>
        <v>481.14191399999993</v>
      </c>
      <c r="P1176" s="33">
        <f>'[1]КТ,МРТ,Услуги'!DZ$314</f>
        <v>983.68859399999997</v>
      </c>
      <c r="Q1176" s="20">
        <f t="shared" si="341"/>
        <v>0</v>
      </c>
      <c r="R1176" s="20">
        <f t="shared" si="338"/>
        <v>0</v>
      </c>
    </row>
    <row r="1177" spans="2:18" s="21" customFormat="1" ht="15" customHeight="1" x14ac:dyDescent="0.25">
      <c r="B1177" s="61"/>
      <c r="C1177" s="80" t="s">
        <v>62</v>
      </c>
      <c r="D1177" s="71" t="s">
        <v>31</v>
      </c>
      <c r="E1177" s="62">
        <f>'[1]КТ,МРТ,Услуги'!Y$326</f>
        <v>2280</v>
      </c>
      <c r="F1177" s="33">
        <f>'[1]КТ,МРТ,Услуги'!EE$326</f>
        <v>3890.8692270476663</v>
      </c>
      <c r="G1177" s="71">
        <f>H1177+I1177+J1177+K1177</f>
        <v>2280</v>
      </c>
      <c r="H1177" s="71">
        <f>'[1]КТ,МРТ,Услуги'!H$326</f>
        <v>507</v>
      </c>
      <c r="I1177" s="71">
        <f>'[1]КТ,МРТ,Услуги'!L$326</f>
        <v>527</v>
      </c>
      <c r="J1177" s="71">
        <f>'[1]КТ,МРТ,Услуги'!Q$326</f>
        <v>509</v>
      </c>
      <c r="K1177" s="71">
        <f>'[1]КТ,МРТ,Услуги'!X$326</f>
        <v>737</v>
      </c>
      <c r="L1177" s="33">
        <f>M1177+N1177+O1177+P1177</f>
        <v>3890.8692270476658</v>
      </c>
      <c r="M1177" s="33">
        <f>'[1]КТ,МРТ,Услуги'!BC$326</f>
        <v>865.20644654086254</v>
      </c>
      <c r="N1177" s="33">
        <f>'[1]КТ,МРТ,Услуги'!BW$326</f>
        <v>899.3368783570703</v>
      </c>
      <c r="O1177" s="33">
        <f>'[1]КТ,МРТ,Услуги'!CQ$326</f>
        <v>868.61948972248331</v>
      </c>
      <c r="P1177" s="33">
        <f>'[1]КТ,МРТ,Услуги'!DZ$326</f>
        <v>1257.7064124272499</v>
      </c>
      <c r="Q1177" s="20">
        <f t="shared" si="341"/>
        <v>0</v>
      </c>
      <c r="R1177" s="20">
        <f t="shared" si="338"/>
        <v>0</v>
      </c>
    </row>
    <row r="1178" spans="2:18" s="21" customFormat="1" ht="15" customHeight="1" x14ac:dyDescent="0.25">
      <c r="B1178" s="61"/>
      <c r="C1178" s="28" t="s">
        <v>32</v>
      </c>
      <c r="D1178" s="29" t="s">
        <v>33</v>
      </c>
      <c r="E1178" s="62">
        <f>SUM(E1179:E1182)</f>
        <v>19631</v>
      </c>
      <c r="F1178" s="62">
        <f t="shared" ref="F1178:P1178" si="346">SUM(F1179:F1182)</f>
        <v>21457.035356684202</v>
      </c>
      <c r="G1178" s="62">
        <f t="shared" si="346"/>
        <v>19631</v>
      </c>
      <c r="H1178" s="62">
        <f t="shared" si="346"/>
        <v>4861</v>
      </c>
      <c r="I1178" s="62">
        <f t="shared" si="346"/>
        <v>5083</v>
      </c>
      <c r="J1178" s="62">
        <f>SUM(J1179:J1182)</f>
        <v>4956</v>
      </c>
      <c r="K1178" s="62">
        <f t="shared" si="346"/>
        <v>4731</v>
      </c>
      <c r="L1178" s="62">
        <f t="shared" si="346"/>
        <v>21457.035356684206</v>
      </c>
      <c r="M1178" s="62">
        <f t="shared" si="346"/>
        <v>5315.710015015401</v>
      </c>
      <c r="N1178" s="62">
        <f t="shared" si="346"/>
        <v>5553.6874515564014</v>
      </c>
      <c r="O1178" s="62">
        <f t="shared" si="346"/>
        <v>5412.0194387792017</v>
      </c>
      <c r="P1178" s="62">
        <f t="shared" si="346"/>
        <v>5175.6184513332018</v>
      </c>
      <c r="Q1178" s="20">
        <f t="shared" si="341"/>
        <v>0</v>
      </c>
      <c r="R1178" s="20">
        <f t="shared" si="338"/>
        <v>0</v>
      </c>
    </row>
    <row r="1179" spans="2:18" s="21" customFormat="1" ht="15" customHeight="1" x14ac:dyDescent="0.25">
      <c r="B1179" s="61"/>
      <c r="C1179" s="39" t="s">
        <v>16</v>
      </c>
      <c r="D1179" s="23" t="s">
        <v>33</v>
      </c>
      <c r="E1179" s="72">
        <f>'[1]неотложка с коэф'!W$84</f>
        <v>19243</v>
      </c>
      <c r="F1179" s="52">
        <f>'[1]неотложка с коэф'!EU$84</f>
        <v>21011.401407669404</v>
      </c>
      <c r="G1179" s="53">
        <f>SUM(H1179:K1179)</f>
        <v>19243</v>
      </c>
      <c r="H1179" s="53">
        <f>'[1]неотложка с коэф'!G$84</f>
        <v>4724</v>
      </c>
      <c r="I1179" s="53">
        <f>'[1]неотложка с коэф'!K$84</f>
        <v>5009</v>
      </c>
      <c r="J1179" s="53">
        <f>'[1]неотложка с коэф'!O$84</f>
        <v>4938</v>
      </c>
      <c r="K1179" s="53">
        <f>'[1]неотложка с коэф'!V$84</f>
        <v>4572</v>
      </c>
      <c r="L1179" s="52">
        <f>SUM(M1179:P1179)</f>
        <v>21011.401407669407</v>
      </c>
      <c r="M1179" s="52">
        <f>'[1]неотложка с коэф'!BS$84</f>
        <v>5158.1281634792012</v>
      </c>
      <c r="N1179" s="52">
        <f>'[1]неотложка с коэф'!CM$84</f>
        <v>5469.3192148322014</v>
      </c>
      <c r="O1179" s="52">
        <f>'[1]неотложка с коэф'!DG$84</f>
        <v>5391.7944266004015</v>
      </c>
      <c r="P1179" s="52">
        <f>'[1]неотложка с коэф'!EP$84</f>
        <v>4992.1596027576015</v>
      </c>
      <c r="Q1179" s="20">
        <f t="shared" si="341"/>
        <v>0</v>
      </c>
      <c r="R1179" s="20">
        <f t="shared" si="338"/>
        <v>0</v>
      </c>
    </row>
    <row r="1180" spans="2:18" s="21" customFormat="1" ht="15" customHeight="1" x14ac:dyDescent="0.25">
      <c r="B1180" s="61"/>
      <c r="C1180" s="39" t="s">
        <v>57</v>
      </c>
      <c r="D1180" s="23" t="s">
        <v>33</v>
      </c>
      <c r="E1180" s="72">
        <f>'[1]неотложка с коэф'!W$85</f>
        <v>0</v>
      </c>
      <c r="F1180" s="52">
        <f>'[1]неотложка с коэф'!EU$85</f>
        <v>0</v>
      </c>
      <c r="G1180" s="53">
        <f>SUM(H1180:K1180)</f>
        <v>0</v>
      </c>
      <c r="H1180" s="53">
        <f>'[1]неотложка с коэф'!G$85</f>
        <v>0</v>
      </c>
      <c r="I1180" s="53">
        <f>'[1]неотложка с коэф'!K$85</f>
        <v>0</v>
      </c>
      <c r="J1180" s="53">
        <f>'[1]неотложка с коэф'!O$85</f>
        <v>0</v>
      </c>
      <c r="K1180" s="53">
        <f>'[1]неотложка с коэф'!V$85</f>
        <v>0</v>
      </c>
      <c r="L1180" s="52">
        <f>SUM(M1180:P1180)</f>
        <v>0</v>
      </c>
      <c r="M1180" s="52">
        <f>'[1]неотложка с коэф'!BS$85</f>
        <v>0</v>
      </c>
      <c r="N1180" s="52">
        <f>'[1]неотложка с коэф'!CM$85</f>
        <v>0</v>
      </c>
      <c r="O1180" s="52">
        <f>'[1]неотложка с коэф'!DG$85</f>
        <v>0</v>
      </c>
      <c r="P1180" s="52">
        <f>'[1]неотложка с коэф'!EP$85</f>
        <v>0</v>
      </c>
      <c r="Q1180" s="20">
        <f t="shared" si="341"/>
        <v>0</v>
      </c>
      <c r="R1180" s="20">
        <f t="shared" si="338"/>
        <v>0</v>
      </c>
    </row>
    <row r="1181" spans="2:18" s="21" customFormat="1" ht="15" customHeight="1" x14ac:dyDescent="0.25">
      <c r="B1181" s="61"/>
      <c r="C1181" s="39" t="s">
        <v>20</v>
      </c>
      <c r="D1181" s="23" t="s">
        <v>33</v>
      </c>
      <c r="E1181" s="72">
        <f>'[1]неотложка с коэф'!W$86</f>
        <v>308</v>
      </c>
      <c r="F1181" s="52">
        <f>'[1]неотложка с коэф'!EU$86</f>
        <v>358.28207495079999</v>
      </c>
      <c r="G1181" s="53">
        <f>SUM(H1181:K1181)</f>
        <v>308</v>
      </c>
      <c r="H1181" s="53">
        <f>'[1]неотложка с коэф'!G$86</f>
        <v>112</v>
      </c>
      <c r="I1181" s="53">
        <f>'[1]неотложка с коэф'!K$86</f>
        <v>50</v>
      </c>
      <c r="J1181" s="53">
        <f>'[1]неотложка с коэф'!O$86</f>
        <v>8</v>
      </c>
      <c r="K1181" s="53">
        <f>'[1]неотложка с коэф'!V$86</f>
        <v>138</v>
      </c>
      <c r="L1181" s="52">
        <f>SUM(M1181:P1181)</f>
        <v>358.28207495079994</v>
      </c>
      <c r="M1181" s="52">
        <f>'[1]неотложка с коэф'!BS$86</f>
        <v>130.28439089119999</v>
      </c>
      <c r="N1181" s="52">
        <f>'[1]неотложка с коэф'!CM$86</f>
        <v>58.162674504999998</v>
      </c>
      <c r="O1181" s="52">
        <f>'[1]неотложка с коэф'!DG$86</f>
        <v>9.3060279208000001</v>
      </c>
      <c r="P1181" s="52">
        <f>'[1]неотложка с коэф'!EP$86</f>
        <v>160.52898163379996</v>
      </c>
      <c r="Q1181" s="20">
        <f t="shared" si="341"/>
        <v>0</v>
      </c>
      <c r="R1181" s="20">
        <f t="shared" si="338"/>
        <v>0</v>
      </c>
    </row>
    <row r="1182" spans="2:18" s="21" customFormat="1" ht="15" customHeight="1" x14ac:dyDescent="0.25">
      <c r="B1182" s="61"/>
      <c r="C1182" s="39" t="s">
        <v>17</v>
      </c>
      <c r="D1182" s="23" t="s">
        <v>33</v>
      </c>
      <c r="E1182" s="72">
        <f>'[1]неотложка с коэф'!W$87</f>
        <v>80</v>
      </c>
      <c r="F1182" s="52">
        <f>'[1]неотложка с коэф'!EU$87</f>
        <v>87.351874064000015</v>
      </c>
      <c r="G1182" s="53">
        <f>SUM(H1182:K1182)</f>
        <v>80</v>
      </c>
      <c r="H1182" s="53">
        <f>'[1]неотложка с коэф'!G$87</f>
        <v>25</v>
      </c>
      <c r="I1182" s="53">
        <f>'[1]неотложка с коэф'!K$87</f>
        <v>24</v>
      </c>
      <c r="J1182" s="53">
        <f>'[1]неотложка с коэф'!O$87</f>
        <v>10</v>
      </c>
      <c r="K1182" s="53">
        <f>'[1]неотложка с коэф'!V$87</f>
        <v>21</v>
      </c>
      <c r="L1182" s="52">
        <f>SUM(M1182:P1182)</f>
        <v>87.351874064</v>
      </c>
      <c r="M1182" s="52">
        <f>'[1]неотложка с коэф'!BS$87</f>
        <v>27.297460645000001</v>
      </c>
      <c r="N1182" s="52">
        <f>'[1]неотложка с коэф'!CM$87</f>
        <v>26.205562219200008</v>
      </c>
      <c r="O1182" s="52">
        <f>'[1]неотложка с коэф'!DG$87</f>
        <v>10.918984258000002</v>
      </c>
      <c r="P1182" s="52">
        <f>'[1]неотложка с коэф'!EP$87</f>
        <v>22.929866941800004</v>
      </c>
      <c r="Q1182" s="20">
        <f t="shared" si="341"/>
        <v>0</v>
      </c>
      <c r="R1182" s="20">
        <f t="shared" si="338"/>
        <v>0</v>
      </c>
    </row>
    <row r="1183" spans="2:18" s="21" customFormat="1" ht="15" customHeight="1" x14ac:dyDescent="0.25">
      <c r="B1183" s="61"/>
      <c r="C1183" s="28" t="s">
        <v>34</v>
      </c>
      <c r="D1183" s="29" t="s">
        <v>33</v>
      </c>
      <c r="E1183" s="62">
        <f>SUM(E1184:E1202)</f>
        <v>5493</v>
      </c>
      <c r="F1183" s="62">
        <f t="shared" ref="F1183:P1183" si="347">SUM(F1184:F1202)</f>
        <v>10814.228362470001</v>
      </c>
      <c r="G1183" s="62">
        <f t="shared" si="347"/>
        <v>5493</v>
      </c>
      <c r="H1183" s="62">
        <f t="shared" si="347"/>
        <v>1365</v>
      </c>
      <c r="I1183" s="62">
        <f t="shared" si="347"/>
        <v>1435</v>
      </c>
      <c r="J1183" s="62">
        <f t="shared" si="347"/>
        <v>1166</v>
      </c>
      <c r="K1183" s="62">
        <f t="shared" si="347"/>
        <v>1527</v>
      </c>
      <c r="L1183" s="62">
        <f t="shared" si="347"/>
        <v>10814.228362470001</v>
      </c>
      <c r="M1183" s="62">
        <f t="shared" si="347"/>
        <v>2690.1172334400012</v>
      </c>
      <c r="N1183" s="62">
        <f t="shared" si="347"/>
        <v>2817.0143102400002</v>
      </c>
      <c r="O1183" s="62">
        <f t="shared" si="347"/>
        <v>2330.1829812299998</v>
      </c>
      <c r="P1183" s="62">
        <f t="shared" si="347"/>
        <v>2976.91383756</v>
      </c>
      <c r="Q1183" s="20">
        <f t="shared" si="341"/>
        <v>0</v>
      </c>
      <c r="R1183" s="20">
        <f t="shared" si="338"/>
        <v>0</v>
      </c>
    </row>
    <row r="1184" spans="2:18" s="21" customFormat="1" ht="15" customHeight="1" x14ac:dyDescent="0.25">
      <c r="B1184" s="61"/>
      <c r="C1184" s="55" t="s">
        <v>64</v>
      </c>
      <c r="D1184" s="23" t="s">
        <v>33</v>
      </c>
      <c r="E1184" s="72">
        <f>[1]ДНХБ!W$207</f>
        <v>104</v>
      </c>
      <c r="F1184" s="52">
        <f>[1]ДНХБ!EI$207</f>
        <v>220.04530079999995</v>
      </c>
      <c r="G1184" s="53">
        <f>SUM(H1184:K1184)</f>
        <v>104</v>
      </c>
      <c r="H1184" s="53">
        <f>[1]ДНХБ!G$207</f>
        <v>27</v>
      </c>
      <c r="I1184" s="53">
        <f>[1]ДНХБ!K$207</f>
        <v>27</v>
      </c>
      <c r="J1184" s="53">
        <f>[1]ДНХБ!O$207</f>
        <v>23</v>
      </c>
      <c r="K1184" s="53">
        <f>[1]ДНХБ!V$207</f>
        <v>27</v>
      </c>
      <c r="L1184" s="52">
        <f>SUM(M1184:P1184)</f>
        <v>220.04530079999998</v>
      </c>
      <c r="M1184" s="52">
        <f>[1]ДНХБ!BG$207</f>
        <v>57.127145399999996</v>
      </c>
      <c r="N1184" s="52">
        <f>[1]ДНХБ!CA$207</f>
        <v>57.127145399999996</v>
      </c>
      <c r="O1184" s="52">
        <f>[1]ДНХБ!CU$207</f>
        <v>48.663864599999997</v>
      </c>
      <c r="P1184" s="52">
        <f>[1]ДНХБ!ED$207</f>
        <v>57.127145399999996</v>
      </c>
      <c r="Q1184" s="20">
        <f t="shared" si="341"/>
        <v>0</v>
      </c>
      <c r="R1184" s="20">
        <f t="shared" si="338"/>
        <v>0</v>
      </c>
    </row>
    <row r="1185" spans="2:18" s="21" customFormat="1" ht="15" customHeight="1" x14ac:dyDescent="0.25">
      <c r="B1185" s="61"/>
      <c r="C1185" s="55" t="s">
        <v>89</v>
      </c>
      <c r="D1185" s="23" t="s">
        <v>33</v>
      </c>
      <c r="E1185" s="72">
        <f>[1]ДНХБ!W$208</f>
        <v>63</v>
      </c>
      <c r="F1185" s="52">
        <f>[1]ДНХБ!EI$208</f>
        <v>133.29667259999999</v>
      </c>
      <c r="G1185" s="53">
        <f t="shared" ref="G1185:G1202" si="348">SUM(H1185:K1185)</f>
        <v>63</v>
      </c>
      <c r="H1185" s="53">
        <f>[1]ДНХБ!G$208</f>
        <v>12</v>
      </c>
      <c r="I1185" s="53">
        <f>[1]ДНХБ!K$208</f>
        <v>18</v>
      </c>
      <c r="J1185" s="53">
        <f>[1]ДНХБ!O$208</f>
        <v>18</v>
      </c>
      <c r="K1185" s="53">
        <f>[1]ДНХБ!V$208</f>
        <v>15</v>
      </c>
      <c r="L1185" s="52">
        <f t="shared" ref="L1185:L1202" si="349">SUM(M1185:P1185)</f>
        <v>133.29667259999999</v>
      </c>
      <c r="M1185" s="52">
        <f>[1]ДНХБ!BG$208</f>
        <v>25.389842399999999</v>
      </c>
      <c r="N1185" s="52">
        <f>[1]ДНХБ!CA$208</f>
        <v>38.084763600000002</v>
      </c>
      <c r="O1185" s="52">
        <f>[1]ДНХБ!CU$208</f>
        <v>38.084763600000002</v>
      </c>
      <c r="P1185" s="52">
        <f>[1]ДНХБ!ED$208</f>
        <v>31.737302999999997</v>
      </c>
      <c r="Q1185" s="20">
        <f t="shared" si="341"/>
        <v>0</v>
      </c>
      <c r="R1185" s="20">
        <f t="shared" si="338"/>
        <v>0</v>
      </c>
    </row>
    <row r="1186" spans="2:18" s="21" customFormat="1" ht="15" customHeight="1" x14ac:dyDescent="0.25">
      <c r="B1186" s="61"/>
      <c r="C1186" s="55" t="s">
        <v>16</v>
      </c>
      <c r="D1186" s="23" t="s">
        <v>33</v>
      </c>
      <c r="E1186" s="72">
        <f>[1]ДНХБ!W$209</f>
        <v>4092</v>
      </c>
      <c r="F1186" s="52">
        <f>[1]ДНХБ!EI$209</f>
        <v>7603.6947386400007</v>
      </c>
      <c r="G1186" s="53">
        <f t="shared" si="348"/>
        <v>4092</v>
      </c>
      <c r="H1186" s="53">
        <f>[1]ДНХБ!G$209</f>
        <v>1049</v>
      </c>
      <c r="I1186" s="53">
        <f>[1]ДНХБ!K$209</f>
        <v>1110</v>
      </c>
      <c r="J1186" s="53">
        <f>[1]ДНХБ!O$209</f>
        <v>797</v>
      </c>
      <c r="K1186" s="53">
        <f>[1]ДНХБ!V$209</f>
        <v>1136</v>
      </c>
      <c r="L1186" s="52">
        <f t="shared" si="349"/>
        <v>7603.6947386400007</v>
      </c>
      <c r="M1186" s="52">
        <f>[1]ДНХБ!BG$209</f>
        <v>1949.2365055800001</v>
      </c>
      <c r="N1186" s="52">
        <f>[1]ДНХБ!CA$209</f>
        <v>2062.5858162</v>
      </c>
      <c r="O1186" s="52">
        <f>[1]ДНХБ!CU$209</f>
        <v>1480.9737797399998</v>
      </c>
      <c r="P1186" s="52">
        <f>[1]ДНХБ!ED$209</f>
        <v>2110.8986371200003</v>
      </c>
      <c r="Q1186" s="20">
        <f t="shared" si="341"/>
        <v>0</v>
      </c>
      <c r="R1186" s="20">
        <f t="shared" si="338"/>
        <v>0</v>
      </c>
    </row>
    <row r="1187" spans="2:18" s="21" customFormat="1" ht="15" customHeight="1" x14ac:dyDescent="0.25">
      <c r="B1187" s="61"/>
      <c r="C1187" s="66" t="s">
        <v>101</v>
      </c>
      <c r="D1187" s="23" t="s">
        <v>33</v>
      </c>
      <c r="E1187" s="72">
        <f>[1]ДНХБ!W$210</f>
        <v>11</v>
      </c>
      <c r="F1187" s="52">
        <f>[1]ДНХБ!EI$210</f>
        <v>20.440039620000004</v>
      </c>
      <c r="G1187" s="53">
        <f t="shared" si="348"/>
        <v>11</v>
      </c>
      <c r="H1187" s="53">
        <f>[1]ДНХБ!G$210</f>
        <v>0</v>
      </c>
      <c r="I1187" s="53">
        <f>[1]ДНХБ!K$210</f>
        <v>0</v>
      </c>
      <c r="J1187" s="53">
        <f>[1]ДНХБ!O$210</f>
        <v>1</v>
      </c>
      <c r="K1187" s="53">
        <f>[1]ДНХБ!V$210</f>
        <v>10</v>
      </c>
      <c r="L1187" s="52">
        <f t="shared" si="349"/>
        <v>20.440039620000004</v>
      </c>
      <c r="M1187" s="52">
        <f>[1]ДНХБ!BG$210</f>
        <v>0</v>
      </c>
      <c r="N1187" s="52">
        <f>[1]ДНХБ!CA$210</f>
        <v>0</v>
      </c>
      <c r="O1187" s="52">
        <f>[1]ДНХБ!CU$210</f>
        <v>1.8581854200000003</v>
      </c>
      <c r="P1187" s="52">
        <f>[1]ДНХБ!ED$210</f>
        <v>18.581854200000002</v>
      </c>
      <c r="Q1187" s="20">
        <f t="shared" si="341"/>
        <v>0</v>
      </c>
      <c r="R1187" s="20">
        <f t="shared" si="338"/>
        <v>0</v>
      </c>
    </row>
    <row r="1188" spans="2:18" s="21" customFormat="1" ht="15" customHeight="1" x14ac:dyDescent="0.25">
      <c r="B1188" s="61"/>
      <c r="C1188" s="81" t="s">
        <v>28</v>
      </c>
      <c r="D1188" s="23" t="s">
        <v>33</v>
      </c>
      <c r="E1188" s="72">
        <f>[1]ДНХБ!W$211</f>
        <v>205</v>
      </c>
      <c r="F1188" s="52">
        <f>[1]ДНХБ!EI$211</f>
        <v>783.67677570000012</v>
      </c>
      <c r="G1188" s="53">
        <f t="shared" si="348"/>
        <v>205</v>
      </c>
      <c r="H1188" s="53">
        <f>[1]ДНХБ!G$211</f>
        <v>51</v>
      </c>
      <c r="I1188" s="53">
        <f>[1]ДНХБ!K$211</f>
        <v>51</v>
      </c>
      <c r="J1188" s="53">
        <f>[1]ДНХБ!O$211</f>
        <v>51</v>
      </c>
      <c r="K1188" s="53">
        <f>[1]ДНХБ!V$211</f>
        <v>52</v>
      </c>
      <c r="L1188" s="52">
        <f t="shared" si="349"/>
        <v>783.67677570000001</v>
      </c>
      <c r="M1188" s="52">
        <f>[1]ДНХБ!BG$211</f>
        <v>194.96349054000004</v>
      </c>
      <c r="N1188" s="52">
        <f>[1]ДНХБ!CA$211</f>
        <v>194.96349054000004</v>
      </c>
      <c r="O1188" s="52">
        <f>[1]ДНХБ!CU$211</f>
        <v>194.96349054000004</v>
      </c>
      <c r="P1188" s="52">
        <f>[1]ДНХБ!ED$211</f>
        <v>198.78630407999998</v>
      </c>
      <c r="Q1188" s="20">
        <f t="shared" si="341"/>
        <v>0</v>
      </c>
      <c r="R1188" s="20">
        <f t="shared" si="338"/>
        <v>0</v>
      </c>
    </row>
    <row r="1189" spans="2:18" s="21" customFormat="1" ht="15" customHeight="1" x14ac:dyDescent="0.25">
      <c r="B1189" s="61"/>
      <c r="C1189" s="55" t="s">
        <v>23</v>
      </c>
      <c r="D1189" s="23" t="s">
        <v>33</v>
      </c>
      <c r="E1189" s="72">
        <f>[1]ДНХБ!W$212</f>
        <v>147</v>
      </c>
      <c r="F1189" s="52">
        <f>[1]ДНХБ!EI$212</f>
        <v>324.05415588000005</v>
      </c>
      <c r="G1189" s="53">
        <f t="shared" si="348"/>
        <v>147</v>
      </c>
      <c r="H1189" s="53">
        <f>[1]ДНХБ!G$212</f>
        <v>39</v>
      </c>
      <c r="I1189" s="53">
        <f>[1]ДНХБ!K$212</f>
        <v>39</v>
      </c>
      <c r="J1189" s="53">
        <f>[1]ДНХБ!O$212</f>
        <v>41</v>
      </c>
      <c r="K1189" s="53">
        <f>[1]ДНХБ!V$212</f>
        <v>28</v>
      </c>
      <c r="L1189" s="52">
        <f t="shared" si="349"/>
        <v>324.05415588000005</v>
      </c>
      <c r="M1189" s="52">
        <f>[1]ДНХБ!BG$212</f>
        <v>85.973551560000018</v>
      </c>
      <c r="N1189" s="52">
        <f>[1]ДНХБ!CA$212</f>
        <v>85.973551560000033</v>
      </c>
      <c r="O1189" s="52">
        <f>[1]ДНХБ!CU$212</f>
        <v>90.382451640000014</v>
      </c>
      <c r="P1189" s="52">
        <f>[1]ДНХБ!ED$212</f>
        <v>61.724601120000003</v>
      </c>
      <c r="Q1189" s="20">
        <f t="shared" si="341"/>
        <v>0</v>
      </c>
      <c r="R1189" s="20">
        <f t="shared" si="338"/>
        <v>0</v>
      </c>
    </row>
    <row r="1190" spans="2:18" s="21" customFormat="1" ht="15" customHeight="1" x14ac:dyDescent="0.25">
      <c r="B1190" s="61"/>
      <c r="C1190" s="55" t="s">
        <v>18</v>
      </c>
      <c r="D1190" s="23" t="s">
        <v>33</v>
      </c>
      <c r="E1190" s="72">
        <f>[1]ДНХБ!W$213</f>
        <v>98</v>
      </c>
      <c r="F1190" s="52">
        <f>[1]ДНХБ!EI$213</f>
        <v>273.38743067999997</v>
      </c>
      <c r="G1190" s="53">
        <f t="shared" si="348"/>
        <v>98</v>
      </c>
      <c r="H1190" s="53">
        <f>[1]ДНХБ!G$213</f>
        <v>20</v>
      </c>
      <c r="I1190" s="53">
        <f>[1]ДНХБ!K$213</f>
        <v>18</v>
      </c>
      <c r="J1190" s="53">
        <f>[1]ДНХБ!O$213</f>
        <v>37</v>
      </c>
      <c r="K1190" s="53">
        <f>[1]ДНХБ!V$213</f>
        <v>23</v>
      </c>
      <c r="L1190" s="52">
        <f t="shared" si="349"/>
        <v>273.38743067999997</v>
      </c>
      <c r="M1190" s="52">
        <f>[1]ДНХБ!BG$213</f>
        <v>55.793353199999999</v>
      </c>
      <c r="N1190" s="52">
        <f>[1]ДНХБ!CA$213</f>
        <v>50.214017879999993</v>
      </c>
      <c r="O1190" s="52">
        <f>[1]ДНХБ!CU$213</f>
        <v>103.21770341999999</v>
      </c>
      <c r="P1190" s="52">
        <f>[1]ДНХБ!ED$213</f>
        <v>64.162356179999989</v>
      </c>
      <c r="Q1190" s="20">
        <f t="shared" si="341"/>
        <v>0</v>
      </c>
      <c r="R1190" s="20">
        <f t="shared" si="338"/>
        <v>0</v>
      </c>
    </row>
    <row r="1191" spans="2:18" s="21" customFormat="1" ht="15" customHeight="1" x14ac:dyDescent="0.25">
      <c r="B1191" s="61"/>
      <c r="C1191" s="55" t="s">
        <v>20</v>
      </c>
      <c r="D1191" s="23" t="s">
        <v>33</v>
      </c>
      <c r="E1191" s="72">
        <f>[1]ДНХБ!W$214</f>
        <v>55</v>
      </c>
      <c r="F1191" s="52">
        <f>[1]ДНХБ!EI$214</f>
        <v>108.87893445000003</v>
      </c>
      <c r="G1191" s="53">
        <f t="shared" si="348"/>
        <v>55</v>
      </c>
      <c r="H1191" s="53">
        <f>[1]ДНХБ!G$214</f>
        <v>12</v>
      </c>
      <c r="I1191" s="53">
        <f>[1]ДНХБ!K$214</f>
        <v>12</v>
      </c>
      <c r="J1191" s="53">
        <f>[1]ДНХБ!O$214</f>
        <v>13</v>
      </c>
      <c r="K1191" s="53">
        <f>[1]ДНХБ!V$214</f>
        <v>18</v>
      </c>
      <c r="L1191" s="52">
        <f t="shared" si="349"/>
        <v>108.87893445</v>
      </c>
      <c r="M1191" s="52">
        <f>[1]ДНХБ!BG$214</f>
        <v>23.755403879999999</v>
      </c>
      <c r="N1191" s="52">
        <f>[1]ДНХБ!CA$214</f>
        <v>23.755403879999999</v>
      </c>
      <c r="O1191" s="52">
        <f>[1]ДНХБ!CU$214</f>
        <v>25.73502087</v>
      </c>
      <c r="P1191" s="52">
        <f>[1]ДНХБ!ED$214</f>
        <v>35.633105820000004</v>
      </c>
      <c r="Q1191" s="20">
        <f t="shared" si="341"/>
        <v>0</v>
      </c>
      <c r="R1191" s="20">
        <f t="shared" si="338"/>
        <v>0</v>
      </c>
    </row>
    <row r="1192" spans="2:18" s="21" customFormat="1" ht="15" customHeight="1" x14ac:dyDescent="0.25">
      <c r="B1192" s="61"/>
      <c r="C1192" s="55" t="s">
        <v>90</v>
      </c>
      <c r="D1192" s="23" t="s">
        <v>33</v>
      </c>
      <c r="E1192" s="72">
        <f>[1]ДНХБ!W$215</f>
        <v>54</v>
      </c>
      <c r="F1192" s="52">
        <f>[1]ДНХБ!EI$215</f>
        <v>86.500117080000024</v>
      </c>
      <c r="G1192" s="53">
        <f t="shared" si="348"/>
        <v>54</v>
      </c>
      <c r="H1192" s="53">
        <f>[1]ДНХБ!G$215</f>
        <v>10</v>
      </c>
      <c r="I1192" s="53">
        <f>[1]ДНХБ!K$215</f>
        <v>15</v>
      </c>
      <c r="J1192" s="53">
        <f>[1]ДНХБ!O$215</f>
        <v>15</v>
      </c>
      <c r="K1192" s="53">
        <f>[1]ДНХБ!V$215</f>
        <v>14</v>
      </c>
      <c r="L1192" s="52">
        <f t="shared" si="349"/>
        <v>86.500117079999995</v>
      </c>
      <c r="M1192" s="52">
        <f>[1]ДНХБ!BG$215</f>
        <v>16.0185402</v>
      </c>
      <c r="N1192" s="52">
        <f>[1]ДНХБ!CA$215</f>
        <v>24.027810300000002</v>
      </c>
      <c r="O1192" s="52">
        <f>[1]ДНХБ!CU$215</f>
        <v>24.027810300000002</v>
      </c>
      <c r="P1192" s="52">
        <f>[1]ДНХБ!ED$215</f>
        <v>22.425956280000001</v>
      </c>
      <c r="Q1192" s="20">
        <f t="shared" si="341"/>
        <v>0</v>
      </c>
      <c r="R1192" s="20">
        <f t="shared" si="338"/>
        <v>0</v>
      </c>
    </row>
    <row r="1193" spans="2:18" s="21" customFormat="1" ht="15" customHeight="1" x14ac:dyDescent="0.25">
      <c r="B1193" s="61"/>
      <c r="C1193" s="55" t="s">
        <v>91</v>
      </c>
      <c r="D1193" s="23" t="s">
        <v>33</v>
      </c>
      <c r="E1193" s="72">
        <f>[1]ДНХБ!W$216</f>
        <v>95</v>
      </c>
      <c r="F1193" s="52">
        <f>[1]ДНХБ!EI$216</f>
        <v>176.52761490000003</v>
      </c>
      <c r="G1193" s="53">
        <f t="shared" si="348"/>
        <v>95</v>
      </c>
      <c r="H1193" s="53">
        <f>[1]ДНХБ!G$216</f>
        <v>30</v>
      </c>
      <c r="I1193" s="53">
        <f>[1]ДНХБ!K$216</f>
        <v>30</v>
      </c>
      <c r="J1193" s="53">
        <f>[1]ДНХБ!O$216</f>
        <v>20</v>
      </c>
      <c r="K1193" s="53">
        <f>[1]ДНХБ!V$216</f>
        <v>15</v>
      </c>
      <c r="L1193" s="52">
        <f t="shared" si="349"/>
        <v>176.52761490000003</v>
      </c>
      <c r="M1193" s="52">
        <f>[1]ДНХБ!BG$216</f>
        <v>55.745562600000007</v>
      </c>
      <c r="N1193" s="52">
        <f>[1]ДНХБ!CA$216</f>
        <v>55.745562600000007</v>
      </c>
      <c r="O1193" s="52">
        <f>[1]ДНХБ!CU$216</f>
        <v>37.163708400000004</v>
      </c>
      <c r="P1193" s="52">
        <f>[1]ДНХБ!ED$216</f>
        <v>27.872781300000003</v>
      </c>
      <c r="Q1193" s="20">
        <f t="shared" si="341"/>
        <v>0</v>
      </c>
      <c r="R1193" s="20">
        <f t="shared" si="338"/>
        <v>0</v>
      </c>
    </row>
    <row r="1194" spans="2:18" s="21" customFormat="1" ht="15" customHeight="1" x14ac:dyDescent="0.25">
      <c r="B1194" s="61"/>
      <c r="C1194" s="56" t="s">
        <v>55</v>
      </c>
      <c r="D1194" s="23" t="s">
        <v>33</v>
      </c>
      <c r="E1194" s="72">
        <f>[1]ДНХБ!W$217</f>
        <v>133</v>
      </c>
      <c r="F1194" s="52">
        <f>[1]ДНХБ!EI$217</f>
        <v>247.13866086000004</v>
      </c>
      <c r="G1194" s="53">
        <f t="shared" si="348"/>
        <v>133</v>
      </c>
      <c r="H1194" s="53">
        <f>[1]ДНХБ!G$217</f>
        <v>36</v>
      </c>
      <c r="I1194" s="53">
        <f>[1]ДНХБ!K$217</f>
        <v>31</v>
      </c>
      <c r="J1194" s="53">
        <f>[1]ДНХБ!O$217</f>
        <v>38</v>
      </c>
      <c r="K1194" s="53">
        <f>[1]ДНХБ!V$217</f>
        <v>28</v>
      </c>
      <c r="L1194" s="52">
        <f t="shared" si="349"/>
        <v>247.13866086000002</v>
      </c>
      <c r="M1194" s="52">
        <f>[1]ДНХБ!BG$217</f>
        <v>66.894675120000002</v>
      </c>
      <c r="N1194" s="52">
        <f>[1]ДНХБ!CA$217</f>
        <v>57.603748020000005</v>
      </c>
      <c r="O1194" s="52">
        <f>[1]ДНХБ!CU$217</f>
        <v>70.611045959999998</v>
      </c>
      <c r="P1194" s="52">
        <f>[1]ДНХБ!ED$217</f>
        <v>52.02919176000001</v>
      </c>
      <c r="Q1194" s="20">
        <f t="shared" si="341"/>
        <v>0</v>
      </c>
      <c r="R1194" s="20">
        <f t="shared" si="338"/>
        <v>0</v>
      </c>
    </row>
    <row r="1195" spans="2:18" s="21" customFormat="1" ht="15" customHeight="1" x14ac:dyDescent="0.25">
      <c r="B1195" s="61"/>
      <c r="C1195" s="55" t="s">
        <v>26</v>
      </c>
      <c r="D1195" s="23" t="s">
        <v>33</v>
      </c>
      <c r="E1195" s="72">
        <f>[1]ДНХБ!W$218</f>
        <v>195</v>
      </c>
      <c r="F1195" s="52">
        <f>[1]ДНХБ!EI$218</f>
        <v>362.34615689999998</v>
      </c>
      <c r="G1195" s="53">
        <f t="shared" si="348"/>
        <v>195</v>
      </c>
      <c r="H1195" s="53">
        <f>[1]ДНХБ!G$218</f>
        <v>30</v>
      </c>
      <c r="I1195" s="53">
        <f>[1]ДНХБ!K$218</f>
        <v>30</v>
      </c>
      <c r="J1195" s="53">
        <f>[1]ДНХБ!O$218</f>
        <v>50</v>
      </c>
      <c r="K1195" s="53">
        <f>[1]ДНХБ!V$218</f>
        <v>85</v>
      </c>
      <c r="L1195" s="52">
        <f t="shared" si="349"/>
        <v>362.34615690000004</v>
      </c>
      <c r="M1195" s="52">
        <f>[1]ДНХБ!BG$218</f>
        <v>55.745562600000007</v>
      </c>
      <c r="N1195" s="52">
        <f>[1]ДНХБ!CA$218</f>
        <v>55.745562600000007</v>
      </c>
      <c r="O1195" s="52">
        <f>[1]ДНХБ!CU$218</f>
        <v>92.909271000000004</v>
      </c>
      <c r="P1195" s="52">
        <f>[1]ДНХБ!ED$218</f>
        <v>157.94576070000002</v>
      </c>
      <c r="Q1195" s="20">
        <f t="shared" si="341"/>
        <v>0</v>
      </c>
      <c r="R1195" s="20">
        <f t="shared" si="338"/>
        <v>0</v>
      </c>
    </row>
    <row r="1196" spans="2:18" s="21" customFormat="1" ht="15" customHeight="1" x14ac:dyDescent="0.25">
      <c r="B1196" s="61"/>
      <c r="C1196" s="55" t="s">
        <v>35</v>
      </c>
      <c r="D1196" s="23" t="s">
        <v>33</v>
      </c>
      <c r="E1196" s="72">
        <f>[1]ДНХБ!W$219</f>
        <v>18</v>
      </c>
      <c r="F1196" s="52">
        <f>[1]ДНХБ!EI$219</f>
        <v>27.769814280000006</v>
      </c>
      <c r="G1196" s="53">
        <f t="shared" si="348"/>
        <v>18</v>
      </c>
      <c r="H1196" s="53">
        <f>[1]ДНХБ!G$219</f>
        <v>0</v>
      </c>
      <c r="I1196" s="53">
        <f>[1]ДНХБ!K$219</f>
        <v>3</v>
      </c>
      <c r="J1196" s="53">
        <f>[1]ДНХБ!O$219</f>
        <v>9</v>
      </c>
      <c r="K1196" s="53">
        <f>[1]ДНХБ!V$219</f>
        <v>6</v>
      </c>
      <c r="L1196" s="52">
        <f t="shared" si="349"/>
        <v>27.769814280000006</v>
      </c>
      <c r="M1196" s="52">
        <f>[1]ДНХБ!BG$219</f>
        <v>0</v>
      </c>
      <c r="N1196" s="52">
        <f>[1]ДНХБ!CA$219</f>
        <v>4.6283023800000009</v>
      </c>
      <c r="O1196" s="52">
        <f>[1]ДНХБ!CU$219</f>
        <v>13.884907140000003</v>
      </c>
      <c r="P1196" s="52">
        <f>[1]ДНХБ!ED$219</f>
        <v>9.2566047600000019</v>
      </c>
      <c r="Q1196" s="20">
        <f t="shared" si="341"/>
        <v>0</v>
      </c>
      <c r="R1196" s="20">
        <f t="shared" si="338"/>
        <v>0</v>
      </c>
    </row>
    <row r="1197" spans="2:18" s="21" customFormat="1" ht="15" customHeight="1" x14ac:dyDescent="0.25">
      <c r="B1197" s="61"/>
      <c r="C1197" s="55" t="s">
        <v>92</v>
      </c>
      <c r="D1197" s="23" t="s">
        <v>33</v>
      </c>
      <c r="E1197" s="72">
        <f>[1]ДНХБ!W$220</f>
        <v>23</v>
      </c>
      <c r="F1197" s="52">
        <f>[1]ДНХБ!EI$220</f>
        <v>35.483651580000007</v>
      </c>
      <c r="G1197" s="53">
        <f t="shared" si="348"/>
        <v>23</v>
      </c>
      <c r="H1197" s="53">
        <f>[1]ДНХБ!G$220</f>
        <v>4</v>
      </c>
      <c r="I1197" s="53">
        <f>[1]ДНХБ!K$220</f>
        <v>6</v>
      </c>
      <c r="J1197" s="53">
        <f>[1]ДНХБ!O$220</f>
        <v>7</v>
      </c>
      <c r="K1197" s="53">
        <f>[1]ДНХБ!V$220</f>
        <v>6</v>
      </c>
      <c r="L1197" s="52">
        <f t="shared" si="349"/>
        <v>35.483651580000007</v>
      </c>
      <c r="M1197" s="52">
        <f>[1]ДНХБ!BG$220</f>
        <v>6.1710698400000004</v>
      </c>
      <c r="N1197" s="52">
        <f>[1]ДНХБ!CA$220</f>
        <v>9.2566047600000019</v>
      </c>
      <c r="O1197" s="52">
        <f>[1]ДНХБ!CU$220</f>
        <v>10.799372220000002</v>
      </c>
      <c r="P1197" s="52">
        <f>[1]ДНХБ!ED$220</f>
        <v>9.2566047600000019</v>
      </c>
      <c r="Q1197" s="20">
        <f t="shared" si="341"/>
        <v>0</v>
      </c>
      <c r="R1197" s="20">
        <f t="shared" si="338"/>
        <v>0</v>
      </c>
    </row>
    <row r="1198" spans="2:18" s="21" customFormat="1" ht="15" customHeight="1" x14ac:dyDescent="0.25">
      <c r="B1198" s="61"/>
      <c r="C1198" s="82" t="s">
        <v>24</v>
      </c>
      <c r="D1198" s="23" t="s">
        <v>33</v>
      </c>
      <c r="E1198" s="72">
        <f>[1]ДНХБ!W$221</f>
        <v>91</v>
      </c>
      <c r="F1198" s="52">
        <f>[1]ДНХБ!EI$221</f>
        <v>120.34715784000001</v>
      </c>
      <c r="G1198" s="53">
        <f t="shared" si="348"/>
        <v>91</v>
      </c>
      <c r="H1198" s="53">
        <f>[1]ДНХБ!G$221</f>
        <v>21</v>
      </c>
      <c r="I1198" s="53">
        <f>[1]ДНХБ!K$221</f>
        <v>21</v>
      </c>
      <c r="J1198" s="53">
        <f>[1]ДНХБ!O$221</f>
        <v>19</v>
      </c>
      <c r="K1198" s="53">
        <f>[1]ДНХБ!V$221</f>
        <v>30</v>
      </c>
      <c r="L1198" s="52">
        <f t="shared" si="349"/>
        <v>120.34715783999999</v>
      </c>
      <c r="M1198" s="52">
        <f>[1]ДНХБ!BG$221</f>
        <v>27.772421039999998</v>
      </c>
      <c r="N1198" s="52">
        <f>[1]ДНХБ!CA$221</f>
        <v>27.772421039999998</v>
      </c>
      <c r="O1198" s="52">
        <f>[1]ДНХБ!CU$221</f>
        <v>25.127428560000002</v>
      </c>
      <c r="P1198" s="52">
        <f>[1]ДНХБ!ED$221</f>
        <v>39.674887200000001</v>
      </c>
      <c r="Q1198" s="20">
        <f t="shared" si="341"/>
        <v>0</v>
      </c>
      <c r="R1198" s="20">
        <f t="shared" si="338"/>
        <v>0</v>
      </c>
    </row>
    <row r="1199" spans="2:18" s="21" customFormat="1" ht="15" customHeight="1" x14ac:dyDescent="0.25">
      <c r="B1199" s="61"/>
      <c r="C1199" s="55" t="s">
        <v>95</v>
      </c>
      <c r="D1199" s="23" t="s">
        <v>33</v>
      </c>
      <c r="E1199" s="72">
        <f>[1]ДНХБ!W$222</f>
        <v>0</v>
      </c>
      <c r="F1199" s="52">
        <f>[1]ДНХБ!EI$222</f>
        <v>0</v>
      </c>
      <c r="G1199" s="53">
        <f t="shared" si="348"/>
        <v>0</v>
      </c>
      <c r="H1199" s="53">
        <f>[1]ДНХБ!G$222</f>
        <v>0</v>
      </c>
      <c r="I1199" s="53">
        <f>[1]ДНХБ!K$222</f>
        <v>0</v>
      </c>
      <c r="J1199" s="53">
        <f>[1]ДНХБ!O$222</f>
        <v>0</v>
      </c>
      <c r="K1199" s="53">
        <f>[1]ДНХБ!V$222</f>
        <v>0</v>
      </c>
      <c r="L1199" s="52">
        <f t="shared" si="349"/>
        <v>0</v>
      </c>
      <c r="M1199" s="52">
        <f>[1]ДНХБ!BG$222</f>
        <v>0</v>
      </c>
      <c r="N1199" s="52">
        <f>[1]ДНХБ!CA$222</f>
        <v>0</v>
      </c>
      <c r="O1199" s="52">
        <f>[1]ДНХБ!CU$222</f>
        <v>0</v>
      </c>
      <c r="P1199" s="52">
        <f>[1]ДНХБ!ED$222</f>
        <v>0</v>
      </c>
      <c r="Q1199" s="20">
        <f t="shared" si="341"/>
        <v>0</v>
      </c>
      <c r="R1199" s="20">
        <f t="shared" si="338"/>
        <v>0</v>
      </c>
    </row>
    <row r="1200" spans="2:18" s="21" customFormat="1" ht="15" customHeight="1" x14ac:dyDescent="0.25">
      <c r="B1200" s="61"/>
      <c r="C1200" s="55" t="s">
        <v>96</v>
      </c>
      <c r="D1200" s="23" t="s">
        <v>33</v>
      </c>
      <c r="E1200" s="72">
        <f>[1]ДНХБ!W$223</f>
        <v>12</v>
      </c>
      <c r="F1200" s="52">
        <f>[1]ДНХБ!EI$223</f>
        <v>22.298225039999998</v>
      </c>
      <c r="G1200" s="53">
        <f t="shared" si="348"/>
        <v>12</v>
      </c>
      <c r="H1200" s="53">
        <f>[1]ДНХБ!G$223</f>
        <v>0</v>
      </c>
      <c r="I1200" s="53">
        <f>[1]ДНХБ!K$223</f>
        <v>0</v>
      </c>
      <c r="J1200" s="53">
        <f>[1]ДНХБ!O$223</f>
        <v>0</v>
      </c>
      <c r="K1200" s="53">
        <f>[1]ДНХБ!V$223</f>
        <v>12</v>
      </c>
      <c r="L1200" s="52">
        <f t="shared" si="349"/>
        <v>22.298225039999998</v>
      </c>
      <c r="M1200" s="52">
        <f>[1]ДНХБ!BG$223</f>
        <v>0</v>
      </c>
      <c r="N1200" s="52">
        <f>[1]ДНХБ!CA$223</f>
        <v>0</v>
      </c>
      <c r="O1200" s="52">
        <f>[1]ДНХБ!CU$223</f>
        <v>0</v>
      </c>
      <c r="P1200" s="52">
        <f>[1]ДНХБ!ED$223</f>
        <v>22.298225039999998</v>
      </c>
      <c r="Q1200" s="20">
        <f t="shared" si="341"/>
        <v>0</v>
      </c>
      <c r="R1200" s="20">
        <f t="shared" si="338"/>
        <v>0</v>
      </c>
    </row>
    <row r="1201" spans="2:18" s="21" customFormat="1" ht="15" customHeight="1" x14ac:dyDescent="0.25">
      <c r="B1201" s="61"/>
      <c r="C1201" s="55" t="s">
        <v>56</v>
      </c>
      <c r="D1201" s="23" t="s">
        <v>33</v>
      </c>
      <c r="E1201" s="72">
        <f>[1]ДНХБ!W$224</f>
        <v>44</v>
      </c>
      <c r="F1201" s="52">
        <f>[1]ДНХБ!EI$224</f>
        <v>81.760158480000015</v>
      </c>
      <c r="G1201" s="53">
        <f t="shared" si="348"/>
        <v>44</v>
      </c>
      <c r="H1201" s="53">
        <f>[1]ДНХБ!G$224</f>
        <v>9</v>
      </c>
      <c r="I1201" s="53">
        <f>[1]ДНХБ!K$224</f>
        <v>9</v>
      </c>
      <c r="J1201" s="53">
        <f>[1]ДНХБ!O$224</f>
        <v>14</v>
      </c>
      <c r="K1201" s="53">
        <f>[1]ДНХБ!V$224</f>
        <v>12</v>
      </c>
      <c r="L1201" s="52">
        <f t="shared" si="349"/>
        <v>81.760158480000001</v>
      </c>
      <c r="M1201" s="52">
        <f>[1]ДНХБ!BG$224</f>
        <v>16.723668780000001</v>
      </c>
      <c r="N1201" s="52">
        <f>[1]ДНХБ!CA$224</f>
        <v>16.723668780000001</v>
      </c>
      <c r="O1201" s="52">
        <f>[1]ДНХБ!CU$224</f>
        <v>26.014595880000005</v>
      </c>
      <c r="P1201" s="52">
        <f>[1]ДНХБ!ED$224</f>
        <v>22.298225039999998</v>
      </c>
      <c r="Q1201" s="20">
        <f t="shared" si="341"/>
        <v>0</v>
      </c>
      <c r="R1201" s="20">
        <f t="shared" si="338"/>
        <v>0</v>
      </c>
    </row>
    <row r="1202" spans="2:18" s="21" customFormat="1" ht="15" customHeight="1" x14ac:dyDescent="0.25">
      <c r="B1202" s="61"/>
      <c r="C1202" s="55" t="s">
        <v>97</v>
      </c>
      <c r="D1202" s="23" t="s">
        <v>33</v>
      </c>
      <c r="E1202" s="72">
        <f>[1]ДНХБ!W$225</f>
        <v>53</v>
      </c>
      <c r="F1202" s="52">
        <f>[1]ДНХБ!EI$225</f>
        <v>186.58275714000001</v>
      </c>
      <c r="G1202" s="53">
        <f t="shared" si="348"/>
        <v>53</v>
      </c>
      <c r="H1202" s="53">
        <f>[1]ДНХБ!G$225</f>
        <v>15</v>
      </c>
      <c r="I1202" s="53">
        <f>[1]ДНХБ!K$225</f>
        <v>15</v>
      </c>
      <c r="J1202" s="53">
        <f>[1]ДНХБ!O$225</f>
        <v>13</v>
      </c>
      <c r="K1202" s="53">
        <f>[1]ДНХБ!V$225</f>
        <v>10</v>
      </c>
      <c r="L1202" s="52">
        <f t="shared" si="349"/>
        <v>186.58275714000001</v>
      </c>
      <c r="M1202" s="52">
        <f>[1]ДНХБ!BG$225</f>
        <v>52.806440699999996</v>
      </c>
      <c r="N1202" s="52">
        <f>[1]ДНХБ!CA$225</f>
        <v>52.80644070000001</v>
      </c>
      <c r="O1202" s="52">
        <f>[1]ДНХБ!CU$225</f>
        <v>45.765581940000011</v>
      </c>
      <c r="P1202" s="52">
        <f>[1]ДНХБ!ED$225</f>
        <v>35.204293800000002</v>
      </c>
      <c r="Q1202" s="20">
        <f t="shared" si="341"/>
        <v>0</v>
      </c>
      <c r="R1202" s="20">
        <f t="shared" si="338"/>
        <v>0</v>
      </c>
    </row>
    <row r="1203" spans="2:18" s="21" customFormat="1" ht="15" customHeight="1" x14ac:dyDescent="0.25">
      <c r="B1203" s="61"/>
      <c r="C1203" s="28" t="s">
        <v>40</v>
      </c>
      <c r="D1203" s="29" t="s">
        <v>33</v>
      </c>
      <c r="E1203" s="62">
        <f>SUM(E1204:E1227)</f>
        <v>44324</v>
      </c>
      <c r="F1203" s="62">
        <f t="shared" ref="F1203:P1203" si="350">SUM(F1204:F1227)</f>
        <v>11129.982304000001</v>
      </c>
      <c r="G1203" s="62">
        <f t="shared" si="350"/>
        <v>44324</v>
      </c>
      <c r="H1203" s="62">
        <f t="shared" si="350"/>
        <v>9672</v>
      </c>
      <c r="I1203" s="62">
        <f t="shared" si="350"/>
        <v>10388</v>
      </c>
      <c r="J1203" s="62">
        <f>SUM(J1204:J1227)</f>
        <v>9163</v>
      </c>
      <c r="K1203" s="62">
        <f t="shared" si="350"/>
        <v>15101</v>
      </c>
      <c r="L1203" s="62">
        <f t="shared" si="350"/>
        <v>11129.982304000001</v>
      </c>
      <c r="M1203" s="62">
        <f t="shared" si="350"/>
        <v>2417.0566559999997</v>
      </c>
      <c r="N1203" s="62">
        <f t="shared" si="350"/>
        <v>2614.1638319999993</v>
      </c>
      <c r="O1203" s="62">
        <f t="shared" si="350"/>
        <v>2309.7327679999994</v>
      </c>
      <c r="P1203" s="62">
        <f t="shared" si="350"/>
        <v>3789.0290479999999</v>
      </c>
      <c r="Q1203" s="20">
        <f t="shared" ref="Q1203:Q1266" si="351">E1203-G1203</f>
        <v>0</v>
      </c>
      <c r="R1203" s="20">
        <f t="shared" si="338"/>
        <v>0</v>
      </c>
    </row>
    <row r="1204" spans="2:18" s="21" customFormat="1" ht="15" customHeight="1" x14ac:dyDescent="0.25">
      <c r="B1204" s="61"/>
      <c r="C1204" s="37" t="s">
        <v>27</v>
      </c>
      <c r="D1204" s="23" t="s">
        <v>33</v>
      </c>
      <c r="E1204" s="72">
        <f>'[1]разовые без стом'!W$210</f>
        <v>1126</v>
      </c>
      <c r="F1204" s="52">
        <f>'[1]разовые без стом'!EV$210</f>
        <v>307.08271999999999</v>
      </c>
      <c r="G1204" s="53">
        <f>SUM(H1204:K1204)</f>
        <v>1126</v>
      </c>
      <c r="H1204" s="53">
        <f>'[1]разовые без стом'!G$210</f>
        <v>334</v>
      </c>
      <c r="I1204" s="53">
        <f>'[1]разовые без стом'!K$210</f>
        <v>302</v>
      </c>
      <c r="J1204" s="53">
        <f>'[1]разовые без стом'!O$210</f>
        <v>138</v>
      </c>
      <c r="K1204" s="53">
        <f>'[1]разовые без стом'!V$210</f>
        <v>352</v>
      </c>
      <c r="L1204" s="52">
        <f>SUM(M1204:P1204)</f>
        <v>307.08271999999999</v>
      </c>
      <c r="M1204" s="52">
        <f>'[1]разовые без стом'!BP$210</f>
        <v>91.088480000000004</v>
      </c>
      <c r="N1204" s="52">
        <f>'[1]разовые без стом'!CL$210</f>
        <v>82.361440000000002</v>
      </c>
      <c r="O1204" s="52">
        <f>'[1]разовые без стом'!DH$210</f>
        <v>37.635359999999999</v>
      </c>
      <c r="P1204" s="52">
        <f>'[1]разовые без стом'!EQ$210</f>
        <v>95.997439999999983</v>
      </c>
      <c r="Q1204" s="20">
        <f t="shared" si="351"/>
        <v>0</v>
      </c>
      <c r="R1204" s="20">
        <f t="shared" si="338"/>
        <v>0</v>
      </c>
    </row>
    <row r="1205" spans="2:18" s="21" customFormat="1" ht="15" customHeight="1" x14ac:dyDescent="0.25">
      <c r="B1205" s="61"/>
      <c r="C1205" s="37" t="s">
        <v>89</v>
      </c>
      <c r="D1205" s="23" t="s">
        <v>33</v>
      </c>
      <c r="E1205" s="72">
        <f>'[1]разовые без стом'!W$211</f>
        <v>575</v>
      </c>
      <c r="F1205" s="52">
        <f>'[1]разовые без стом'!EV$211</f>
        <v>156.81399999999996</v>
      </c>
      <c r="G1205" s="53">
        <f t="shared" ref="G1205:G1227" si="352">SUM(H1205:K1205)</f>
        <v>575</v>
      </c>
      <c r="H1205" s="53">
        <f>'[1]разовые без стом'!G$211</f>
        <v>108</v>
      </c>
      <c r="I1205" s="53">
        <f>'[1]разовые без стом'!K$211</f>
        <v>167</v>
      </c>
      <c r="J1205" s="53">
        <f>'[1]разовые без стом'!O$211</f>
        <v>156</v>
      </c>
      <c r="K1205" s="53">
        <f>'[1]разовые без стом'!V$211</f>
        <v>144</v>
      </c>
      <c r="L1205" s="52">
        <f t="shared" ref="L1205:L1227" si="353">SUM(M1205:P1205)</f>
        <v>156.81399999999996</v>
      </c>
      <c r="M1205" s="52">
        <f>'[1]разовые без стом'!BP$211</f>
        <v>29.453759999999996</v>
      </c>
      <c r="N1205" s="52">
        <f>'[1]разовые без стом'!CL$211</f>
        <v>45.544239999999988</v>
      </c>
      <c r="O1205" s="52">
        <f>'[1]разовые без стом'!DH$211</f>
        <v>42.544319999999992</v>
      </c>
      <c r="P1205" s="52">
        <f>'[1]разовые без стом'!EQ$211</f>
        <v>39.271679999999989</v>
      </c>
      <c r="Q1205" s="20">
        <f t="shared" si="351"/>
        <v>0</v>
      </c>
      <c r="R1205" s="20">
        <f t="shared" ref="R1205:R1273" si="354">F1205-L1205</f>
        <v>0</v>
      </c>
    </row>
    <row r="1206" spans="2:18" s="21" customFormat="1" ht="15" customHeight="1" x14ac:dyDescent="0.25">
      <c r="B1206" s="61"/>
      <c r="C1206" s="37" t="s">
        <v>16</v>
      </c>
      <c r="D1206" s="23" t="s">
        <v>33</v>
      </c>
      <c r="E1206" s="72">
        <f>'[1]разовые без стом'!W$212</f>
        <v>24337</v>
      </c>
      <c r="F1206" s="52">
        <f>'[1]разовые без стом'!EV$212</f>
        <v>5829.0035439999992</v>
      </c>
      <c r="G1206" s="53">
        <f>SUM(H1206:K1206)</f>
        <v>24337</v>
      </c>
      <c r="H1206" s="53">
        <f>'[1]разовые без стом'!G$212</f>
        <v>4518</v>
      </c>
      <c r="I1206" s="53">
        <f>'[1]разовые без стом'!K$212</f>
        <v>5055</v>
      </c>
      <c r="J1206" s="53">
        <f>'[1]разовые без стом'!O$212</f>
        <v>5055</v>
      </c>
      <c r="K1206" s="53">
        <f>'[1]разовые без стом'!V$212</f>
        <v>9709</v>
      </c>
      <c r="L1206" s="52">
        <f t="shared" si="353"/>
        <v>5829.0035440000001</v>
      </c>
      <c r="M1206" s="52">
        <f>'[1]разовые без стом'!BP$212</f>
        <v>1082.1152160000001</v>
      </c>
      <c r="N1206" s="52">
        <f>'[1]разовые без стом'!CL$212</f>
        <v>1210.7331599999998</v>
      </c>
      <c r="O1206" s="52">
        <f>'[1]разовые без стом'!DH$212</f>
        <v>1210.7331599999998</v>
      </c>
      <c r="P1206" s="52">
        <f>'[1]разовые без стом'!EQ$212</f>
        <v>2325.4220080000005</v>
      </c>
      <c r="Q1206" s="20">
        <f t="shared" si="351"/>
        <v>0</v>
      </c>
      <c r="R1206" s="20">
        <f t="shared" si="354"/>
        <v>0</v>
      </c>
    </row>
    <row r="1207" spans="2:18" s="21" customFormat="1" ht="15" customHeight="1" x14ac:dyDescent="0.25">
      <c r="B1207" s="61"/>
      <c r="C1207" s="37" t="s">
        <v>57</v>
      </c>
      <c r="D1207" s="23" t="s">
        <v>33</v>
      </c>
      <c r="E1207" s="72">
        <f>'[1]разовые без стом'!W$213</f>
        <v>0</v>
      </c>
      <c r="F1207" s="52">
        <f>'[1]разовые без стом'!EV$213</f>
        <v>0</v>
      </c>
      <c r="G1207" s="53">
        <f t="shared" si="352"/>
        <v>0</v>
      </c>
      <c r="H1207" s="53">
        <f>'[1]разовые без стом'!G$213</f>
        <v>0</v>
      </c>
      <c r="I1207" s="53">
        <f>'[1]разовые без стом'!K$213</f>
        <v>0</v>
      </c>
      <c r="J1207" s="53">
        <f>'[1]разовые без стом'!O$213</f>
        <v>0</v>
      </c>
      <c r="K1207" s="53">
        <f>'[1]разовые без стом'!V$213</f>
        <v>0</v>
      </c>
      <c r="L1207" s="52">
        <f t="shared" si="353"/>
        <v>0</v>
      </c>
      <c r="M1207" s="52">
        <f>'[1]разовые без стом'!BP$213</f>
        <v>0</v>
      </c>
      <c r="N1207" s="52">
        <f>'[1]разовые без стом'!CL$213</f>
        <v>0</v>
      </c>
      <c r="O1207" s="52">
        <f>'[1]разовые без стом'!DH$213</f>
        <v>0</v>
      </c>
      <c r="P1207" s="52">
        <f>'[1]разовые без стом'!EQ$213</f>
        <v>0</v>
      </c>
      <c r="Q1207" s="20">
        <f t="shared" si="351"/>
        <v>0</v>
      </c>
      <c r="R1207" s="20">
        <f t="shared" si="354"/>
        <v>0</v>
      </c>
    </row>
    <row r="1208" spans="2:18" s="21" customFormat="1" ht="15" customHeight="1" x14ac:dyDescent="0.25">
      <c r="B1208" s="61"/>
      <c r="C1208" s="37" t="s">
        <v>28</v>
      </c>
      <c r="D1208" s="23" t="s">
        <v>33</v>
      </c>
      <c r="E1208" s="72">
        <f>'[1]разовые без стом'!W$214</f>
        <v>2036</v>
      </c>
      <c r="F1208" s="52">
        <f>'[1]разовые без стом'!EV$214</f>
        <v>1003.2267840000002</v>
      </c>
      <c r="G1208" s="53">
        <f t="shared" si="352"/>
        <v>2036</v>
      </c>
      <c r="H1208" s="53">
        <f>'[1]разовые без стом'!G$214</f>
        <v>506</v>
      </c>
      <c r="I1208" s="53">
        <f>'[1]разовые без стом'!K$214</f>
        <v>579</v>
      </c>
      <c r="J1208" s="53">
        <f>'[1]разовые без стом'!O$214</f>
        <v>531</v>
      </c>
      <c r="K1208" s="53">
        <f>'[1]разовые без стом'!V$214</f>
        <v>420</v>
      </c>
      <c r="L1208" s="52">
        <f t="shared" si="353"/>
        <v>1003.2267840000001</v>
      </c>
      <c r="M1208" s="52">
        <f>'[1]разовые без стом'!BP$214</f>
        <v>249.328464</v>
      </c>
      <c r="N1208" s="52">
        <f>'[1]разовые без стом'!CL$214</f>
        <v>285.29877599999998</v>
      </c>
      <c r="O1208" s="52">
        <f>'[1]разовые без стом'!DH$214</f>
        <v>261.647064</v>
      </c>
      <c r="P1208" s="52">
        <f>'[1]разовые без стом'!EQ$214</f>
        <v>206.95248000000001</v>
      </c>
      <c r="Q1208" s="20">
        <f t="shared" si="351"/>
        <v>0</v>
      </c>
      <c r="R1208" s="20">
        <f t="shared" si="354"/>
        <v>0</v>
      </c>
    </row>
    <row r="1209" spans="2:18" s="21" customFormat="1" ht="15" customHeight="1" x14ac:dyDescent="0.25">
      <c r="B1209" s="61"/>
      <c r="C1209" s="37" t="s">
        <v>23</v>
      </c>
      <c r="D1209" s="23" t="s">
        <v>33</v>
      </c>
      <c r="E1209" s="72">
        <f>'[1]разовые без стом'!W$215</f>
        <v>1248</v>
      </c>
      <c r="F1209" s="52">
        <f>'[1]разовые без стом'!EV$215</f>
        <v>354.61171200000001</v>
      </c>
      <c r="G1209" s="53">
        <f t="shared" si="352"/>
        <v>1248</v>
      </c>
      <c r="H1209" s="53">
        <f>'[1]разовые без стом'!G$215</f>
        <v>352</v>
      </c>
      <c r="I1209" s="53">
        <f>'[1]разовые без стом'!K$215</f>
        <v>417</v>
      </c>
      <c r="J1209" s="53">
        <f>'[1]разовые без стом'!O$215</f>
        <v>429</v>
      </c>
      <c r="K1209" s="53">
        <f>'[1]разовые без стом'!V$215</f>
        <v>50</v>
      </c>
      <c r="L1209" s="52">
        <f t="shared" si="353"/>
        <v>354.61171199999995</v>
      </c>
      <c r="M1209" s="52">
        <f>'[1]разовые без стом'!BP$215</f>
        <v>100.01868799999998</v>
      </c>
      <c r="N1209" s="52">
        <f>'[1]разовые без стом'!CL$215</f>
        <v>118.48804799999999</v>
      </c>
      <c r="O1209" s="52">
        <f>'[1]разовые без стом'!DH$215</f>
        <v>121.89777599999999</v>
      </c>
      <c r="P1209" s="52">
        <f>'[1]разовые без стом'!EQ$215</f>
        <v>14.207199999999998</v>
      </c>
      <c r="Q1209" s="20">
        <f t="shared" si="351"/>
        <v>0</v>
      </c>
      <c r="R1209" s="20">
        <f t="shared" si="354"/>
        <v>0</v>
      </c>
    </row>
    <row r="1210" spans="2:18" s="21" customFormat="1" ht="15" customHeight="1" x14ac:dyDescent="0.25">
      <c r="B1210" s="61"/>
      <c r="C1210" s="37" t="s">
        <v>18</v>
      </c>
      <c r="D1210" s="23" t="s">
        <v>33</v>
      </c>
      <c r="E1210" s="72">
        <f>'[1]разовые без стом'!W$216</f>
        <v>514</v>
      </c>
      <c r="F1210" s="52">
        <f>'[1]разовые без стом'!EV$216</f>
        <v>184.82206399999995</v>
      </c>
      <c r="G1210" s="53">
        <f t="shared" si="352"/>
        <v>514</v>
      </c>
      <c r="H1210" s="53">
        <f>'[1]разовые без стом'!G$216</f>
        <v>150</v>
      </c>
      <c r="I1210" s="53">
        <f>'[1]разовые без стом'!K$216</f>
        <v>150</v>
      </c>
      <c r="J1210" s="53">
        <f>'[1]разовые без стом'!O$216</f>
        <v>107</v>
      </c>
      <c r="K1210" s="53">
        <f>'[1]разовые без стом'!V$216</f>
        <v>107</v>
      </c>
      <c r="L1210" s="52">
        <f t="shared" si="353"/>
        <v>184.82206400000001</v>
      </c>
      <c r="M1210" s="52">
        <f>'[1]разовые без стом'!BP$216</f>
        <v>53.936400000000006</v>
      </c>
      <c r="N1210" s="52">
        <f>'[1]разовые без стом'!CL$216</f>
        <v>53.936400000000006</v>
      </c>
      <c r="O1210" s="52">
        <f>'[1]разовые без стом'!DH$216</f>
        <v>38.474632</v>
      </c>
      <c r="P1210" s="52">
        <f>'[1]разовые без стом'!EQ$216</f>
        <v>38.474632</v>
      </c>
      <c r="Q1210" s="20">
        <f t="shared" si="351"/>
        <v>0</v>
      </c>
      <c r="R1210" s="20">
        <f t="shared" si="354"/>
        <v>0</v>
      </c>
    </row>
    <row r="1211" spans="2:18" s="21" customFormat="1" ht="15" customHeight="1" x14ac:dyDescent="0.25">
      <c r="B1211" s="61"/>
      <c r="C1211" s="37" t="s">
        <v>20</v>
      </c>
      <c r="D1211" s="23" t="s">
        <v>33</v>
      </c>
      <c r="E1211" s="72">
        <f>'[1]разовые без стом'!W$217</f>
        <v>2152</v>
      </c>
      <c r="F1211" s="52">
        <f>'[1]разовые без стом'!EV$217</f>
        <v>549.11292800000001</v>
      </c>
      <c r="G1211" s="53">
        <f t="shared" si="352"/>
        <v>2152</v>
      </c>
      <c r="H1211" s="53">
        <f>'[1]разовые без стом'!G$217</f>
        <v>648</v>
      </c>
      <c r="I1211" s="53">
        <f>'[1]разовые без стом'!K$217</f>
        <v>744</v>
      </c>
      <c r="J1211" s="53">
        <f>'[1]разовые без стом'!O$217</f>
        <v>140</v>
      </c>
      <c r="K1211" s="53">
        <f>'[1]разовые без стом'!V$217</f>
        <v>620</v>
      </c>
      <c r="L1211" s="52">
        <f t="shared" si="353"/>
        <v>549.1129279999999</v>
      </c>
      <c r="M1211" s="52">
        <f>'[1]разовые без стом'!BP$217</f>
        <v>165.34627199999997</v>
      </c>
      <c r="N1211" s="52">
        <f>'[1]разовые без стом'!CL$217</f>
        <v>189.842016</v>
      </c>
      <c r="O1211" s="52">
        <f>'[1]разовые без стом'!DH$217</f>
        <v>35.722959999999993</v>
      </c>
      <c r="P1211" s="52">
        <f>'[1]разовые без стом'!EQ$217</f>
        <v>158.20167999999998</v>
      </c>
      <c r="Q1211" s="20">
        <f t="shared" si="351"/>
        <v>0</v>
      </c>
      <c r="R1211" s="20">
        <f t="shared" si="354"/>
        <v>0</v>
      </c>
    </row>
    <row r="1212" spans="2:18" s="21" customFormat="1" ht="15" customHeight="1" x14ac:dyDescent="0.25">
      <c r="B1212" s="61"/>
      <c r="C1212" s="37" t="s">
        <v>90</v>
      </c>
      <c r="D1212" s="23" t="s">
        <v>33</v>
      </c>
      <c r="E1212" s="72">
        <f>'[1]разовые без стом'!W$218</f>
        <v>946</v>
      </c>
      <c r="F1212" s="52">
        <f>'[1]разовые без стом'!EV$218</f>
        <v>195.32251200000002</v>
      </c>
      <c r="G1212" s="53">
        <f t="shared" si="352"/>
        <v>946</v>
      </c>
      <c r="H1212" s="53">
        <f>'[1]разовые без стом'!G$218</f>
        <v>144</v>
      </c>
      <c r="I1212" s="53">
        <f>'[1]разовые без стом'!K$218</f>
        <v>144</v>
      </c>
      <c r="J1212" s="53">
        <f>'[1]разовые без стом'!O$218</f>
        <v>147</v>
      </c>
      <c r="K1212" s="53">
        <f>'[1]разовые без стом'!V$218</f>
        <v>511</v>
      </c>
      <c r="L1212" s="52">
        <f t="shared" si="353"/>
        <v>195.32251200000002</v>
      </c>
      <c r="M1212" s="52">
        <f>'[1]разовые без стом'!BP$218</f>
        <v>29.731968000000002</v>
      </c>
      <c r="N1212" s="52">
        <f>'[1]разовые без стом'!CL$218</f>
        <v>29.731968000000006</v>
      </c>
      <c r="O1212" s="52">
        <f>'[1]разовые без стом'!DH$218</f>
        <v>30.351384000000003</v>
      </c>
      <c r="P1212" s="52">
        <f>'[1]разовые без стом'!EQ$218</f>
        <v>105.507192</v>
      </c>
      <c r="Q1212" s="20">
        <f t="shared" si="351"/>
        <v>0</v>
      </c>
      <c r="R1212" s="20">
        <f t="shared" si="354"/>
        <v>0</v>
      </c>
    </row>
    <row r="1213" spans="2:18" s="21" customFormat="1" ht="15" customHeight="1" x14ac:dyDescent="0.25">
      <c r="B1213" s="61"/>
      <c r="C1213" s="37" t="s">
        <v>17</v>
      </c>
      <c r="D1213" s="23" t="s">
        <v>33</v>
      </c>
      <c r="E1213" s="72">
        <f>'[1]разовые без стом'!W$219</f>
        <v>1267</v>
      </c>
      <c r="F1213" s="52">
        <f>'[1]разовые без стом'!EV$219</f>
        <v>303.46170399999994</v>
      </c>
      <c r="G1213" s="53">
        <f t="shared" si="352"/>
        <v>1267</v>
      </c>
      <c r="H1213" s="53">
        <f>'[1]разовые без стом'!G$219</f>
        <v>222</v>
      </c>
      <c r="I1213" s="53">
        <f>'[1]разовые без стом'!K$219</f>
        <v>222</v>
      </c>
      <c r="J1213" s="53">
        <f>'[1]разовые без стом'!O$219</f>
        <v>222</v>
      </c>
      <c r="K1213" s="53">
        <f>'[1]разовые без стом'!V$219</f>
        <v>601</v>
      </c>
      <c r="L1213" s="52">
        <f t="shared" si="353"/>
        <v>303.46170399999994</v>
      </c>
      <c r="M1213" s="52">
        <f>'[1]разовые без стом'!BP$219</f>
        <v>53.171663999999993</v>
      </c>
      <c r="N1213" s="52">
        <f>'[1]разовые без стом'!CL$219</f>
        <v>53.171663999999993</v>
      </c>
      <c r="O1213" s="52">
        <f>'[1]разовые без стом'!DH$219</f>
        <v>53.171663999999993</v>
      </c>
      <c r="P1213" s="52">
        <f>'[1]разовые без стом'!EQ$219</f>
        <v>143.94671199999999</v>
      </c>
      <c r="Q1213" s="20">
        <f t="shared" si="351"/>
        <v>0</v>
      </c>
      <c r="R1213" s="20">
        <f t="shared" si="354"/>
        <v>0</v>
      </c>
    </row>
    <row r="1214" spans="2:18" s="21" customFormat="1" ht="15" customHeight="1" x14ac:dyDescent="0.25">
      <c r="B1214" s="61"/>
      <c r="C1214" s="37" t="s">
        <v>91</v>
      </c>
      <c r="D1214" s="23" t="s">
        <v>33</v>
      </c>
      <c r="E1214" s="72">
        <f>'[1]разовые без стом'!W$220</f>
        <v>544</v>
      </c>
      <c r="F1214" s="52">
        <f>'[1]разовые без стом'!EV$220</f>
        <v>130.29452799999999</v>
      </c>
      <c r="G1214" s="53">
        <f t="shared" si="352"/>
        <v>544</v>
      </c>
      <c r="H1214" s="53">
        <f>'[1]разовые без стом'!G$220</f>
        <v>127</v>
      </c>
      <c r="I1214" s="53">
        <f>'[1]разовые без стом'!K$220</f>
        <v>135</v>
      </c>
      <c r="J1214" s="53">
        <f>'[1]разовые без стом'!O$220</f>
        <v>135</v>
      </c>
      <c r="K1214" s="53">
        <f>'[1]разовые без стом'!V$220</f>
        <v>147</v>
      </c>
      <c r="L1214" s="52">
        <f t="shared" si="353"/>
        <v>130.29452800000001</v>
      </c>
      <c r="M1214" s="52">
        <f>'[1]разовые без стом'!BP$220</f>
        <v>30.418023999999996</v>
      </c>
      <c r="N1214" s="52">
        <f>'[1]разовые без стом'!CL$220</f>
        <v>32.334119999999999</v>
      </c>
      <c r="O1214" s="52">
        <f>'[1]разовые без стом'!DH$220</f>
        <v>32.334119999999999</v>
      </c>
      <c r="P1214" s="52">
        <f>'[1]разовые без стом'!EQ$220</f>
        <v>35.208264</v>
      </c>
      <c r="Q1214" s="20">
        <f t="shared" si="351"/>
        <v>0</v>
      </c>
      <c r="R1214" s="20">
        <f t="shared" si="354"/>
        <v>0</v>
      </c>
    </row>
    <row r="1215" spans="2:18" s="21" customFormat="1" ht="15" customHeight="1" x14ac:dyDescent="0.25">
      <c r="B1215" s="61"/>
      <c r="C1215" s="37" t="s">
        <v>55</v>
      </c>
      <c r="D1215" s="23" t="s">
        <v>33</v>
      </c>
      <c r="E1215" s="72">
        <f>'[1]разовые без стом'!W$221</f>
        <v>435</v>
      </c>
      <c r="F1215" s="52">
        <f>'[1]разовые без стом'!EV$221</f>
        <v>104.18771999999998</v>
      </c>
      <c r="G1215" s="53">
        <f t="shared" si="352"/>
        <v>435</v>
      </c>
      <c r="H1215" s="53">
        <f>'[1]разовые без стом'!G$221</f>
        <v>124</v>
      </c>
      <c r="I1215" s="53">
        <f>'[1]разовые без стом'!K$221</f>
        <v>137</v>
      </c>
      <c r="J1215" s="53">
        <f>'[1]разовые без стом'!O$221</f>
        <v>91</v>
      </c>
      <c r="K1215" s="53">
        <f>'[1]разовые без стом'!V$221</f>
        <v>83</v>
      </c>
      <c r="L1215" s="52">
        <f t="shared" si="353"/>
        <v>104.18771999999998</v>
      </c>
      <c r="M1215" s="52">
        <f>'[1]разовые без стом'!BP$221</f>
        <v>29.699487999999995</v>
      </c>
      <c r="N1215" s="52">
        <f>'[1]разовые без стом'!CL$221</f>
        <v>32.813143999999994</v>
      </c>
      <c r="O1215" s="52">
        <f>'[1]разовые без стом'!DH$221</f>
        <v>21.795591999999992</v>
      </c>
      <c r="P1215" s="52">
        <f>'[1]разовые без стом'!EQ$221</f>
        <v>19.879496</v>
      </c>
      <c r="Q1215" s="20">
        <f t="shared" si="351"/>
        <v>0</v>
      </c>
      <c r="R1215" s="20">
        <f t="shared" si="354"/>
        <v>0</v>
      </c>
    </row>
    <row r="1216" spans="2:18" s="21" customFormat="1" ht="15" customHeight="1" x14ac:dyDescent="0.25">
      <c r="B1216" s="61"/>
      <c r="C1216" s="37" t="s">
        <v>26</v>
      </c>
      <c r="D1216" s="23" t="s">
        <v>33</v>
      </c>
      <c r="E1216" s="72">
        <f>'[1]разовые без стом'!W$222</f>
        <v>949</v>
      </c>
      <c r="F1216" s="52">
        <f>'[1]разовые без стом'!EV$222</f>
        <v>227.296888</v>
      </c>
      <c r="G1216" s="53">
        <f t="shared" si="352"/>
        <v>949</v>
      </c>
      <c r="H1216" s="53">
        <f>'[1]разовые без стом'!G$222</f>
        <v>282</v>
      </c>
      <c r="I1216" s="53">
        <f>'[1]разовые без стом'!K$222</f>
        <v>282</v>
      </c>
      <c r="J1216" s="53">
        <f>'[1]разовые без стом'!O$222</f>
        <v>285</v>
      </c>
      <c r="K1216" s="53">
        <f>'[1]разовые без стом'!V$222</f>
        <v>100</v>
      </c>
      <c r="L1216" s="52">
        <f t="shared" si="353"/>
        <v>227.296888</v>
      </c>
      <c r="M1216" s="52">
        <f>'[1]разовые без стом'!BP$222</f>
        <v>67.542383999999998</v>
      </c>
      <c r="N1216" s="52">
        <f>'[1]разовые без стом'!CL$222</f>
        <v>67.542383999999998</v>
      </c>
      <c r="O1216" s="52">
        <f>'[1]разовые без стом'!DH$222</f>
        <v>68.260919999999999</v>
      </c>
      <c r="P1216" s="52">
        <f>'[1]разовые без стом'!EQ$222</f>
        <v>23.9512</v>
      </c>
      <c r="Q1216" s="20">
        <f t="shared" si="351"/>
        <v>0</v>
      </c>
      <c r="R1216" s="20">
        <f t="shared" si="354"/>
        <v>0</v>
      </c>
    </row>
    <row r="1217" spans="2:18" s="21" customFormat="1" ht="15" customHeight="1" x14ac:dyDescent="0.25">
      <c r="B1217" s="61"/>
      <c r="C1217" s="37" t="s">
        <v>35</v>
      </c>
      <c r="D1217" s="23" t="s">
        <v>33</v>
      </c>
      <c r="E1217" s="72">
        <f>'[1]разовые без стом'!W$223</f>
        <v>923</v>
      </c>
      <c r="F1217" s="52">
        <f>'[1]разовые без стом'!EV$223</f>
        <v>183.54408800000002</v>
      </c>
      <c r="G1217" s="53">
        <f t="shared" si="352"/>
        <v>923</v>
      </c>
      <c r="H1217" s="53">
        <f>'[1]разовые без стом'!G$223</f>
        <v>289</v>
      </c>
      <c r="I1217" s="53">
        <f>'[1]разовые без стом'!K$223</f>
        <v>213</v>
      </c>
      <c r="J1217" s="53">
        <f>'[1]разовые без стом'!O$223</f>
        <v>151</v>
      </c>
      <c r="K1217" s="53">
        <f>'[1]разовые без стом'!V$223</f>
        <v>270</v>
      </c>
      <c r="L1217" s="52">
        <f t="shared" si="353"/>
        <v>183.54408799999999</v>
      </c>
      <c r="M1217" s="52">
        <f>'[1]разовые без стом'!BP$223</f>
        <v>57.469384000000005</v>
      </c>
      <c r="N1217" s="52">
        <f>'[1]разовые без стом'!CL$223</f>
        <v>42.356327999999998</v>
      </c>
      <c r="O1217" s="52">
        <f>'[1]разовые без стом'!DH$223</f>
        <v>30.027256000000005</v>
      </c>
      <c r="P1217" s="52">
        <f>'[1]разовые без стом'!EQ$223</f>
        <v>53.691119999999998</v>
      </c>
      <c r="Q1217" s="20">
        <f t="shared" si="351"/>
        <v>0</v>
      </c>
      <c r="R1217" s="20">
        <f t="shared" si="354"/>
        <v>0</v>
      </c>
    </row>
    <row r="1218" spans="2:18" s="21" customFormat="1" ht="15" customHeight="1" x14ac:dyDescent="0.25">
      <c r="B1218" s="61"/>
      <c r="C1218" s="37" t="s">
        <v>92</v>
      </c>
      <c r="D1218" s="23" t="s">
        <v>33</v>
      </c>
      <c r="E1218" s="72">
        <f>'[1]разовые без стом'!W$224</f>
        <v>843</v>
      </c>
      <c r="F1218" s="52">
        <f>'[1]разовые без стом'!EV$224</f>
        <v>167.63560799999999</v>
      </c>
      <c r="G1218" s="53">
        <f t="shared" si="352"/>
        <v>843</v>
      </c>
      <c r="H1218" s="53">
        <f>'[1]разовые без стом'!G$224</f>
        <v>210</v>
      </c>
      <c r="I1218" s="53">
        <f>'[1]разовые без стом'!K$224</f>
        <v>210</v>
      </c>
      <c r="J1218" s="53">
        <f>'[1]разовые без стом'!O$224</f>
        <v>210</v>
      </c>
      <c r="K1218" s="53">
        <f>'[1]разовые без стом'!V$224</f>
        <v>213</v>
      </c>
      <c r="L1218" s="52">
        <f t="shared" si="353"/>
        <v>167.63560799999999</v>
      </c>
      <c r="M1218" s="52">
        <f>'[1]разовые без стом'!BP$224</f>
        <v>41.75976</v>
      </c>
      <c r="N1218" s="52">
        <f>'[1]разовые без стом'!CL$224</f>
        <v>41.759760000000007</v>
      </c>
      <c r="O1218" s="52">
        <f>'[1]разовые без стом'!DH$224</f>
        <v>41.759760000000007</v>
      </c>
      <c r="P1218" s="52">
        <f>'[1]разовые без стом'!EQ$224</f>
        <v>42.356327999999998</v>
      </c>
      <c r="Q1218" s="20">
        <f t="shared" si="351"/>
        <v>0</v>
      </c>
      <c r="R1218" s="20">
        <f t="shared" si="354"/>
        <v>0</v>
      </c>
    </row>
    <row r="1219" spans="2:18" s="21" customFormat="1" ht="15" customHeight="1" x14ac:dyDescent="0.25">
      <c r="B1219" s="61"/>
      <c r="C1219" s="37" t="s">
        <v>24</v>
      </c>
      <c r="D1219" s="23" t="s">
        <v>33</v>
      </c>
      <c r="E1219" s="72">
        <f>'[1]разовые без стом'!W$225</f>
        <v>3737</v>
      </c>
      <c r="F1219" s="52">
        <f>'[1]разовые без стом'!EV$225</f>
        <v>637.02396799999997</v>
      </c>
      <c r="G1219" s="53">
        <f t="shared" si="352"/>
        <v>3737</v>
      </c>
      <c r="H1219" s="53">
        <f>'[1]разовые без стом'!G$225</f>
        <v>993</v>
      </c>
      <c r="I1219" s="53">
        <f>'[1]разовые без стом'!K$225</f>
        <v>1089</v>
      </c>
      <c r="J1219" s="53">
        <f>'[1]разовые без стом'!O$225</f>
        <v>827</v>
      </c>
      <c r="K1219" s="53">
        <f>'[1]разовые без стом'!V$225</f>
        <v>828</v>
      </c>
      <c r="L1219" s="52">
        <f t="shared" si="353"/>
        <v>637.02396799999997</v>
      </c>
      <c r="M1219" s="52">
        <f>'[1]разовые без стом'!BP$225</f>
        <v>169.27075199999999</v>
      </c>
      <c r="N1219" s="52">
        <f>'[1]разовые без стом'!CL$225</f>
        <v>185.63529599999998</v>
      </c>
      <c r="O1219" s="52">
        <f>'[1]разовые без стом'!DH$225</f>
        <v>140.97372799999999</v>
      </c>
      <c r="P1219" s="52">
        <f>'[1]разовые без стом'!EQ$225</f>
        <v>141.14419199999998</v>
      </c>
      <c r="Q1219" s="20">
        <f t="shared" si="351"/>
        <v>0</v>
      </c>
      <c r="R1219" s="20">
        <f t="shared" si="354"/>
        <v>0</v>
      </c>
    </row>
    <row r="1220" spans="2:18" s="21" customFormat="1" ht="15" customHeight="1" x14ac:dyDescent="0.25">
      <c r="B1220" s="61"/>
      <c r="C1220" s="37" t="s">
        <v>93</v>
      </c>
      <c r="D1220" s="23" t="s">
        <v>33</v>
      </c>
      <c r="E1220" s="72">
        <f>'[1]разовые без стом'!W$226</f>
        <v>441</v>
      </c>
      <c r="F1220" s="52">
        <f>'[1]разовые без стом'!EV$226</f>
        <v>105.62479200000001</v>
      </c>
      <c r="G1220" s="53">
        <f t="shared" si="352"/>
        <v>441</v>
      </c>
      <c r="H1220" s="53">
        <f>'[1]разовые без стом'!G$226</f>
        <v>119</v>
      </c>
      <c r="I1220" s="53">
        <f>'[1]разовые без стом'!K$226</f>
        <v>121</v>
      </c>
      <c r="J1220" s="53">
        <f>'[1]разовые без стом'!O$226</f>
        <v>120</v>
      </c>
      <c r="K1220" s="53">
        <f>'[1]разовые без стом'!V$226</f>
        <v>81</v>
      </c>
      <c r="L1220" s="52">
        <f t="shared" si="353"/>
        <v>105.62479200000001</v>
      </c>
      <c r="M1220" s="52">
        <f>'[1]разовые без стом'!BP$226</f>
        <v>28.501927999999999</v>
      </c>
      <c r="N1220" s="52">
        <f>'[1]разовые без стом'!CL$226</f>
        <v>28.980952000000006</v>
      </c>
      <c r="O1220" s="52">
        <f>'[1]разовые без стом'!DH$226</f>
        <v>28.741440000000008</v>
      </c>
      <c r="P1220" s="52">
        <f>'[1]разовые без стом'!EQ$226</f>
        <v>19.400472000000001</v>
      </c>
      <c r="Q1220" s="20">
        <f t="shared" si="351"/>
        <v>0</v>
      </c>
      <c r="R1220" s="20">
        <f t="shared" si="354"/>
        <v>0</v>
      </c>
    </row>
    <row r="1221" spans="2:18" s="21" customFormat="1" ht="15" customHeight="1" x14ac:dyDescent="0.25">
      <c r="B1221" s="61"/>
      <c r="C1221" s="37" t="s">
        <v>102</v>
      </c>
      <c r="D1221" s="23" t="s">
        <v>33</v>
      </c>
      <c r="E1221" s="72">
        <f>'[1]разовые без стом'!W$227</f>
        <v>0</v>
      </c>
      <c r="F1221" s="52">
        <f>'[1]разовые без стом'!EV$227</f>
        <v>0</v>
      </c>
      <c r="G1221" s="53">
        <f t="shared" si="352"/>
        <v>0</v>
      </c>
      <c r="H1221" s="53">
        <f>'[1]разовые без стом'!G$227</f>
        <v>0</v>
      </c>
      <c r="I1221" s="53">
        <f>'[1]разовые без стом'!K$227</f>
        <v>0</v>
      </c>
      <c r="J1221" s="53">
        <f>'[1]разовые без стом'!O$227</f>
        <v>0</v>
      </c>
      <c r="K1221" s="53">
        <f>'[1]разовые без стом'!V$227</f>
        <v>0</v>
      </c>
      <c r="L1221" s="52">
        <f t="shared" si="353"/>
        <v>0</v>
      </c>
      <c r="M1221" s="52">
        <f>'[1]разовые без стом'!BP$227</f>
        <v>0</v>
      </c>
      <c r="N1221" s="52">
        <f>'[1]разовые без стом'!CL$227</f>
        <v>0</v>
      </c>
      <c r="O1221" s="52">
        <f>'[1]разовые без стом'!DH$227</f>
        <v>0</v>
      </c>
      <c r="P1221" s="52">
        <f>'[1]разовые без стом'!EQ$227</f>
        <v>0</v>
      </c>
      <c r="Q1221" s="20">
        <f t="shared" si="351"/>
        <v>0</v>
      </c>
      <c r="R1221" s="20">
        <f t="shared" si="354"/>
        <v>0</v>
      </c>
    </row>
    <row r="1222" spans="2:18" s="21" customFormat="1" ht="15" customHeight="1" x14ac:dyDescent="0.25">
      <c r="B1222" s="61"/>
      <c r="C1222" s="37" t="s">
        <v>94</v>
      </c>
      <c r="D1222" s="23" t="s">
        <v>33</v>
      </c>
      <c r="E1222" s="72">
        <f>'[1]разовые без стом'!W$228</f>
        <v>291</v>
      </c>
      <c r="F1222" s="52">
        <f>'[1]разовые без стом'!EV$228</f>
        <v>69.697991999999999</v>
      </c>
      <c r="G1222" s="53">
        <f t="shared" si="352"/>
        <v>291</v>
      </c>
      <c r="H1222" s="53">
        <f>'[1]разовые без стом'!G$228</f>
        <v>72</v>
      </c>
      <c r="I1222" s="53">
        <f>'[1]разовые без стом'!K$228</f>
        <v>77</v>
      </c>
      <c r="J1222" s="53">
        <f>'[1]разовые без стом'!O$228</f>
        <v>76</v>
      </c>
      <c r="K1222" s="53">
        <f>'[1]разовые без стом'!V$228</f>
        <v>66</v>
      </c>
      <c r="L1222" s="52">
        <f t="shared" si="353"/>
        <v>69.697991999999999</v>
      </c>
      <c r="M1222" s="52">
        <f>'[1]разовые без стом'!BP$228</f>
        <v>17.244864</v>
      </c>
      <c r="N1222" s="52">
        <f>'[1]разовые без стом'!CL$228</f>
        <v>18.442424000000003</v>
      </c>
      <c r="O1222" s="52">
        <f>'[1]разовые без стом'!DH$228</f>
        <v>18.202911999999998</v>
      </c>
      <c r="P1222" s="52">
        <f>'[1]разовые без стом'!EQ$228</f>
        <v>15.807791999999997</v>
      </c>
      <c r="Q1222" s="20">
        <f t="shared" si="351"/>
        <v>0</v>
      </c>
      <c r="R1222" s="20">
        <f t="shared" si="354"/>
        <v>0</v>
      </c>
    </row>
    <row r="1223" spans="2:18" s="21" customFormat="1" ht="15" customHeight="1" x14ac:dyDescent="0.25">
      <c r="B1223" s="61"/>
      <c r="C1223" s="37" t="s">
        <v>95</v>
      </c>
      <c r="D1223" s="23" t="s">
        <v>33</v>
      </c>
      <c r="E1223" s="72">
        <f>'[1]разовые без стом'!W$229</f>
        <v>0</v>
      </c>
      <c r="F1223" s="52">
        <f>'[1]разовые без стом'!EV$229</f>
        <v>0</v>
      </c>
      <c r="G1223" s="53">
        <f t="shared" si="352"/>
        <v>0</v>
      </c>
      <c r="H1223" s="53">
        <f>'[1]разовые без стом'!G$229</f>
        <v>0</v>
      </c>
      <c r="I1223" s="53">
        <f>'[1]разовые без стом'!K$229</f>
        <v>0</v>
      </c>
      <c r="J1223" s="53">
        <f>'[1]разовые без стом'!O$229</f>
        <v>0</v>
      </c>
      <c r="K1223" s="53">
        <f>'[1]разовые без стом'!V$229</f>
        <v>0</v>
      </c>
      <c r="L1223" s="52">
        <f t="shared" si="353"/>
        <v>0</v>
      </c>
      <c r="M1223" s="52">
        <f>'[1]разовые без стом'!BP$229</f>
        <v>0</v>
      </c>
      <c r="N1223" s="52">
        <f>'[1]разовые без стом'!CL$229</f>
        <v>0</v>
      </c>
      <c r="O1223" s="52">
        <f>'[1]разовые без стом'!DH$229</f>
        <v>0</v>
      </c>
      <c r="P1223" s="52">
        <f>'[1]разовые без стом'!EQ$229</f>
        <v>0</v>
      </c>
      <c r="Q1223" s="20">
        <f t="shared" si="351"/>
        <v>0</v>
      </c>
      <c r="R1223" s="20">
        <f t="shared" si="354"/>
        <v>0</v>
      </c>
    </row>
    <row r="1224" spans="2:18" s="21" customFormat="1" ht="15" customHeight="1" x14ac:dyDescent="0.25">
      <c r="B1224" s="61"/>
      <c r="C1224" s="37" t="s">
        <v>96</v>
      </c>
      <c r="D1224" s="23" t="s">
        <v>33</v>
      </c>
      <c r="E1224" s="72">
        <f>'[1]разовые без стом'!W$230</f>
        <v>168</v>
      </c>
      <c r="F1224" s="52">
        <f>'[1]разовые без стом'!EV$230</f>
        <v>40.238016000000002</v>
      </c>
      <c r="G1224" s="53">
        <f t="shared" si="352"/>
        <v>168</v>
      </c>
      <c r="H1224" s="53">
        <f>'[1]разовые без стом'!G$230</f>
        <v>0</v>
      </c>
      <c r="I1224" s="53">
        <f>'[1]разовые без стом'!K$230</f>
        <v>29</v>
      </c>
      <c r="J1224" s="53">
        <f>'[1]разовые без стом'!O$230</f>
        <v>42</v>
      </c>
      <c r="K1224" s="53">
        <f>'[1]разовые без стом'!V$230</f>
        <v>97</v>
      </c>
      <c r="L1224" s="52">
        <f t="shared" si="353"/>
        <v>40.238016000000002</v>
      </c>
      <c r="M1224" s="52">
        <f>'[1]разовые без стом'!BP$230</f>
        <v>0</v>
      </c>
      <c r="N1224" s="52">
        <f>'[1]разовые без стом'!CL$230</f>
        <v>6.9458479999999998</v>
      </c>
      <c r="O1224" s="52">
        <f>'[1]разовые без стом'!DH$230</f>
        <v>10.059504</v>
      </c>
      <c r="P1224" s="52">
        <f>'[1]разовые без стом'!EQ$230</f>
        <v>23.232664</v>
      </c>
      <c r="Q1224" s="20">
        <f t="shared" si="351"/>
        <v>0</v>
      </c>
      <c r="R1224" s="20">
        <f t="shared" si="354"/>
        <v>0</v>
      </c>
    </row>
    <row r="1225" spans="2:18" s="21" customFormat="1" ht="15" customHeight="1" x14ac:dyDescent="0.25">
      <c r="B1225" s="61"/>
      <c r="C1225" s="37" t="s">
        <v>22</v>
      </c>
      <c r="D1225" s="23" t="s">
        <v>33</v>
      </c>
      <c r="E1225" s="72">
        <f>'[1]разовые без стом'!W$231</f>
        <v>778</v>
      </c>
      <c r="F1225" s="52">
        <f>'[1]разовые без стом'!EV$231</f>
        <v>160.06883199999999</v>
      </c>
      <c r="G1225" s="53">
        <f t="shared" si="352"/>
        <v>778</v>
      </c>
      <c r="H1225" s="53">
        <f>'[1]разовые без стом'!G$231</f>
        <v>351</v>
      </c>
      <c r="I1225" s="53">
        <f>'[1]разовые без стом'!K$231</f>
        <v>192</v>
      </c>
      <c r="J1225" s="53">
        <f>'[1]разовые без стом'!O$231</f>
        <v>177</v>
      </c>
      <c r="K1225" s="53">
        <f>'[1]разовые без стом'!V$231</f>
        <v>58</v>
      </c>
      <c r="L1225" s="52">
        <f t="shared" si="353"/>
        <v>160.06883200000001</v>
      </c>
      <c r="M1225" s="52">
        <f>'[1]разовые без стом'!BP$231</f>
        <v>72.216144</v>
      </c>
      <c r="N1225" s="52">
        <f>'[1]разовые без стом'!CL$231</f>
        <v>39.502848</v>
      </c>
      <c r="O1225" s="52">
        <f>'[1]разовые без стом'!DH$231</f>
        <v>36.416688000000008</v>
      </c>
      <c r="P1225" s="52">
        <f>'[1]разовые без стом'!EQ$231</f>
        <v>11.933152</v>
      </c>
      <c r="Q1225" s="20">
        <f t="shared" si="351"/>
        <v>0</v>
      </c>
      <c r="R1225" s="20">
        <f t="shared" si="354"/>
        <v>0</v>
      </c>
    </row>
    <row r="1226" spans="2:18" s="21" customFormat="1" ht="15" customHeight="1" x14ac:dyDescent="0.25">
      <c r="B1226" s="61"/>
      <c r="C1226" s="37" t="s">
        <v>56</v>
      </c>
      <c r="D1226" s="23" t="s">
        <v>33</v>
      </c>
      <c r="E1226" s="72">
        <f>'[1]разовые без стом'!W$232</f>
        <v>183</v>
      </c>
      <c r="F1226" s="52">
        <f>'[1]разовые без стом'!EV$232</f>
        <v>43.830695999999989</v>
      </c>
      <c r="G1226" s="53">
        <f t="shared" si="352"/>
        <v>183</v>
      </c>
      <c r="H1226" s="53">
        <f>'[1]разовые без стом'!G$232</f>
        <v>33</v>
      </c>
      <c r="I1226" s="53">
        <f>'[1]разовые без стом'!K$232</f>
        <v>33</v>
      </c>
      <c r="J1226" s="53">
        <f>'[1]разовые без стом'!O$232</f>
        <v>34</v>
      </c>
      <c r="K1226" s="53">
        <f>'[1]разовые без стом'!V$232</f>
        <v>83</v>
      </c>
      <c r="L1226" s="52">
        <f t="shared" si="353"/>
        <v>43.830695999999989</v>
      </c>
      <c r="M1226" s="52">
        <f>'[1]разовые без стом'!BP$232</f>
        <v>7.9038959999999978</v>
      </c>
      <c r="N1226" s="52">
        <f>'[1]разовые без стом'!CL$232</f>
        <v>7.9038959999999987</v>
      </c>
      <c r="O1226" s="52">
        <f>'[1]разовые без стом'!DH$232</f>
        <v>8.1434079999999991</v>
      </c>
      <c r="P1226" s="52">
        <f>'[1]разовые без стом'!EQ$232</f>
        <v>19.879496</v>
      </c>
      <c r="Q1226" s="20">
        <f t="shared" si="351"/>
        <v>0</v>
      </c>
      <c r="R1226" s="20">
        <f t="shared" si="354"/>
        <v>0</v>
      </c>
    </row>
    <row r="1227" spans="2:18" s="21" customFormat="1" ht="15" customHeight="1" x14ac:dyDescent="0.25">
      <c r="B1227" s="61"/>
      <c r="C1227" s="37" t="s">
        <v>97</v>
      </c>
      <c r="D1227" s="23" t="s">
        <v>33</v>
      </c>
      <c r="E1227" s="72">
        <f>'[1]разовые без стом'!W$233</f>
        <v>831</v>
      </c>
      <c r="F1227" s="52">
        <f>'[1]разовые без стом'!EV$233</f>
        <v>377.08120800000006</v>
      </c>
      <c r="G1227" s="53">
        <f t="shared" si="352"/>
        <v>831</v>
      </c>
      <c r="H1227" s="53">
        <f>'[1]разовые без стом'!G$233</f>
        <v>90</v>
      </c>
      <c r="I1227" s="53">
        <f>'[1]разовые без стом'!K$233</f>
        <v>90</v>
      </c>
      <c r="J1227" s="53">
        <f>'[1]разовые без стом'!O$233</f>
        <v>90</v>
      </c>
      <c r="K1227" s="53">
        <f>'[1]разовые без стом'!V$233</f>
        <v>561</v>
      </c>
      <c r="L1227" s="52">
        <f t="shared" si="353"/>
        <v>377.08120800000006</v>
      </c>
      <c r="M1227" s="52">
        <f>'[1]разовые без стом'!BP$233</f>
        <v>40.839120000000008</v>
      </c>
      <c r="N1227" s="52">
        <f>'[1]разовые без стом'!CL$233</f>
        <v>40.839120000000015</v>
      </c>
      <c r="O1227" s="52">
        <f>'[1]разовые без стом'!DH$233</f>
        <v>40.839120000000015</v>
      </c>
      <c r="P1227" s="52">
        <f>'[1]разовые без стом'!EQ$233</f>
        <v>254.56384800000006</v>
      </c>
      <c r="Q1227" s="20">
        <f t="shared" si="351"/>
        <v>0</v>
      </c>
      <c r="R1227" s="20">
        <f t="shared" si="354"/>
        <v>0</v>
      </c>
    </row>
    <row r="1228" spans="2:18" s="21" customFormat="1" ht="15" customHeight="1" x14ac:dyDescent="0.25">
      <c r="B1228" s="61"/>
      <c r="C1228" s="28" t="s">
        <v>42</v>
      </c>
      <c r="D1228" s="29" t="s">
        <v>33</v>
      </c>
      <c r="E1228" s="62">
        <f>SUM(E1229:E1232)</f>
        <v>4872</v>
      </c>
      <c r="F1228" s="62">
        <f t="shared" ref="F1228:P1228" si="355">SUM(F1229:F1232)</f>
        <v>517.31625599999995</v>
      </c>
      <c r="G1228" s="62">
        <f t="shared" si="355"/>
        <v>4872</v>
      </c>
      <c r="H1228" s="62">
        <f t="shared" si="355"/>
        <v>1108</v>
      </c>
      <c r="I1228" s="62">
        <f t="shared" si="355"/>
        <v>1257</v>
      </c>
      <c r="J1228" s="62">
        <f t="shared" si="355"/>
        <v>1254</v>
      </c>
      <c r="K1228" s="62">
        <f t="shared" si="355"/>
        <v>1253</v>
      </c>
      <c r="L1228" s="62">
        <f t="shared" si="355"/>
        <v>517.31625600000007</v>
      </c>
      <c r="M1228" s="62">
        <f t="shared" si="355"/>
        <v>117.21528000000001</v>
      </c>
      <c r="N1228" s="62">
        <f t="shared" si="355"/>
        <v>133.61925600000001</v>
      </c>
      <c r="O1228" s="62">
        <f t="shared" si="355"/>
        <v>133.29218400000002</v>
      </c>
      <c r="P1228" s="62">
        <f t="shared" si="355"/>
        <v>133.189536</v>
      </c>
      <c r="Q1228" s="20">
        <f t="shared" si="351"/>
        <v>0</v>
      </c>
      <c r="R1228" s="20">
        <f t="shared" si="354"/>
        <v>0</v>
      </c>
    </row>
    <row r="1229" spans="2:18" s="21" customFormat="1" ht="15" customHeight="1" x14ac:dyDescent="0.25">
      <c r="B1229" s="61"/>
      <c r="C1229" s="35" t="s">
        <v>16</v>
      </c>
      <c r="D1229" s="23" t="s">
        <v>33</v>
      </c>
      <c r="E1229" s="72">
        <f>[1]иные!W$254</f>
        <v>3852</v>
      </c>
      <c r="F1229" s="52">
        <f>[1]иные!EK$254</f>
        <v>395.40009599999996</v>
      </c>
      <c r="G1229" s="53">
        <f>SUM(H1229:K1229)</f>
        <v>3852</v>
      </c>
      <c r="H1229" s="53">
        <f>[1]иные!G$254</f>
        <v>905</v>
      </c>
      <c r="I1229" s="53">
        <f>[1]иные!K$254</f>
        <v>984</v>
      </c>
      <c r="J1229" s="53">
        <f>[1]иные!O$254</f>
        <v>982</v>
      </c>
      <c r="K1229" s="53">
        <f>[1]иные!V$254</f>
        <v>981</v>
      </c>
      <c r="L1229" s="52">
        <f>SUM(M1229:P1229)</f>
        <v>395.40009600000002</v>
      </c>
      <c r="M1229" s="52">
        <f>[1]иные!BI$254</f>
        <v>92.896439999999998</v>
      </c>
      <c r="N1229" s="52">
        <f>[1]иные!CC$254</f>
        <v>101.00563200000001</v>
      </c>
      <c r="O1229" s="52">
        <f>[1]иные!CW$254</f>
        <v>100.80033600000002</v>
      </c>
      <c r="P1229" s="52">
        <f>[1]иные!EF$254</f>
        <v>100.69768800000001</v>
      </c>
      <c r="Q1229" s="20">
        <f t="shared" si="351"/>
        <v>0</v>
      </c>
      <c r="R1229" s="20">
        <f t="shared" si="354"/>
        <v>0</v>
      </c>
    </row>
    <row r="1230" spans="2:18" s="21" customFormat="1" ht="15" customHeight="1" x14ac:dyDescent="0.25">
      <c r="B1230" s="61"/>
      <c r="C1230" s="35" t="s">
        <v>57</v>
      </c>
      <c r="D1230" s="23" t="s">
        <v>33</v>
      </c>
      <c r="E1230" s="72">
        <f>[1]иные!W$255</f>
        <v>0</v>
      </c>
      <c r="F1230" s="52">
        <f>[1]иные!EK$255</f>
        <v>0</v>
      </c>
      <c r="G1230" s="53">
        <f>SUM(H1230:K1230)</f>
        <v>0</v>
      </c>
      <c r="H1230" s="53">
        <f>[1]иные!G$255</f>
        <v>0</v>
      </c>
      <c r="I1230" s="53">
        <f>[1]иные!K$255</f>
        <v>0</v>
      </c>
      <c r="J1230" s="53">
        <f>[1]иные!O$255</f>
        <v>0</v>
      </c>
      <c r="K1230" s="53">
        <f>[1]иные!V$255</f>
        <v>0</v>
      </c>
      <c r="L1230" s="52">
        <f>SUM(M1230:P1230)</f>
        <v>0</v>
      </c>
      <c r="M1230" s="52">
        <f>[1]иные!BI$255</f>
        <v>0</v>
      </c>
      <c r="N1230" s="52">
        <f>[1]иные!CC$255</f>
        <v>0</v>
      </c>
      <c r="O1230" s="52">
        <f>[1]иные!CW$255</f>
        <v>0</v>
      </c>
      <c r="P1230" s="52">
        <f>[1]иные!EF$255</f>
        <v>0</v>
      </c>
      <c r="Q1230" s="20">
        <f t="shared" si="351"/>
        <v>0</v>
      </c>
      <c r="R1230" s="20">
        <f t="shared" si="354"/>
        <v>0</v>
      </c>
    </row>
    <row r="1231" spans="2:18" s="21" customFormat="1" ht="15" customHeight="1" x14ac:dyDescent="0.25">
      <c r="B1231" s="61"/>
      <c r="C1231" s="35" t="s">
        <v>23</v>
      </c>
      <c r="D1231" s="23" t="s">
        <v>33</v>
      </c>
      <c r="E1231" s="72">
        <f>[1]иные!W$256</f>
        <v>900</v>
      </c>
      <c r="F1231" s="52">
        <f>[1]иные!EK$256</f>
        <v>109.5984</v>
      </c>
      <c r="G1231" s="53">
        <f>SUM(H1231:K1231)</f>
        <v>900</v>
      </c>
      <c r="H1231" s="53">
        <f>[1]иные!G$256</f>
        <v>182</v>
      </c>
      <c r="I1231" s="53">
        <f>[1]иные!K$256</f>
        <v>240</v>
      </c>
      <c r="J1231" s="53">
        <f>[1]иные!O$256</f>
        <v>239</v>
      </c>
      <c r="K1231" s="53">
        <f>[1]иные!V$256</f>
        <v>239</v>
      </c>
      <c r="L1231" s="52">
        <f>SUM(M1231:P1231)</f>
        <v>109.59840000000001</v>
      </c>
      <c r="M1231" s="52">
        <f>[1]иные!BI$256</f>
        <v>22.163232000000004</v>
      </c>
      <c r="N1231" s="52">
        <f>[1]иные!CC$256</f>
        <v>29.226239999999997</v>
      </c>
      <c r="O1231" s="52">
        <f>[1]иные!CW$256</f>
        <v>29.104464000000004</v>
      </c>
      <c r="P1231" s="52">
        <f>[1]иные!EF$256</f>
        <v>29.104464000000004</v>
      </c>
      <c r="Q1231" s="20">
        <f t="shared" si="351"/>
        <v>0</v>
      </c>
      <c r="R1231" s="20">
        <f t="shared" si="354"/>
        <v>0</v>
      </c>
    </row>
    <row r="1232" spans="2:18" s="21" customFormat="1" ht="15" customHeight="1" x14ac:dyDescent="0.25">
      <c r="B1232" s="61"/>
      <c r="C1232" s="35" t="s">
        <v>56</v>
      </c>
      <c r="D1232" s="23" t="s">
        <v>33</v>
      </c>
      <c r="E1232" s="72">
        <f>[1]иные!W$258</f>
        <v>120</v>
      </c>
      <c r="F1232" s="52">
        <f>[1]иные!EK$258</f>
        <v>12.31776</v>
      </c>
      <c r="G1232" s="53">
        <f>SUM(H1232:K1232)</f>
        <v>120</v>
      </c>
      <c r="H1232" s="53">
        <f>[1]иные!G$258</f>
        <v>21</v>
      </c>
      <c r="I1232" s="53">
        <f>[1]иные!K$258</f>
        <v>33</v>
      </c>
      <c r="J1232" s="53">
        <f>[1]иные!O$258</f>
        <v>33</v>
      </c>
      <c r="K1232" s="53">
        <f>[1]иные!V$258</f>
        <v>33</v>
      </c>
      <c r="L1232" s="52">
        <f>SUM(M1232:P1232)</f>
        <v>12.31776</v>
      </c>
      <c r="M1232" s="52">
        <f>[1]иные!BI$258</f>
        <v>2.155608</v>
      </c>
      <c r="N1232" s="52">
        <f>[1]иные!CC$258</f>
        <v>3.387384</v>
      </c>
      <c r="O1232" s="52">
        <f>[1]иные!CW$258</f>
        <v>3.387384</v>
      </c>
      <c r="P1232" s="52">
        <f>[1]иные!EF$258</f>
        <v>3.387384</v>
      </c>
      <c r="Q1232" s="20">
        <f t="shared" si="351"/>
        <v>0</v>
      </c>
      <c r="R1232" s="20">
        <f t="shared" si="354"/>
        <v>0</v>
      </c>
    </row>
    <row r="1233" spans="2:18" s="21" customFormat="1" ht="15" customHeight="1" x14ac:dyDescent="0.25">
      <c r="B1233" s="61"/>
      <c r="C1233" s="83" t="s">
        <v>103</v>
      </c>
      <c r="D1233" s="29" t="s">
        <v>33</v>
      </c>
      <c r="E1233" s="62">
        <f>[1]ЦАОП!W$8</f>
        <v>2685</v>
      </c>
      <c r="F1233" s="33">
        <f>[1]ЦАОП!ER$8</f>
        <v>2899.8</v>
      </c>
      <c r="G1233" s="48">
        <f>SUM(H1233:K1233)</f>
        <v>2685</v>
      </c>
      <c r="H1233" s="48">
        <f>[1]ЦАОП!G$8</f>
        <v>602</v>
      </c>
      <c r="I1233" s="48">
        <f>[1]ЦАОП!K$8</f>
        <v>603</v>
      </c>
      <c r="J1233" s="48">
        <f>[1]ЦАОП!O$8</f>
        <v>603</v>
      </c>
      <c r="K1233" s="48">
        <f>[1]ЦАОП!V$8</f>
        <v>877</v>
      </c>
      <c r="L1233" s="33">
        <f>SUM(M1233:P1233)</f>
        <v>2899.8</v>
      </c>
      <c r="M1233" s="33">
        <f>[1]ЦАОП!BL$8</f>
        <v>650.15999999999985</v>
      </c>
      <c r="N1233" s="33">
        <f>[1]ЦАОП!CH$8</f>
        <v>651.24</v>
      </c>
      <c r="O1233" s="33">
        <f>[1]ЦАОП!DD$8</f>
        <v>651.24</v>
      </c>
      <c r="P1233" s="33">
        <f>[1]ЦАОП!EM$8</f>
        <v>947.16000000000008</v>
      </c>
      <c r="Q1233" s="20">
        <f t="shared" si="351"/>
        <v>0</v>
      </c>
      <c r="R1233" s="20">
        <f t="shared" si="354"/>
        <v>0</v>
      </c>
    </row>
    <row r="1234" spans="2:18" s="21" customFormat="1" ht="15" customHeight="1" x14ac:dyDescent="0.25">
      <c r="B1234" s="61"/>
      <c r="C1234" s="28" t="s">
        <v>46</v>
      </c>
      <c r="D1234" s="29" t="s">
        <v>33</v>
      </c>
      <c r="E1234" s="62">
        <f>'[2]ПМО взр'!BG$1421</f>
        <v>5112</v>
      </c>
      <c r="F1234" s="33">
        <f>'[2]ПМО взр'!NZ$1421</f>
        <v>15973.599879999985</v>
      </c>
      <c r="G1234" s="48">
        <f>H1234+I1234+J1234+K1234</f>
        <v>5112</v>
      </c>
      <c r="H1234" s="68">
        <f>'[2]ПМО взр'!N$1421</f>
        <v>1091</v>
      </c>
      <c r="I1234" s="68">
        <f xml:space="preserve"> '[2]ПМО взр'!Z$1421</f>
        <v>2237</v>
      </c>
      <c r="J1234" s="68">
        <f>'[2]ПМО взр'!AL$1421</f>
        <v>1784</v>
      </c>
      <c r="K1234" s="48">
        <f>'[2]ПМО взр'!BD$1421</f>
        <v>0</v>
      </c>
      <c r="L1234" s="33">
        <f>M1234+N1234+O1234+P1234</f>
        <v>15973.599879999994</v>
      </c>
      <c r="M1234" s="33">
        <f>'[2]ПМО взр'!FI$1421</f>
        <v>3384.5083400000003</v>
      </c>
      <c r="N1234" s="33">
        <f>'[2]ПМО взр'!HQ$1421</f>
        <v>6689.6233799999954</v>
      </c>
      <c r="O1234" s="33">
        <f>'[2]ПМО взр'!JY$1421</f>
        <v>5899.4681599999994</v>
      </c>
      <c r="P1234" s="33">
        <f>'[2]ПМО взр'!NK$1421</f>
        <v>0</v>
      </c>
      <c r="Q1234" s="20">
        <f t="shared" si="351"/>
        <v>0</v>
      </c>
      <c r="R1234" s="20">
        <f t="shared" si="354"/>
        <v>0</v>
      </c>
    </row>
    <row r="1235" spans="2:18" s="21" customFormat="1" ht="15" customHeight="1" x14ac:dyDescent="0.25">
      <c r="B1235" s="61"/>
      <c r="C1235" s="28" t="s">
        <v>50</v>
      </c>
      <c r="D1235" s="29" t="s">
        <v>33</v>
      </c>
      <c r="E1235" s="62">
        <f>'[2]ДВН1Этап новый '!BG$1178</f>
        <v>18947</v>
      </c>
      <c r="F1235" s="33">
        <f>'[2]ДВН1Этап новый '!OB$1178</f>
        <v>80282.447039999985</v>
      </c>
      <c r="G1235" s="48">
        <f>H1235+I1235+J1235+K1235</f>
        <v>18947</v>
      </c>
      <c r="H1235" s="48">
        <f>'[2]ДВН1Этап новый '!N$1178</f>
        <v>2421</v>
      </c>
      <c r="I1235" s="48">
        <f>'[2]ДВН1Этап новый '!Z$1178</f>
        <v>7045</v>
      </c>
      <c r="J1235" s="48">
        <f>'[2]ДВН1Этап новый '!AL$1178</f>
        <v>7287</v>
      </c>
      <c r="K1235" s="48">
        <f>'[2]ДВН1Этап новый '!BD$1178</f>
        <v>2194</v>
      </c>
      <c r="L1235" s="33">
        <f>M1235+N1235+O1235+P1235</f>
        <v>80282.447039999999</v>
      </c>
      <c r="M1235" s="33">
        <f>'[2]ДВН1Этап новый '!FK$1178</f>
        <v>10530.749959999997</v>
      </c>
      <c r="N1235" s="33">
        <f>'[2]ДВН1Этап новый '!HS$1178</f>
        <v>30697.184600000004</v>
      </c>
      <c r="O1235" s="33">
        <f>'[2]ДВН1Этап новый '!KA$1178</f>
        <v>30255.698280000001</v>
      </c>
      <c r="P1235" s="33">
        <f>'[2]ДВН1Этап новый '!NM$1178</f>
        <v>8798.8142000000007</v>
      </c>
      <c r="Q1235" s="20">
        <f t="shared" si="351"/>
        <v>0</v>
      </c>
      <c r="R1235" s="20">
        <f t="shared" si="354"/>
        <v>0</v>
      </c>
    </row>
    <row r="1236" spans="2:18" s="21" customFormat="1" ht="15" customHeight="1" x14ac:dyDescent="0.25">
      <c r="B1236" s="61"/>
      <c r="C1236" s="28" t="s">
        <v>51</v>
      </c>
      <c r="D1236" s="29" t="s">
        <v>33</v>
      </c>
      <c r="E1236" s="62">
        <f>'[2]ДВН2 этап'!BG$1184</f>
        <v>383</v>
      </c>
      <c r="F1236" s="33">
        <f>'[2]ДВН2 этап'!NP$1184</f>
        <v>2382.5911999999994</v>
      </c>
      <c r="G1236" s="71">
        <f>H1236+I1236+J1236+K1236</f>
        <v>383</v>
      </c>
      <c r="H1236" s="48">
        <f>'[2]ДВН2 этап'!N$1184</f>
        <v>9</v>
      </c>
      <c r="I1236" s="48">
        <f>'[2]ДВН2 этап'!Z$1184</f>
        <v>157</v>
      </c>
      <c r="J1236" s="48">
        <f>'[2]ДВН2 этап'!AL$1184</f>
        <v>193</v>
      </c>
      <c r="K1236" s="48">
        <f>'[2]ДВН2 этап'!BD$1184</f>
        <v>24</v>
      </c>
      <c r="L1236" s="33">
        <f>M1236+N1236+O1236+P1236</f>
        <v>2382.5912000000003</v>
      </c>
      <c r="M1236" s="33">
        <f>'[2]ДВН2 этап'!EY$1184</f>
        <v>70.814880000000002</v>
      </c>
      <c r="N1236" s="33">
        <f>'[2]ДВН2 этап'!HG$1184</f>
        <v>1164.8645600000002</v>
      </c>
      <c r="O1236" s="33">
        <f>'[2]ДВН2 этап'!JO$1184</f>
        <v>987.38200000000006</v>
      </c>
      <c r="P1236" s="33">
        <f>'[2]ДВН2 этап'!NA$1184</f>
        <v>159.52975999999998</v>
      </c>
      <c r="Q1236" s="20">
        <f t="shared" si="351"/>
        <v>0</v>
      </c>
      <c r="R1236" s="20">
        <f t="shared" si="354"/>
        <v>0</v>
      </c>
    </row>
    <row r="1237" spans="2:18" s="21" customFormat="1" ht="15" customHeight="1" x14ac:dyDescent="0.25">
      <c r="B1237" s="61"/>
      <c r="C1237" s="28" t="s">
        <v>52</v>
      </c>
      <c r="D1237" s="29" t="s">
        <v>33</v>
      </c>
      <c r="E1237" s="62">
        <f>'[2]1 этап угл.дисп.'!BG$181</f>
        <v>2462</v>
      </c>
      <c r="F1237" s="33">
        <f>'[2]1 этап угл.дисп.'!NB$181</f>
        <v>4294.072680000002</v>
      </c>
      <c r="G1237" s="57">
        <f>H1237+I1237+J1237+K1237</f>
        <v>2462</v>
      </c>
      <c r="H1237" s="48">
        <f>'[2]1 этап угл.дисп.'!N$181</f>
        <v>337</v>
      </c>
      <c r="I1237" s="48">
        <f>'[2]1 этап угл.дисп.'!Z$181</f>
        <v>1015</v>
      </c>
      <c r="J1237" s="48">
        <f>'[2]1 этап угл.дисп.'!AL$181</f>
        <v>941</v>
      </c>
      <c r="K1237" s="48">
        <f>'[2]1 этап угл.дисп.'!BD$181</f>
        <v>169</v>
      </c>
      <c r="L1237" s="58">
        <f>M1237+N1237+O1237+P1237</f>
        <v>4294.0726800000011</v>
      </c>
      <c r="M1237" s="33">
        <f>'[2]1 этап угл.дисп.'!EI$181</f>
        <v>587.77518000000009</v>
      </c>
      <c r="N1237" s="33">
        <f>'[2]1 этап угл.дисп.'!GQ$181</f>
        <v>1770.3021000000003</v>
      </c>
      <c r="O1237" s="33">
        <f>'[2]1 этап угл.дисп.'!IY$181</f>
        <v>1641.2357400000005</v>
      </c>
      <c r="P1237" s="33">
        <f>'[2]1 этап угл.дисп.'!MK$181</f>
        <v>294.75966000000011</v>
      </c>
      <c r="Q1237" s="20">
        <f t="shared" si="351"/>
        <v>0</v>
      </c>
      <c r="R1237" s="20">
        <f t="shared" si="354"/>
        <v>0</v>
      </c>
    </row>
    <row r="1238" spans="2:18" s="21" customFormat="1" ht="15" customHeight="1" x14ac:dyDescent="0.25">
      <c r="B1238" s="61"/>
      <c r="C1238" s="28" t="s">
        <v>53</v>
      </c>
      <c r="D1238" s="29" t="s">
        <v>33</v>
      </c>
      <c r="E1238" s="62">
        <f>'[2]2 этап угл.дисп.'!U$174</f>
        <v>93</v>
      </c>
      <c r="F1238" s="33">
        <f>'[2]2 этап угл.дисп.'!DV$174</f>
        <v>561.4571820000001</v>
      </c>
      <c r="G1238" s="48">
        <f>H1238+I1238+J1238+K1238</f>
        <v>93</v>
      </c>
      <c r="H1238" s="48">
        <f>'[2]2 этап угл.дисп.'!F$174</f>
        <v>2</v>
      </c>
      <c r="I1238" s="48">
        <f>'[2]2 этап угл.дисп.'!J$174</f>
        <v>48</v>
      </c>
      <c r="J1238" s="48">
        <f>'[2]2 этап угл.дисп.'!N$174</f>
        <v>43</v>
      </c>
      <c r="K1238" s="48">
        <f>'[2]2 этап угл.дисп.'!T$174</f>
        <v>0</v>
      </c>
      <c r="L1238" s="33">
        <f>M1238+N1238+O1238+P1238</f>
        <v>561.4571820000001</v>
      </c>
      <c r="M1238" s="33">
        <f>'[2]2 этап угл.дисп.'!AY$174</f>
        <v>12.074348000000001</v>
      </c>
      <c r="N1238" s="33">
        <f>'[2]2 этап угл.дисп.'!BS$174</f>
        <v>289.78435200000001</v>
      </c>
      <c r="O1238" s="33">
        <f>'[2]2 этап угл.дисп.'!CM$174</f>
        <v>259.59848200000005</v>
      </c>
      <c r="P1238" s="33">
        <f>'[2]2 этап угл.дисп.'!DQ$174</f>
        <v>0</v>
      </c>
      <c r="Q1238" s="20">
        <f t="shared" si="351"/>
        <v>0</v>
      </c>
      <c r="R1238" s="20">
        <f t="shared" si="354"/>
        <v>0</v>
      </c>
    </row>
    <row r="1239" spans="2:18" s="21" customFormat="1" ht="42" customHeight="1" x14ac:dyDescent="0.25">
      <c r="B1239" s="61"/>
      <c r="C1239" s="59" t="s">
        <v>7</v>
      </c>
      <c r="D1239" s="59"/>
      <c r="E1239" s="60">
        <f>E1147+E1176+E1177+E1178+E1183+E1203+E1228+E1233+E1234+E1235+E1236+E1173+E1237+E1238</f>
        <v>169914</v>
      </c>
      <c r="F1239" s="60">
        <f t="shared" ref="F1239:P1239" si="356">F1147+F1176+F1177+F1178+F1183+F1203+F1228+F1233+F1234+F1235+F1236+F1173+F1237+F1238</f>
        <v>296766.39730374026</v>
      </c>
      <c r="G1239" s="60">
        <f t="shared" si="356"/>
        <v>169914</v>
      </c>
      <c r="H1239" s="60">
        <f t="shared" si="356"/>
        <v>35845</v>
      </c>
      <c r="I1239" s="60">
        <f t="shared" si="356"/>
        <v>44818</v>
      </c>
      <c r="J1239" s="60">
        <f t="shared" si="356"/>
        <v>41507</v>
      </c>
      <c r="K1239" s="60">
        <f t="shared" si="356"/>
        <v>47744</v>
      </c>
      <c r="L1239" s="60">
        <f t="shared" si="356"/>
        <v>296766.3973037402</v>
      </c>
      <c r="M1239" s="60">
        <f t="shared" si="356"/>
        <v>56952.645327649057</v>
      </c>
      <c r="N1239" s="60">
        <f t="shared" si="356"/>
        <v>86843.763426422287</v>
      </c>
      <c r="O1239" s="60">
        <f t="shared" si="356"/>
        <v>81260.429838973272</v>
      </c>
      <c r="P1239" s="60">
        <f t="shared" si="356"/>
        <v>71709.558710695666</v>
      </c>
      <c r="Q1239" s="20">
        <f t="shared" si="351"/>
        <v>0</v>
      </c>
      <c r="R1239" s="20">
        <f t="shared" si="354"/>
        <v>0</v>
      </c>
    </row>
    <row r="1240" spans="2:18" s="21" customFormat="1" ht="29.25" customHeight="1" x14ac:dyDescent="0.25">
      <c r="B1240" s="61" t="s">
        <v>104</v>
      </c>
      <c r="C1240" s="28" t="s">
        <v>13</v>
      </c>
      <c r="D1240" s="29" t="s">
        <v>14</v>
      </c>
      <c r="E1240" s="62">
        <f>E1241+E1242+E1243+E1244+E1245+E1246+E1248+E1249+E1250+E1251+E1252+E1253+E1254+E1255+E1256+E1257+E1258+E1259+E1260+E1261+E1262+E1263</f>
        <v>39692</v>
      </c>
      <c r="F1240" s="62">
        <f t="shared" ref="F1240:P1240" si="357">F1241+F1242+F1243+F1244+F1245+F1246+F1248+F1249+F1250+F1251+F1252+F1253+F1254+F1255+F1256+F1257+F1258+F1259+F1260+F1261+F1262+F1263</f>
        <v>90512.95145239876</v>
      </c>
      <c r="G1240" s="62">
        <f t="shared" si="357"/>
        <v>39692</v>
      </c>
      <c r="H1240" s="62">
        <f t="shared" si="357"/>
        <v>7667</v>
      </c>
      <c r="I1240" s="62">
        <f t="shared" si="357"/>
        <v>9596</v>
      </c>
      <c r="J1240" s="62">
        <f t="shared" si="357"/>
        <v>6807</v>
      </c>
      <c r="K1240" s="62">
        <f t="shared" si="357"/>
        <v>15622</v>
      </c>
      <c r="L1240" s="62">
        <f t="shared" si="357"/>
        <v>90512.95145239876</v>
      </c>
      <c r="M1240" s="62">
        <f t="shared" si="357"/>
        <v>17599.922322556176</v>
      </c>
      <c r="N1240" s="62">
        <f t="shared" si="357"/>
        <v>22112.170991013136</v>
      </c>
      <c r="O1240" s="62">
        <f t="shared" si="357"/>
        <v>15803.7339745387</v>
      </c>
      <c r="P1240" s="62">
        <f t="shared" si="357"/>
        <v>34997.124164290748</v>
      </c>
      <c r="Q1240" s="20">
        <f t="shared" si="351"/>
        <v>0</v>
      </c>
      <c r="R1240" s="20">
        <f t="shared" si="354"/>
        <v>0</v>
      </c>
    </row>
    <row r="1241" spans="2:18" s="21" customFormat="1" ht="15" customHeight="1" x14ac:dyDescent="0.25">
      <c r="B1241" s="61"/>
      <c r="C1241" s="22" t="s">
        <v>27</v>
      </c>
      <c r="D1241" s="23" t="s">
        <v>14</v>
      </c>
      <c r="E1241" s="64">
        <f>'[1]заб.без.стом.'!W$284</f>
        <v>1134</v>
      </c>
      <c r="F1241" s="46">
        <f>'[1]заб.без.стом.'!EU$284</f>
        <v>2979.566628386804</v>
      </c>
      <c r="G1241" s="47">
        <f>SUM(H1241:K1241)</f>
        <v>1134</v>
      </c>
      <c r="H1241" s="47">
        <f>'[1]заб.без.стом.'!G$284</f>
        <v>245</v>
      </c>
      <c r="I1241" s="47">
        <f>'[1]заб.без.стом.'!K$284</f>
        <v>262</v>
      </c>
      <c r="J1241" s="47">
        <f>'[1]заб.без.стом.'!O$284</f>
        <v>161</v>
      </c>
      <c r="K1241" s="47">
        <f>'[1]заб.без.стом.'!V$284</f>
        <v>466</v>
      </c>
      <c r="L1241" s="46">
        <f>SUM(M1241:P1241)</f>
        <v>2979.566628386804</v>
      </c>
      <c r="M1241" s="46">
        <f>'[1]заб.без.стом.'!BS$284</f>
        <v>643.73353082430947</v>
      </c>
      <c r="N1241" s="46">
        <f>'[1]заб.без.стом.'!CM$284</f>
        <v>688.40075541211877</v>
      </c>
      <c r="O1241" s="46">
        <f>'[1]заб.без.стом.'!DG$284</f>
        <v>423.02489168454622</v>
      </c>
      <c r="P1241" s="46">
        <f>'[1]заб.без.стом.'!EP$284</f>
        <v>1224.4074504658295</v>
      </c>
      <c r="Q1241" s="20">
        <f t="shared" si="351"/>
        <v>0</v>
      </c>
      <c r="R1241" s="20">
        <f t="shared" si="354"/>
        <v>0</v>
      </c>
    </row>
    <row r="1242" spans="2:18" s="21" customFormat="1" ht="15" customHeight="1" x14ac:dyDescent="0.25">
      <c r="B1242" s="61"/>
      <c r="C1242" s="22" t="s">
        <v>16</v>
      </c>
      <c r="D1242" s="23" t="s">
        <v>14</v>
      </c>
      <c r="E1242" s="64">
        <f>'[1]заб.без.стом.'!W$285</f>
        <v>18587</v>
      </c>
      <c r="F1242" s="46">
        <f>'[1]заб.без.стом.'!EU$285</f>
        <v>38036.541841913138</v>
      </c>
      <c r="G1242" s="47">
        <f t="shared" ref="G1242:G1263" si="358">SUM(H1242:K1242)</f>
        <v>18587</v>
      </c>
      <c r="H1242" s="47">
        <f>'[1]заб.без.стом.'!G$285</f>
        <v>3449</v>
      </c>
      <c r="I1242" s="47">
        <f>'[1]заб.без.стом.'!K$285</f>
        <v>4627</v>
      </c>
      <c r="J1242" s="47">
        <f>'[1]заб.без.стом.'!O$285</f>
        <v>3706</v>
      </c>
      <c r="K1242" s="47">
        <f>'[1]заб.без.стом.'!V$285</f>
        <v>6805</v>
      </c>
      <c r="L1242" s="46">
        <f t="shared" ref="L1242:L1263" si="359">SUM(M1242:P1242)</f>
        <v>38036.541841913138</v>
      </c>
      <c r="M1242" s="46">
        <f>'[1]заб.без.стом.'!BS$285</f>
        <v>7058.0530915563795</v>
      </c>
      <c r="N1242" s="46">
        <f>'[1]заб.без.стом.'!CM$285</f>
        <v>9468.7189488638342</v>
      </c>
      <c r="O1242" s="46">
        <f>'[1]заб.без.стом.'!DG$285</f>
        <v>7583.9793439570713</v>
      </c>
      <c r="P1242" s="46">
        <f>'[1]заб.без.стом.'!EP$285</f>
        <v>13925.790457535853</v>
      </c>
      <c r="Q1242" s="20">
        <f t="shared" si="351"/>
        <v>0</v>
      </c>
      <c r="R1242" s="20">
        <f t="shared" si="354"/>
        <v>0</v>
      </c>
    </row>
    <row r="1243" spans="2:18" s="21" customFormat="1" ht="15" customHeight="1" x14ac:dyDescent="0.25">
      <c r="B1243" s="61"/>
      <c r="C1243" s="22" t="s">
        <v>21</v>
      </c>
      <c r="D1243" s="23" t="s">
        <v>14</v>
      </c>
      <c r="E1243" s="64">
        <f>'[1]заб.без.стом.'!W$287</f>
        <v>479</v>
      </c>
      <c r="F1243" s="46">
        <f>'[1]заб.без.стом.'!EU$287</f>
        <v>1875.745525747679</v>
      </c>
      <c r="G1243" s="47">
        <f t="shared" si="358"/>
        <v>479</v>
      </c>
      <c r="H1243" s="47">
        <f>'[1]заб.без.стом.'!G$287</f>
        <v>118</v>
      </c>
      <c r="I1243" s="47">
        <f>'[1]заб.без.стом.'!K$287</f>
        <v>139</v>
      </c>
      <c r="J1243" s="47">
        <f>'[1]заб.без.стом.'!O$287</f>
        <v>63</v>
      </c>
      <c r="K1243" s="47">
        <f>'[1]заб.без.стом.'!V$287</f>
        <v>159</v>
      </c>
      <c r="L1243" s="46">
        <f t="shared" si="359"/>
        <v>1875.7455257476793</v>
      </c>
      <c r="M1243" s="46">
        <f>'[1]заб.без.стом.'!BS$287</f>
        <v>462.08344893157857</v>
      </c>
      <c r="N1243" s="46">
        <f>'[1]заб.без.стом.'!CM$287</f>
        <v>544.31863899567315</v>
      </c>
      <c r="O1243" s="46">
        <f>'[1]заб.без.стом.'!DG$287</f>
        <v>246.70557019228349</v>
      </c>
      <c r="P1243" s="46">
        <f>'[1]заб.без.стом.'!EP$287</f>
        <v>622.63786762814402</v>
      </c>
      <c r="Q1243" s="20">
        <f t="shared" si="351"/>
        <v>0</v>
      </c>
      <c r="R1243" s="20">
        <f t="shared" si="354"/>
        <v>0</v>
      </c>
    </row>
    <row r="1244" spans="2:18" s="21" customFormat="1" ht="15" customHeight="1" x14ac:dyDescent="0.25">
      <c r="B1244" s="61"/>
      <c r="C1244" s="22" t="s">
        <v>28</v>
      </c>
      <c r="D1244" s="23" t="s">
        <v>14</v>
      </c>
      <c r="E1244" s="64">
        <f>'[1]заб.без.стом.'!W$288</f>
        <v>1742</v>
      </c>
      <c r="F1244" s="46">
        <f>'[1]заб.без.стом.'!EU$288</f>
        <v>6689.5737529742537</v>
      </c>
      <c r="G1244" s="47">
        <f t="shared" si="358"/>
        <v>1742</v>
      </c>
      <c r="H1244" s="47">
        <f>'[1]заб.без.стом.'!G$288</f>
        <v>347</v>
      </c>
      <c r="I1244" s="47">
        <f>'[1]заб.без.стом.'!K$288</f>
        <v>545</v>
      </c>
      <c r="J1244" s="47">
        <f>'[1]заб.без.стом.'!O$288</f>
        <v>553</v>
      </c>
      <c r="K1244" s="47">
        <f>'[1]заб.без.стом.'!V$288</f>
        <v>297</v>
      </c>
      <c r="L1244" s="46">
        <f t="shared" si="359"/>
        <v>6689.5737529742546</v>
      </c>
      <c r="M1244" s="46">
        <f>'[1]заб.без.стом.'!BS$288</f>
        <v>1332.5385145132414</v>
      </c>
      <c r="N1244" s="46">
        <f>'[1]заб.без.стом.'!CM$288</f>
        <v>2092.8919031980304</v>
      </c>
      <c r="O1244" s="46">
        <f>'[1]заб.без.стом.'!DG$288</f>
        <v>2123.6132522357993</v>
      </c>
      <c r="P1244" s="46">
        <f>'[1]заб.без.стом.'!EP$288</f>
        <v>1140.5300830271833</v>
      </c>
      <c r="Q1244" s="20">
        <f t="shared" si="351"/>
        <v>0</v>
      </c>
      <c r="R1244" s="20">
        <f t="shared" si="354"/>
        <v>0</v>
      </c>
    </row>
    <row r="1245" spans="2:18" s="21" customFormat="1" ht="15" customHeight="1" x14ac:dyDescent="0.25">
      <c r="B1245" s="61"/>
      <c r="C1245" s="22" t="s">
        <v>23</v>
      </c>
      <c r="D1245" s="23" t="s">
        <v>14</v>
      </c>
      <c r="E1245" s="64">
        <f>'[1]заб.без.стом.'!W$289</f>
        <v>1587</v>
      </c>
      <c r="F1245" s="46">
        <f>'[1]заб.без.стом.'!EU$289</f>
        <v>4089.6280050492264</v>
      </c>
      <c r="G1245" s="47">
        <f t="shared" si="358"/>
        <v>1587</v>
      </c>
      <c r="H1245" s="47">
        <f>'[1]заб.без.стом.'!G$289</f>
        <v>199</v>
      </c>
      <c r="I1245" s="47">
        <f>'[1]заб.без.стом.'!K$289</f>
        <v>199</v>
      </c>
      <c r="J1245" s="47">
        <f>'[1]заб.без.стом.'!O$289</f>
        <v>28</v>
      </c>
      <c r="K1245" s="47">
        <f>'[1]заб.без.стом.'!V$289</f>
        <v>1161</v>
      </c>
      <c r="L1245" s="46">
        <f t="shared" si="359"/>
        <v>4089.628005049226</v>
      </c>
      <c r="M1245" s="46">
        <f>'[1]заб.без.стом.'!BS$289</f>
        <v>512.81409767157902</v>
      </c>
      <c r="N1245" s="46">
        <f>'[1]заб.без.стом.'!CM$289</f>
        <v>512.81409767157902</v>
      </c>
      <c r="O1245" s="46">
        <f>'[1]заб.без.стом.'!DG$289</f>
        <v>72.154747411076457</v>
      </c>
      <c r="P1245" s="46">
        <f>'[1]заб.без.стом.'!EP$289</f>
        <v>2991.8450622949917</v>
      </c>
      <c r="Q1245" s="20">
        <f t="shared" si="351"/>
        <v>0</v>
      </c>
      <c r="R1245" s="20">
        <f t="shared" si="354"/>
        <v>0</v>
      </c>
    </row>
    <row r="1246" spans="2:18" s="21" customFormat="1" ht="30" customHeight="1" x14ac:dyDescent="0.25">
      <c r="B1246" s="61"/>
      <c r="C1246" s="22" t="s">
        <v>18</v>
      </c>
      <c r="D1246" s="23" t="s">
        <v>14</v>
      </c>
      <c r="E1246" s="64">
        <f>'[1]заб.без.стом.'!W$290</f>
        <v>832</v>
      </c>
      <c r="F1246" s="46">
        <f>'[1]заб.без.стом.'!EU$290</f>
        <v>2207.0863913976327</v>
      </c>
      <c r="G1246" s="47">
        <f t="shared" si="358"/>
        <v>832</v>
      </c>
      <c r="H1246" s="47">
        <f>'[1]заб.без.стом.'!G$290</f>
        <v>407</v>
      </c>
      <c r="I1246" s="47">
        <f>'[1]заб.без.стом.'!K$290</f>
        <v>242</v>
      </c>
      <c r="J1246" s="47">
        <f>'[1]заб.без.стом.'!O$290</f>
        <v>153</v>
      </c>
      <c r="K1246" s="47">
        <f>'[1]заб.без.стом.'!V$290</f>
        <v>30</v>
      </c>
      <c r="L1246" s="46">
        <f t="shared" si="359"/>
        <v>2207.0863913976327</v>
      </c>
      <c r="M1246" s="46">
        <f>'[1]заб.без.стом.'!BS$290</f>
        <v>1079.668463099563</v>
      </c>
      <c r="N1246" s="46">
        <f>'[1]заб.без.стом.'!CM$290</f>
        <v>641.96503211325376</v>
      </c>
      <c r="O1246" s="46">
        <f>'[1]заб.без.стом.'!DG$290</f>
        <v>405.87045418730509</v>
      </c>
      <c r="P1246" s="46">
        <f>'[1]заб.без.стом.'!EP$290</f>
        <v>79.582441997510799</v>
      </c>
      <c r="Q1246" s="20">
        <f t="shared" si="351"/>
        <v>0</v>
      </c>
      <c r="R1246" s="20">
        <f t="shared" si="354"/>
        <v>0</v>
      </c>
    </row>
    <row r="1247" spans="2:18" s="21" customFormat="1" ht="33" customHeight="1" x14ac:dyDescent="0.25">
      <c r="B1247" s="61"/>
      <c r="C1247" s="22" t="s">
        <v>19</v>
      </c>
      <c r="D1247" s="23" t="s">
        <v>14</v>
      </c>
      <c r="E1247" s="64">
        <f>223+223</f>
        <v>446</v>
      </c>
      <c r="F1247" s="46">
        <v>1117.6417799999999</v>
      </c>
      <c r="G1247" s="47">
        <f t="shared" si="358"/>
        <v>446</v>
      </c>
      <c r="H1247" s="47"/>
      <c r="I1247" s="47">
        <v>223</v>
      </c>
      <c r="J1247" s="47"/>
      <c r="K1247" s="47">
        <v>223</v>
      </c>
      <c r="L1247" s="52">
        <f t="shared" si="359"/>
        <v>1117.6417799999999</v>
      </c>
      <c r="M1247" s="46"/>
      <c r="N1247" s="46">
        <v>558.82088999999996</v>
      </c>
      <c r="O1247" s="46"/>
      <c r="P1247" s="46">
        <v>558.82088999999996</v>
      </c>
      <c r="Q1247" s="20">
        <f t="shared" si="351"/>
        <v>0</v>
      </c>
      <c r="R1247" s="20">
        <f t="shared" si="354"/>
        <v>0</v>
      </c>
    </row>
    <row r="1248" spans="2:18" s="21" customFormat="1" ht="15" customHeight="1" x14ac:dyDescent="0.25">
      <c r="B1248" s="61"/>
      <c r="C1248" s="22" t="s">
        <v>20</v>
      </c>
      <c r="D1248" s="23" t="s">
        <v>14</v>
      </c>
      <c r="E1248" s="64">
        <f>'[1]заб.без.стом.'!W$291</f>
        <v>2176</v>
      </c>
      <c r="F1248" s="46">
        <f>'[1]заб.без.стом.'!EU$291</f>
        <v>5167.6542907742387</v>
      </c>
      <c r="G1248" s="47">
        <f t="shared" si="358"/>
        <v>2176</v>
      </c>
      <c r="H1248" s="47">
        <f>'[1]заб.без.стом.'!G$291</f>
        <v>243</v>
      </c>
      <c r="I1248" s="47">
        <f>'[1]заб.без.стом.'!K$291</f>
        <v>567</v>
      </c>
      <c r="J1248" s="47">
        <f>'[1]заб.без.стом.'!O$291</f>
        <v>359</v>
      </c>
      <c r="K1248" s="47">
        <f>'[1]заб.без.стом.'!V$291</f>
        <v>1007</v>
      </c>
      <c r="L1248" s="46">
        <f t="shared" si="359"/>
        <v>5167.6542907742378</v>
      </c>
      <c r="M1248" s="46">
        <f>'[1]заб.без.стом.'!BS$291</f>
        <v>577.08639368480692</v>
      </c>
      <c r="N1248" s="46">
        <f>'[1]заб.без.стом.'!CM$291</f>
        <v>1346.5349185978828</v>
      </c>
      <c r="O1248" s="46">
        <f>'[1]заб.без.стом.'!DG$291</f>
        <v>852.56796433269812</v>
      </c>
      <c r="P1248" s="46">
        <f>'[1]заб.без.стом.'!EP$291</f>
        <v>2391.46501415885</v>
      </c>
      <c r="Q1248" s="20">
        <f t="shared" si="351"/>
        <v>0</v>
      </c>
      <c r="R1248" s="20">
        <f t="shared" si="354"/>
        <v>0</v>
      </c>
    </row>
    <row r="1249" spans="2:18" s="21" customFormat="1" ht="15" customHeight="1" x14ac:dyDescent="0.25">
      <c r="B1249" s="61"/>
      <c r="C1249" s="22" t="s">
        <v>90</v>
      </c>
      <c r="D1249" s="23" t="s">
        <v>14</v>
      </c>
      <c r="E1249" s="64">
        <f>'[1]заб.без.стом.'!W$292</f>
        <v>753</v>
      </c>
      <c r="F1249" s="46">
        <f>'[1]заб.без.стом.'!EU$292</f>
        <v>1255.5835563150131</v>
      </c>
      <c r="G1249" s="47">
        <f t="shared" si="358"/>
        <v>753</v>
      </c>
      <c r="H1249" s="47">
        <f>'[1]заб.без.стом.'!G$292</f>
        <v>205</v>
      </c>
      <c r="I1249" s="47">
        <f>'[1]заб.без.стом.'!K$292</f>
        <v>185</v>
      </c>
      <c r="J1249" s="47">
        <f>'[1]заб.без.стом.'!O$292</f>
        <v>3</v>
      </c>
      <c r="K1249" s="47">
        <f>'[1]заб.без.стом.'!V$292</f>
        <v>360</v>
      </c>
      <c r="L1249" s="46">
        <f t="shared" si="359"/>
        <v>1255.5835563150131</v>
      </c>
      <c r="M1249" s="46">
        <f>'[1]заб.без.стом.'!BS$292</f>
        <v>341.82553657978451</v>
      </c>
      <c r="N1249" s="46">
        <f>'[1]заб.без.стом.'!CM$292</f>
        <v>308.47670374273235</v>
      </c>
      <c r="O1249" s="46">
        <f>'[1]заб.без.стом.'!DG$292</f>
        <v>5.0023249255578222</v>
      </c>
      <c r="P1249" s="46">
        <f>'[1]заб.без.стом.'!EP$292</f>
        <v>600.2789910669386</v>
      </c>
      <c r="Q1249" s="20">
        <f t="shared" si="351"/>
        <v>0</v>
      </c>
      <c r="R1249" s="20">
        <f t="shared" si="354"/>
        <v>0</v>
      </c>
    </row>
    <row r="1250" spans="2:18" s="21" customFormat="1" ht="15" customHeight="1" x14ac:dyDescent="0.25">
      <c r="B1250" s="61"/>
      <c r="C1250" s="22" t="s">
        <v>17</v>
      </c>
      <c r="D1250" s="23" t="s">
        <v>14</v>
      </c>
      <c r="E1250" s="64">
        <f>'[1]заб.без.стом.'!W$293</f>
        <v>3211</v>
      </c>
      <c r="F1250" s="46">
        <f>'[1]заб.без.стом.'!EU$293</f>
        <v>6571.0085465316133</v>
      </c>
      <c r="G1250" s="47">
        <f t="shared" si="358"/>
        <v>3211</v>
      </c>
      <c r="H1250" s="47">
        <f>'[1]заб.без.стом.'!G$293</f>
        <v>565</v>
      </c>
      <c r="I1250" s="47">
        <f>'[1]заб.без.стом.'!K$293</f>
        <v>592</v>
      </c>
      <c r="J1250" s="47">
        <f>'[1]заб.без.стом.'!O$293</f>
        <v>91</v>
      </c>
      <c r="K1250" s="47">
        <f>'[1]заб.без.стом.'!V$293</f>
        <v>1963</v>
      </c>
      <c r="L1250" s="46">
        <f t="shared" si="359"/>
        <v>6571.0085465316133</v>
      </c>
      <c r="M1250" s="46">
        <f>'[1]заб.без.стом.'!BS$293</f>
        <v>1156.2191930209785</v>
      </c>
      <c r="N1250" s="46">
        <f>'[1]заб.без.стом.'!CM$293</f>
        <v>1211.4721456078216</v>
      </c>
      <c r="O1250" s="46">
        <f>'[1]заб.без.стом.'!DG$293</f>
        <v>186.22291427417528</v>
      </c>
      <c r="P1250" s="46">
        <f>'[1]заб.без.стом.'!EP$293</f>
        <v>4017.0942936286383</v>
      </c>
      <c r="Q1250" s="20">
        <f t="shared" si="351"/>
        <v>0</v>
      </c>
      <c r="R1250" s="20">
        <f t="shared" si="354"/>
        <v>0</v>
      </c>
    </row>
    <row r="1251" spans="2:18" s="21" customFormat="1" ht="15" customHeight="1" x14ac:dyDescent="0.25">
      <c r="B1251" s="61"/>
      <c r="C1251" s="22" t="s">
        <v>76</v>
      </c>
      <c r="D1251" s="23" t="s">
        <v>14</v>
      </c>
      <c r="E1251" s="64">
        <f>'[1]заб.без.стом.'!W$294</f>
        <v>1775</v>
      </c>
      <c r="F1251" s="46">
        <f>'[1]заб.без.стом.'!EU$294</f>
        <v>3632.3700311721</v>
      </c>
      <c r="G1251" s="47">
        <f t="shared" si="358"/>
        <v>1775</v>
      </c>
      <c r="H1251" s="47">
        <f>'[1]заб.без.стом.'!G$294</f>
        <v>405</v>
      </c>
      <c r="I1251" s="47">
        <f>'[1]заб.без.стом.'!K$294</f>
        <v>427</v>
      </c>
      <c r="J1251" s="47">
        <f>'[1]заб.без.стом.'!O$294</f>
        <v>463</v>
      </c>
      <c r="K1251" s="47">
        <f>'[1]заб.без.стом.'!V$294</f>
        <v>480</v>
      </c>
      <c r="L1251" s="46">
        <f t="shared" si="359"/>
        <v>3632.3700311720995</v>
      </c>
      <c r="M1251" s="46">
        <f>'[1]заб.без.стом.'!BS$294</f>
        <v>828.79428880264811</v>
      </c>
      <c r="N1251" s="46">
        <f>'[1]заб.без.стом.'!CM$294</f>
        <v>873.81521313266853</v>
      </c>
      <c r="O1251" s="46">
        <f>'[1]заб.без.стом.'!DG$294</f>
        <v>947.48581658179285</v>
      </c>
      <c r="P1251" s="46">
        <f>'[1]заб.без.стом.'!EP$294</f>
        <v>982.27471265499048</v>
      </c>
      <c r="Q1251" s="20">
        <f t="shared" si="351"/>
        <v>0</v>
      </c>
      <c r="R1251" s="20">
        <f t="shared" si="354"/>
        <v>0</v>
      </c>
    </row>
    <row r="1252" spans="2:18" s="21" customFormat="1" ht="15" customHeight="1" x14ac:dyDescent="0.25">
      <c r="B1252" s="61"/>
      <c r="C1252" s="22" t="s">
        <v>91</v>
      </c>
      <c r="D1252" s="23" t="s">
        <v>14</v>
      </c>
      <c r="E1252" s="64">
        <f>'[1]заб.без.стом.'!W$295</f>
        <v>688</v>
      </c>
      <c r="F1252" s="46">
        <f>'[1]заб.без.стом.'!EU$295</f>
        <v>1407.9270881388197</v>
      </c>
      <c r="G1252" s="47">
        <f t="shared" si="358"/>
        <v>688</v>
      </c>
      <c r="H1252" s="47">
        <f>'[1]заб.без.стом.'!G$295</f>
        <v>130</v>
      </c>
      <c r="I1252" s="47">
        <f>'[1]заб.без.стом.'!K$295</f>
        <v>275</v>
      </c>
      <c r="J1252" s="47">
        <f>'[1]заб.без.стом.'!O$295</f>
        <v>149</v>
      </c>
      <c r="K1252" s="47">
        <f>'[1]заб.без.стом.'!V$295</f>
        <v>134</v>
      </c>
      <c r="L1252" s="46">
        <f t="shared" si="359"/>
        <v>1407.9270881388195</v>
      </c>
      <c r="M1252" s="46">
        <f>'[1]заб.без.стом.'!BS$295</f>
        <v>266.03273467739325</v>
      </c>
      <c r="N1252" s="46">
        <f>'[1]заб.без.стом.'!CM$295</f>
        <v>562.76155412525486</v>
      </c>
      <c r="O1252" s="46">
        <f>'[1]заб.без.стом.'!DG$295</f>
        <v>304.91444205332004</v>
      </c>
      <c r="P1252" s="46">
        <f>'[1]заб.без.стом.'!EP$295</f>
        <v>274.21835728285151</v>
      </c>
      <c r="Q1252" s="20">
        <f t="shared" si="351"/>
        <v>0</v>
      </c>
      <c r="R1252" s="20">
        <f t="shared" si="354"/>
        <v>0</v>
      </c>
    </row>
    <row r="1253" spans="2:18" s="21" customFormat="1" ht="15" customHeight="1" x14ac:dyDescent="0.25">
      <c r="B1253" s="61"/>
      <c r="C1253" s="22" t="s">
        <v>55</v>
      </c>
      <c r="D1253" s="23" t="s">
        <v>14</v>
      </c>
      <c r="E1253" s="64">
        <f>'[1]заб.без.стом.'!W$296</f>
        <v>636</v>
      </c>
      <c r="F1253" s="46">
        <f>'[1]заб.без.стом.'!EU$296</f>
        <v>1301.5139942678622</v>
      </c>
      <c r="G1253" s="47">
        <f t="shared" si="358"/>
        <v>636</v>
      </c>
      <c r="H1253" s="47">
        <f>'[1]заб.без.стом.'!G$296</f>
        <v>144</v>
      </c>
      <c r="I1253" s="47">
        <f>'[1]заб.без.стом.'!K$296</f>
        <v>129</v>
      </c>
      <c r="J1253" s="47">
        <f>'[1]заб.без.стом.'!O$296</f>
        <v>168</v>
      </c>
      <c r="K1253" s="47">
        <f>'[1]заб.без.стом.'!V$296</f>
        <v>195</v>
      </c>
      <c r="L1253" s="46">
        <f t="shared" si="359"/>
        <v>1301.5139942678625</v>
      </c>
      <c r="M1253" s="46">
        <f>'[1]заб.без.стом.'!BS$296</f>
        <v>294.68241379649714</v>
      </c>
      <c r="N1253" s="46">
        <f>'[1]заб.без.стом.'!CM$296</f>
        <v>263.98632902602867</v>
      </c>
      <c r="O1253" s="46">
        <f>'[1]заб.без.стом.'!DG$296</f>
        <v>343.79614942924673</v>
      </c>
      <c r="P1253" s="46">
        <f>'[1]заб.без.стом.'!EP$296</f>
        <v>399.04910201608988</v>
      </c>
      <c r="Q1253" s="20">
        <f t="shared" si="351"/>
        <v>0</v>
      </c>
      <c r="R1253" s="20">
        <f t="shared" si="354"/>
        <v>0</v>
      </c>
    </row>
    <row r="1254" spans="2:18" s="21" customFormat="1" ht="15" customHeight="1" x14ac:dyDescent="0.25">
      <c r="B1254" s="61"/>
      <c r="C1254" s="22" t="s">
        <v>26</v>
      </c>
      <c r="D1254" s="23" t="s">
        <v>14</v>
      </c>
      <c r="E1254" s="64">
        <f>'[1]заб.без.стом.'!W$297</f>
        <v>0</v>
      </c>
      <c r="F1254" s="46">
        <f>'[1]заб.без.стом.'!EU$297</f>
        <v>0</v>
      </c>
      <c r="G1254" s="47">
        <f t="shared" si="358"/>
        <v>0</v>
      </c>
      <c r="H1254" s="47">
        <f>'[1]заб.без.стом.'!G$297</f>
        <v>0</v>
      </c>
      <c r="I1254" s="47">
        <f>'[1]заб.без.стом.'!K$297</f>
        <v>0</v>
      </c>
      <c r="J1254" s="47">
        <f>'[1]заб.без.стом.'!O$297</f>
        <v>0</v>
      </c>
      <c r="K1254" s="47">
        <f>'[1]заб.без.стом.'!V$297</f>
        <v>0</v>
      </c>
      <c r="L1254" s="46">
        <f t="shared" si="359"/>
        <v>0</v>
      </c>
      <c r="M1254" s="46">
        <f>'[1]заб.без.стом.'!BS$297</f>
        <v>0</v>
      </c>
      <c r="N1254" s="46">
        <f>'[1]заб.без.стом.'!CM$297</f>
        <v>0</v>
      </c>
      <c r="O1254" s="46">
        <f>'[1]заб.без.стом.'!DG$297</f>
        <v>0</v>
      </c>
      <c r="P1254" s="46">
        <f>'[1]заб.без.стом.'!EP$297</f>
        <v>0</v>
      </c>
      <c r="Q1254" s="20">
        <f t="shared" si="351"/>
        <v>0</v>
      </c>
      <c r="R1254" s="20">
        <f t="shared" si="354"/>
        <v>0</v>
      </c>
    </row>
    <row r="1255" spans="2:18" s="21" customFormat="1" ht="15" customHeight="1" x14ac:dyDescent="0.25">
      <c r="B1255" s="61"/>
      <c r="C1255" s="22" t="s">
        <v>25</v>
      </c>
      <c r="D1255" s="23" t="s">
        <v>14</v>
      </c>
      <c r="E1255" s="64">
        <f>'[1]заб.без.стом.'!W$298</f>
        <v>1241</v>
      </c>
      <c r="F1255" s="46">
        <f>'[1]заб.без.стом.'!EU$298</f>
        <v>3135.2955720289174</v>
      </c>
      <c r="G1255" s="47">
        <f t="shared" si="358"/>
        <v>1241</v>
      </c>
      <c r="H1255" s="47">
        <f>'[1]заб.без.стом.'!G$298</f>
        <v>238</v>
      </c>
      <c r="I1255" s="47">
        <f>'[1]заб.без.стом.'!K$298</f>
        <v>266</v>
      </c>
      <c r="J1255" s="47">
        <f>'[1]заб.без.стом.'!O$298</f>
        <v>293</v>
      </c>
      <c r="K1255" s="47">
        <f>'[1]заб.без.стом.'!V$298</f>
        <v>444</v>
      </c>
      <c r="L1255" s="46">
        <f t="shared" si="359"/>
        <v>3135.2955720289178</v>
      </c>
      <c r="M1255" s="46">
        <f>'[1]заб.без.стом.'!BS$298</f>
        <v>601.28956175897054</v>
      </c>
      <c r="N1255" s="46">
        <f>'[1]заб.без.стом.'!CM$298</f>
        <v>672.02951020120236</v>
      </c>
      <c r="O1255" s="46">
        <f>'[1]заб.без.стом.'!DG$298</f>
        <v>740.24303191335446</v>
      </c>
      <c r="P1255" s="46">
        <f>'[1]заб.без.стом.'!EP$298</f>
        <v>1121.7334681553903</v>
      </c>
      <c r="Q1255" s="20">
        <f t="shared" si="351"/>
        <v>0</v>
      </c>
      <c r="R1255" s="20">
        <f t="shared" si="354"/>
        <v>0</v>
      </c>
    </row>
    <row r="1256" spans="2:18" s="21" customFormat="1" ht="15" customHeight="1" x14ac:dyDescent="0.25">
      <c r="B1256" s="61"/>
      <c r="C1256" s="22" t="s">
        <v>24</v>
      </c>
      <c r="D1256" s="23" t="s">
        <v>14</v>
      </c>
      <c r="E1256" s="64">
        <f>'[1]заб.без.стом.'!W$299</f>
        <v>1305</v>
      </c>
      <c r="F1256" s="46">
        <f>'[1]заб.без.стом.'!EU$299</f>
        <v>2604.6196373756752</v>
      </c>
      <c r="G1256" s="47">
        <f t="shared" si="358"/>
        <v>1305</v>
      </c>
      <c r="H1256" s="47">
        <f>'[1]заб.без.стом.'!G$299</f>
        <v>302</v>
      </c>
      <c r="I1256" s="47">
        <f>'[1]заб.без.стом.'!K$299</f>
        <v>367</v>
      </c>
      <c r="J1256" s="47">
        <f>'[1]заб.без.стом.'!O$299</f>
        <v>176</v>
      </c>
      <c r="K1256" s="47">
        <f>'[1]заб.без.стом.'!V$299</f>
        <v>460</v>
      </c>
      <c r="L1256" s="46">
        <f t="shared" si="359"/>
        <v>2604.6196373756752</v>
      </c>
      <c r="M1256" s="46">
        <f>'[1]заб.без.стом.'!BS$299</f>
        <v>602.75488926241678</v>
      </c>
      <c r="N1256" s="46">
        <f>'[1]заб.без.стом.'!CM$299</f>
        <v>732.48690185200974</v>
      </c>
      <c r="O1256" s="46">
        <f>'[1]заб.без.стом.'!DG$299</f>
        <v>351.27437255028264</v>
      </c>
      <c r="P1256" s="46">
        <f>'[1]заб.без.стом.'!EP$299</f>
        <v>918.10347371096589</v>
      </c>
      <c r="Q1256" s="20">
        <f t="shared" si="351"/>
        <v>0</v>
      </c>
      <c r="R1256" s="20">
        <f t="shared" si="354"/>
        <v>0</v>
      </c>
    </row>
    <row r="1257" spans="2:18" s="21" customFormat="1" ht="15" customHeight="1" x14ac:dyDescent="0.25">
      <c r="B1257" s="61"/>
      <c r="C1257" s="22" t="s">
        <v>96</v>
      </c>
      <c r="D1257" s="23" t="s">
        <v>14</v>
      </c>
      <c r="E1257" s="64">
        <f>'[1]заб.без.стом.'!W$300</f>
        <v>657</v>
      </c>
      <c r="F1257" s="46">
        <f>'[1]заб.без.стом.'!EU$300</f>
        <v>1344.4885129465181</v>
      </c>
      <c r="G1257" s="47">
        <f t="shared" si="358"/>
        <v>657</v>
      </c>
      <c r="H1257" s="47">
        <f>'[1]заб.без.стом.'!G$300</f>
        <v>116</v>
      </c>
      <c r="I1257" s="47">
        <f>'[1]заб.без.стом.'!K$300</f>
        <v>124</v>
      </c>
      <c r="J1257" s="47">
        <f>'[1]заб.без.стом.'!O$300</f>
        <v>157</v>
      </c>
      <c r="K1257" s="47">
        <f>'[1]заб.без.стом.'!V$300</f>
        <v>260</v>
      </c>
      <c r="L1257" s="46">
        <f t="shared" si="359"/>
        <v>1344.4885129465181</v>
      </c>
      <c r="M1257" s="46">
        <f>'[1]заб.без.стом.'!BS$300</f>
        <v>237.38305555828936</v>
      </c>
      <c r="N1257" s="46">
        <f>'[1]заб.без.стом.'!CM$300</f>
        <v>253.75430076920583</v>
      </c>
      <c r="O1257" s="46">
        <f>'[1]заб.без.стом.'!DG$300</f>
        <v>321.28568726423646</v>
      </c>
      <c r="P1257" s="46">
        <f>'[1]заб.без.стом.'!EP$300</f>
        <v>532.0654693547865</v>
      </c>
      <c r="Q1257" s="20">
        <f t="shared" si="351"/>
        <v>0</v>
      </c>
      <c r="R1257" s="20">
        <f t="shared" si="354"/>
        <v>0</v>
      </c>
    </row>
    <row r="1258" spans="2:18" s="21" customFormat="1" ht="15" customHeight="1" x14ac:dyDescent="0.25">
      <c r="B1258" s="61"/>
      <c r="C1258" s="22" t="s">
        <v>56</v>
      </c>
      <c r="D1258" s="23" t="s">
        <v>14</v>
      </c>
      <c r="E1258" s="64">
        <f>'[1]заб.без.стом.'!W$301</f>
        <v>426</v>
      </c>
      <c r="F1258" s="46">
        <f>'[1]заб.без.стом.'!EU$301</f>
        <v>871.76880748130407</v>
      </c>
      <c r="G1258" s="47">
        <f t="shared" si="358"/>
        <v>426</v>
      </c>
      <c r="H1258" s="47">
        <f>'[1]заб.без.стом.'!G$301</f>
        <v>16</v>
      </c>
      <c r="I1258" s="47">
        <f>'[1]заб.без.стом.'!K$301</f>
        <v>0</v>
      </c>
      <c r="J1258" s="47">
        <f>'[1]заб.без.стом.'!O$301</f>
        <v>0</v>
      </c>
      <c r="K1258" s="47">
        <f>'[1]заб.без.стом.'!V$301</f>
        <v>410</v>
      </c>
      <c r="L1258" s="46">
        <f t="shared" si="359"/>
        <v>871.76880748130407</v>
      </c>
      <c r="M1258" s="46">
        <f>'[1]заб.без.стом.'!BS$301</f>
        <v>32.742490421833018</v>
      </c>
      <c r="N1258" s="46">
        <f>'[1]заб.без.стом.'!CM$301</f>
        <v>0</v>
      </c>
      <c r="O1258" s="46">
        <f>'[1]заб.без.стом.'!DG$301</f>
        <v>0</v>
      </c>
      <c r="P1258" s="46">
        <f>'[1]заб.без.стом.'!EP$301</f>
        <v>839.02631705947101</v>
      </c>
      <c r="Q1258" s="20">
        <f t="shared" si="351"/>
        <v>0</v>
      </c>
      <c r="R1258" s="20">
        <f t="shared" si="354"/>
        <v>0</v>
      </c>
    </row>
    <row r="1259" spans="2:18" s="21" customFormat="1" ht="15" customHeight="1" x14ac:dyDescent="0.25">
      <c r="B1259" s="61"/>
      <c r="C1259" s="22" t="s">
        <v>94</v>
      </c>
      <c r="D1259" s="23" t="s">
        <v>14</v>
      </c>
      <c r="E1259" s="64">
        <f>'[1]заб.без.стом.'!W$302</f>
        <v>261</v>
      </c>
      <c r="F1259" s="46">
        <f>'[1]заб.без.стом.'!EU$302</f>
        <v>534.11187500615108</v>
      </c>
      <c r="G1259" s="47">
        <f t="shared" si="358"/>
        <v>261</v>
      </c>
      <c r="H1259" s="47">
        <f>'[1]заб.без.стом.'!G$302</f>
        <v>87</v>
      </c>
      <c r="I1259" s="47">
        <f>'[1]заб.без.стом.'!K$302</f>
        <v>77</v>
      </c>
      <c r="J1259" s="47">
        <f>'[1]заб.без.стом.'!O$302</f>
        <v>53</v>
      </c>
      <c r="K1259" s="47">
        <f>'[1]заб.без.стом.'!V$302</f>
        <v>44</v>
      </c>
      <c r="L1259" s="46">
        <f t="shared" si="359"/>
        <v>534.11187500615097</v>
      </c>
      <c r="M1259" s="46">
        <f>'[1]заб.без.стом.'!BS$302</f>
        <v>178.03729166871702</v>
      </c>
      <c r="N1259" s="46">
        <f>'[1]заб.без.стом.'!CM$302</f>
        <v>157.57323515507142</v>
      </c>
      <c r="O1259" s="46">
        <f>'[1]заб.без.стом.'!DG$302</f>
        <v>108.45949952232185</v>
      </c>
      <c r="P1259" s="46">
        <f>'[1]заб.без.стом.'!EP$302</f>
        <v>90.041848660040785</v>
      </c>
      <c r="Q1259" s="20">
        <f t="shared" si="351"/>
        <v>0</v>
      </c>
      <c r="R1259" s="20">
        <f t="shared" si="354"/>
        <v>0</v>
      </c>
    </row>
    <row r="1260" spans="2:18" s="21" customFormat="1" ht="15" customHeight="1" x14ac:dyDescent="0.25">
      <c r="B1260" s="61"/>
      <c r="C1260" s="22" t="s">
        <v>105</v>
      </c>
      <c r="D1260" s="23" t="s">
        <v>14</v>
      </c>
      <c r="E1260" s="64">
        <f>'[1]заб.без.стом.'!W$303</f>
        <v>240</v>
      </c>
      <c r="F1260" s="46">
        <f>'[1]заб.без.стом.'!EU$303</f>
        <v>491.13735632749524</v>
      </c>
      <c r="G1260" s="47">
        <f t="shared" si="358"/>
        <v>240</v>
      </c>
      <c r="H1260" s="47">
        <f>'[1]заб.без.стом.'!G$303</f>
        <v>50</v>
      </c>
      <c r="I1260" s="47">
        <f>'[1]заб.без.стом.'!K$303</f>
        <v>80</v>
      </c>
      <c r="J1260" s="47">
        <f>'[1]заб.без.стом.'!O$303</f>
        <v>9</v>
      </c>
      <c r="K1260" s="47">
        <f>'[1]заб.без.стом.'!V$303</f>
        <v>101</v>
      </c>
      <c r="L1260" s="46">
        <f t="shared" si="359"/>
        <v>491.13735632749524</v>
      </c>
      <c r="M1260" s="46">
        <f>'[1]заб.без.стом.'!BS$303</f>
        <v>102.32028256822818</v>
      </c>
      <c r="N1260" s="46">
        <f>'[1]заб.без.стом.'!CM$303</f>
        <v>163.71245210916507</v>
      </c>
      <c r="O1260" s="46">
        <f>'[1]заб.без.стом.'!DG$303</f>
        <v>18.417650862281072</v>
      </c>
      <c r="P1260" s="46">
        <f>'[1]заб.без.стом.'!EP$303</f>
        <v>206.68697078782094</v>
      </c>
      <c r="Q1260" s="20">
        <f t="shared" si="351"/>
        <v>0</v>
      </c>
      <c r="R1260" s="20">
        <f t="shared" si="354"/>
        <v>0</v>
      </c>
    </row>
    <row r="1261" spans="2:18" s="21" customFormat="1" ht="15" customHeight="1" x14ac:dyDescent="0.25">
      <c r="B1261" s="61"/>
      <c r="C1261" s="22" t="s">
        <v>95</v>
      </c>
      <c r="D1261" s="23" t="s">
        <v>14</v>
      </c>
      <c r="E1261" s="64">
        <f>'[1]заб.без.стом.'!W$304</f>
        <v>0</v>
      </c>
      <c r="F1261" s="46">
        <f>'[1]заб.без.стом.'!EU$304</f>
        <v>0</v>
      </c>
      <c r="G1261" s="47">
        <f t="shared" si="358"/>
        <v>0</v>
      </c>
      <c r="H1261" s="47">
        <f>'[1]заб.без.стом.'!G$304</f>
        <v>0</v>
      </c>
      <c r="I1261" s="47">
        <f>'[1]заб.без.стом.'!K$304</f>
        <v>0</v>
      </c>
      <c r="J1261" s="47">
        <f>'[1]заб.без.стом.'!O$304</f>
        <v>0</v>
      </c>
      <c r="K1261" s="47">
        <f>'[1]заб.без.стом.'!V$304</f>
        <v>0</v>
      </c>
      <c r="L1261" s="46">
        <f t="shared" si="359"/>
        <v>0</v>
      </c>
      <c r="M1261" s="46">
        <f>'[1]заб.без.стом.'!BS$304</f>
        <v>0</v>
      </c>
      <c r="N1261" s="46">
        <f>'[1]заб.без.стом.'!CM$304</f>
        <v>0</v>
      </c>
      <c r="O1261" s="46">
        <f>'[1]заб.без.стом.'!DG$304</f>
        <v>0</v>
      </c>
      <c r="P1261" s="46">
        <f>'[1]заб.без.стом.'!EP$304</f>
        <v>0</v>
      </c>
      <c r="Q1261" s="20">
        <f t="shared" si="351"/>
        <v>0</v>
      </c>
      <c r="R1261" s="20">
        <f t="shared" si="354"/>
        <v>0</v>
      </c>
    </row>
    <row r="1262" spans="2:18" s="21" customFormat="1" ht="15" customHeight="1" x14ac:dyDescent="0.25">
      <c r="B1262" s="61"/>
      <c r="C1262" s="22" t="s">
        <v>89</v>
      </c>
      <c r="D1262" s="23" t="s">
        <v>14</v>
      </c>
      <c r="E1262" s="64">
        <f>'[1]заб.без.стом.'!W$305</f>
        <v>840</v>
      </c>
      <c r="F1262" s="46">
        <f>'[1]заб.без.стом.'!EU$305</f>
        <v>2207.0863913976327</v>
      </c>
      <c r="G1262" s="47">
        <f t="shared" si="358"/>
        <v>840</v>
      </c>
      <c r="H1262" s="47">
        <f>'[1]заб.без.стом.'!G$305</f>
        <v>171</v>
      </c>
      <c r="I1262" s="47">
        <f>'[1]заб.без.стом.'!K$305</f>
        <v>183</v>
      </c>
      <c r="J1262" s="47">
        <f>'[1]заб.без.стом.'!O$305</f>
        <v>43</v>
      </c>
      <c r="K1262" s="47">
        <f>'[1]заб.без.стом.'!V$305</f>
        <v>443</v>
      </c>
      <c r="L1262" s="46">
        <f t="shared" si="359"/>
        <v>2207.0863913976327</v>
      </c>
      <c r="M1262" s="46">
        <f>'[1]заб.без.стом.'!BS$305</f>
        <v>449.29972967737518</v>
      </c>
      <c r="N1262" s="46">
        <f>'[1]заб.без.стом.'!CM$305</f>
        <v>480.82953526876986</v>
      </c>
      <c r="O1262" s="46">
        <f>'[1]заб.без.стом.'!DG$305</f>
        <v>112.98180336916452</v>
      </c>
      <c r="P1262" s="46">
        <f>'[1]заб.без.стом.'!EP$305</f>
        <v>1163.975323082323</v>
      </c>
      <c r="Q1262" s="20">
        <f t="shared" si="351"/>
        <v>0</v>
      </c>
      <c r="R1262" s="20">
        <f t="shared" si="354"/>
        <v>0</v>
      </c>
    </row>
    <row r="1263" spans="2:18" s="21" customFormat="1" ht="15" customHeight="1" x14ac:dyDescent="0.25">
      <c r="B1263" s="61"/>
      <c r="C1263" s="22" t="s">
        <v>97</v>
      </c>
      <c r="D1263" s="23" t="s">
        <v>14</v>
      </c>
      <c r="E1263" s="64">
        <f>'[1]заб.без.стом.'!W$306</f>
        <v>1122</v>
      </c>
      <c r="F1263" s="46">
        <f>'[1]заб.без.стом.'!EU$306</f>
        <v>4110.2436471666761</v>
      </c>
      <c r="G1263" s="47">
        <f t="shared" si="358"/>
        <v>1122</v>
      </c>
      <c r="H1263" s="47">
        <f>'[1]заб.без.стом.'!G$306</f>
        <v>230</v>
      </c>
      <c r="I1263" s="47">
        <f>'[1]заб.без.стом.'!K$306</f>
        <v>310</v>
      </c>
      <c r="J1263" s="47">
        <f>'[1]заб.без.стом.'!O$306</f>
        <v>179</v>
      </c>
      <c r="K1263" s="47">
        <f>'[1]заб.без.стом.'!V$306</f>
        <v>403</v>
      </c>
      <c r="L1263" s="46">
        <f t="shared" si="359"/>
        <v>4110.243647166677</v>
      </c>
      <c r="M1263" s="46">
        <f>'[1]заб.без.стом.'!BS$306</f>
        <v>842.56331448158255</v>
      </c>
      <c r="N1263" s="46">
        <f>'[1]заб.без.стом.'!CM$306</f>
        <v>1135.6288151708286</v>
      </c>
      <c r="O1263" s="46">
        <f>'[1]заб.без.стом.'!DG$306</f>
        <v>655.7340577921882</v>
      </c>
      <c r="P1263" s="46">
        <f>'[1]заб.без.стом.'!EP$306</f>
        <v>1476.3174597220773</v>
      </c>
      <c r="Q1263" s="20">
        <f t="shared" si="351"/>
        <v>0</v>
      </c>
      <c r="R1263" s="20">
        <f t="shared" si="354"/>
        <v>0</v>
      </c>
    </row>
    <row r="1264" spans="2:18" s="21" customFormat="1" ht="15" customHeight="1" x14ac:dyDescent="0.25">
      <c r="B1264" s="61"/>
      <c r="C1264" s="28" t="s">
        <v>29</v>
      </c>
      <c r="D1264" s="29" t="s">
        <v>14</v>
      </c>
      <c r="E1264" s="62">
        <f>'[1]стом обр.'!W$44</f>
        <v>300</v>
      </c>
      <c r="F1264" s="33">
        <f>'[1]стом обр.'!FL$44</f>
        <v>584.85266153339194</v>
      </c>
      <c r="G1264" s="71">
        <f>H1264+I1264+J1264+K1264</f>
        <v>300</v>
      </c>
      <c r="H1264" s="48">
        <f>'[1]стом обр.'!G$44</f>
        <v>36</v>
      </c>
      <c r="I1264" s="48">
        <f>'[1]стом обр.'!K$44</f>
        <v>66</v>
      </c>
      <c r="J1264" s="48">
        <f>'[1]стом обр.'!O$44</f>
        <v>30</v>
      </c>
      <c r="K1264" s="48">
        <f>'[1]стом обр.'!V$44</f>
        <v>168</v>
      </c>
      <c r="L1264" s="33">
        <f t="shared" ref="L1264:L1274" si="360">M1264+N1264+O1264+P1264</f>
        <v>584.85266153339194</v>
      </c>
      <c r="M1264" s="33">
        <f>'[1]стом обр.'!CJ$44</f>
        <v>70.182319384007016</v>
      </c>
      <c r="N1264" s="33">
        <f>'[1]стом обр.'!DD$44</f>
        <v>128.66758553734624</v>
      </c>
      <c r="O1264" s="33">
        <f>'[1]стом обр.'!DX$44</f>
        <v>58.485266153339197</v>
      </c>
      <c r="P1264" s="33">
        <f>'[1]стом обр.'!FG$44</f>
        <v>327.51749045869951</v>
      </c>
      <c r="Q1264" s="20">
        <f t="shared" si="351"/>
        <v>0</v>
      </c>
      <c r="R1264" s="20">
        <f t="shared" si="354"/>
        <v>0</v>
      </c>
    </row>
    <row r="1265" spans="2:18" s="21" customFormat="1" ht="15" customHeight="1" x14ac:dyDescent="0.25">
      <c r="B1265" s="65"/>
      <c r="C1265" s="28" t="s">
        <v>30</v>
      </c>
      <c r="D1265" s="29" t="s">
        <v>31</v>
      </c>
      <c r="E1265" s="62"/>
      <c r="F1265" s="33"/>
      <c r="G1265" s="71">
        <f>SUBTOTAL(9,H1265:K1265)</f>
        <v>0</v>
      </c>
      <c r="H1265" s="48"/>
      <c r="I1265" s="48"/>
      <c r="J1265" s="48"/>
      <c r="K1265" s="48"/>
      <c r="L1265" s="33">
        <f t="shared" si="360"/>
        <v>0</v>
      </c>
      <c r="M1265" s="33"/>
      <c r="N1265" s="33"/>
      <c r="O1265" s="33"/>
      <c r="P1265" s="33"/>
      <c r="Q1265" s="20">
        <f t="shared" si="351"/>
        <v>0</v>
      </c>
      <c r="R1265" s="20">
        <f t="shared" si="354"/>
        <v>0</v>
      </c>
    </row>
    <row r="1266" spans="2:18" s="21" customFormat="1" ht="15" customHeight="1" x14ac:dyDescent="0.25">
      <c r="B1266" s="61"/>
      <c r="C1266" s="79" t="s">
        <v>58</v>
      </c>
      <c r="D1266" s="29" t="s">
        <v>31</v>
      </c>
      <c r="E1266" s="62">
        <f>E1267+E1268</f>
        <v>5623</v>
      </c>
      <c r="F1266" s="62">
        <f t="shared" ref="F1266:P1266" si="361">F1267+F1268</f>
        <v>24636.593770000007</v>
      </c>
      <c r="G1266" s="62">
        <f t="shared" si="361"/>
        <v>5623</v>
      </c>
      <c r="H1266" s="62">
        <f t="shared" si="361"/>
        <v>1247</v>
      </c>
      <c r="I1266" s="62">
        <f t="shared" si="361"/>
        <v>1422</v>
      </c>
      <c r="J1266" s="62">
        <f t="shared" si="361"/>
        <v>1704</v>
      </c>
      <c r="K1266" s="62">
        <f t="shared" si="361"/>
        <v>1250</v>
      </c>
      <c r="L1266" s="62">
        <f t="shared" si="361"/>
        <v>24636.593769999999</v>
      </c>
      <c r="M1266" s="62">
        <f t="shared" si="361"/>
        <v>5287.2795299999989</v>
      </c>
      <c r="N1266" s="62">
        <f t="shared" si="361"/>
        <v>6066.0270999999984</v>
      </c>
      <c r="O1266" s="62">
        <f t="shared" si="361"/>
        <v>7428.2276600000005</v>
      </c>
      <c r="P1266" s="62">
        <f t="shared" si="361"/>
        <v>5855.0594800000017</v>
      </c>
      <c r="Q1266" s="20">
        <f t="shared" si="351"/>
        <v>0</v>
      </c>
      <c r="R1266" s="20">
        <f t="shared" si="354"/>
        <v>0</v>
      </c>
    </row>
    <row r="1267" spans="2:18" s="21" customFormat="1" ht="15" customHeight="1" x14ac:dyDescent="0.25">
      <c r="B1267" s="61"/>
      <c r="C1267" s="35" t="s">
        <v>59</v>
      </c>
      <c r="D1267" s="23" t="s">
        <v>31</v>
      </c>
      <c r="E1267" s="72">
        <f>'[1]КТ,МРТ,Услуги'!Y$7</f>
        <v>795</v>
      </c>
      <c r="F1267" s="52">
        <f>'[1]КТ,МРТ,Услуги'!EE$7</f>
        <v>4475.3968500000001</v>
      </c>
      <c r="G1267" s="53">
        <f>H1267+I1267+J1267+K1267</f>
        <v>795</v>
      </c>
      <c r="H1267" s="53">
        <f>'[1]КТ,МРТ,Услуги'!H$7</f>
        <v>55</v>
      </c>
      <c r="I1267" s="53">
        <f>'[1]КТ,МРТ,Услуги'!L$7</f>
        <v>88</v>
      </c>
      <c r="J1267" s="53">
        <f>'[1]КТ,МРТ,Услуги'!Q$7</f>
        <v>215</v>
      </c>
      <c r="K1267" s="53">
        <f>'[1]КТ,МРТ,Услуги'!X$7</f>
        <v>437</v>
      </c>
      <c r="L1267" s="52">
        <f>M1267+N1267+O1267+P1267</f>
        <v>4475.396850000001</v>
      </c>
      <c r="M1267" s="52">
        <f>'[1]КТ,МРТ,Услуги'!BC$7</f>
        <v>309.61865</v>
      </c>
      <c r="N1267" s="52">
        <f>'[1]КТ,МРТ,Услуги'!BW$7</f>
        <v>495.38984000000005</v>
      </c>
      <c r="O1267" s="52">
        <f>'[1]КТ,МРТ,Услуги'!CQ$7</f>
        <v>1210.3274500000002</v>
      </c>
      <c r="P1267" s="52">
        <f>'[1]КТ,МРТ,Услуги'!DZ$7</f>
        <v>2460.0609100000006</v>
      </c>
      <c r="Q1267" s="20">
        <f t="shared" ref="Q1267:Q1335" si="362">E1267-G1267</f>
        <v>0</v>
      </c>
      <c r="R1267" s="20">
        <f t="shared" si="354"/>
        <v>0</v>
      </c>
    </row>
    <row r="1268" spans="2:18" s="21" customFormat="1" ht="15" customHeight="1" x14ac:dyDescent="0.25">
      <c r="B1268" s="61"/>
      <c r="C1268" s="35" t="s">
        <v>60</v>
      </c>
      <c r="D1268" s="23" t="s">
        <v>31</v>
      </c>
      <c r="E1268" s="72">
        <f>'[1]КТ,МРТ,Услуги'!Y$27</f>
        <v>4828</v>
      </c>
      <c r="F1268" s="52">
        <f>'[1]КТ,МРТ,Услуги'!EE$27</f>
        <v>20161.196920000006</v>
      </c>
      <c r="G1268" s="53">
        <f>H1268+I1268+J1268+K1268</f>
        <v>4828</v>
      </c>
      <c r="H1268" s="53">
        <f>'[1]КТ,МРТ,Услуги'!H$27</f>
        <v>1192</v>
      </c>
      <c r="I1268" s="53">
        <f>'[1]КТ,МРТ,Услуги'!L$27</f>
        <v>1334</v>
      </c>
      <c r="J1268" s="53">
        <f>'[1]КТ,МРТ,Услуги'!Q$27</f>
        <v>1489</v>
      </c>
      <c r="K1268" s="53">
        <f>'[1]КТ,МРТ,Услуги'!X$27</f>
        <v>813</v>
      </c>
      <c r="L1268" s="52">
        <f>M1268+N1268+O1268+P1268</f>
        <v>20161.196919999998</v>
      </c>
      <c r="M1268" s="52">
        <f>'[1]КТ,МРТ,Услуги'!BC$27</f>
        <v>4977.6608799999985</v>
      </c>
      <c r="N1268" s="52">
        <f>'[1]КТ,МРТ,Услуги'!BW$27</f>
        <v>5570.6372599999986</v>
      </c>
      <c r="O1268" s="52">
        <f>'[1]КТ,МРТ,Услуги'!CQ$27</f>
        <v>6217.9002099999998</v>
      </c>
      <c r="P1268" s="52">
        <f>'[1]КТ,МРТ,Услуги'!DZ$27</f>
        <v>3394.9985700000007</v>
      </c>
      <c r="Q1268" s="20">
        <f t="shared" si="362"/>
        <v>0</v>
      </c>
      <c r="R1268" s="20">
        <f t="shared" si="354"/>
        <v>0</v>
      </c>
    </row>
    <row r="1269" spans="2:18" s="21" customFormat="1" ht="15" customHeight="1" x14ac:dyDescent="0.25">
      <c r="B1269" s="61"/>
      <c r="C1269" s="79" t="s">
        <v>98</v>
      </c>
      <c r="D1269" s="29" t="s">
        <v>31</v>
      </c>
      <c r="E1269" s="62">
        <f>E1270+E1271</f>
        <v>2064</v>
      </c>
      <c r="F1269" s="62">
        <f t="shared" ref="F1269:P1269" si="363">F1270+F1271</f>
        <v>11942.343359999997</v>
      </c>
      <c r="G1269" s="62">
        <f t="shared" si="363"/>
        <v>2064</v>
      </c>
      <c r="H1269" s="62">
        <f t="shared" si="363"/>
        <v>2</v>
      </c>
      <c r="I1269" s="62">
        <f t="shared" si="363"/>
        <v>82</v>
      </c>
      <c r="J1269" s="62">
        <f t="shared" si="363"/>
        <v>794</v>
      </c>
      <c r="K1269" s="62">
        <f t="shared" si="363"/>
        <v>1186</v>
      </c>
      <c r="L1269" s="62">
        <f t="shared" si="363"/>
        <v>11942.343360000003</v>
      </c>
      <c r="M1269" s="62">
        <f t="shared" si="363"/>
        <v>11.239959999999996</v>
      </c>
      <c r="N1269" s="62">
        <f t="shared" si="363"/>
        <v>478.68755999999991</v>
      </c>
      <c r="O1269" s="62">
        <f t="shared" si="363"/>
        <v>4471.188720000001</v>
      </c>
      <c r="P1269" s="62">
        <f t="shared" si="363"/>
        <v>6981.2271200000014</v>
      </c>
      <c r="Q1269" s="20">
        <f t="shared" si="362"/>
        <v>0</v>
      </c>
      <c r="R1269" s="20">
        <f t="shared" si="354"/>
        <v>0</v>
      </c>
    </row>
    <row r="1270" spans="2:18" s="21" customFormat="1" ht="15" customHeight="1" x14ac:dyDescent="0.25">
      <c r="B1270" s="61"/>
      <c r="C1270" s="35" t="s">
        <v>99</v>
      </c>
      <c r="D1270" s="23" t="s">
        <v>31</v>
      </c>
      <c r="E1270" s="72">
        <f>'[1]КТ,МРТ,Услуги'!Y$150</f>
        <v>192</v>
      </c>
      <c r="F1270" s="52">
        <f>'[1]КТ,МРТ,Услуги'!EE$150</f>
        <v>1421.7407999999996</v>
      </c>
      <c r="G1270" s="53">
        <f>H1270+I1270+J1270+K1270</f>
        <v>192</v>
      </c>
      <c r="H1270" s="53">
        <f>'[1]КТ,МРТ,Услуги'!H$150</f>
        <v>0</v>
      </c>
      <c r="I1270" s="53">
        <f>'[1]КТ,МРТ,Услуги'!L$150</f>
        <v>10</v>
      </c>
      <c r="J1270" s="53">
        <f>'[1]КТ,МРТ,Услуги'!Q$150</f>
        <v>5</v>
      </c>
      <c r="K1270" s="53">
        <f>'[1]КТ,МРТ,Услуги'!X$150</f>
        <v>177</v>
      </c>
      <c r="L1270" s="52">
        <f>M1270+N1270+O1270+P1270</f>
        <v>1421.7407999999996</v>
      </c>
      <c r="M1270" s="52">
        <f>'[1]КТ,МРТ,Услуги'!BC$150</f>
        <v>0</v>
      </c>
      <c r="N1270" s="52">
        <f>'[1]КТ,МРТ,Услуги'!BW$150</f>
        <v>74.048999999999992</v>
      </c>
      <c r="O1270" s="52">
        <f>'[1]КТ,МРТ,Услуги'!CQ$150</f>
        <v>37.024499999999996</v>
      </c>
      <c r="P1270" s="52">
        <f>'[1]КТ,МРТ,Услуги'!DZ$150</f>
        <v>1310.6672999999996</v>
      </c>
      <c r="Q1270" s="20">
        <f t="shared" si="362"/>
        <v>0</v>
      </c>
      <c r="R1270" s="20">
        <f t="shared" si="354"/>
        <v>0</v>
      </c>
    </row>
    <row r="1271" spans="2:18" s="21" customFormat="1" ht="15" customHeight="1" x14ac:dyDescent="0.25">
      <c r="B1271" s="61"/>
      <c r="C1271" s="35" t="s">
        <v>100</v>
      </c>
      <c r="D1271" s="23" t="s">
        <v>31</v>
      </c>
      <c r="E1271" s="72">
        <f>'[1]КТ,МРТ,Услуги'!Y$171</f>
        <v>1872</v>
      </c>
      <c r="F1271" s="52">
        <f>'[1]КТ,МРТ,Услуги'!EE$171</f>
        <v>10520.602559999998</v>
      </c>
      <c r="G1271" s="53">
        <f>H1271+I1271+J1271+K1271</f>
        <v>1872</v>
      </c>
      <c r="H1271" s="53">
        <f>'[1]КТ,МРТ,Услуги'!H$171</f>
        <v>2</v>
      </c>
      <c r="I1271" s="53">
        <f>'[1]КТ,МРТ,Услуги'!L$171</f>
        <v>72</v>
      </c>
      <c r="J1271" s="53">
        <f>'[1]КТ,МРТ,Услуги'!Q$171</f>
        <v>789</v>
      </c>
      <c r="K1271" s="53">
        <f>'[1]КТ,МРТ,Услуги'!X$171</f>
        <v>1009</v>
      </c>
      <c r="L1271" s="52">
        <f>M1271+N1271+O1271+P1271</f>
        <v>10520.602560000003</v>
      </c>
      <c r="M1271" s="52">
        <f>'[1]КТ,МРТ,Услуги'!BC$171</f>
        <v>11.239959999999996</v>
      </c>
      <c r="N1271" s="52">
        <f>'[1]КТ,МРТ,Услуги'!BW$171</f>
        <v>404.63855999999993</v>
      </c>
      <c r="O1271" s="52">
        <f>'[1]КТ,МРТ,Услуги'!CQ$171</f>
        <v>4434.1642200000006</v>
      </c>
      <c r="P1271" s="52">
        <f>'[1]КТ,МРТ,Услуги'!DZ$171</f>
        <v>5670.5598200000022</v>
      </c>
      <c r="Q1271" s="20">
        <f t="shared" si="362"/>
        <v>0</v>
      </c>
      <c r="R1271" s="20">
        <f t="shared" si="354"/>
        <v>0</v>
      </c>
    </row>
    <row r="1272" spans="2:18" s="21" customFormat="1" ht="15" customHeight="1" x14ac:dyDescent="0.25">
      <c r="B1272" s="61"/>
      <c r="C1272" s="79" t="s">
        <v>61</v>
      </c>
      <c r="D1272" s="29" t="s">
        <v>31</v>
      </c>
      <c r="E1272" s="62">
        <f>'[1]КТ,МРТ,Услуги'!Y$310</f>
        <v>6407</v>
      </c>
      <c r="F1272" s="33">
        <f>'[1]КТ,МРТ,Услуги'!EE$310</f>
        <v>5962.623294</v>
      </c>
      <c r="G1272" s="71">
        <f>H1272+I1272+J1272+K1272</f>
        <v>6407</v>
      </c>
      <c r="H1272" s="71">
        <f>'[1]КТ,МРТ,Услуги'!H$310</f>
        <v>156</v>
      </c>
      <c r="I1272" s="71">
        <f>'[1]КТ,МРТ,Услуги'!L$310</f>
        <v>637</v>
      </c>
      <c r="J1272" s="71">
        <f>'[1]КТ,МРТ,Услуги'!Q$310</f>
        <v>2019</v>
      </c>
      <c r="K1272" s="71">
        <f>'[1]КТ,МРТ,Услуги'!X$310</f>
        <v>3595</v>
      </c>
      <c r="L1272" s="33">
        <f t="shared" si="360"/>
        <v>5962.6232939999991</v>
      </c>
      <c r="M1272" s="33">
        <f>'[1]КТ,МРТ,Услуги'!BC$310</f>
        <v>145.18015199999999</v>
      </c>
      <c r="N1272" s="33">
        <f>'[1]КТ,МРТ,Услуги'!BW$310</f>
        <v>592.81895399999996</v>
      </c>
      <c r="O1272" s="33">
        <f>'[1]КТ,МРТ,Услуги'!CQ$310</f>
        <v>1878.9661979999996</v>
      </c>
      <c r="P1272" s="33">
        <f>'[1]КТ,МРТ,Услуги'!DZ$310</f>
        <v>3345.6579900000002</v>
      </c>
      <c r="Q1272" s="20">
        <f t="shared" si="362"/>
        <v>0</v>
      </c>
      <c r="R1272" s="20">
        <f t="shared" si="354"/>
        <v>0</v>
      </c>
    </row>
    <row r="1273" spans="2:18" s="21" customFormat="1" ht="15" customHeight="1" x14ac:dyDescent="0.25">
      <c r="B1273" s="61"/>
      <c r="C1273" s="83" t="s">
        <v>62</v>
      </c>
      <c r="D1273" s="29" t="s">
        <v>31</v>
      </c>
      <c r="E1273" s="62">
        <f>'[1]КТ,МРТ,Услуги'!Y$321</f>
        <v>2306</v>
      </c>
      <c r="F1273" s="33">
        <f>'[1]КТ,МРТ,Услуги'!EE$321</f>
        <v>3935.2387884087357</v>
      </c>
      <c r="G1273" s="71">
        <f>H1273+I1273+J1273+K1273</f>
        <v>2306</v>
      </c>
      <c r="H1273" s="48">
        <f>'[1]КТ,МРТ,Услуги'!H$321</f>
        <v>308</v>
      </c>
      <c r="I1273" s="48">
        <f>'[1]КТ,МРТ,Услуги'!L$321</f>
        <v>427</v>
      </c>
      <c r="J1273" s="48">
        <f>'[1]КТ,МРТ,Услуги'!Q$321</f>
        <v>809</v>
      </c>
      <c r="K1273" s="48">
        <f>'[1]КТ,МРТ,Услуги'!X$321</f>
        <v>762</v>
      </c>
      <c r="L1273" s="33">
        <f t="shared" si="360"/>
        <v>3935.2387884087357</v>
      </c>
      <c r="M1273" s="33">
        <f>'[1]КТ,МРТ,Услуги'!BC$321</f>
        <v>525.60864996959708</v>
      </c>
      <c r="N1273" s="33">
        <f>'[1]КТ,МРТ,Услуги'!BW$321</f>
        <v>728.68471927603218</v>
      </c>
      <c r="O1273" s="33">
        <f>'[1]КТ,МРТ,Услуги'!CQ$321</f>
        <v>1380.5759669655972</v>
      </c>
      <c r="P1273" s="33">
        <f>'[1]КТ,МРТ,Услуги'!DZ$321</f>
        <v>1300.3694521975094</v>
      </c>
      <c r="Q1273" s="20">
        <f t="shared" si="362"/>
        <v>0</v>
      </c>
      <c r="R1273" s="20">
        <f t="shared" si="354"/>
        <v>0</v>
      </c>
    </row>
    <row r="1274" spans="2:18" s="21" customFormat="1" ht="15" customHeight="1" x14ac:dyDescent="0.25">
      <c r="B1274" s="61"/>
      <c r="C1274" s="83" t="s">
        <v>106</v>
      </c>
      <c r="D1274" s="29" t="s">
        <v>31</v>
      </c>
      <c r="E1274" s="62"/>
      <c r="F1274" s="33"/>
      <c r="G1274" s="71">
        <f>H1274+I1274+J1274+K1274</f>
        <v>0</v>
      </c>
      <c r="H1274" s="48"/>
      <c r="I1274" s="48"/>
      <c r="J1274" s="48"/>
      <c r="K1274" s="48"/>
      <c r="L1274" s="33">
        <f t="shared" si="360"/>
        <v>0</v>
      </c>
      <c r="M1274" s="33"/>
      <c r="N1274" s="33"/>
      <c r="O1274" s="33"/>
      <c r="P1274" s="33"/>
      <c r="Q1274" s="20">
        <f t="shared" si="362"/>
        <v>0</v>
      </c>
      <c r="R1274" s="20">
        <f t="shared" ref="R1274:R1337" si="364">F1274-L1274</f>
        <v>0</v>
      </c>
    </row>
    <row r="1275" spans="2:18" s="21" customFormat="1" ht="15" customHeight="1" x14ac:dyDescent="0.25">
      <c r="B1275" s="61"/>
      <c r="C1275" s="28" t="s">
        <v>32</v>
      </c>
      <c r="D1275" s="29" t="s">
        <v>33</v>
      </c>
      <c r="E1275" s="62">
        <f>SUM(E1276:E1277)</f>
        <v>14712</v>
      </c>
      <c r="F1275" s="62">
        <f t="shared" ref="F1275:P1275" si="365">SUM(F1276:F1277)</f>
        <v>16109.559762223202</v>
      </c>
      <c r="G1275" s="62">
        <f t="shared" si="365"/>
        <v>14712</v>
      </c>
      <c r="H1275" s="62">
        <f t="shared" si="365"/>
        <v>2874</v>
      </c>
      <c r="I1275" s="62">
        <f t="shared" si="365"/>
        <v>3584</v>
      </c>
      <c r="J1275" s="62">
        <f t="shared" si="365"/>
        <v>2787</v>
      </c>
      <c r="K1275" s="62">
        <f t="shared" si="365"/>
        <v>5467</v>
      </c>
      <c r="L1275" s="62">
        <f t="shared" si="365"/>
        <v>16109.559762223205</v>
      </c>
      <c r="M1275" s="62">
        <f t="shared" si="365"/>
        <v>3147.014325491401</v>
      </c>
      <c r="N1275" s="62">
        <f t="shared" si="365"/>
        <v>3924.4604532224012</v>
      </c>
      <c r="O1275" s="62">
        <f t="shared" si="365"/>
        <v>3051.749799980701</v>
      </c>
      <c r="P1275" s="62">
        <f t="shared" si="365"/>
        <v>5986.3351835287012</v>
      </c>
      <c r="Q1275" s="20">
        <f t="shared" si="362"/>
        <v>0</v>
      </c>
      <c r="R1275" s="20">
        <f t="shared" si="364"/>
        <v>0</v>
      </c>
    </row>
    <row r="1276" spans="2:18" s="21" customFormat="1" ht="15" customHeight="1" x14ac:dyDescent="0.25">
      <c r="B1276" s="61"/>
      <c r="C1276" s="39" t="s">
        <v>16</v>
      </c>
      <c r="D1276" s="23" t="s">
        <v>33</v>
      </c>
      <c r="E1276" s="64">
        <f>'[1]неотложка с коэф'!W$78</f>
        <v>8357</v>
      </c>
      <c r="F1276" s="46">
        <f>'[1]неотложка с коэф'!EU$78</f>
        <v>9150.8694217577013</v>
      </c>
      <c r="G1276" s="47">
        <f>SUM(H1276:K1276)</f>
        <v>8357</v>
      </c>
      <c r="H1276" s="47">
        <f>'[1]неотложка с коэф'!G$78</f>
        <v>1539</v>
      </c>
      <c r="I1276" s="47">
        <f>'[1]неотложка с коэф'!K$78</f>
        <v>2329</v>
      </c>
      <c r="J1276" s="47">
        <f>'[1]неотложка с коэф'!O$78</f>
        <v>1652</v>
      </c>
      <c r="K1276" s="47">
        <f>'[1]неотложка с коэф'!V$78</f>
        <v>2837</v>
      </c>
      <c r="L1276" s="46">
        <f>SUM(M1276:P1276)</f>
        <v>9150.8694217577031</v>
      </c>
      <c r="M1276" s="46">
        <f>'[1]неотложка с коэф'!BS$78</f>
        <v>1685.1966064479002</v>
      </c>
      <c r="N1276" s="46">
        <f>'[1]неотложка с коэф'!CM$78</f>
        <v>2550.242297866901</v>
      </c>
      <c r="O1276" s="46">
        <f>'[1]неотложка с коэф'!DG$78</f>
        <v>1808.9309901572005</v>
      </c>
      <c r="P1276" s="46">
        <f>'[1]неотложка с коэф'!EP$78</f>
        <v>3106.4995272857009</v>
      </c>
      <c r="Q1276" s="20">
        <f t="shared" si="362"/>
        <v>0</v>
      </c>
      <c r="R1276" s="20">
        <f t="shared" si="364"/>
        <v>0</v>
      </c>
    </row>
    <row r="1277" spans="2:18" s="21" customFormat="1" ht="15" customHeight="1" x14ac:dyDescent="0.25">
      <c r="B1277" s="61"/>
      <c r="C1277" s="39" t="s">
        <v>17</v>
      </c>
      <c r="D1277" s="23" t="s">
        <v>33</v>
      </c>
      <c r="E1277" s="64">
        <f>'[1]неотложка с коэф'!W$79</f>
        <v>6355</v>
      </c>
      <c r="F1277" s="46">
        <f>'[1]неотложка с коэф'!EU$79</f>
        <v>6958.6903404655004</v>
      </c>
      <c r="G1277" s="47">
        <f>SUM(H1277:K1277)</f>
        <v>6355</v>
      </c>
      <c r="H1277" s="47">
        <f>'[1]неотложка с коэф'!G$79</f>
        <v>1335</v>
      </c>
      <c r="I1277" s="47">
        <f>'[1]неотложка с коэф'!K$79</f>
        <v>1255</v>
      </c>
      <c r="J1277" s="47">
        <f>'[1]неотложка с коэф'!O$79</f>
        <v>1135</v>
      </c>
      <c r="K1277" s="47">
        <f>'[1]неотложка с коэф'!V$79</f>
        <v>2630</v>
      </c>
      <c r="L1277" s="46">
        <f>SUM(M1277:P1277)</f>
        <v>6958.6903404655022</v>
      </c>
      <c r="M1277" s="46">
        <f>'[1]неотложка с коэф'!BS$79</f>
        <v>1461.8177190435006</v>
      </c>
      <c r="N1277" s="46">
        <f>'[1]неотложка с коэф'!CM$79</f>
        <v>1374.2181553555001</v>
      </c>
      <c r="O1277" s="46">
        <f>'[1]неотложка с коэф'!DG$79</f>
        <v>1242.8188098235003</v>
      </c>
      <c r="P1277" s="46">
        <f>'[1]неотложка с коэф'!EP$79</f>
        <v>2879.8356562430004</v>
      </c>
      <c r="Q1277" s="20">
        <f t="shared" si="362"/>
        <v>0</v>
      </c>
      <c r="R1277" s="20">
        <f t="shared" si="364"/>
        <v>0</v>
      </c>
    </row>
    <row r="1278" spans="2:18" s="21" customFormat="1" ht="15" customHeight="1" x14ac:dyDescent="0.25">
      <c r="B1278" s="61"/>
      <c r="C1278" s="28" t="s">
        <v>34</v>
      </c>
      <c r="D1278" s="29" t="s">
        <v>33</v>
      </c>
      <c r="E1278" s="62">
        <f>SUM(E1279:E1294)</f>
        <v>8506</v>
      </c>
      <c r="F1278" s="62">
        <f t="shared" ref="F1278:P1278" si="366">SUM(F1279:F1294)</f>
        <v>16350.460688640005</v>
      </c>
      <c r="G1278" s="62">
        <f>SUM(G1279:G1294)</f>
        <v>8506</v>
      </c>
      <c r="H1278" s="62">
        <f t="shared" si="366"/>
        <v>1899</v>
      </c>
      <c r="I1278" s="62">
        <f t="shared" si="366"/>
        <v>2490</v>
      </c>
      <c r="J1278" s="62">
        <f t="shared" si="366"/>
        <v>2008</v>
      </c>
      <c r="K1278" s="62">
        <f t="shared" si="366"/>
        <v>2109</v>
      </c>
      <c r="L1278" s="62">
        <f>SUM(L1279:L1294)</f>
        <v>16350.460688640007</v>
      </c>
      <c r="M1278" s="62">
        <f t="shared" si="366"/>
        <v>3744.9465775800013</v>
      </c>
      <c r="N1278" s="62">
        <f t="shared" si="366"/>
        <v>4787.8476051900006</v>
      </c>
      <c r="O1278" s="62">
        <f t="shared" si="366"/>
        <v>3861.9301461000009</v>
      </c>
      <c r="P1278" s="62">
        <f t="shared" si="366"/>
        <v>3955.7363597700005</v>
      </c>
      <c r="Q1278" s="20">
        <f t="shared" si="362"/>
        <v>0</v>
      </c>
      <c r="R1278" s="20">
        <f t="shared" si="364"/>
        <v>0</v>
      </c>
    </row>
    <row r="1279" spans="2:18" s="21" customFormat="1" ht="15" customHeight="1" x14ac:dyDescent="0.25">
      <c r="B1279" s="61"/>
      <c r="C1279" s="55" t="s">
        <v>64</v>
      </c>
      <c r="D1279" s="23" t="s">
        <v>33</v>
      </c>
      <c r="E1279" s="64">
        <f>[1]ДНХБ!W$249</f>
        <v>271</v>
      </c>
      <c r="F1279" s="46">
        <f>[1]ДНХБ!EI$249</f>
        <v>573.38727419999998</v>
      </c>
      <c r="G1279" s="47">
        <f>SUM(H1279:K1279)</f>
        <v>271</v>
      </c>
      <c r="H1279" s="47">
        <f>[1]ДНХБ!G$249</f>
        <v>72</v>
      </c>
      <c r="I1279" s="47">
        <f>[1]ДНХБ!K$249</f>
        <v>65</v>
      </c>
      <c r="J1279" s="47">
        <f>[1]ДНХБ!O$249</f>
        <v>50</v>
      </c>
      <c r="K1279" s="47">
        <f>[1]ДНХБ!V$249</f>
        <v>84</v>
      </c>
      <c r="L1279" s="46">
        <f>SUM(M1279:P1279)</f>
        <v>573.38727420000009</v>
      </c>
      <c r="M1279" s="46">
        <f>[1]ДНХБ!BG$249</f>
        <v>152.33905440000001</v>
      </c>
      <c r="N1279" s="46">
        <f>[1]ДНХБ!CA$249</f>
        <v>137.528313</v>
      </c>
      <c r="O1279" s="46">
        <f>[1]ДНХБ!CU$249</f>
        <v>105.79101</v>
      </c>
      <c r="P1279" s="46">
        <f>[1]ДНХБ!ED$249</f>
        <v>177.72889680000003</v>
      </c>
      <c r="Q1279" s="20">
        <f t="shared" si="362"/>
        <v>0</v>
      </c>
      <c r="R1279" s="20">
        <f t="shared" si="364"/>
        <v>0</v>
      </c>
    </row>
    <row r="1280" spans="2:18" s="21" customFormat="1" ht="15" customHeight="1" x14ac:dyDescent="0.25">
      <c r="B1280" s="61"/>
      <c r="C1280" s="55" t="s">
        <v>16</v>
      </c>
      <c r="D1280" s="23" t="s">
        <v>33</v>
      </c>
      <c r="E1280" s="64">
        <f>[1]ДНХБ!W$250</f>
        <v>6899</v>
      </c>
      <c r="F1280" s="46">
        <f>[1]ДНХБ!EI$250</f>
        <v>12819.621212580001</v>
      </c>
      <c r="G1280" s="47">
        <f t="shared" ref="G1280:G1294" si="367">SUM(H1280:K1280)</f>
        <v>6899</v>
      </c>
      <c r="H1280" s="47">
        <f>[1]ДНХБ!G$250</f>
        <v>1513</v>
      </c>
      <c r="I1280" s="47">
        <f>[1]ДНХБ!K$250</f>
        <v>2067</v>
      </c>
      <c r="J1280" s="47">
        <f>[1]ДНХБ!O$250</f>
        <v>1742</v>
      </c>
      <c r="K1280" s="47">
        <f>[1]ДНХБ!V$250</f>
        <v>1577</v>
      </c>
      <c r="L1280" s="46">
        <f t="shared" ref="L1280:L1294" si="368">SUM(M1280:P1280)</f>
        <v>12819.621212580003</v>
      </c>
      <c r="M1280" s="46">
        <f>[1]ДНХБ!BG$250</f>
        <v>2811.4345404600008</v>
      </c>
      <c r="N1280" s="46">
        <f>[1]ДНХБ!CA$250</f>
        <v>3840.8692631400008</v>
      </c>
      <c r="O1280" s="46">
        <f>[1]ДНХБ!CU$250</f>
        <v>3236.9590016400007</v>
      </c>
      <c r="P1280" s="46">
        <f>[1]ДНХБ!ED$250</f>
        <v>2930.3584073400002</v>
      </c>
      <c r="Q1280" s="20">
        <f t="shared" si="362"/>
        <v>0</v>
      </c>
      <c r="R1280" s="20">
        <f t="shared" si="364"/>
        <v>0</v>
      </c>
    </row>
    <row r="1281" spans="2:18" s="21" customFormat="1" ht="15" customHeight="1" x14ac:dyDescent="0.25">
      <c r="B1281" s="61"/>
      <c r="C1281" s="82" t="s">
        <v>28</v>
      </c>
      <c r="D1281" s="23" t="s">
        <v>33</v>
      </c>
      <c r="E1281" s="64">
        <f>[1]ДНХБ!W$251</f>
        <v>248</v>
      </c>
      <c r="F1281" s="46">
        <f>[1]ДНХБ!EI$251</f>
        <v>948.05775792000009</v>
      </c>
      <c r="G1281" s="47">
        <f t="shared" si="367"/>
        <v>248</v>
      </c>
      <c r="H1281" s="47">
        <f>[1]ДНХБ!G$251</f>
        <v>106</v>
      </c>
      <c r="I1281" s="47">
        <f>[1]ДНХБ!K$251</f>
        <v>75</v>
      </c>
      <c r="J1281" s="47">
        <f>[1]ДНХБ!O$251</f>
        <v>50</v>
      </c>
      <c r="K1281" s="47">
        <f>[1]ДНХБ!V$251</f>
        <v>17</v>
      </c>
      <c r="L1281" s="46">
        <f t="shared" si="368"/>
        <v>948.05775792000009</v>
      </c>
      <c r="M1281" s="46">
        <f>[1]ДНХБ!BG$251</f>
        <v>405.21823524000013</v>
      </c>
      <c r="N1281" s="46">
        <f>[1]ДНХБ!CA$251</f>
        <v>286.71101550000003</v>
      </c>
      <c r="O1281" s="46">
        <f>[1]ДНХБ!CU$251</f>
        <v>191.14067700000004</v>
      </c>
      <c r="P1281" s="46">
        <f>[1]ДНХБ!ED$251</f>
        <v>64.987830180000003</v>
      </c>
      <c r="Q1281" s="20">
        <f t="shared" si="362"/>
        <v>0</v>
      </c>
      <c r="R1281" s="20">
        <f t="shared" si="364"/>
        <v>0</v>
      </c>
    </row>
    <row r="1282" spans="2:18" s="21" customFormat="1" ht="15" customHeight="1" x14ac:dyDescent="0.25">
      <c r="B1282" s="61"/>
      <c r="C1282" s="82" t="s">
        <v>20</v>
      </c>
      <c r="D1282" s="23" t="s">
        <v>33</v>
      </c>
      <c r="E1282" s="64">
        <f>[1]ДНХБ!W$252</f>
        <v>200</v>
      </c>
      <c r="F1282" s="46">
        <f>[1]ДНХБ!EI$252</f>
        <v>395.92339799999996</v>
      </c>
      <c r="G1282" s="47">
        <f t="shared" si="367"/>
        <v>200</v>
      </c>
      <c r="H1282" s="47">
        <f>[1]ДНХБ!G$252</f>
        <v>18</v>
      </c>
      <c r="I1282" s="47">
        <f>[1]ДНХБ!K$252</f>
        <v>73</v>
      </c>
      <c r="J1282" s="47">
        <f>[1]ДНХБ!O$252</f>
        <v>14</v>
      </c>
      <c r="K1282" s="47">
        <f>[1]ДНХБ!V$252</f>
        <v>95</v>
      </c>
      <c r="L1282" s="46">
        <f t="shared" si="368"/>
        <v>395.92339800000002</v>
      </c>
      <c r="M1282" s="46">
        <f>[1]ДНХБ!BG$252</f>
        <v>35.633105820000004</v>
      </c>
      <c r="N1282" s="46">
        <f>[1]ДНХБ!CA$252</f>
        <v>144.51204027</v>
      </c>
      <c r="O1282" s="46">
        <f>[1]ДНХБ!CU$252</f>
        <v>27.714637860000003</v>
      </c>
      <c r="P1282" s="46">
        <f>[1]ДНХБ!ED$252</f>
        <v>188.06361405000001</v>
      </c>
      <c r="Q1282" s="20">
        <f t="shared" si="362"/>
        <v>0</v>
      </c>
      <c r="R1282" s="20">
        <f t="shared" si="364"/>
        <v>0</v>
      </c>
    </row>
    <row r="1283" spans="2:18" s="21" customFormat="1" ht="15" customHeight="1" x14ac:dyDescent="0.25">
      <c r="B1283" s="61"/>
      <c r="C1283" s="55" t="s">
        <v>91</v>
      </c>
      <c r="D1283" s="23" t="s">
        <v>33</v>
      </c>
      <c r="E1283" s="64">
        <f>[1]ДНХБ!W$253</f>
        <v>90</v>
      </c>
      <c r="F1283" s="46">
        <f>[1]ДНХБ!EI$253</f>
        <v>167.2366878</v>
      </c>
      <c r="G1283" s="47">
        <f t="shared" si="367"/>
        <v>90</v>
      </c>
      <c r="H1283" s="47">
        <f>[1]ДНХБ!G$253</f>
        <v>14</v>
      </c>
      <c r="I1283" s="47">
        <f>[1]ДНХБ!K$253</f>
        <v>27</v>
      </c>
      <c r="J1283" s="47">
        <f>[1]ДНХБ!O$253</f>
        <v>16</v>
      </c>
      <c r="K1283" s="47">
        <f>[1]ДНХБ!V$253</f>
        <v>33</v>
      </c>
      <c r="L1283" s="46">
        <f t="shared" si="368"/>
        <v>167.23668780000003</v>
      </c>
      <c r="M1283" s="46">
        <f>[1]ДНХБ!BG$253</f>
        <v>26.014595880000002</v>
      </c>
      <c r="N1283" s="46">
        <f>[1]ДНХБ!CA$253</f>
        <v>50.171006340000005</v>
      </c>
      <c r="O1283" s="46">
        <f>[1]ДНХБ!CU$253</f>
        <v>29.730966720000005</v>
      </c>
      <c r="P1283" s="46">
        <f>[1]ДНХБ!ED$253</f>
        <v>61.320118860000008</v>
      </c>
      <c r="Q1283" s="20">
        <f t="shared" si="362"/>
        <v>0</v>
      </c>
      <c r="R1283" s="20">
        <f t="shared" si="364"/>
        <v>0</v>
      </c>
    </row>
    <row r="1284" spans="2:18" s="21" customFormat="1" ht="15" customHeight="1" x14ac:dyDescent="0.25">
      <c r="B1284" s="61"/>
      <c r="C1284" s="55" t="s">
        <v>55</v>
      </c>
      <c r="D1284" s="23" t="s">
        <v>33</v>
      </c>
      <c r="E1284" s="64">
        <f>[1]ДНХБ!W$254</f>
        <v>99</v>
      </c>
      <c r="F1284" s="46">
        <f>[1]ДНХБ!EI$254</f>
        <v>183.96035658000005</v>
      </c>
      <c r="G1284" s="47">
        <f t="shared" si="367"/>
        <v>99</v>
      </c>
      <c r="H1284" s="47">
        <f>[1]ДНХБ!G$254</f>
        <v>25</v>
      </c>
      <c r="I1284" s="47">
        <f>[1]ДНХБ!K$254</f>
        <v>30</v>
      </c>
      <c r="J1284" s="47">
        <f>[1]ДНХБ!O$254</f>
        <v>20</v>
      </c>
      <c r="K1284" s="47">
        <f>[1]ДНХБ!V$254</f>
        <v>24</v>
      </c>
      <c r="L1284" s="46">
        <f t="shared" si="368"/>
        <v>183.96035658000002</v>
      </c>
      <c r="M1284" s="46">
        <f>[1]ДНХБ!BG$254</f>
        <v>46.454635499999995</v>
      </c>
      <c r="N1284" s="46">
        <f>[1]ДНХБ!CA$254</f>
        <v>55.745562600000014</v>
      </c>
      <c r="O1284" s="46">
        <f>[1]ДНХБ!CU$254</f>
        <v>37.163708400000004</v>
      </c>
      <c r="P1284" s="46">
        <f>[1]ДНХБ!ED$254</f>
        <v>44.596450080000018</v>
      </c>
      <c r="Q1284" s="20">
        <f t="shared" si="362"/>
        <v>0</v>
      </c>
      <c r="R1284" s="20">
        <f t="shared" si="364"/>
        <v>0</v>
      </c>
    </row>
    <row r="1285" spans="2:18" s="21" customFormat="1" ht="15" customHeight="1" x14ac:dyDescent="0.25">
      <c r="B1285" s="61"/>
      <c r="C1285" s="55" t="s">
        <v>56</v>
      </c>
      <c r="D1285" s="23" t="s">
        <v>33</v>
      </c>
      <c r="E1285" s="64">
        <f>[1]ДНХБ!W$255</f>
        <v>28</v>
      </c>
      <c r="F1285" s="46">
        <f>[1]ДНХБ!EI$255</f>
        <v>52.029191760000003</v>
      </c>
      <c r="G1285" s="47">
        <f t="shared" si="367"/>
        <v>28</v>
      </c>
      <c r="H1285" s="47">
        <f>[1]ДНХБ!G$255</f>
        <v>10</v>
      </c>
      <c r="I1285" s="47">
        <f>[1]ДНХБ!K$255</f>
        <v>5</v>
      </c>
      <c r="J1285" s="47">
        <f>[1]ДНХБ!O$255</f>
        <v>0</v>
      </c>
      <c r="K1285" s="47">
        <f>[1]ДНХБ!V$255</f>
        <v>13</v>
      </c>
      <c r="L1285" s="46">
        <f t="shared" si="368"/>
        <v>52.029191760000003</v>
      </c>
      <c r="M1285" s="46">
        <f>[1]ДНХБ!BG$255</f>
        <v>18.581854200000002</v>
      </c>
      <c r="N1285" s="46">
        <f>[1]ДНХБ!CA$255</f>
        <v>9.2909271000000011</v>
      </c>
      <c r="O1285" s="46">
        <f>[1]ДНХБ!CU$255</f>
        <v>0</v>
      </c>
      <c r="P1285" s="46">
        <f>[1]ДНХБ!ED$255</f>
        <v>24.156410460000004</v>
      </c>
      <c r="Q1285" s="20">
        <f t="shared" si="362"/>
        <v>0</v>
      </c>
      <c r="R1285" s="20">
        <f t="shared" si="364"/>
        <v>0</v>
      </c>
    </row>
    <row r="1286" spans="2:18" s="21" customFormat="1" ht="15" customHeight="1" x14ac:dyDescent="0.25">
      <c r="B1286" s="61"/>
      <c r="C1286" s="55" t="s">
        <v>93</v>
      </c>
      <c r="D1286" s="23" t="s">
        <v>33</v>
      </c>
      <c r="E1286" s="64">
        <f>[1]ДНХБ!W$256</f>
        <v>8</v>
      </c>
      <c r="F1286" s="46">
        <f>[1]ДНХБ!EI$256</f>
        <v>14.865483360000001</v>
      </c>
      <c r="G1286" s="47">
        <f t="shared" si="367"/>
        <v>8</v>
      </c>
      <c r="H1286" s="47">
        <f>[1]ДНХБ!G$256</f>
        <v>3</v>
      </c>
      <c r="I1286" s="47">
        <f>[1]ДНХБ!K$256</f>
        <v>1</v>
      </c>
      <c r="J1286" s="47">
        <f>[1]ДНХБ!O$256</f>
        <v>0</v>
      </c>
      <c r="K1286" s="47">
        <f>[1]ДНХБ!V$256</f>
        <v>4</v>
      </c>
      <c r="L1286" s="46">
        <f t="shared" si="368"/>
        <v>14.865483360000002</v>
      </c>
      <c r="M1286" s="46">
        <f>[1]ДНХБ!BG$256</f>
        <v>5.5745562600000014</v>
      </c>
      <c r="N1286" s="46">
        <f>[1]ДНХБ!CA$256</f>
        <v>1.8581854200000001</v>
      </c>
      <c r="O1286" s="46">
        <f>[1]ДНХБ!CU$256</f>
        <v>0</v>
      </c>
      <c r="P1286" s="46">
        <f>[1]ДНХБ!ED$256</f>
        <v>7.4327416800000004</v>
      </c>
      <c r="Q1286" s="20">
        <f t="shared" si="362"/>
        <v>0</v>
      </c>
      <c r="R1286" s="20">
        <f t="shared" si="364"/>
        <v>0</v>
      </c>
    </row>
    <row r="1287" spans="2:18" s="21" customFormat="1" ht="15" customHeight="1" x14ac:dyDescent="0.25">
      <c r="B1287" s="61"/>
      <c r="C1287" s="56" t="s">
        <v>68</v>
      </c>
      <c r="D1287" s="23" t="s">
        <v>33</v>
      </c>
      <c r="E1287" s="64">
        <f>[1]ДНХБ!W$257</f>
        <v>182</v>
      </c>
      <c r="F1287" s="46">
        <f>[1]ДНХБ!EI$257</f>
        <v>338.18974644000008</v>
      </c>
      <c r="G1287" s="47">
        <f t="shared" si="367"/>
        <v>182</v>
      </c>
      <c r="H1287" s="47">
        <f>[1]ДНХБ!G$257</f>
        <v>38</v>
      </c>
      <c r="I1287" s="47">
        <f>[1]ДНХБ!K$257</f>
        <v>48</v>
      </c>
      <c r="J1287" s="47">
        <f>[1]ДНХБ!O$257</f>
        <v>56</v>
      </c>
      <c r="K1287" s="47">
        <f>[1]ДНХБ!V$257</f>
        <v>40</v>
      </c>
      <c r="L1287" s="46">
        <f t="shared" si="368"/>
        <v>338.18974644000002</v>
      </c>
      <c r="M1287" s="46">
        <f>[1]ДНХБ!BG$257</f>
        <v>70.611045960000013</v>
      </c>
      <c r="N1287" s="46">
        <f>[1]ДНХБ!CA$257</f>
        <v>89.192900160000022</v>
      </c>
      <c r="O1287" s="46">
        <f>[1]ДНХБ!CU$257</f>
        <v>104.05838352000001</v>
      </c>
      <c r="P1287" s="46">
        <f>[1]ДНХБ!ED$257</f>
        <v>74.327416800000009</v>
      </c>
      <c r="Q1287" s="20">
        <f t="shared" si="362"/>
        <v>0</v>
      </c>
      <c r="R1287" s="20">
        <f t="shared" si="364"/>
        <v>0</v>
      </c>
    </row>
    <row r="1288" spans="2:18" s="21" customFormat="1" ht="15" customHeight="1" x14ac:dyDescent="0.25">
      <c r="B1288" s="61"/>
      <c r="C1288" s="55" t="s">
        <v>90</v>
      </c>
      <c r="D1288" s="23" t="s">
        <v>33</v>
      </c>
      <c r="E1288" s="64">
        <f>[1]ДНХБ!W$258</f>
        <v>15</v>
      </c>
      <c r="F1288" s="46">
        <f>[1]ДНХБ!EI$258</f>
        <v>24.027810300000002</v>
      </c>
      <c r="G1288" s="47">
        <f t="shared" si="367"/>
        <v>15</v>
      </c>
      <c r="H1288" s="47">
        <f>[1]ДНХБ!G$258</f>
        <v>4</v>
      </c>
      <c r="I1288" s="47">
        <f>[1]ДНХБ!K$258</f>
        <v>1</v>
      </c>
      <c r="J1288" s="47">
        <f>[1]ДНХБ!O$258</f>
        <v>0</v>
      </c>
      <c r="K1288" s="47">
        <f>[1]ДНХБ!V$258</f>
        <v>10</v>
      </c>
      <c r="L1288" s="46">
        <f t="shared" si="368"/>
        <v>24.027810300000002</v>
      </c>
      <c r="M1288" s="46">
        <f>[1]ДНХБ!BG$258</f>
        <v>6.4074160800000008</v>
      </c>
      <c r="N1288" s="46">
        <f>[1]ДНХБ!CA$258</f>
        <v>1.6018540200000002</v>
      </c>
      <c r="O1288" s="46">
        <f>[1]ДНХБ!CU$258</f>
        <v>0</v>
      </c>
      <c r="P1288" s="46">
        <f>[1]ДНХБ!ED$258</f>
        <v>16.0185402</v>
      </c>
      <c r="Q1288" s="20">
        <f t="shared" si="362"/>
        <v>0</v>
      </c>
      <c r="R1288" s="20">
        <f t="shared" si="364"/>
        <v>0</v>
      </c>
    </row>
    <row r="1289" spans="2:18" s="21" customFormat="1" ht="15" customHeight="1" x14ac:dyDescent="0.25">
      <c r="B1289" s="61"/>
      <c r="C1289" s="82" t="s">
        <v>35</v>
      </c>
      <c r="D1289" s="23" t="s">
        <v>33</v>
      </c>
      <c r="E1289" s="64">
        <f>[1]ДНХБ!W$259</f>
        <v>71</v>
      </c>
      <c r="F1289" s="46">
        <f>[1]ДНХБ!EI$259</f>
        <v>109.53648966000003</v>
      </c>
      <c r="G1289" s="47">
        <f t="shared" si="367"/>
        <v>71</v>
      </c>
      <c r="H1289" s="47">
        <f>[1]ДНХБ!G$259</f>
        <v>19</v>
      </c>
      <c r="I1289" s="47">
        <f>[1]ДНХБ!K$259</f>
        <v>9</v>
      </c>
      <c r="J1289" s="47">
        <f>[1]ДНХБ!O$259</f>
        <v>0</v>
      </c>
      <c r="K1289" s="47">
        <f>[1]ДНХБ!V$259</f>
        <v>43</v>
      </c>
      <c r="L1289" s="46">
        <f t="shared" si="368"/>
        <v>109.53648966000002</v>
      </c>
      <c r="M1289" s="46">
        <f>[1]ДНХБ!BG$259</f>
        <v>29.312581740000009</v>
      </c>
      <c r="N1289" s="46">
        <f>[1]ДНХБ!CA$259</f>
        <v>13.884907140000003</v>
      </c>
      <c r="O1289" s="46">
        <f>[1]ДНХБ!CU$259</f>
        <v>0</v>
      </c>
      <c r="P1289" s="46">
        <f>[1]ДНХБ!ED$259</f>
        <v>66.339000780000006</v>
      </c>
      <c r="Q1289" s="20">
        <f t="shared" si="362"/>
        <v>0</v>
      </c>
      <c r="R1289" s="20">
        <f t="shared" si="364"/>
        <v>0</v>
      </c>
    </row>
    <row r="1290" spans="2:18" s="21" customFormat="1" ht="15" customHeight="1" x14ac:dyDescent="0.25">
      <c r="B1290" s="61"/>
      <c r="C1290" s="55" t="s">
        <v>24</v>
      </c>
      <c r="D1290" s="23" t="s">
        <v>33</v>
      </c>
      <c r="E1290" s="64">
        <f>[1]ДНХБ!W$260</f>
        <v>127</v>
      </c>
      <c r="F1290" s="46">
        <f>[1]ДНХБ!EI$260</f>
        <v>167.95702248000003</v>
      </c>
      <c r="G1290" s="47">
        <f t="shared" si="367"/>
        <v>127</v>
      </c>
      <c r="H1290" s="47">
        <f>[1]ДНХБ!G$260</f>
        <v>32</v>
      </c>
      <c r="I1290" s="47">
        <f>[1]ДНХБ!K$260</f>
        <v>36</v>
      </c>
      <c r="J1290" s="47">
        <f>[1]ДНХБ!O$260</f>
        <v>9</v>
      </c>
      <c r="K1290" s="47">
        <f>[1]ДНХБ!V$260</f>
        <v>50</v>
      </c>
      <c r="L1290" s="46">
        <f t="shared" si="368"/>
        <v>167.95702248000001</v>
      </c>
      <c r="M1290" s="46">
        <f>[1]ДНХБ!BG$260</f>
        <v>42.31987968</v>
      </c>
      <c r="N1290" s="46">
        <f>[1]ДНХБ!CA$260</f>
        <v>47.609864640000005</v>
      </c>
      <c r="O1290" s="46">
        <f>[1]ДНХБ!CU$260</f>
        <v>11.902466160000003</v>
      </c>
      <c r="P1290" s="46">
        <f>[1]ДНХБ!ED$260</f>
        <v>66.124812000000006</v>
      </c>
      <c r="Q1290" s="20">
        <f t="shared" si="362"/>
        <v>0</v>
      </c>
      <c r="R1290" s="20">
        <f t="shared" si="364"/>
        <v>0</v>
      </c>
    </row>
    <row r="1291" spans="2:18" s="21" customFormat="1" ht="15" customHeight="1" x14ac:dyDescent="0.25">
      <c r="B1291" s="61"/>
      <c r="C1291" s="55" t="s">
        <v>23</v>
      </c>
      <c r="D1291" s="23" t="s">
        <v>33</v>
      </c>
      <c r="E1291" s="64">
        <f>[1]ДНХБ!W$261</f>
        <v>102</v>
      </c>
      <c r="F1291" s="46">
        <f>[1]ДНХБ!EI$261</f>
        <v>224.85390408000004</v>
      </c>
      <c r="G1291" s="47">
        <f t="shared" si="367"/>
        <v>102</v>
      </c>
      <c r="H1291" s="47">
        <f>[1]ДНХБ!G$261</f>
        <v>33</v>
      </c>
      <c r="I1291" s="47">
        <f>[1]ДНХБ!K$261</f>
        <v>30</v>
      </c>
      <c r="J1291" s="47">
        <f>[1]ДНХБ!O$261</f>
        <v>1</v>
      </c>
      <c r="K1291" s="47">
        <f>[1]ДНХБ!V$261</f>
        <v>38</v>
      </c>
      <c r="L1291" s="46">
        <f t="shared" si="368"/>
        <v>224.85390408000006</v>
      </c>
      <c r="M1291" s="46">
        <f>[1]ДНХБ!BG$261</f>
        <v>72.746851320000005</v>
      </c>
      <c r="N1291" s="46">
        <f>[1]ДНХБ!CA$261</f>
        <v>66.133501200000012</v>
      </c>
      <c r="O1291" s="46">
        <f>[1]ДНХБ!CU$261</f>
        <v>2.2044500400000002</v>
      </c>
      <c r="P1291" s="46">
        <f>[1]ДНХБ!ED$261</f>
        <v>83.769101520000021</v>
      </c>
      <c r="Q1291" s="20">
        <f t="shared" si="362"/>
        <v>0</v>
      </c>
      <c r="R1291" s="20">
        <f t="shared" si="364"/>
        <v>0</v>
      </c>
    </row>
    <row r="1292" spans="2:18" s="21" customFormat="1" ht="15" customHeight="1" x14ac:dyDescent="0.25">
      <c r="B1292" s="61"/>
      <c r="C1292" s="56" t="s">
        <v>18</v>
      </c>
      <c r="D1292" s="23" t="s">
        <v>33</v>
      </c>
      <c r="E1292" s="64">
        <f>[1]ДНХБ!W$262</f>
        <v>24</v>
      </c>
      <c r="F1292" s="46">
        <f>[1]ДНХБ!EI$262</f>
        <v>66.95202384000001</v>
      </c>
      <c r="G1292" s="47">
        <f t="shared" si="367"/>
        <v>24</v>
      </c>
      <c r="H1292" s="47">
        <f>[1]ДНХБ!G$262</f>
        <v>0</v>
      </c>
      <c r="I1292" s="47">
        <f>[1]ДНХБ!K$262</f>
        <v>0</v>
      </c>
      <c r="J1292" s="47">
        <f>[1]ДНХБ!O$262</f>
        <v>24</v>
      </c>
      <c r="K1292" s="47">
        <f>[1]ДНХБ!V$262</f>
        <v>0</v>
      </c>
      <c r="L1292" s="46">
        <f t="shared" si="368"/>
        <v>66.95202384000001</v>
      </c>
      <c r="M1292" s="46">
        <f>[1]ДНХБ!BG$262</f>
        <v>0</v>
      </c>
      <c r="N1292" s="46">
        <f>[1]ДНХБ!CA$262</f>
        <v>0</v>
      </c>
      <c r="O1292" s="46">
        <f>[1]ДНХБ!CU$262</f>
        <v>66.95202384000001</v>
      </c>
      <c r="P1292" s="46">
        <f>[1]ДНХБ!ED$262</f>
        <v>0</v>
      </c>
      <c r="Q1292" s="20">
        <f t="shared" si="362"/>
        <v>0</v>
      </c>
      <c r="R1292" s="20">
        <f t="shared" si="364"/>
        <v>0</v>
      </c>
    </row>
    <row r="1293" spans="2:18" s="21" customFormat="1" ht="15" customHeight="1" x14ac:dyDescent="0.25">
      <c r="B1293" s="61"/>
      <c r="C1293" s="56" t="s">
        <v>96</v>
      </c>
      <c r="D1293" s="23" t="s">
        <v>33</v>
      </c>
      <c r="E1293" s="64">
        <f>[1]ДНХБ!W$263</f>
        <v>116</v>
      </c>
      <c r="F1293" s="46">
        <f>[1]ДНХБ!EI$263</f>
        <v>215.54950872000001</v>
      </c>
      <c r="G1293" s="47">
        <f>[1]ДНХБ!W$263</f>
        <v>116</v>
      </c>
      <c r="H1293" s="47">
        <f>[1]ДНХБ!G$263</f>
        <v>11</v>
      </c>
      <c r="I1293" s="47">
        <f>[1]ДНХБ!K$263</f>
        <v>22</v>
      </c>
      <c r="J1293" s="47">
        <f>[1]ДНХБ!O$263</f>
        <v>26</v>
      </c>
      <c r="K1293" s="47">
        <f>[1]ДНХБ!V$263</f>
        <v>57</v>
      </c>
      <c r="L1293" s="46">
        <f>[1]ДНХБ!EI$263</f>
        <v>215.54950872000001</v>
      </c>
      <c r="M1293" s="46">
        <f>[1]ДНХБ!BG$263</f>
        <v>20.44003962</v>
      </c>
      <c r="N1293" s="46">
        <f>[1]ДНХБ!CA$263</f>
        <v>40.880079240000001</v>
      </c>
      <c r="O1293" s="46">
        <f>[1]ДНХБ!CU$263</f>
        <v>48.312820920000007</v>
      </c>
      <c r="P1293" s="46">
        <f>[1]ДНХБ!ED$263</f>
        <v>105.91656894000002</v>
      </c>
      <c r="Q1293" s="20">
        <f t="shared" si="362"/>
        <v>0</v>
      </c>
      <c r="R1293" s="20">
        <f t="shared" si="364"/>
        <v>0</v>
      </c>
    </row>
    <row r="1294" spans="2:18" s="21" customFormat="1" ht="15" customHeight="1" x14ac:dyDescent="0.25">
      <c r="B1294" s="61"/>
      <c r="C1294" s="55" t="s">
        <v>17</v>
      </c>
      <c r="D1294" s="23" t="s">
        <v>33</v>
      </c>
      <c r="E1294" s="64">
        <f>[1]ДНХБ!W$264</f>
        <v>26</v>
      </c>
      <c r="F1294" s="46">
        <f>[1]ДНХБ!EI$264</f>
        <v>48.312820920000021</v>
      </c>
      <c r="G1294" s="47">
        <f t="shared" si="367"/>
        <v>26</v>
      </c>
      <c r="H1294" s="47">
        <f>[1]ДНХБ!G$264</f>
        <v>1</v>
      </c>
      <c r="I1294" s="47">
        <f>[1]ДНХБ!K$264</f>
        <v>1</v>
      </c>
      <c r="J1294" s="47">
        <f>[1]ДНХБ!O$264</f>
        <v>0</v>
      </c>
      <c r="K1294" s="47">
        <f>[1]ДНХБ!V$264</f>
        <v>24</v>
      </c>
      <c r="L1294" s="46">
        <f t="shared" si="368"/>
        <v>48.312820920000021</v>
      </c>
      <c r="M1294" s="46">
        <f>[1]ДНХБ!BG$264</f>
        <v>1.8581854200000001</v>
      </c>
      <c r="N1294" s="46">
        <f>[1]ДНХБ!CA$264</f>
        <v>1.8581854200000001</v>
      </c>
      <c r="O1294" s="46">
        <f>[1]ДНХБ!CU$264</f>
        <v>0</v>
      </c>
      <c r="P1294" s="46">
        <f>[1]ДНХБ!ED$264</f>
        <v>44.596450080000018</v>
      </c>
      <c r="Q1294" s="20">
        <f t="shared" si="362"/>
        <v>0</v>
      </c>
      <c r="R1294" s="20">
        <f t="shared" si="364"/>
        <v>0</v>
      </c>
    </row>
    <row r="1295" spans="2:18" s="21" customFormat="1" ht="15" customHeight="1" x14ac:dyDescent="0.25">
      <c r="B1295" s="61"/>
      <c r="C1295" s="28" t="s">
        <v>40</v>
      </c>
      <c r="D1295" s="29" t="s">
        <v>33</v>
      </c>
      <c r="E1295" s="62">
        <f>SUM(E1296:E1317)</f>
        <v>71554</v>
      </c>
      <c r="F1295" s="62">
        <f t="shared" ref="F1295:P1295" si="369">SUM(F1296:F1317)</f>
        <v>18519.295676000002</v>
      </c>
      <c r="G1295" s="62">
        <f t="shared" si="369"/>
        <v>71554</v>
      </c>
      <c r="H1295" s="62">
        <f t="shared" si="369"/>
        <v>12433</v>
      </c>
      <c r="I1295" s="62">
        <f t="shared" si="369"/>
        <v>16330</v>
      </c>
      <c r="J1295" s="62">
        <f t="shared" si="369"/>
        <v>13789</v>
      </c>
      <c r="K1295" s="62">
        <f t="shared" si="369"/>
        <v>29002</v>
      </c>
      <c r="L1295" s="62">
        <f t="shared" si="369"/>
        <v>18519.295676000002</v>
      </c>
      <c r="M1295" s="62">
        <f t="shared" si="369"/>
        <v>3206.667324</v>
      </c>
      <c r="N1295" s="62">
        <f t="shared" si="369"/>
        <v>4238.4251279999999</v>
      </c>
      <c r="O1295" s="62">
        <f t="shared" si="369"/>
        <v>3757.2841600000002</v>
      </c>
      <c r="P1295" s="62">
        <f t="shared" si="369"/>
        <v>7316.9190640000006</v>
      </c>
      <c r="Q1295" s="20">
        <f t="shared" si="362"/>
        <v>0</v>
      </c>
      <c r="R1295" s="20">
        <f t="shared" si="364"/>
        <v>0</v>
      </c>
    </row>
    <row r="1296" spans="2:18" s="21" customFormat="1" ht="15" customHeight="1" x14ac:dyDescent="0.25">
      <c r="B1296" s="61"/>
      <c r="C1296" s="37" t="s">
        <v>16</v>
      </c>
      <c r="D1296" s="23" t="s">
        <v>33</v>
      </c>
      <c r="E1296" s="64">
        <f>'[1]разовые без стом'!W$236</f>
        <v>22801</v>
      </c>
      <c r="F1296" s="46">
        <f>'[1]разовые без стом'!EV$236</f>
        <v>5461.113112</v>
      </c>
      <c r="G1296" s="47">
        <f>SUM(H1296:K1296)</f>
        <v>22801</v>
      </c>
      <c r="H1296" s="47">
        <f>'[1]разовые без стом'!G$236</f>
        <v>3789</v>
      </c>
      <c r="I1296" s="47">
        <f>'[1]разовые без стом'!K$236</f>
        <v>4728</v>
      </c>
      <c r="J1296" s="47">
        <f>'[1]разовые без стом'!O$236</f>
        <v>4269</v>
      </c>
      <c r="K1296" s="47">
        <f>'[1]разовые без стом'!V$236</f>
        <v>10015</v>
      </c>
      <c r="L1296" s="46">
        <f>SUM(M1296:P1296)</f>
        <v>5461.1131119999991</v>
      </c>
      <c r="M1296" s="46">
        <f>'[1]разовые без стом'!BP$236</f>
        <v>907.51096800000005</v>
      </c>
      <c r="N1296" s="46">
        <f>'[1]разовые без стом'!CL$236</f>
        <v>1132.4127359999998</v>
      </c>
      <c r="O1296" s="46">
        <f>'[1]разовые без стом'!DH$236</f>
        <v>1022.476728</v>
      </c>
      <c r="P1296" s="46">
        <f>'[1]разовые без стом'!EQ$236</f>
        <v>2398.7126799999996</v>
      </c>
      <c r="Q1296" s="20">
        <f t="shared" si="362"/>
        <v>0</v>
      </c>
      <c r="R1296" s="20">
        <f t="shared" si="364"/>
        <v>0</v>
      </c>
    </row>
    <row r="1297" spans="2:18" s="21" customFormat="1" ht="15" customHeight="1" x14ac:dyDescent="0.25">
      <c r="B1297" s="61"/>
      <c r="C1297" s="37" t="s">
        <v>55</v>
      </c>
      <c r="D1297" s="23" t="s">
        <v>33</v>
      </c>
      <c r="E1297" s="64">
        <f>'[1]разовые без стом'!W$237</f>
        <v>511</v>
      </c>
      <c r="F1297" s="46">
        <f>'[1]разовые без стом'!EV$237</f>
        <v>122.39063199999998</v>
      </c>
      <c r="G1297" s="47">
        <f t="shared" ref="G1297:G1317" si="370">SUM(H1297:K1297)</f>
        <v>511</v>
      </c>
      <c r="H1297" s="47">
        <f>'[1]разовые без стом'!G$237</f>
        <v>140</v>
      </c>
      <c r="I1297" s="47">
        <f>'[1]разовые без стом'!K$237</f>
        <v>150</v>
      </c>
      <c r="J1297" s="47">
        <f>'[1]разовые без стом'!O$237</f>
        <v>219</v>
      </c>
      <c r="K1297" s="47">
        <f>'[1]разовые без стом'!V$237</f>
        <v>2</v>
      </c>
      <c r="L1297" s="46">
        <f t="shared" ref="L1297:L1317" si="371">SUM(M1297:P1297)</f>
        <v>122.390632</v>
      </c>
      <c r="M1297" s="46">
        <f>'[1]разовые без стом'!BP$237</f>
        <v>33.531679999999994</v>
      </c>
      <c r="N1297" s="46">
        <f>'[1]разовые без стом'!CL$237</f>
        <v>35.9268</v>
      </c>
      <c r="O1297" s="46">
        <f>'[1]разовые без стом'!DH$237</f>
        <v>52.453128000000007</v>
      </c>
      <c r="P1297" s="46">
        <f>'[1]разовые без стом'!EQ$237</f>
        <v>0.47902400000000001</v>
      </c>
      <c r="Q1297" s="20">
        <f t="shared" si="362"/>
        <v>0</v>
      </c>
      <c r="R1297" s="20">
        <f t="shared" si="364"/>
        <v>0</v>
      </c>
    </row>
    <row r="1298" spans="2:18" s="21" customFormat="1" ht="15" customHeight="1" x14ac:dyDescent="0.25">
      <c r="B1298" s="61"/>
      <c r="C1298" s="37" t="s">
        <v>23</v>
      </c>
      <c r="D1298" s="23" t="s">
        <v>33</v>
      </c>
      <c r="E1298" s="64">
        <f>'[1]разовые без стом'!W$238</f>
        <v>3376</v>
      </c>
      <c r="F1298" s="46">
        <f>'[1]разовые без стом'!EV$238</f>
        <v>959.27014400000007</v>
      </c>
      <c r="G1298" s="47">
        <f t="shared" si="370"/>
        <v>3376</v>
      </c>
      <c r="H1298" s="47">
        <f>'[1]разовые без стом'!G$238</f>
        <v>471</v>
      </c>
      <c r="I1298" s="47">
        <f>'[1]разовые без стом'!K$238</f>
        <v>631</v>
      </c>
      <c r="J1298" s="47">
        <f>'[1]разовые без стом'!O$238</f>
        <v>182</v>
      </c>
      <c r="K1298" s="47">
        <f>'[1]разовые без стом'!V$238</f>
        <v>2092</v>
      </c>
      <c r="L1298" s="46">
        <f t="shared" si="371"/>
        <v>959.27014400000007</v>
      </c>
      <c r="M1298" s="46">
        <f>'[1]разовые без стом'!BP$238</f>
        <v>133.83182399999998</v>
      </c>
      <c r="N1298" s="46">
        <f>'[1]разовые без стом'!CL$238</f>
        <v>179.29486400000002</v>
      </c>
      <c r="O1298" s="46">
        <f>'[1]разовые без стом'!DH$238</f>
        <v>51.714207999999999</v>
      </c>
      <c r="P1298" s="46">
        <f>'[1]разовые без стом'!EQ$238</f>
        <v>594.42924800000003</v>
      </c>
      <c r="Q1298" s="20">
        <f t="shared" si="362"/>
        <v>0</v>
      </c>
      <c r="R1298" s="20">
        <f t="shared" si="364"/>
        <v>0</v>
      </c>
    </row>
    <row r="1299" spans="2:18" s="21" customFormat="1" ht="15" customHeight="1" x14ac:dyDescent="0.25">
      <c r="B1299" s="61"/>
      <c r="C1299" s="37" t="s">
        <v>20</v>
      </c>
      <c r="D1299" s="23" t="s">
        <v>33</v>
      </c>
      <c r="E1299" s="64">
        <f>'[1]разовые без стом'!W$239</f>
        <v>2314</v>
      </c>
      <c r="F1299" s="46">
        <f>'[1]разовые без стом'!EV$239</f>
        <v>590.44949600000007</v>
      </c>
      <c r="G1299" s="47">
        <f t="shared" si="370"/>
        <v>2314</v>
      </c>
      <c r="H1299" s="47">
        <f>'[1]разовые без стом'!G$239</f>
        <v>204</v>
      </c>
      <c r="I1299" s="47">
        <f>'[1]разовые без стом'!K$239</f>
        <v>609</v>
      </c>
      <c r="J1299" s="47">
        <f>'[1]разовые без стом'!O$239</f>
        <v>343</v>
      </c>
      <c r="K1299" s="47">
        <f>'[1]разовые без стом'!V$239</f>
        <v>1158</v>
      </c>
      <c r="L1299" s="46">
        <f t="shared" si="371"/>
        <v>590.44949599999995</v>
      </c>
      <c r="M1299" s="46">
        <f>'[1]разовые без стом'!BP$239</f>
        <v>52.053455999999997</v>
      </c>
      <c r="N1299" s="46">
        <f>'[1]разовые без стом'!CL$239</f>
        <v>155.39487600000001</v>
      </c>
      <c r="O1299" s="46">
        <f>'[1]разовые без стом'!DH$239</f>
        <v>87.521252000000004</v>
      </c>
      <c r="P1299" s="46">
        <f>'[1]разовые без стом'!EQ$239</f>
        <v>295.47991199999996</v>
      </c>
      <c r="Q1299" s="20">
        <f t="shared" si="362"/>
        <v>0</v>
      </c>
      <c r="R1299" s="20">
        <f t="shared" si="364"/>
        <v>0</v>
      </c>
    </row>
    <row r="1300" spans="2:18" s="21" customFormat="1" ht="15" customHeight="1" x14ac:dyDescent="0.25">
      <c r="B1300" s="61"/>
      <c r="C1300" s="37" t="s">
        <v>28</v>
      </c>
      <c r="D1300" s="23" t="s">
        <v>33</v>
      </c>
      <c r="E1300" s="64">
        <f>'[1]разовые без стом'!W$240</f>
        <v>2672</v>
      </c>
      <c r="F1300" s="46">
        <f>'[1]разовые без стом'!EV$240</f>
        <v>1316.6119680000002</v>
      </c>
      <c r="G1300" s="47">
        <f t="shared" si="370"/>
        <v>2672</v>
      </c>
      <c r="H1300" s="47">
        <f>'[1]разовые без стом'!G$240</f>
        <v>594</v>
      </c>
      <c r="I1300" s="47">
        <f>'[1]разовые без стом'!K$240</f>
        <v>895</v>
      </c>
      <c r="J1300" s="47">
        <f>'[1]разовые без стом'!O$240</f>
        <v>1070</v>
      </c>
      <c r="K1300" s="47">
        <f>'[1]разовые без стом'!V$240</f>
        <v>113</v>
      </c>
      <c r="L1300" s="46">
        <f t="shared" si="371"/>
        <v>1316.6119680000002</v>
      </c>
      <c r="M1300" s="46">
        <f>'[1]разовые без стом'!BP$240</f>
        <v>292.68993600000005</v>
      </c>
      <c r="N1300" s="46">
        <f>'[1]разовые без стом'!CL$240</f>
        <v>441.00588000000005</v>
      </c>
      <c r="O1300" s="46">
        <f>'[1]разовые без стом'!DH$240</f>
        <v>527.23608000000002</v>
      </c>
      <c r="P1300" s="46">
        <f>'[1]разовые без стом'!EQ$240</f>
        <v>55.680072000000003</v>
      </c>
      <c r="Q1300" s="20">
        <f t="shared" si="362"/>
        <v>0</v>
      </c>
      <c r="R1300" s="20">
        <f t="shared" si="364"/>
        <v>0</v>
      </c>
    </row>
    <row r="1301" spans="2:18" s="21" customFormat="1" ht="15" customHeight="1" x14ac:dyDescent="0.25">
      <c r="B1301" s="61"/>
      <c r="C1301" s="37" t="s">
        <v>18</v>
      </c>
      <c r="D1301" s="23" t="s">
        <v>33</v>
      </c>
      <c r="E1301" s="64">
        <f>'[1]разовые без стом'!W$241</f>
        <v>1406</v>
      </c>
      <c r="F1301" s="46">
        <f>'[1]разовые без стом'!EV$241</f>
        <v>505.56385599999999</v>
      </c>
      <c r="G1301" s="47">
        <f t="shared" si="370"/>
        <v>1406</v>
      </c>
      <c r="H1301" s="47">
        <f>'[1]разовые без стом'!G$241</f>
        <v>387</v>
      </c>
      <c r="I1301" s="47">
        <f>'[1]разовые без стом'!K$241</f>
        <v>389</v>
      </c>
      <c r="J1301" s="47">
        <f>'[1]разовые без стом'!O$241</f>
        <v>417</v>
      </c>
      <c r="K1301" s="47">
        <f>'[1]разовые без стом'!V$241</f>
        <v>213</v>
      </c>
      <c r="L1301" s="46">
        <f t="shared" si="371"/>
        <v>505.56385599999999</v>
      </c>
      <c r="M1301" s="46">
        <f>'[1]разовые без стом'!BP$241</f>
        <v>139.155912</v>
      </c>
      <c r="N1301" s="46">
        <f>'[1]разовые без стом'!CL$241</f>
        <v>139.87506400000001</v>
      </c>
      <c r="O1301" s="46">
        <f>'[1]разовые без стом'!DH$241</f>
        <v>149.94319200000001</v>
      </c>
      <c r="P1301" s="46">
        <f>'[1]разовые без стом'!EQ$241</f>
        <v>76.589687999999995</v>
      </c>
      <c r="Q1301" s="20">
        <f t="shared" si="362"/>
        <v>0</v>
      </c>
      <c r="R1301" s="20">
        <f t="shared" si="364"/>
        <v>0</v>
      </c>
    </row>
    <row r="1302" spans="2:18" s="21" customFormat="1" ht="15" customHeight="1" x14ac:dyDescent="0.25">
      <c r="B1302" s="61"/>
      <c r="C1302" s="37" t="s">
        <v>90</v>
      </c>
      <c r="D1302" s="23" t="s">
        <v>33</v>
      </c>
      <c r="E1302" s="64">
        <f>'[1]разовые без стом'!W$242</f>
        <v>1100</v>
      </c>
      <c r="F1302" s="46">
        <f>'[1]разовые без стом'!EV$242</f>
        <v>227.11919999999998</v>
      </c>
      <c r="G1302" s="47">
        <f t="shared" si="370"/>
        <v>1100</v>
      </c>
      <c r="H1302" s="47">
        <f>'[1]разовые без стом'!G$242</f>
        <v>378</v>
      </c>
      <c r="I1302" s="47">
        <f>'[1]разовые без стом'!K$242</f>
        <v>420</v>
      </c>
      <c r="J1302" s="47">
        <f>'[1]разовые без стом'!O$242</f>
        <v>31</v>
      </c>
      <c r="K1302" s="47">
        <f>'[1]разовые без стом'!V$242</f>
        <v>271</v>
      </c>
      <c r="L1302" s="46">
        <f t="shared" si="371"/>
        <v>227.11920000000001</v>
      </c>
      <c r="M1302" s="46">
        <f>'[1]разовые без стом'!BP$242</f>
        <v>78.046416000000008</v>
      </c>
      <c r="N1302" s="46">
        <f>'[1]разовые без стом'!CL$242</f>
        <v>86.718239999999994</v>
      </c>
      <c r="O1302" s="46">
        <f>'[1]разовые без стом'!DH$242</f>
        <v>6.4006319999999999</v>
      </c>
      <c r="P1302" s="46">
        <f>'[1]разовые без стом'!EQ$242</f>
        <v>55.953912000000003</v>
      </c>
      <c r="Q1302" s="20">
        <f t="shared" si="362"/>
        <v>0</v>
      </c>
      <c r="R1302" s="20">
        <f t="shared" si="364"/>
        <v>0</v>
      </c>
    </row>
    <row r="1303" spans="2:18" s="21" customFormat="1" ht="15" customHeight="1" x14ac:dyDescent="0.25">
      <c r="B1303" s="61"/>
      <c r="C1303" s="37" t="s">
        <v>91</v>
      </c>
      <c r="D1303" s="23" t="s">
        <v>33</v>
      </c>
      <c r="E1303" s="64">
        <f>'[1]разовые без стом'!W$243</f>
        <v>787</v>
      </c>
      <c r="F1303" s="46">
        <f>'[1]разовые без стом'!EV$243</f>
        <v>188.49594400000001</v>
      </c>
      <c r="G1303" s="47">
        <f t="shared" si="370"/>
        <v>787</v>
      </c>
      <c r="H1303" s="47">
        <f>'[1]разовые без стом'!G$243</f>
        <v>137</v>
      </c>
      <c r="I1303" s="47">
        <f>'[1]разовые без стом'!K$243</f>
        <v>342</v>
      </c>
      <c r="J1303" s="47">
        <f>'[1]разовые без стом'!O$243</f>
        <v>272</v>
      </c>
      <c r="K1303" s="47">
        <f>'[1]разовые без стом'!V$243</f>
        <v>36</v>
      </c>
      <c r="L1303" s="46">
        <f t="shared" si="371"/>
        <v>188.49594400000001</v>
      </c>
      <c r="M1303" s="46">
        <f>'[1]разовые без стом'!BP$243</f>
        <v>32.813143999999994</v>
      </c>
      <c r="N1303" s="46">
        <f>'[1]разовые без стом'!CL$243</f>
        <v>81.913104000000004</v>
      </c>
      <c r="O1303" s="46">
        <f>'[1]разовые без стом'!DH$243</f>
        <v>65.147263999999993</v>
      </c>
      <c r="P1303" s="46">
        <f>'[1]разовые без стом'!EQ$243</f>
        <v>8.6224319999999999</v>
      </c>
      <c r="Q1303" s="20">
        <f t="shared" si="362"/>
        <v>0</v>
      </c>
      <c r="R1303" s="20">
        <f t="shared" si="364"/>
        <v>0</v>
      </c>
    </row>
    <row r="1304" spans="2:18" s="21" customFormat="1" ht="15" customHeight="1" x14ac:dyDescent="0.25">
      <c r="B1304" s="61"/>
      <c r="C1304" s="37" t="s">
        <v>96</v>
      </c>
      <c r="D1304" s="23" t="s">
        <v>33</v>
      </c>
      <c r="E1304" s="64">
        <f>'[1]разовые без стом'!W$244</f>
        <v>817</v>
      </c>
      <c r="F1304" s="46">
        <f>'[1]разовые без стом'!EV$244</f>
        <v>195.68130399999998</v>
      </c>
      <c r="G1304" s="47">
        <f t="shared" si="370"/>
        <v>817</v>
      </c>
      <c r="H1304" s="47">
        <f>'[1]разовые без стом'!G$244</f>
        <v>120</v>
      </c>
      <c r="I1304" s="47">
        <f>'[1]разовые без стом'!K$244</f>
        <v>162</v>
      </c>
      <c r="J1304" s="47">
        <f>'[1]разовые без стом'!O$244</f>
        <v>258</v>
      </c>
      <c r="K1304" s="47">
        <f>'[1]разовые без стом'!V$244</f>
        <v>277</v>
      </c>
      <c r="L1304" s="46">
        <f t="shared" si="371"/>
        <v>195.68130400000001</v>
      </c>
      <c r="M1304" s="46">
        <f>'[1]разовые без стом'!BP$244</f>
        <v>28.741440000000004</v>
      </c>
      <c r="N1304" s="46">
        <f>'[1]разовые без стом'!CL$244</f>
        <v>38.800943999999994</v>
      </c>
      <c r="O1304" s="46">
        <f>'[1]разовые без стом'!DH$244</f>
        <v>61.794095999999989</v>
      </c>
      <c r="P1304" s="46">
        <f>'[1]разовые без стом'!EQ$244</f>
        <v>66.344824000000003</v>
      </c>
      <c r="Q1304" s="20">
        <f t="shared" si="362"/>
        <v>0</v>
      </c>
      <c r="R1304" s="20">
        <f t="shared" si="364"/>
        <v>0</v>
      </c>
    </row>
    <row r="1305" spans="2:18" s="21" customFormat="1" ht="15" customHeight="1" x14ac:dyDescent="0.25">
      <c r="B1305" s="61"/>
      <c r="C1305" s="37" t="s">
        <v>17</v>
      </c>
      <c r="D1305" s="23" t="s">
        <v>33</v>
      </c>
      <c r="E1305" s="64">
        <f>'[1]разовые без стом'!W$245</f>
        <v>6650</v>
      </c>
      <c r="F1305" s="46">
        <f>'[1]разовые без стом'!EV$245</f>
        <v>1592.7547999999999</v>
      </c>
      <c r="G1305" s="47">
        <f t="shared" si="370"/>
        <v>6650</v>
      </c>
      <c r="H1305" s="47">
        <f>'[1]разовые без стом'!G$245</f>
        <v>1364</v>
      </c>
      <c r="I1305" s="47">
        <f>'[1]разовые без стом'!K$245</f>
        <v>1954</v>
      </c>
      <c r="J1305" s="47">
        <f>'[1]разовые без стом'!O$245</f>
        <v>992</v>
      </c>
      <c r="K1305" s="47">
        <f>'[1]разовые без стом'!V$245</f>
        <v>2340</v>
      </c>
      <c r="L1305" s="46">
        <f t="shared" si="371"/>
        <v>1592.7548000000002</v>
      </c>
      <c r="M1305" s="46">
        <f>'[1]разовые без стом'!BP$245</f>
        <v>326.694368</v>
      </c>
      <c r="N1305" s="46">
        <f>'[1]разовые без стом'!CL$245</f>
        <v>468.00644799999998</v>
      </c>
      <c r="O1305" s="46">
        <f>'[1]разовые без стом'!DH$245</f>
        <v>237.59590399999999</v>
      </c>
      <c r="P1305" s="46">
        <f>'[1]разовые без стом'!EQ$245</f>
        <v>560.45808</v>
      </c>
      <c r="Q1305" s="20">
        <f t="shared" si="362"/>
        <v>0</v>
      </c>
      <c r="R1305" s="20">
        <f t="shared" si="364"/>
        <v>0</v>
      </c>
    </row>
    <row r="1306" spans="2:18" s="21" customFormat="1" ht="15" customHeight="1" x14ac:dyDescent="0.25">
      <c r="B1306" s="61"/>
      <c r="C1306" s="22" t="s">
        <v>68</v>
      </c>
      <c r="D1306" s="23" t="s">
        <v>33</v>
      </c>
      <c r="E1306" s="64">
        <f>'[1]разовые без стом'!W$246</f>
        <v>729</v>
      </c>
      <c r="F1306" s="46">
        <f>'[1]разовые без стом'!EV$246</f>
        <v>174.60424800000001</v>
      </c>
      <c r="G1306" s="47">
        <f t="shared" si="370"/>
        <v>729</v>
      </c>
      <c r="H1306" s="47">
        <f>'[1]разовые без стом'!G$246</f>
        <v>150</v>
      </c>
      <c r="I1306" s="47">
        <f>'[1]разовые без стом'!K$246</f>
        <v>167</v>
      </c>
      <c r="J1306" s="47">
        <f>'[1]разовые без стом'!O$246</f>
        <v>168</v>
      </c>
      <c r="K1306" s="47">
        <f>'[1]разовые без стом'!V$246</f>
        <v>244</v>
      </c>
      <c r="L1306" s="46">
        <f t="shared" si="371"/>
        <v>174.60424799999998</v>
      </c>
      <c r="M1306" s="46">
        <f>'[1]разовые без стом'!BP$246</f>
        <v>35.9268</v>
      </c>
      <c r="N1306" s="46">
        <f>'[1]разовые без стом'!CL$246</f>
        <v>39.998503999999997</v>
      </c>
      <c r="O1306" s="46">
        <f>'[1]разовые без стом'!DH$246</f>
        <v>40.238016000000002</v>
      </c>
      <c r="P1306" s="46">
        <f>'[1]разовые без стом'!EQ$246</f>
        <v>58.440928</v>
      </c>
      <c r="Q1306" s="20">
        <f t="shared" si="362"/>
        <v>0</v>
      </c>
      <c r="R1306" s="20">
        <f t="shared" si="364"/>
        <v>0</v>
      </c>
    </row>
    <row r="1307" spans="2:18" s="21" customFormat="1" ht="15" customHeight="1" x14ac:dyDescent="0.25">
      <c r="B1307" s="61"/>
      <c r="C1307" s="37" t="s">
        <v>35</v>
      </c>
      <c r="D1307" s="23" t="s">
        <v>33</v>
      </c>
      <c r="E1307" s="64">
        <f>'[1]разовые без стом'!W$247</f>
        <v>2566</v>
      </c>
      <c r="F1307" s="46">
        <f>'[1]разовые без стом'!EV$247</f>
        <v>510.26449600000001</v>
      </c>
      <c r="G1307" s="47">
        <f t="shared" si="370"/>
        <v>2566</v>
      </c>
      <c r="H1307" s="47">
        <f>'[1]разовые без стом'!G$247</f>
        <v>509</v>
      </c>
      <c r="I1307" s="47">
        <f>'[1]разовые без стом'!K$247</f>
        <v>685</v>
      </c>
      <c r="J1307" s="47">
        <f>'[1]разовые без стом'!O$247</f>
        <v>418</v>
      </c>
      <c r="K1307" s="47">
        <f>'[1]разовые без стом'!V$247</f>
        <v>954</v>
      </c>
      <c r="L1307" s="46">
        <f t="shared" si="371"/>
        <v>510.26449600000012</v>
      </c>
      <c r="M1307" s="46">
        <f>'[1]разовые без стом'!BP$247</f>
        <v>101.21770400000003</v>
      </c>
      <c r="N1307" s="46">
        <f>'[1]разовые без стом'!CL$247</f>
        <v>136.21636000000004</v>
      </c>
      <c r="O1307" s="46">
        <f>'[1]разовые без стом'!DH$247</f>
        <v>83.121808000000016</v>
      </c>
      <c r="P1307" s="46">
        <f>'[1]разовые без стом'!EQ$247</f>
        <v>189.70862400000001</v>
      </c>
      <c r="Q1307" s="20">
        <f t="shared" si="362"/>
        <v>0</v>
      </c>
      <c r="R1307" s="20">
        <f t="shared" si="364"/>
        <v>0</v>
      </c>
    </row>
    <row r="1308" spans="2:18" s="21" customFormat="1" ht="15" customHeight="1" x14ac:dyDescent="0.25">
      <c r="B1308" s="61"/>
      <c r="C1308" s="37" t="s">
        <v>24</v>
      </c>
      <c r="D1308" s="23" t="s">
        <v>33</v>
      </c>
      <c r="E1308" s="64">
        <f>'[1]разовые без стом'!W$248</f>
        <v>5392</v>
      </c>
      <c r="F1308" s="46">
        <f>'[1]разовые без стом'!EV$248</f>
        <v>919.14188800000011</v>
      </c>
      <c r="G1308" s="47">
        <f t="shared" si="370"/>
        <v>5392</v>
      </c>
      <c r="H1308" s="47">
        <f>'[1]разовые без стом'!G$248</f>
        <v>1324</v>
      </c>
      <c r="I1308" s="47">
        <f>'[1]разовые без стом'!K$248</f>
        <v>1480</v>
      </c>
      <c r="J1308" s="47">
        <f>'[1]разовые без стом'!O$248</f>
        <v>1191</v>
      </c>
      <c r="K1308" s="47">
        <f>'[1]разовые без стом'!V$248</f>
        <v>1397</v>
      </c>
      <c r="L1308" s="46">
        <f t="shared" si="371"/>
        <v>919.14188800000011</v>
      </c>
      <c r="M1308" s="46">
        <f>'[1]разовые без стом'!BP$248</f>
        <v>225.69433600000002</v>
      </c>
      <c r="N1308" s="46">
        <f>'[1]разовые без стом'!CL$248</f>
        <v>252.28672</v>
      </c>
      <c r="O1308" s="46">
        <f>'[1]разовые без стом'!DH$248</f>
        <v>203.02262400000001</v>
      </c>
      <c r="P1308" s="46">
        <f>'[1]разовые без стом'!EQ$248</f>
        <v>238.13820800000002</v>
      </c>
      <c r="Q1308" s="20">
        <f t="shared" si="362"/>
        <v>0</v>
      </c>
      <c r="R1308" s="20">
        <f t="shared" si="364"/>
        <v>0</v>
      </c>
    </row>
    <row r="1309" spans="2:18" s="21" customFormat="1" ht="15" customHeight="1" x14ac:dyDescent="0.25">
      <c r="B1309" s="61"/>
      <c r="C1309" s="37" t="s">
        <v>56</v>
      </c>
      <c r="D1309" s="23" t="s">
        <v>33</v>
      </c>
      <c r="E1309" s="64">
        <f>'[1]разовые без стом'!W$250</f>
        <v>340</v>
      </c>
      <c r="F1309" s="46">
        <f>'[1]разовые без стом'!EV$250</f>
        <v>81.434079999999994</v>
      </c>
      <c r="G1309" s="47">
        <f t="shared" si="370"/>
        <v>340</v>
      </c>
      <c r="H1309" s="47">
        <f>'[1]разовые без стом'!G$250</f>
        <v>39</v>
      </c>
      <c r="I1309" s="47">
        <f>'[1]разовые без стом'!K$250</f>
        <v>5</v>
      </c>
      <c r="J1309" s="47">
        <f>'[1]разовые без стом'!O$250</f>
        <v>0</v>
      </c>
      <c r="K1309" s="47">
        <f>'[1]разовые без стом'!V$250</f>
        <v>296</v>
      </c>
      <c r="L1309" s="46">
        <f t="shared" si="371"/>
        <v>81.434079999999994</v>
      </c>
      <c r="M1309" s="46">
        <f>'[1]разовые без стом'!BP$250</f>
        <v>9.3409680000000002</v>
      </c>
      <c r="N1309" s="46">
        <f>'[1]разовые без стом'!CL$250</f>
        <v>1.1975600000000002</v>
      </c>
      <c r="O1309" s="46">
        <f>'[1]разовые без стом'!DH$250</f>
        <v>0</v>
      </c>
      <c r="P1309" s="46">
        <f>'[1]разовые без стом'!EQ$250</f>
        <v>70.895551999999995</v>
      </c>
      <c r="Q1309" s="20">
        <f t="shared" si="362"/>
        <v>0</v>
      </c>
      <c r="R1309" s="20">
        <f t="shared" si="364"/>
        <v>0</v>
      </c>
    </row>
    <row r="1310" spans="2:18" s="21" customFormat="1" ht="15" customHeight="1" x14ac:dyDescent="0.25">
      <c r="B1310" s="61"/>
      <c r="C1310" s="37" t="s">
        <v>94</v>
      </c>
      <c r="D1310" s="23" t="s">
        <v>33</v>
      </c>
      <c r="E1310" s="64">
        <f>'[1]разовые без стом'!W$251</f>
        <v>1757</v>
      </c>
      <c r="F1310" s="46">
        <f>'[1]разовые без стом'!EV$251</f>
        <v>420.82258400000001</v>
      </c>
      <c r="G1310" s="47">
        <f t="shared" si="370"/>
        <v>1757</v>
      </c>
      <c r="H1310" s="47">
        <f>'[1]разовые без стом'!G$251</f>
        <v>234</v>
      </c>
      <c r="I1310" s="47">
        <f>'[1]разовые без стом'!K$251</f>
        <v>475</v>
      </c>
      <c r="J1310" s="47">
        <f>'[1]разовые без стом'!O$251</f>
        <v>181</v>
      </c>
      <c r="K1310" s="47">
        <f>'[1]разовые без стом'!V$251</f>
        <v>867</v>
      </c>
      <c r="L1310" s="46">
        <f t="shared" si="371"/>
        <v>420.82258400000001</v>
      </c>
      <c r="M1310" s="46">
        <f>'[1]разовые без стом'!BP$251</f>
        <v>56.045807999999994</v>
      </c>
      <c r="N1310" s="46">
        <f>'[1]разовые без стом'!CL$251</f>
        <v>113.76819999999999</v>
      </c>
      <c r="O1310" s="46">
        <f>'[1]разовые без стом'!DH$251</f>
        <v>43.351672000000001</v>
      </c>
      <c r="P1310" s="46">
        <f>'[1]разовые без стом'!EQ$251</f>
        <v>207.656904</v>
      </c>
      <c r="Q1310" s="20">
        <f t="shared" si="362"/>
        <v>0</v>
      </c>
      <c r="R1310" s="20">
        <f t="shared" si="364"/>
        <v>0</v>
      </c>
    </row>
    <row r="1311" spans="2:18" s="21" customFormat="1" ht="15" customHeight="1" x14ac:dyDescent="0.25">
      <c r="B1311" s="61"/>
      <c r="C1311" s="37" t="s">
        <v>105</v>
      </c>
      <c r="D1311" s="23" t="s">
        <v>33</v>
      </c>
      <c r="E1311" s="64">
        <f>'[1]разовые без стом'!W$252</f>
        <v>206</v>
      </c>
      <c r="F1311" s="46">
        <f>'[1]разовые без стом'!EV$252</f>
        <v>49.339471999999994</v>
      </c>
      <c r="G1311" s="47">
        <f t="shared" si="370"/>
        <v>206</v>
      </c>
      <c r="H1311" s="47">
        <f>'[1]разовые без стом'!G$252</f>
        <v>76</v>
      </c>
      <c r="I1311" s="47">
        <f>'[1]разовые без стом'!K$252</f>
        <v>70</v>
      </c>
      <c r="J1311" s="47">
        <f>'[1]разовые без стом'!O$252</f>
        <v>0</v>
      </c>
      <c r="K1311" s="47">
        <f>'[1]разовые без стом'!V$252</f>
        <v>60</v>
      </c>
      <c r="L1311" s="46">
        <f t="shared" si="371"/>
        <v>49.339471999999994</v>
      </c>
      <c r="M1311" s="46">
        <f>'[1]разовые без стом'!BP$252</f>
        <v>18.202911999999998</v>
      </c>
      <c r="N1311" s="46">
        <f>'[1]разовые без стом'!CL$252</f>
        <v>16.765840000000001</v>
      </c>
      <c r="O1311" s="46">
        <f>'[1]разовые без стом'!DH$252</f>
        <v>0</v>
      </c>
      <c r="P1311" s="46">
        <f>'[1]разовые без стом'!EQ$252</f>
        <v>14.37072</v>
      </c>
      <c r="Q1311" s="20">
        <f t="shared" si="362"/>
        <v>0</v>
      </c>
      <c r="R1311" s="20">
        <f t="shared" si="364"/>
        <v>0</v>
      </c>
    </row>
    <row r="1312" spans="2:18" s="21" customFormat="1" ht="15" customHeight="1" x14ac:dyDescent="0.25">
      <c r="B1312" s="61"/>
      <c r="C1312" s="37" t="s">
        <v>27</v>
      </c>
      <c r="D1312" s="23" t="s">
        <v>33</v>
      </c>
      <c r="E1312" s="64">
        <f>'[1]разовые без стом'!W$254</f>
        <v>13480</v>
      </c>
      <c r="F1312" s="46">
        <f>'[1]разовые без стом'!EV$254</f>
        <v>3676.2655999999997</v>
      </c>
      <c r="G1312" s="47">
        <f t="shared" si="370"/>
        <v>13480</v>
      </c>
      <c r="H1312" s="47">
        <f>'[1]разовые без стом'!G$254</f>
        <v>1619</v>
      </c>
      <c r="I1312" s="47">
        <f>'[1]разовые без стом'!K$254</f>
        <v>2177</v>
      </c>
      <c r="J1312" s="47">
        <f>'[1]разовые без стом'!O$254</f>
        <v>2080</v>
      </c>
      <c r="K1312" s="47">
        <f>'[1]разовые без стом'!V$254</f>
        <v>7604</v>
      </c>
      <c r="L1312" s="46">
        <f t="shared" si="371"/>
        <v>3676.2655999999997</v>
      </c>
      <c r="M1312" s="46">
        <f>'[1]разовые без стом'!BP$254</f>
        <v>441.53367999999995</v>
      </c>
      <c r="N1312" s="46">
        <f>'[1]разовые без стом'!CL$254</f>
        <v>593.71143999999993</v>
      </c>
      <c r="O1312" s="46">
        <f>'[1]разовые без стом'!DH$254</f>
        <v>567.25759999999991</v>
      </c>
      <c r="P1312" s="46">
        <f>'[1]разовые без стом'!EQ$254</f>
        <v>2073.7628800000002</v>
      </c>
      <c r="Q1312" s="20">
        <f t="shared" si="362"/>
        <v>0</v>
      </c>
      <c r="R1312" s="20">
        <f t="shared" si="364"/>
        <v>0</v>
      </c>
    </row>
    <row r="1313" spans="2:18" s="21" customFormat="1" ht="15" customHeight="1" x14ac:dyDescent="0.25">
      <c r="B1313" s="61"/>
      <c r="C1313" s="37" t="s">
        <v>41</v>
      </c>
      <c r="D1313" s="23" t="s">
        <v>33</v>
      </c>
      <c r="E1313" s="64">
        <f>'[1]разовые без стом'!W$255</f>
        <v>3273</v>
      </c>
      <c r="F1313" s="46">
        <f>'[1]разовые без стом'!EV$255</f>
        <v>1094.3210039999999</v>
      </c>
      <c r="G1313" s="47">
        <f t="shared" si="370"/>
        <v>3273</v>
      </c>
      <c r="H1313" s="47">
        <f>'[1]разовые без стом'!G$255</f>
        <v>591</v>
      </c>
      <c r="I1313" s="47">
        <f>'[1]разовые без стом'!K$255</f>
        <v>573</v>
      </c>
      <c r="J1313" s="47">
        <f>'[1]разовые без стом'!O$255</f>
        <v>1323</v>
      </c>
      <c r="K1313" s="47">
        <f>'[1]разовые без стом'!V$255</f>
        <v>786</v>
      </c>
      <c r="L1313" s="46">
        <f t="shared" si="371"/>
        <v>1094.3210039999999</v>
      </c>
      <c r="M1313" s="46">
        <f>'[1]разовые без стом'!BP$255</f>
        <v>197.59966799999998</v>
      </c>
      <c r="N1313" s="46">
        <f>'[1]разовые без стом'!CL$255</f>
        <v>191.58140399999996</v>
      </c>
      <c r="O1313" s="46">
        <f>'[1]разовые без стом'!DH$255</f>
        <v>442.34240399999993</v>
      </c>
      <c r="P1313" s="46">
        <f>'[1]разовые без стом'!EQ$255</f>
        <v>262.79752799999994</v>
      </c>
      <c r="Q1313" s="20">
        <f t="shared" si="362"/>
        <v>0</v>
      </c>
      <c r="R1313" s="20">
        <f t="shared" si="364"/>
        <v>0</v>
      </c>
    </row>
    <row r="1314" spans="2:18" s="21" customFormat="1" ht="15" customHeight="1" x14ac:dyDescent="0.25">
      <c r="B1314" s="61"/>
      <c r="C1314" s="35" t="s">
        <v>89</v>
      </c>
      <c r="D1314" s="23" t="s">
        <v>33</v>
      </c>
      <c r="E1314" s="64">
        <f>'[1]разовые без стом'!W$256</f>
        <v>1056</v>
      </c>
      <c r="F1314" s="46">
        <f>'[1]разовые без стом'!EV$256</f>
        <v>287.99231999999995</v>
      </c>
      <c r="G1314" s="47">
        <f t="shared" si="370"/>
        <v>1056</v>
      </c>
      <c r="H1314" s="47">
        <f>'[1]разовые без стом'!G$256</f>
        <v>239</v>
      </c>
      <c r="I1314" s="47">
        <f>'[1]разовые без стом'!K$256</f>
        <v>310</v>
      </c>
      <c r="J1314" s="47">
        <f>'[1]разовые без стом'!O$256</f>
        <v>301</v>
      </c>
      <c r="K1314" s="47">
        <f>'[1]разовые без стом'!V$256</f>
        <v>206</v>
      </c>
      <c r="L1314" s="46">
        <f t="shared" si="371"/>
        <v>287.99231999999995</v>
      </c>
      <c r="M1314" s="46">
        <f>'[1]разовые без стом'!BP$256</f>
        <v>65.18007999999999</v>
      </c>
      <c r="N1314" s="46">
        <f>'[1]разовые без стом'!CL$256</f>
        <v>84.543199999999985</v>
      </c>
      <c r="O1314" s="46">
        <f>'[1]разовые без стом'!DH$256</f>
        <v>82.088719999999995</v>
      </c>
      <c r="P1314" s="46">
        <f>'[1]разовые без стом'!EQ$256</f>
        <v>56.180319999999995</v>
      </c>
      <c r="Q1314" s="20">
        <f t="shared" si="362"/>
        <v>0</v>
      </c>
      <c r="R1314" s="20">
        <f t="shared" si="364"/>
        <v>0</v>
      </c>
    </row>
    <row r="1315" spans="2:18" s="21" customFormat="1" ht="15" customHeight="1" x14ac:dyDescent="0.25">
      <c r="B1315" s="61"/>
      <c r="C1315" s="37" t="s">
        <v>97</v>
      </c>
      <c r="D1315" s="23" t="s">
        <v>33</v>
      </c>
      <c r="E1315" s="64">
        <f>'[1]разовые без стом'!W$257</f>
        <v>321</v>
      </c>
      <c r="F1315" s="46">
        <f>'[1]разовые без стом'!EV$257</f>
        <v>145.65952800000002</v>
      </c>
      <c r="G1315" s="47">
        <f t="shared" si="370"/>
        <v>321</v>
      </c>
      <c r="H1315" s="47">
        <f>'[1]разовые без стом'!G$257</f>
        <v>68</v>
      </c>
      <c r="I1315" s="47">
        <f>'[1]разовые без стом'!K$257</f>
        <v>108</v>
      </c>
      <c r="J1315" s="47">
        <f>'[1]разовые без стом'!O$257</f>
        <v>74</v>
      </c>
      <c r="K1315" s="47">
        <f>'[1]разовые без стом'!V$257</f>
        <v>71</v>
      </c>
      <c r="L1315" s="46">
        <f t="shared" si="371"/>
        <v>145.65952800000002</v>
      </c>
      <c r="M1315" s="46">
        <f>'[1]разовые без стом'!BP$257</f>
        <v>30.856224000000005</v>
      </c>
      <c r="N1315" s="46">
        <f>'[1]разовые без стом'!CL$257</f>
        <v>49.006944000000004</v>
      </c>
      <c r="O1315" s="46">
        <f>'[1]разовые без стом'!DH$257</f>
        <v>33.578832000000006</v>
      </c>
      <c r="P1315" s="46">
        <f>'[1]разовые без стом'!EQ$257</f>
        <v>32.217528000000001</v>
      </c>
      <c r="Q1315" s="20">
        <f t="shared" si="362"/>
        <v>0</v>
      </c>
      <c r="R1315" s="20">
        <f t="shared" si="364"/>
        <v>0</v>
      </c>
    </row>
    <row r="1316" spans="2:18" s="21" customFormat="1" ht="15" customHeight="1" x14ac:dyDescent="0.25">
      <c r="B1316" s="61"/>
      <c r="C1316" s="37"/>
      <c r="D1316" s="23" t="s">
        <v>33</v>
      </c>
      <c r="E1316" s="64"/>
      <c r="F1316" s="46"/>
      <c r="G1316" s="47">
        <f t="shared" si="370"/>
        <v>0</v>
      </c>
      <c r="H1316" s="47"/>
      <c r="I1316" s="47"/>
      <c r="J1316" s="47"/>
      <c r="K1316" s="47"/>
      <c r="L1316" s="46">
        <f t="shared" si="371"/>
        <v>0</v>
      </c>
      <c r="M1316" s="46"/>
      <c r="N1316" s="46"/>
      <c r="O1316" s="46"/>
      <c r="P1316" s="46"/>
      <c r="Q1316" s="20">
        <f t="shared" si="362"/>
        <v>0</v>
      </c>
      <c r="R1316" s="20">
        <f t="shared" si="364"/>
        <v>0</v>
      </c>
    </row>
    <row r="1317" spans="2:18" s="21" customFormat="1" ht="15" customHeight="1" x14ac:dyDescent="0.25">
      <c r="B1317" s="61"/>
      <c r="C1317" s="37"/>
      <c r="D1317" s="23" t="s">
        <v>33</v>
      </c>
      <c r="E1317" s="64"/>
      <c r="F1317" s="46"/>
      <c r="G1317" s="47">
        <f t="shared" si="370"/>
        <v>0</v>
      </c>
      <c r="H1317" s="47"/>
      <c r="I1317" s="47"/>
      <c r="J1317" s="47"/>
      <c r="K1317" s="47"/>
      <c r="L1317" s="46">
        <f t="shared" si="371"/>
        <v>0</v>
      </c>
      <c r="M1317" s="46"/>
      <c r="N1317" s="46"/>
      <c r="O1317" s="46"/>
      <c r="P1317" s="46"/>
      <c r="Q1317" s="20">
        <f t="shared" si="362"/>
        <v>0</v>
      </c>
      <c r="R1317" s="20">
        <f t="shared" si="364"/>
        <v>0</v>
      </c>
    </row>
    <row r="1318" spans="2:18" s="21" customFormat="1" ht="15" customHeight="1" x14ac:dyDescent="0.25">
      <c r="B1318" s="61"/>
      <c r="C1318" s="28" t="s">
        <v>42</v>
      </c>
      <c r="D1318" s="29" t="s">
        <v>33</v>
      </c>
      <c r="E1318" s="62">
        <f>SUM(E1319:E1337)</f>
        <v>14729</v>
      </c>
      <c r="F1318" s="62">
        <f t="shared" ref="F1318:P1318" si="372">SUM(F1319:F1337)</f>
        <v>1541.7263519999999</v>
      </c>
      <c r="G1318" s="62">
        <f t="shared" si="372"/>
        <v>14729</v>
      </c>
      <c r="H1318" s="62">
        <f t="shared" si="372"/>
        <v>2932</v>
      </c>
      <c r="I1318" s="62">
        <f t="shared" si="372"/>
        <v>4037</v>
      </c>
      <c r="J1318" s="62">
        <f t="shared" si="372"/>
        <v>3484</v>
      </c>
      <c r="K1318" s="62">
        <f t="shared" si="372"/>
        <v>4276</v>
      </c>
      <c r="L1318" s="62">
        <f t="shared" si="372"/>
        <v>1541.7263519999997</v>
      </c>
      <c r="M1318" s="62">
        <f t="shared" si="372"/>
        <v>308.21355599999998</v>
      </c>
      <c r="N1318" s="62">
        <f t="shared" si="372"/>
        <v>424.04402400000004</v>
      </c>
      <c r="O1318" s="62">
        <f t="shared" si="372"/>
        <v>369.13610399999999</v>
      </c>
      <c r="P1318" s="62">
        <f t="shared" si="372"/>
        <v>440.33266800000007</v>
      </c>
      <c r="Q1318" s="20">
        <f t="shared" si="362"/>
        <v>0</v>
      </c>
      <c r="R1318" s="20">
        <f t="shared" si="364"/>
        <v>0</v>
      </c>
    </row>
    <row r="1319" spans="2:18" s="21" customFormat="1" ht="15" customHeight="1" x14ac:dyDescent="0.25">
      <c r="B1319" s="61"/>
      <c r="C1319" s="35" t="s">
        <v>27</v>
      </c>
      <c r="D1319" s="23" t="s">
        <v>33</v>
      </c>
      <c r="E1319" s="64">
        <f>[1]иные!W$204</f>
        <v>48</v>
      </c>
      <c r="F1319" s="46">
        <f>[1]иные!EK$204</f>
        <v>5.6102399999999992</v>
      </c>
      <c r="G1319" s="47">
        <f>SUM(H1319:K1319)</f>
        <v>48</v>
      </c>
      <c r="H1319" s="47">
        <f>[1]иные!G$204</f>
        <v>9</v>
      </c>
      <c r="I1319" s="47">
        <f>[1]иные!K$204</f>
        <v>12</v>
      </c>
      <c r="J1319" s="47">
        <f>[1]иные!O$204</f>
        <v>9</v>
      </c>
      <c r="K1319" s="47">
        <f>[1]иные!V$204</f>
        <v>18</v>
      </c>
      <c r="L1319" s="46">
        <f>SUM(M1319:P1319)</f>
        <v>5.6102400000000001</v>
      </c>
      <c r="M1319" s="46">
        <f>[1]иные!BI$204</f>
        <v>1.05192</v>
      </c>
      <c r="N1319" s="46">
        <f>[1]иные!CC$204</f>
        <v>1.40256</v>
      </c>
      <c r="O1319" s="46">
        <f>[1]иные!CW$204</f>
        <v>1.05192</v>
      </c>
      <c r="P1319" s="46">
        <f>[1]иные!EF$204</f>
        <v>2.1038399999999999</v>
      </c>
      <c r="Q1319" s="20">
        <f t="shared" si="362"/>
        <v>0</v>
      </c>
      <c r="R1319" s="20">
        <f t="shared" si="364"/>
        <v>0</v>
      </c>
    </row>
    <row r="1320" spans="2:18" s="21" customFormat="1" ht="15" customHeight="1" x14ac:dyDescent="0.25">
      <c r="B1320" s="61"/>
      <c r="C1320" s="35" t="s">
        <v>16</v>
      </c>
      <c r="D1320" s="23" t="s">
        <v>33</v>
      </c>
      <c r="E1320" s="64">
        <f>[1]иные!W$205</f>
        <v>9581</v>
      </c>
      <c r="F1320" s="46">
        <f>[1]иные!EK$205</f>
        <v>983.47048800000016</v>
      </c>
      <c r="G1320" s="47">
        <f t="shared" ref="G1320:G1344" si="373">SUM(H1320:K1320)</f>
        <v>9581</v>
      </c>
      <c r="H1320" s="47">
        <f>[1]иные!G$205</f>
        <v>1839</v>
      </c>
      <c r="I1320" s="47">
        <f>[1]иные!K$205</f>
        <v>2642</v>
      </c>
      <c r="J1320" s="47">
        <f>[1]иные!O$205</f>
        <v>2817</v>
      </c>
      <c r="K1320" s="47">
        <f>[1]иные!V$205</f>
        <v>2283</v>
      </c>
      <c r="L1320" s="46">
        <f t="shared" ref="L1320:L1337" si="374">SUM(M1320:P1320)</f>
        <v>983.47048799999993</v>
      </c>
      <c r="M1320" s="46">
        <f>[1]иные!BI$205</f>
        <v>188.76967200000001</v>
      </c>
      <c r="N1320" s="46">
        <f>[1]иные!CC$205</f>
        <v>271.19601600000004</v>
      </c>
      <c r="O1320" s="46">
        <f>[1]иные!CW$205</f>
        <v>289.15941599999996</v>
      </c>
      <c r="P1320" s="46">
        <f>[1]иные!EF$205</f>
        <v>234.34538400000002</v>
      </c>
      <c r="Q1320" s="20">
        <f t="shared" si="362"/>
        <v>0</v>
      </c>
      <c r="R1320" s="20">
        <f t="shared" si="364"/>
        <v>0</v>
      </c>
    </row>
    <row r="1321" spans="2:18" s="21" customFormat="1" ht="15" customHeight="1" x14ac:dyDescent="0.25">
      <c r="B1321" s="61"/>
      <c r="C1321" s="35" t="s">
        <v>28</v>
      </c>
      <c r="D1321" s="23" t="s">
        <v>33</v>
      </c>
      <c r="E1321" s="64">
        <f>[1]иные!W$206</f>
        <v>0</v>
      </c>
      <c r="F1321" s="46">
        <f>[1]иные!EK$206</f>
        <v>0</v>
      </c>
      <c r="G1321" s="47">
        <f t="shared" si="373"/>
        <v>0</v>
      </c>
      <c r="H1321" s="47">
        <f>[1]иные!G$206</f>
        <v>0</v>
      </c>
      <c r="I1321" s="47">
        <f>[1]иные!K$206</f>
        <v>0</v>
      </c>
      <c r="J1321" s="47">
        <f>[1]иные!O$206</f>
        <v>0</v>
      </c>
      <c r="K1321" s="47">
        <f>[1]иные!V$206</f>
        <v>0</v>
      </c>
      <c r="L1321" s="46">
        <f t="shared" si="374"/>
        <v>0</v>
      </c>
      <c r="M1321" s="46">
        <f>[1]иные!BI$206</f>
        <v>0</v>
      </c>
      <c r="N1321" s="46">
        <f>[1]иные!CC$206</f>
        <v>0</v>
      </c>
      <c r="O1321" s="46">
        <f>[1]иные!CW$206</f>
        <v>0</v>
      </c>
      <c r="P1321" s="46">
        <f>[1]иные!EF$206</f>
        <v>0</v>
      </c>
      <c r="Q1321" s="20">
        <f t="shared" si="362"/>
        <v>0</v>
      </c>
      <c r="R1321" s="20">
        <f t="shared" si="364"/>
        <v>0</v>
      </c>
    </row>
    <row r="1322" spans="2:18" s="21" customFormat="1" ht="15" customHeight="1" x14ac:dyDescent="0.25">
      <c r="B1322" s="61"/>
      <c r="C1322" s="35" t="s">
        <v>23</v>
      </c>
      <c r="D1322" s="23" t="s">
        <v>33</v>
      </c>
      <c r="E1322" s="64">
        <f>[1]иные!W$207</f>
        <v>320</v>
      </c>
      <c r="F1322" s="46">
        <f>[1]иные!EK$207</f>
        <v>38.968319999999999</v>
      </c>
      <c r="G1322" s="47">
        <f t="shared" si="373"/>
        <v>320</v>
      </c>
      <c r="H1322" s="47">
        <f>[1]иные!G$207</f>
        <v>39</v>
      </c>
      <c r="I1322" s="47">
        <f>[1]иные!K$207</f>
        <v>52</v>
      </c>
      <c r="J1322" s="47">
        <f>[1]иные!O$207</f>
        <v>40</v>
      </c>
      <c r="K1322" s="47">
        <f>[1]иные!V$207</f>
        <v>189</v>
      </c>
      <c r="L1322" s="46">
        <f t="shared" si="374"/>
        <v>38.968319999999991</v>
      </c>
      <c r="M1322" s="46">
        <f>[1]иные!BI$207</f>
        <v>4.7492640000000002</v>
      </c>
      <c r="N1322" s="46">
        <f>[1]иные!CC$207</f>
        <v>6.3323520000000002</v>
      </c>
      <c r="O1322" s="46">
        <f>[1]иные!CW$207</f>
        <v>4.8710399999999998</v>
      </c>
      <c r="P1322" s="46">
        <f>[1]иные!EF$207</f>
        <v>23.015663999999994</v>
      </c>
      <c r="Q1322" s="20">
        <f t="shared" si="362"/>
        <v>0</v>
      </c>
      <c r="R1322" s="20">
        <f t="shared" si="364"/>
        <v>0</v>
      </c>
    </row>
    <row r="1323" spans="2:18" s="21" customFormat="1" ht="15" customHeight="1" x14ac:dyDescent="0.25">
      <c r="B1323" s="61"/>
      <c r="C1323" s="35" t="s">
        <v>18</v>
      </c>
      <c r="D1323" s="23" t="s">
        <v>33</v>
      </c>
      <c r="E1323" s="64">
        <f>[1]иные!W$208</f>
        <v>101</v>
      </c>
      <c r="F1323" s="46">
        <f>[1]иные!EK$208</f>
        <v>15.564504000000001</v>
      </c>
      <c r="G1323" s="47">
        <f t="shared" si="373"/>
        <v>101</v>
      </c>
      <c r="H1323" s="47">
        <f>[1]иные!G$208</f>
        <v>41</v>
      </c>
      <c r="I1323" s="47">
        <f>[1]иные!K$208</f>
        <v>34</v>
      </c>
      <c r="J1323" s="47">
        <f>[1]иные!O$208</f>
        <v>9</v>
      </c>
      <c r="K1323" s="47">
        <f>[1]иные!V$208</f>
        <v>17</v>
      </c>
      <c r="L1323" s="46">
        <f t="shared" si="374"/>
        <v>15.564504000000003</v>
      </c>
      <c r="M1323" s="46">
        <f>[1]иные!BI$208</f>
        <v>6.318264000000001</v>
      </c>
      <c r="N1323" s="46">
        <f>[1]иные!CC$208</f>
        <v>5.2395360000000011</v>
      </c>
      <c r="O1323" s="46">
        <f>[1]иные!CW$208</f>
        <v>1.3869360000000002</v>
      </c>
      <c r="P1323" s="46">
        <f>[1]иные!EF$208</f>
        <v>2.6197680000000005</v>
      </c>
      <c r="Q1323" s="20">
        <f t="shared" si="362"/>
        <v>0</v>
      </c>
      <c r="R1323" s="20">
        <f t="shared" si="364"/>
        <v>0</v>
      </c>
    </row>
    <row r="1324" spans="2:18" s="21" customFormat="1" ht="15" customHeight="1" x14ac:dyDescent="0.25">
      <c r="B1324" s="61"/>
      <c r="C1324" s="35" t="s">
        <v>20</v>
      </c>
      <c r="D1324" s="23" t="s">
        <v>33</v>
      </c>
      <c r="E1324" s="64">
        <f>[1]иные!W$209</f>
        <v>720</v>
      </c>
      <c r="F1324" s="46">
        <f>[1]иные!EK$209</f>
        <v>78.736320000000006</v>
      </c>
      <c r="G1324" s="47">
        <f t="shared" si="373"/>
        <v>720</v>
      </c>
      <c r="H1324" s="47">
        <f>[1]иные!G$209</f>
        <v>36</v>
      </c>
      <c r="I1324" s="47">
        <f>[1]иные!K$209</f>
        <v>69</v>
      </c>
      <c r="J1324" s="47">
        <f>[1]иные!O$209</f>
        <v>39</v>
      </c>
      <c r="K1324" s="47">
        <f>[1]иные!V$209</f>
        <v>576</v>
      </c>
      <c r="L1324" s="46">
        <f t="shared" si="374"/>
        <v>78.736319999999992</v>
      </c>
      <c r="M1324" s="46">
        <f>[1]иные!BI$209</f>
        <v>3.9368160000000003</v>
      </c>
      <c r="N1324" s="46">
        <f>[1]иные!CC$209</f>
        <v>7.5455639999999997</v>
      </c>
      <c r="O1324" s="46">
        <f>[1]иные!CW$209</f>
        <v>4.2648839999999995</v>
      </c>
      <c r="P1324" s="46">
        <f>[1]иные!EF$209</f>
        <v>62.989055999999998</v>
      </c>
      <c r="Q1324" s="20">
        <f t="shared" si="362"/>
        <v>0</v>
      </c>
      <c r="R1324" s="20">
        <f t="shared" si="364"/>
        <v>0</v>
      </c>
    </row>
    <row r="1325" spans="2:18" s="21" customFormat="1" ht="15" customHeight="1" x14ac:dyDescent="0.25">
      <c r="B1325" s="61"/>
      <c r="C1325" s="35" t="s">
        <v>90</v>
      </c>
      <c r="D1325" s="23" t="s">
        <v>33</v>
      </c>
      <c r="E1325" s="64">
        <f>[1]иные!W$210</f>
        <v>360</v>
      </c>
      <c r="F1325" s="46">
        <f>[1]иные!EK$210</f>
        <v>31.85568</v>
      </c>
      <c r="G1325" s="47">
        <f t="shared" si="373"/>
        <v>360</v>
      </c>
      <c r="H1325" s="47">
        <f>[1]иные!G$210</f>
        <v>64</v>
      </c>
      <c r="I1325" s="47">
        <f>[1]иные!K$210</f>
        <v>113</v>
      </c>
      <c r="J1325" s="47">
        <f>[1]иные!O$210</f>
        <v>0</v>
      </c>
      <c r="K1325" s="47">
        <f>[1]иные!V$210</f>
        <v>183</v>
      </c>
      <c r="L1325" s="46">
        <f t="shared" si="374"/>
        <v>31.85568</v>
      </c>
      <c r="M1325" s="46">
        <f>[1]иные!BI$210</f>
        <v>5.6632319999999998</v>
      </c>
      <c r="N1325" s="46">
        <f>[1]иные!CC$210</f>
        <v>9.9991439999999976</v>
      </c>
      <c r="O1325" s="46">
        <f>[1]иные!CW$210</f>
        <v>0</v>
      </c>
      <c r="P1325" s="46">
        <f>[1]иные!EF$210</f>
        <v>16.193304000000001</v>
      </c>
      <c r="Q1325" s="20">
        <f t="shared" si="362"/>
        <v>0</v>
      </c>
      <c r="R1325" s="20">
        <f t="shared" si="364"/>
        <v>0</v>
      </c>
    </row>
    <row r="1326" spans="2:18" s="21" customFormat="1" ht="15" customHeight="1" x14ac:dyDescent="0.25">
      <c r="B1326" s="61"/>
      <c r="C1326" s="35" t="s">
        <v>91</v>
      </c>
      <c r="D1326" s="23" t="s">
        <v>33</v>
      </c>
      <c r="E1326" s="64">
        <f>[1]иные!W$211</f>
        <v>0</v>
      </c>
      <c r="F1326" s="46">
        <f>[1]иные!EK$211</f>
        <v>0</v>
      </c>
      <c r="G1326" s="47">
        <f t="shared" si="373"/>
        <v>0</v>
      </c>
      <c r="H1326" s="47">
        <f>[1]иные!G$211</f>
        <v>0</v>
      </c>
      <c r="I1326" s="47">
        <f>[1]иные!K$211</f>
        <v>0</v>
      </c>
      <c r="J1326" s="47">
        <f>[1]иные!O$211</f>
        <v>0</v>
      </c>
      <c r="K1326" s="47">
        <f>[1]иные!V$211</f>
        <v>0</v>
      </c>
      <c r="L1326" s="46">
        <f t="shared" si="374"/>
        <v>0</v>
      </c>
      <c r="M1326" s="46">
        <f>[1]иные!BI$211</f>
        <v>0</v>
      </c>
      <c r="N1326" s="46">
        <f>[1]иные!CC$211</f>
        <v>0</v>
      </c>
      <c r="O1326" s="46">
        <f>[1]иные!CW$211</f>
        <v>0</v>
      </c>
      <c r="P1326" s="46">
        <f>[1]иные!EF$211</f>
        <v>0</v>
      </c>
      <c r="Q1326" s="20">
        <f t="shared" si="362"/>
        <v>0</v>
      </c>
      <c r="R1326" s="20">
        <f t="shared" si="364"/>
        <v>0</v>
      </c>
    </row>
    <row r="1327" spans="2:18" s="21" customFormat="1" ht="15" customHeight="1" x14ac:dyDescent="0.25">
      <c r="B1327" s="61"/>
      <c r="C1327" s="35" t="s">
        <v>55</v>
      </c>
      <c r="D1327" s="23" t="s">
        <v>33</v>
      </c>
      <c r="E1327" s="64">
        <f>[1]иные!W$212</f>
        <v>0</v>
      </c>
      <c r="F1327" s="46">
        <f>[1]иные!EK$212</f>
        <v>0</v>
      </c>
      <c r="G1327" s="47">
        <f t="shared" si="373"/>
        <v>0</v>
      </c>
      <c r="H1327" s="47">
        <f>[1]иные!G$212</f>
        <v>0</v>
      </c>
      <c r="I1327" s="47">
        <f>[1]иные!K$212</f>
        <v>0</v>
      </c>
      <c r="J1327" s="47">
        <f>[1]иные!O$212</f>
        <v>0</v>
      </c>
      <c r="K1327" s="47">
        <f>[1]иные!V$212</f>
        <v>0</v>
      </c>
      <c r="L1327" s="46">
        <f t="shared" si="374"/>
        <v>0</v>
      </c>
      <c r="M1327" s="46">
        <f>[1]иные!BI$212</f>
        <v>0</v>
      </c>
      <c r="N1327" s="46">
        <f>[1]иные!CC$212</f>
        <v>0</v>
      </c>
      <c r="O1327" s="46">
        <f>[1]иные!CW$212</f>
        <v>0</v>
      </c>
      <c r="P1327" s="46">
        <f>[1]иные!EF$212</f>
        <v>0</v>
      </c>
      <c r="Q1327" s="20">
        <f t="shared" si="362"/>
        <v>0</v>
      </c>
      <c r="R1327" s="20">
        <f t="shared" si="364"/>
        <v>0</v>
      </c>
    </row>
    <row r="1328" spans="2:18" s="21" customFormat="1" ht="15" customHeight="1" x14ac:dyDescent="0.25">
      <c r="B1328" s="61"/>
      <c r="C1328" s="35" t="s">
        <v>26</v>
      </c>
      <c r="D1328" s="23" t="s">
        <v>33</v>
      </c>
      <c r="E1328" s="64">
        <f>[1]иные!W$213</f>
        <v>0</v>
      </c>
      <c r="F1328" s="46">
        <f>[1]иные!EK$213</f>
        <v>0</v>
      </c>
      <c r="G1328" s="47">
        <f t="shared" si="373"/>
        <v>0</v>
      </c>
      <c r="H1328" s="47">
        <f>[1]иные!G$213</f>
        <v>0</v>
      </c>
      <c r="I1328" s="47">
        <f>[1]иные!K$213</f>
        <v>0</v>
      </c>
      <c r="J1328" s="47">
        <f>[1]иные!O$213</f>
        <v>0</v>
      </c>
      <c r="K1328" s="47">
        <f>[1]иные!V$213</f>
        <v>0</v>
      </c>
      <c r="L1328" s="46">
        <f t="shared" si="374"/>
        <v>0</v>
      </c>
      <c r="M1328" s="46">
        <f>[1]иные!BI$213</f>
        <v>0</v>
      </c>
      <c r="N1328" s="46">
        <f>[1]иные!CC$213</f>
        <v>0</v>
      </c>
      <c r="O1328" s="46">
        <f>[1]иные!CW$213</f>
        <v>0</v>
      </c>
      <c r="P1328" s="46">
        <f>[1]иные!EF$213</f>
        <v>0</v>
      </c>
      <c r="Q1328" s="20">
        <f t="shared" si="362"/>
        <v>0</v>
      </c>
      <c r="R1328" s="20">
        <f t="shared" si="364"/>
        <v>0</v>
      </c>
    </row>
    <row r="1329" spans="2:18" s="21" customFormat="1" ht="15" customHeight="1" x14ac:dyDescent="0.25">
      <c r="B1329" s="61"/>
      <c r="C1329" s="35" t="s">
        <v>25</v>
      </c>
      <c r="D1329" s="23" t="s">
        <v>33</v>
      </c>
      <c r="E1329" s="64">
        <f>[1]иные!W$214</f>
        <v>1200</v>
      </c>
      <c r="F1329" s="46">
        <f>[1]иные!EK$214</f>
        <v>102.2688</v>
      </c>
      <c r="G1329" s="47">
        <f t="shared" si="373"/>
        <v>1200</v>
      </c>
      <c r="H1329" s="47">
        <f>[1]иные!G$214</f>
        <v>286</v>
      </c>
      <c r="I1329" s="47">
        <f>[1]иные!K$214</f>
        <v>320</v>
      </c>
      <c r="J1329" s="47">
        <f>[1]иные!O$214</f>
        <v>48</v>
      </c>
      <c r="K1329" s="47">
        <f>[1]иные!V$214</f>
        <v>546</v>
      </c>
      <c r="L1329" s="46">
        <f t="shared" si="374"/>
        <v>102.2688</v>
      </c>
      <c r="M1329" s="46">
        <f>[1]иные!BI$214</f>
        <v>24.374064000000001</v>
      </c>
      <c r="N1329" s="46">
        <f>[1]иные!CC$214</f>
        <v>27.27168</v>
      </c>
      <c r="O1329" s="46">
        <f>[1]иные!CW$214</f>
        <v>4.0907520000000002</v>
      </c>
      <c r="P1329" s="46">
        <f>[1]иные!EF$214</f>
        <v>46.532304000000003</v>
      </c>
      <c r="Q1329" s="20">
        <f t="shared" si="362"/>
        <v>0</v>
      </c>
      <c r="R1329" s="20">
        <f t="shared" si="364"/>
        <v>0</v>
      </c>
    </row>
    <row r="1330" spans="2:18" s="21" customFormat="1" ht="15" customHeight="1" x14ac:dyDescent="0.25">
      <c r="B1330" s="61"/>
      <c r="C1330" s="35" t="s">
        <v>24</v>
      </c>
      <c r="D1330" s="23" t="s">
        <v>33</v>
      </c>
      <c r="E1330" s="64">
        <f>[1]иные!W$215</f>
        <v>800</v>
      </c>
      <c r="F1330" s="46">
        <f>[1]иные!EK$215</f>
        <v>58.444799999999994</v>
      </c>
      <c r="G1330" s="47">
        <f t="shared" si="373"/>
        <v>800</v>
      </c>
      <c r="H1330" s="47">
        <f>[1]иные!G$215</f>
        <v>213</v>
      </c>
      <c r="I1330" s="47">
        <f>[1]иные!K$215</f>
        <v>261</v>
      </c>
      <c r="J1330" s="47">
        <f>[1]иные!O$215</f>
        <v>147</v>
      </c>
      <c r="K1330" s="47">
        <f>[1]иные!V$215</f>
        <v>179</v>
      </c>
      <c r="L1330" s="46">
        <f t="shared" si="374"/>
        <v>58.444800000000001</v>
      </c>
      <c r="M1330" s="46">
        <f>[1]иные!BI$215</f>
        <v>15.560928000000001</v>
      </c>
      <c r="N1330" s="46">
        <f>[1]иные!CC$215</f>
        <v>19.067616000000001</v>
      </c>
      <c r="O1330" s="46">
        <f>[1]иные!CW$215</f>
        <v>10.739231999999999</v>
      </c>
      <c r="P1330" s="46">
        <f>[1]иные!EF$215</f>
        <v>13.077023999999998</v>
      </c>
      <c r="Q1330" s="20">
        <f t="shared" si="362"/>
        <v>0</v>
      </c>
      <c r="R1330" s="20">
        <f t="shared" si="364"/>
        <v>0</v>
      </c>
    </row>
    <row r="1331" spans="2:18" s="21" customFormat="1" ht="15" customHeight="1" x14ac:dyDescent="0.25">
      <c r="B1331" s="61"/>
      <c r="C1331" s="35" t="s">
        <v>96</v>
      </c>
      <c r="D1331" s="23" t="s">
        <v>33</v>
      </c>
      <c r="E1331" s="64">
        <f>[1]иные!W$216</f>
        <v>0</v>
      </c>
      <c r="F1331" s="46">
        <f>[1]иные!EK$216</f>
        <v>0</v>
      </c>
      <c r="G1331" s="47">
        <f t="shared" si="373"/>
        <v>0</v>
      </c>
      <c r="H1331" s="47">
        <f>[1]иные!G$216</f>
        <v>0</v>
      </c>
      <c r="I1331" s="47">
        <f>[1]иные!K$216</f>
        <v>0</v>
      </c>
      <c r="J1331" s="47">
        <f>[1]иные!O$216</f>
        <v>0</v>
      </c>
      <c r="K1331" s="47">
        <f>[1]иные!V$216</f>
        <v>0</v>
      </c>
      <c r="L1331" s="46">
        <f t="shared" si="374"/>
        <v>0</v>
      </c>
      <c r="M1331" s="46">
        <f>[1]иные!BI$216</f>
        <v>0</v>
      </c>
      <c r="N1331" s="46">
        <f>[1]иные!CC$216</f>
        <v>0</v>
      </c>
      <c r="O1331" s="46">
        <f>[1]иные!CW$216</f>
        <v>0</v>
      </c>
      <c r="P1331" s="46">
        <f>[1]иные!EF$216</f>
        <v>0</v>
      </c>
      <c r="Q1331" s="20">
        <f t="shared" si="362"/>
        <v>0</v>
      </c>
      <c r="R1331" s="20">
        <f t="shared" si="364"/>
        <v>0</v>
      </c>
    </row>
    <row r="1332" spans="2:18" s="21" customFormat="1" ht="15" customHeight="1" x14ac:dyDescent="0.25">
      <c r="B1332" s="61"/>
      <c r="C1332" s="35" t="s">
        <v>56</v>
      </c>
      <c r="D1332" s="23" t="s">
        <v>33</v>
      </c>
      <c r="E1332" s="64">
        <f>[1]иные!W$217</f>
        <v>0</v>
      </c>
      <c r="F1332" s="46">
        <f>[1]иные!EK$217</f>
        <v>0</v>
      </c>
      <c r="G1332" s="47">
        <f t="shared" si="373"/>
        <v>0</v>
      </c>
      <c r="H1332" s="47">
        <f>[1]иные!G$217</f>
        <v>0</v>
      </c>
      <c r="I1332" s="47">
        <f>[1]иные!K$217</f>
        <v>0</v>
      </c>
      <c r="J1332" s="47">
        <f>[1]иные!O$217</f>
        <v>0</v>
      </c>
      <c r="K1332" s="47">
        <f>[1]иные!V$217</f>
        <v>0</v>
      </c>
      <c r="L1332" s="46">
        <f t="shared" si="374"/>
        <v>0</v>
      </c>
      <c r="M1332" s="46">
        <f>[1]иные!BI$217</f>
        <v>0</v>
      </c>
      <c r="N1332" s="46">
        <f>[1]иные!CC$217</f>
        <v>0</v>
      </c>
      <c r="O1332" s="46">
        <f>[1]иные!CW$217</f>
        <v>0</v>
      </c>
      <c r="P1332" s="46">
        <f>[1]иные!EF$217</f>
        <v>0</v>
      </c>
      <c r="Q1332" s="20">
        <f t="shared" si="362"/>
        <v>0</v>
      </c>
      <c r="R1332" s="20">
        <f t="shared" si="364"/>
        <v>0</v>
      </c>
    </row>
    <row r="1333" spans="2:18" s="21" customFormat="1" ht="15" customHeight="1" x14ac:dyDescent="0.25">
      <c r="B1333" s="61"/>
      <c r="C1333" s="35" t="s">
        <v>94</v>
      </c>
      <c r="D1333" s="23" t="s">
        <v>33</v>
      </c>
      <c r="E1333" s="64">
        <f>[1]иные!W$218</f>
        <v>0</v>
      </c>
      <c r="F1333" s="46">
        <f>[1]иные!EK$218</f>
        <v>0</v>
      </c>
      <c r="G1333" s="47">
        <f t="shared" si="373"/>
        <v>0</v>
      </c>
      <c r="H1333" s="47">
        <f>[1]иные!G$218</f>
        <v>0</v>
      </c>
      <c r="I1333" s="47">
        <f>[1]иные!K$218</f>
        <v>0</v>
      </c>
      <c r="J1333" s="47">
        <f>[1]иные!O$218</f>
        <v>0</v>
      </c>
      <c r="K1333" s="47">
        <f>[1]иные!V$218</f>
        <v>0</v>
      </c>
      <c r="L1333" s="46">
        <f t="shared" si="374"/>
        <v>0</v>
      </c>
      <c r="M1333" s="46">
        <f>[1]иные!BI$218</f>
        <v>0</v>
      </c>
      <c r="N1333" s="46">
        <f>[1]иные!CC$218</f>
        <v>0</v>
      </c>
      <c r="O1333" s="46">
        <f>[1]иные!CW$218</f>
        <v>0</v>
      </c>
      <c r="P1333" s="46">
        <f>[1]иные!EF$218</f>
        <v>0</v>
      </c>
      <c r="Q1333" s="20">
        <f t="shared" si="362"/>
        <v>0</v>
      </c>
      <c r="R1333" s="20">
        <f t="shared" si="364"/>
        <v>0</v>
      </c>
    </row>
    <row r="1334" spans="2:18" s="21" customFormat="1" ht="15" customHeight="1" x14ac:dyDescent="0.25">
      <c r="B1334" s="61"/>
      <c r="C1334" s="35" t="s">
        <v>95</v>
      </c>
      <c r="D1334" s="23" t="s">
        <v>33</v>
      </c>
      <c r="E1334" s="64">
        <f>[1]иные!W$219</f>
        <v>0</v>
      </c>
      <c r="F1334" s="46">
        <f>[1]иные!EK$219</f>
        <v>0</v>
      </c>
      <c r="G1334" s="47">
        <f t="shared" si="373"/>
        <v>0</v>
      </c>
      <c r="H1334" s="47">
        <f>[1]иные!G$219</f>
        <v>0</v>
      </c>
      <c r="I1334" s="47">
        <f>[1]иные!K$219</f>
        <v>0</v>
      </c>
      <c r="J1334" s="47">
        <f>[1]иные!O$219</f>
        <v>0</v>
      </c>
      <c r="K1334" s="47">
        <f>[1]иные!V$219</f>
        <v>0</v>
      </c>
      <c r="L1334" s="46">
        <f t="shared" si="374"/>
        <v>0</v>
      </c>
      <c r="M1334" s="46">
        <f>[1]иные!BI$219</f>
        <v>0</v>
      </c>
      <c r="N1334" s="46">
        <f>[1]иные!CC$219</f>
        <v>0</v>
      </c>
      <c r="O1334" s="46">
        <f>[1]иные!CW$219</f>
        <v>0</v>
      </c>
      <c r="P1334" s="46">
        <f>[1]иные!EF$219</f>
        <v>0</v>
      </c>
      <c r="Q1334" s="20">
        <f t="shared" si="362"/>
        <v>0</v>
      </c>
      <c r="R1334" s="20">
        <f t="shared" si="364"/>
        <v>0</v>
      </c>
    </row>
    <row r="1335" spans="2:18" s="21" customFormat="1" ht="15" customHeight="1" x14ac:dyDescent="0.25">
      <c r="B1335" s="61"/>
      <c r="C1335" s="37" t="s">
        <v>21</v>
      </c>
      <c r="D1335" s="23" t="s">
        <v>33</v>
      </c>
      <c r="E1335" s="64">
        <f>[1]иные!W$220</f>
        <v>1542</v>
      </c>
      <c r="F1335" s="46">
        <f>[1]иные!EK$220</f>
        <v>220.95626399999998</v>
      </c>
      <c r="G1335" s="47">
        <f t="shared" si="373"/>
        <v>1542</v>
      </c>
      <c r="H1335" s="47">
        <f>[1]иные!G$220</f>
        <v>399</v>
      </c>
      <c r="I1335" s="47">
        <f>[1]иные!K$220</f>
        <v>521</v>
      </c>
      <c r="J1335" s="47">
        <f>[1]иные!O$220</f>
        <v>371</v>
      </c>
      <c r="K1335" s="47">
        <f>[1]иные!V$220</f>
        <v>251</v>
      </c>
      <c r="L1335" s="46">
        <f t="shared" si="374"/>
        <v>220.956264</v>
      </c>
      <c r="M1335" s="46">
        <f>[1]иные!BI$220</f>
        <v>57.173507999999998</v>
      </c>
      <c r="N1335" s="46">
        <f>[1]иные!CC$220</f>
        <v>74.655131999999995</v>
      </c>
      <c r="O1335" s="46">
        <f>[1]иные!CW$220</f>
        <v>53.161331999999994</v>
      </c>
      <c r="P1335" s="46">
        <f>[1]иные!EF$220</f>
        <v>35.966292000000003</v>
      </c>
      <c r="Q1335" s="20">
        <f t="shared" si="362"/>
        <v>0</v>
      </c>
      <c r="R1335" s="20">
        <f t="shared" si="364"/>
        <v>0</v>
      </c>
    </row>
    <row r="1336" spans="2:18" s="21" customFormat="1" ht="15" customHeight="1" x14ac:dyDescent="0.25">
      <c r="B1336" s="61"/>
      <c r="C1336" s="37" t="s">
        <v>93</v>
      </c>
      <c r="D1336" s="23" t="s">
        <v>33</v>
      </c>
      <c r="E1336" s="64">
        <f>[1]иные!W$221</f>
        <v>24</v>
      </c>
      <c r="F1336" s="46">
        <f>[1]иные!EK$221</f>
        <v>2.4635520000000004</v>
      </c>
      <c r="G1336" s="47">
        <f t="shared" si="373"/>
        <v>24</v>
      </c>
      <c r="H1336" s="47">
        <f>[1]иные!G$221</f>
        <v>0</v>
      </c>
      <c r="I1336" s="47">
        <f>[1]иные!K$221</f>
        <v>1</v>
      </c>
      <c r="J1336" s="47">
        <f>[1]иные!O$221</f>
        <v>0</v>
      </c>
      <c r="K1336" s="47">
        <f>[1]иные!V$221</f>
        <v>23</v>
      </c>
      <c r="L1336" s="46">
        <f t="shared" si="374"/>
        <v>2.463552</v>
      </c>
      <c r="M1336" s="46">
        <f>[1]иные!BI$221</f>
        <v>0</v>
      </c>
      <c r="N1336" s="46">
        <f>[1]иные!CC$221</f>
        <v>0.102648</v>
      </c>
      <c r="O1336" s="46">
        <f>[1]иные!CW$221</f>
        <v>0</v>
      </c>
      <c r="P1336" s="46">
        <f>[1]иные!EF$221</f>
        <v>2.3609040000000001</v>
      </c>
      <c r="Q1336" s="20">
        <f t="shared" ref="Q1336:Q1399" si="375">E1336-G1336</f>
        <v>0</v>
      </c>
      <c r="R1336" s="20">
        <f t="shared" si="364"/>
        <v>0</v>
      </c>
    </row>
    <row r="1337" spans="2:18" s="21" customFormat="1" ht="15" customHeight="1" x14ac:dyDescent="0.25">
      <c r="B1337" s="61"/>
      <c r="C1337" s="37" t="s">
        <v>97</v>
      </c>
      <c r="D1337" s="23" t="s">
        <v>33</v>
      </c>
      <c r="E1337" s="64">
        <f>[1]иные!W$222</f>
        <v>33</v>
      </c>
      <c r="F1337" s="46">
        <f>[1]иные!EK$222</f>
        <v>3.387384</v>
      </c>
      <c r="G1337" s="47">
        <f t="shared" si="373"/>
        <v>33</v>
      </c>
      <c r="H1337" s="47">
        <f>[1]иные!G$222</f>
        <v>6</v>
      </c>
      <c r="I1337" s="47">
        <f>[1]иные!K$222</f>
        <v>12</v>
      </c>
      <c r="J1337" s="47">
        <f>[1]иные!O$222</f>
        <v>4</v>
      </c>
      <c r="K1337" s="47">
        <f>[1]иные!V$222</f>
        <v>11</v>
      </c>
      <c r="L1337" s="46">
        <f t="shared" si="374"/>
        <v>3.3873840000000004</v>
      </c>
      <c r="M1337" s="46">
        <f>[1]иные!BI$222</f>
        <v>0.6158880000000001</v>
      </c>
      <c r="N1337" s="46">
        <f>[1]иные!CC$222</f>
        <v>1.2317760000000002</v>
      </c>
      <c r="O1337" s="46">
        <f>[1]иные!CW$222</f>
        <v>0.41059200000000001</v>
      </c>
      <c r="P1337" s="46">
        <f>[1]иные!EF$222</f>
        <v>1.1291280000000001</v>
      </c>
      <c r="Q1337" s="20">
        <f t="shared" si="375"/>
        <v>0</v>
      </c>
      <c r="R1337" s="20">
        <f t="shared" si="364"/>
        <v>0</v>
      </c>
    </row>
    <row r="1338" spans="2:18" s="21" customFormat="1" ht="15" customHeight="1" x14ac:dyDescent="0.25">
      <c r="B1338" s="61"/>
      <c r="C1338" s="84" t="s">
        <v>107</v>
      </c>
      <c r="D1338" s="29" t="s">
        <v>33</v>
      </c>
      <c r="E1338" s="62">
        <f>E1339+E1340+E1341</f>
        <v>0</v>
      </c>
      <c r="F1338" s="62">
        <f t="shared" ref="F1338:P1338" si="376">F1339+F1340+F1341</f>
        <v>0</v>
      </c>
      <c r="G1338" s="62">
        <f t="shared" si="376"/>
        <v>0</v>
      </c>
      <c r="H1338" s="62">
        <f t="shared" si="376"/>
        <v>0</v>
      </c>
      <c r="I1338" s="62">
        <f t="shared" si="376"/>
        <v>0</v>
      </c>
      <c r="J1338" s="62">
        <f t="shared" si="376"/>
        <v>0</v>
      </c>
      <c r="K1338" s="62">
        <f t="shared" si="376"/>
        <v>0</v>
      </c>
      <c r="L1338" s="62">
        <f t="shared" si="376"/>
        <v>0</v>
      </c>
      <c r="M1338" s="62">
        <f t="shared" si="376"/>
        <v>0</v>
      </c>
      <c r="N1338" s="62">
        <f t="shared" si="376"/>
        <v>0</v>
      </c>
      <c r="O1338" s="62">
        <f t="shared" si="376"/>
        <v>0</v>
      </c>
      <c r="P1338" s="62">
        <f t="shared" si="376"/>
        <v>0</v>
      </c>
      <c r="Q1338" s="20"/>
      <c r="R1338" s="20"/>
    </row>
    <row r="1339" spans="2:18" s="78" customFormat="1" ht="15" customHeight="1" x14ac:dyDescent="0.25">
      <c r="B1339" s="61"/>
      <c r="C1339" s="39" t="s">
        <v>108</v>
      </c>
      <c r="D1339" s="23" t="s">
        <v>33</v>
      </c>
      <c r="E1339" s="72">
        <v>0</v>
      </c>
      <c r="F1339" s="52">
        <v>0</v>
      </c>
      <c r="G1339" s="53">
        <f>SUM(H1339:K1339)</f>
        <v>0</v>
      </c>
      <c r="H1339" s="53">
        <v>0</v>
      </c>
      <c r="I1339" s="53">
        <v>0</v>
      </c>
      <c r="J1339" s="53">
        <v>0</v>
      </c>
      <c r="K1339" s="53">
        <v>0</v>
      </c>
      <c r="L1339" s="52">
        <f>SUM(M1339:P1339)</f>
        <v>0</v>
      </c>
      <c r="M1339" s="52">
        <v>0</v>
      </c>
      <c r="N1339" s="52">
        <v>0</v>
      </c>
      <c r="O1339" s="52">
        <v>0</v>
      </c>
      <c r="P1339" s="52">
        <v>0</v>
      </c>
      <c r="Q1339" s="85">
        <f t="shared" ref="Q1339:Q1409" si="377">E1339-G1339</f>
        <v>0</v>
      </c>
      <c r="R1339" s="85">
        <f t="shared" ref="R1339:R1409" si="378">F1339-L1339</f>
        <v>0</v>
      </c>
    </row>
    <row r="1340" spans="2:18" s="78" customFormat="1" ht="15" customHeight="1" x14ac:dyDescent="0.25">
      <c r="B1340" s="61"/>
      <c r="C1340" s="67" t="s">
        <v>109</v>
      </c>
      <c r="D1340" s="23" t="s">
        <v>33</v>
      </c>
      <c r="E1340" s="72">
        <v>0</v>
      </c>
      <c r="F1340" s="52">
        <v>0</v>
      </c>
      <c r="G1340" s="53">
        <f>SUM(H1340:K1340)</f>
        <v>0</v>
      </c>
      <c r="H1340" s="53">
        <v>0</v>
      </c>
      <c r="I1340" s="53">
        <v>0</v>
      </c>
      <c r="J1340" s="53">
        <v>0</v>
      </c>
      <c r="K1340" s="53">
        <v>0</v>
      </c>
      <c r="L1340" s="52">
        <f>SUM(M1340:P1340)</f>
        <v>0</v>
      </c>
      <c r="M1340" s="52">
        <v>0</v>
      </c>
      <c r="N1340" s="52">
        <v>0</v>
      </c>
      <c r="O1340" s="52">
        <v>0</v>
      </c>
      <c r="P1340" s="52">
        <v>0</v>
      </c>
      <c r="Q1340" s="85">
        <f t="shared" si="377"/>
        <v>0</v>
      </c>
      <c r="R1340" s="85">
        <f t="shared" si="378"/>
        <v>0</v>
      </c>
    </row>
    <row r="1341" spans="2:18" s="78" customFormat="1" ht="15" customHeight="1" x14ac:dyDescent="0.25">
      <c r="B1341" s="61"/>
      <c r="C1341" s="67" t="s">
        <v>110</v>
      </c>
      <c r="D1341" s="23" t="s">
        <v>33</v>
      </c>
      <c r="E1341" s="72">
        <v>0</v>
      </c>
      <c r="F1341" s="52">
        <v>0</v>
      </c>
      <c r="G1341" s="53">
        <f>SUM(H1341:K1341)</f>
        <v>0</v>
      </c>
      <c r="H1341" s="53">
        <v>0</v>
      </c>
      <c r="I1341" s="53">
        <v>0</v>
      </c>
      <c r="J1341" s="53">
        <v>0</v>
      </c>
      <c r="K1341" s="53">
        <v>0</v>
      </c>
      <c r="L1341" s="52">
        <f>SUM(M1341:P1341)</f>
        <v>0</v>
      </c>
      <c r="M1341" s="52">
        <v>0</v>
      </c>
      <c r="N1341" s="52">
        <v>0</v>
      </c>
      <c r="O1341" s="52">
        <v>0</v>
      </c>
      <c r="P1341" s="52">
        <v>0</v>
      </c>
      <c r="Q1341" s="85">
        <f t="shared" si="377"/>
        <v>0</v>
      </c>
      <c r="R1341" s="85">
        <f t="shared" si="378"/>
        <v>0</v>
      </c>
    </row>
    <row r="1342" spans="2:18" s="21" customFormat="1" ht="15" customHeight="1" x14ac:dyDescent="0.25">
      <c r="B1342" s="61"/>
      <c r="C1342" s="28" t="s">
        <v>46</v>
      </c>
      <c r="D1342" s="29" t="s">
        <v>33</v>
      </c>
      <c r="E1342" s="62">
        <f>'[2]ПМО взр'!BG$1504</f>
        <v>2219</v>
      </c>
      <c r="F1342" s="33">
        <f>'[2]ПМО взр'!NZ$1504</f>
        <v>6797.3100599999989</v>
      </c>
      <c r="G1342" s="48">
        <f>SUM(H1342:K1342)</f>
        <v>2219</v>
      </c>
      <c r="H1342" s="48">
        <f>'[2]ПМО взр'!N$1504</f>
        <v>502</v>
      </c>
      <c r="I1342" s="48">
        <f>'[2]ПМО взр'!Z$1504</f>
        <v>1166</v>
      </c>
      <c r="J1342" s="48">
        <f>'[2]ПМО взр'!AL$1504</f>
        <v>551</v>
      </c>
      <c r="K1342" s="48">
        <f>'[2]ПМО взр'!BD$1504</f>
        <v>0</v>
      </c>
      <c r="L1342" s="33">
        <f>M1342+N1342+O1342+P1342</f>
        <v>6797.3100599999989</v>
      </c>
      <c r="M1342" s="33">
        <f>'[2]ПМО взр'!FI$1504</f>
        <v>1494.6754799999999</v>
      </c>
      <c r="N1342" s="33">
        <f>'[2]ПМО взр'!HQ$1504</f>
        <v>3521.2748399999991</v>
      </c>
      <c r="O1342" s="33">
        <f>'[2]ПМО взр'!JY$1504</f>
        <v>1781.3597399999999</v>
      </c>
      <c r="P1342" s="33">
        <f>'[2]ПМО взр'!NK$1504</f>
        <v>0</v>
      </c>
      <c r="Q1342" s="20">
        <f t="shared" si="377"/>
        <v>0</v>
      </c>
      <c r="R1342" s="20">
        <f t="shared" si="378"/>
        <v>0</v>
      </c>
    </row>
    <row r="1343" spans="2:18" s="21" customFormat="1" ht="15" customHeight="1" x14ac:dyDescent="0.25">
      <c r="B1343" s="61"/>
      <c r="C1343" s="28" t="s">
        <v>50</v>
      </c>
      <c r="D1343" s="29" t="s">
        <v>33</v>
      </c>
      <c r="E1343" s="62">
        <f>'[2]ДВН1Этап новый '!BG$1247</f>
        <v>10572</v>
      </c>
      <c r="F1343" s="33">
        <f>'[2]ДВН1Этап новый '!OB$1247</f>
        <v>47792.375840000001</v>
      </c>
      <c r="G1343" s="48">
        <f>SUM(H1343:K1343)</f>
        <v>10572</v>
      </c>
      <c r="H1343" s="48">
        <f>'[2]ДВН1Этап новый '!N$1247</f>
        <v>2401</v>
      </c>
      <c r="I1343" s="48">
        <f>'[2]ДВН1Этап новый '!Z$1247</f>
        <v>3821</v>
      </c>
      <c r="J1343" s="48">
        <f>'[2]ДВН1Этап новый '!AL$1247</f>
        <v>3833</v>
      </c>
      <c r="K1343" s="48">
        <f>'[2]ДВН1Этап новый '!BD$1247</f>
        <v>517</v>
      </c>
      <c r="L1343" s="33">
        <f>M1343+N1343+O1343+P1343</f>
        <v>47792.375840000015</v>
      </c>
      <c r="M1343" s="33">
        <f>'[2]ДВН1Этап новый '!FK$1247</f>
        <v>10892.537680000005</v>
      </c>
      <c r="N1343" s="33">
        <f>'[2]ДВН1Этап новый '!HS$1247</f>
        <v>17208.333360000008</v>
      </c>
      <c r="O1343" s="33">
        <f>'[2]ДВН1Этап новый '!KA$1247</f>
        <v>17455.891520000001</v>
      </c>
      <c r="P1343" s="33">
        <f>'[2]ДВН1Этап новый '!NM$1247</f>
        <v>2235.61328</v>
      </c>
      <c r="Q1343" s="20">
        <f t="shared" si="377"/>
        <v>0</v>
      </c>
      <c r="R1343" s="20">
        <f t="shared" si="378"/>
        <v>0</v>
      </c>
    </row>
    <row r="1344" spans="2:18" s="21" customFormat="1" ht="15" customHeight="1" x14ac:dyDescent="0.25">
      <c r="B1344" s="61"/>
      <c r="C1344" s="28" t="s">
        <v>51</v>
      </c>
      <c r="D1344" s="29" t="s">
        <v>33</v>
      </c>
      <c r="E1344" s="62">
        <f>'[2]ДВН2 этап'!BG$1253</f>
        <v>154</v>
      </c>
      <c r="F1344" s="33">
        <f>'[2]ДВН2 этап'!NP$1253</f>
        <v>1100.48172</v>
      </c>
      <c r="G1344" s="48">
        <f t="shared" si="373"/>
        <v>154</v>
      </c>
      <c r="H1344" s="48">
        <f>'[2]ДВН2 этап'!N$1253</f>
        <v>18</v>
      </c>
      <c r="I1344" s="48">
        <f>'[2]ДВН2 этап'!Z$1253</f>
        <v>102</v>
      </c>
      <c r="J1344" s="48">
        <f>'[2]ДВН2 этап'!AL$1253</f>
        <v>34</v>
      </c>
      <c r="K1344" s="48">
        <f>'[2]ДВН2 этап'!BD$1253</f>
        <v>0</v>
      </c>
      <c r="L1344" s="33">
        <f>M1344+N1344+O1344+P1344</f>
        <v>1100.48172</v>
      </c>
      <c r="M1344" s="33">
        <f>'[2]ДВН2 этап'!EY$1253</f>
        <v>121.93604000000002</v>
      </c>
      <c r="N1344" s="33">
        <f>'[2]ДВН2 этап'!HG$1253</f>
        <v>718.38595999999995</v>
      </c>
      <c r="O1344" s="33">
        <f>'[2]ДВН2 этап'!JO$1253</f>
        <v>260.15972000000005</v>
      </c>
      <c r="P1344" s="33">
        <f>'[2]ДВН2 этап'!NA$1253</f>
        <v>0</v>
      </c>
      <c r="Q1344" s="20">
        <f t="shared" si="377"/>
        <v>0</v>
      </c>
      <c r="R1344" s="20">
        <f t="shared" si="378"/>
        <v>0</v>
      </c>
    </row>
    <row r="1345" spans="2:19" s="21" customFormat="1" ht="15" customHeight="1" x14ac:dyDescent="0.25">
      <c r="B1345" s="61"/>
      <c r="C1345" s="28" t="s">
        <v>52</v>
      </c>
      <c r="D1345" s="29" t="s">
        <v>33</v>
      </c>
      <c r="E1345" s="62">
        <f>'[2]1 этап угл.дисп.'!BG$191</f>
        <v>3097</v>
      </c>
      <c r="F1345" s="33">
        <f>'[2]1 этап угл.дисп.'!NB$191</f>
        <v>5401.6015800000014</v>
      </c>
      <c r="G1345" s="57">
        <f>H1345+I1345+J1345+K1345</f>
        <v>3097</v>
      </c>
      <c r="H1345" s="48">
        <f>'[2]1 этап угл.дисп.'!N$191</f>
        <v>939</v>
      </c>
      <c r="I1345" s="48">
        <f>'[2]1 этап угл.дисп.'!Z$191</f>
        <v>1251</v>
      </c>
      <c r="J1345" s="48">
        <f>'[2]1 этап угл.дисп.'!AL$191</f>
        <v>907</v>
      </c>
      <c r="K1345" s="48">
        <f>'[2]1 этап угл.дисп.'!BD$191</f>
        <v>0</v>
      </c>
      <c r="L1345" s="58">
        <f>M1345+N1345+O1345+P1345</f>
        <v>5401.6015800000014</v>
      </c>
      <c r="M1345" s="33">
        <f>'[2]1 этап угл.дисп.'!EI$191</f>
        <v>1637.7474600000005</v>
      </c>
      <c r="N1345" s="33">
        <f>'[2]1 этап угл.дисп.'!GQ$191</f>
        <v>2181.9191400000004</v>
      </c>
      <c r="O1345" s="33">
        <f>'[2]1 этап угл.дисп.'!IY$191</f>
        <v>1581.9349800000005</v>
      </c>
      <c r="P1345" s="33">
        <f>'[2]1 этап угл.дисп.'!MK$191</f>
        <v>0</v>
      </c>
      <c r="Q1345" s="20">
        <f t="shared" si="377"/>
        <v>0</v>
      </c>
      <c r="R1345" s="20">
        <f t="shared" si="378"/>
        <v>0</v>
      </c>
    </row>
    <row r="1346" spans="2:19" s="21" customFormat="1" ht="15" customHeight="1" x14ac:dyDescent="0.25">
      <c r="B1346" s="61"/>
      <c r="C1346" s="28" t="s">
        <v>53</v>
      </c>
      <c r="D1346" s="29" t="s">
        <v>33</v>
      </c>
      <c r="E1346" s="62">
        <f>'[2]2 этап угл.дисп.'!U$165</f>
        <v>161</v>
      </c>
      <c r="F1346" s="33">
        <f>'[2]2 этап угл.дисп.'!DV$165</f>
        <v>971.98501399999998</v>
      </c>
      <c r="G1346" s="48">
        <f>H1346+I1346+J1346+K1346</f>
        <v>161</v>
      </c>
      <c r="H1346" s="48">
        <f>'[2]2 этап угл.дисп.'!F$165</f>
        <v>18</v>
      </c>
      <c r="I1346" s="48">
        <f>'[2]2 этап угл.дисп.'!J$165</f>
        <v>25</v>
      </c>
      <c r="J1346" s="48">
        <f>'[2]2 этап угл.дисп.'!N$165</f>
        <v>28</v>
      </c>
      <c r="K1346" s="48">
        <f>'[2]2 этап угл.дисп.'!T$165</f>
        <v>90</v>
      </c>
      <c r="L1346" s="33">
        <f>M1346+N1346+O1346+P1346</f>
        <v>971.98501400000009</v>
      </c>
      <c r="M1346" s="33">
        <f>'[2]2 этап угл.дисп.'!AY$165</f>
        <v>108.66913200000002</v>
      </c>
      <c r="N1346" s="33">
        <f>'[2]2 этап угл.дисп.'!BS$165</f>
        <v>150.92935</v>
      </c>
      <c r="O1346" s="33">
        <f>'[2]2 этап угл.дисп.'!CM$165</f>
        <v>169.04087200000004</v>
      </c>
      <c r="P1346" s="33">
        <f>'[2]2 этап угл.дисп.'!DQ$165</f>
        <v>543.34566000000007</v>
      </c>
      <c r="Q1346" s="20">
        <f t="shared" si="377"/>
        <v>0</v>
      </c>
      <c r="R1346" s="20">
        <f t="shared" si="378"/>
        <v>0</v>
      </c>
    </row>
    <row r="1347" spans="2:19" s="21" customFormat="1" ht="15" customHeight="1" x14ac:dyDescent="0.25">
      <c r="B1347" s="61"/>
      <c r="C1347" s="59" t="s">
        <v>7</v>
      </c>
      <c r="D1347" s="59"/>
      <c r="E1347" s="60">
        <f>E1240+E1264+E1265+E1266+E1269+E1272+E1273+E1274+E1275+E1278+E1295+E1318+E1342+E1343+E1338+E1344+E1345+E1346</f>
        <v>182096</v>
      </c>
      <c r="F1347" s="60">
        <f t="shared" ref="F1347:P1347" si="379">F1240+F1264+F1265+F1266+F1269+F1272+F1273+F1274+F1275+F1278+F1295+F1318+F1342+F1343+F1338+F1344+F1345+F1346</f>
        <v>252159.40001920407</v>
      </c>
      <c r="G1347" s="60">
        <f t="shared" si="379"/>
        <v>182096</v>
      </c>
      <c r="H1347" s="60">
        <f t="shared" si="379"/>
        <v>33432</v>
      </c>
      <c r="I1347" s="60">
        <f t="shared" si="379"/>
        <v>45036</v>
      </c>
      <c r="J1347" s="60">
        <f t="shared" si="379"/>
        <v>39584</v>
      </c>
      <c r="K1347" s="60">
        <f t="shared" si="379"/>
        <v>64044</v>
      </c>
      <c r="L1347" s="60">
        <f t="shared" si="379"/>
        <v>252159.40001920413</v>
      </c>
      <c r="M1347" s="60">
        <f t="shared" si="379"/>
        <v>48301.820508981189</v>
      </c>
      <c r="N1347" s="60">
        <f t="shared" si="379"/>
        <v>67262.676770238933</v>
      </c>
      <c r="O1347" s="60">
        <f t="shared" si="379"/>
        <v>63309.664827738336</v>
      </c>
      <c r="P1347" s="60">
        <f t="shared" si="379"/>
        <v>73285.237912245677</v>
      </c>
      <c r="Q1347" s="20">
        <f t="shared" si="377"/>
        <v>0</v>
      </c>
      <c r="R1347" s="20">
        <f t="shared" si="378"/>
        <v>0</v>
      </c>
    </row>
    <row r="1348" spans="2:19" s="21" customFormat="1" ht="46.5" customHeight="1" x14ac:dyDescent="0.25">
      <c r="B1348" s="61" t="s">
        <v>111</v>
      </c>
      <c r="C1348" s="28" t="s">
        <v>13</v>
      </c>
      <c r="D1348" s="29" t="s">
        <v>14</v>
      </c>
      <c r="E1348" s="62">
        <f>E1349+E1350+E1352+E1353+E1354+E1355+E1356+E1357</f>
        <v>10665</v>
      </c>
      <c r="F1348" s="62">
        <f t="shared" ref="F1348:P1348" si="380">F1349+F1350+F1352+F1353+F1354+F1355+F1356+F1357</f>
        <v>27569.3757170832</v>
      </c>
      <c r="G1348" s="62">
        <f t="shared" si="380"/>
        <v>10665</v>
      </c>
      <c r="H1348" s="62">
        <f t="shared" si="380"/>
        <v>2263</v>
      </c>
      <c r="I1348" s="62">
        <f t="shared" si="380"/>
        <v>2173</v>
      </c>
      <c r="J1348" s="62">
        <f t="shared" si="380"/>
        <v>1976</v>
      </c>
      <c r="K1348" s="62">
        <f t="shared" si="380"/>
        <v>4253</v>
      </c>
      <c r="L1348" s="62">
        <f t="shared" si="380"/>
        <v>27569.3757170832</v>
      </c>
      <c r="M1348" s="62">
        <f t="shared" si="380"/>
        <v>6109.2970790544005</v>
      </c>
      <c r="N1348" s="62">
        <f t="shared" si="380"/>
        <v>5910.4220446656009</v>
      </c>
      <c r="O1348" s="62">
        <f t="shared" si="380"/>
        <v>5238.0326264112</v>
      </c>
      <c r="P1348" s="62">
        <f t="shared" si="380"/>
        <v>10311.623966952</v>
      </c>
      <c r="Q1348" s="20">
        <f t="shared" si="377"/>
        <v>0</v>
      </c>
      <c r="R1348" s="20">
        <f t="shared" si="378"/>
        <v>0</v>
      </c>
    </row>
    <row r="1349" spans="2:19" s="21" customFormat="1" ht="15" customHeight="1" x14ac:dyDescent="0.25">
      <c r="B1349" s="61"/>
      <c r="C1349" s="22" t="s">
        <v>27</v>
      </c>
      <c r="D1349" s="23" t="s">
        <v>14</v>
      </c>
      <c r="E1349" s="64">
        <f>'[1]заб.без.стом.'!W$308</f>
        <v>1256</v>
      </c>
      <c r="F1349" s="46">
        <f>'[1]заб.без.стом.'!EU$308</f>
        <v>3287.9195661312006</v>
      </c>
      <c r="G1349" s="47">
        <f>SUM(H1349:K1349)</f>
        <v>1256</v>
      </c>
      <c r="H1349" s="47">
        <f>'[1]заб.без.стом.'!G$308</f>
        <v>314</v>
      </c>
      <c r="I1349" s="47">
        <f>'[1]заб.без.стом.'!K$308</f>
        <v>261</v>
      </c>
      <c r="J1349" s="47">
        <f>'[1]заб.без.стом.'!O$308</f>
        <v>341</v>
      </c>
      <c r="K1349" s="47">
        <f>'[1]заб.без.стом.'!V$308</f>
        <v>340</v>
      </c>
      <c r="L1349" s="46">
        <f>SUM(M1349:P1349)</f>
        <v>3287.9195661311996</v>
      </c>
      <c r="M1349" s="46">
        <f>'[1]заб.без.стом.'!BS$308</f>
        <v>821.97989153280014</v>
      </c>
      <c r="N1349" s="46">
        <f>'[1]заб.без.стом.'!CM$308</f>
        <v>683.23806270720002</v>
      </c>
      <c r="O1349" s="46">
        <f>'[1]заб.без.стом.'!DG$308</f>
        <v>892.65969112319999</v>
      </c>
      <c r="P1349" s="46">
        <f>'[1]заб.без.стом.'!EP$308</f>
        <v>890.04192076799995</v>
      </c>
      <c r="Q1349" s="20">
        <f t="shared" si="377"/>
        <v>0</v>
      </c>
      <c r="R1349" s="20">
        <f t="shared" si="378"/>
        <v>0</v>
      </c>
    </row>
    <row r="1350" spans="2:19" s="21" customFormat="1" ht="15" customHeight="1" x14ac:dyDescent="0.25">
      <c r="B1350" s="61"/>
      <c r="C1350" s="22" t="s">
        <v>16</v>
      </c>
      <c r="D1350" s="23" t="s">
        <v>14</v>
      </c>
      <c r="E1350" s="64">
        <f>'[1]заб.без.стом.'!W$309</f>
        <v>3328</v>
      </c>
      <c r="F1350" s="46">
        <f>'[1]заб.без.стом.'!EU$309</f>
        <v>6785.2607606783995</v>
      </c>
      <c r="G1350" s="47">
        <f t="shared" ref="G1350:G1357" si="381">SUM(H1350:K1350)</f>
        <v>3328</v>
      </c>
      <c r="H1350" s="47">
        <f>'[1]заб.без.стом.'!G$309</f>
        <v>370</v>
      </c>
      <c r="I1350" s="47">
        <f>'[1]заб.без.стом.'!K$309</f>
        <v>352</v>
      </c>
      <c r="J1350" s="47">
        <f>'[1]заб.без.стом.'!O$309</f>
        <v>380</v>
      </c>
      <c r="K1350" s="47">
        <f>'[1]заб.без.стом.'!V$309</f>
        <v>2226</v>
      </c>
      <c r="L1350" s="46">
        <f t="shared" ref="L1350:L1357" si="382">SUM(M1350:P1350)</f>
        <v>6785.2607606784004</v>
      </c>
      <c r="M1350" s="46">
        <f>'[1]заб.без.стом.'!BS$309</f>
        <v>754.37093793600002</v>
      </c>
      <c r="N1350" s="46">
        <f>'[1]заб.без.стом.'!CM$309</f>
        <v>717.67181122560021</v>
      </c>
      <c r="O1350" s="46">
        <f>'[1]заб.без.стом.'!DG$309</f>
        <v>774.75934166399998</v>
      </c>
      <c r="P1350" s="46">
        <f>'[1]заб.без.стом.'!EP$309</f>
        <v>4538.4586698528001</v>
      </c>
      <c r="Q1350" s="20">
        <f t="shared" si="377"/>
        <v>0</v>
      </c>
      <c r="R1350" s="20">
        <f t="shared" si="378"/>
        <v>0</v>
      </c>
    </row>
    <row r="1351" spans="2:19" s="21" customFormat="1" ht="32.25" customHeight="1" x14ac:dyDescent="0.25">
      <c r="B1351" s="61"/>
      <c r="C1351" s="22" t="s">
        <v>19</v>
      </c>
      <c r="D1351" s="23" t="s">
        <v>14</v>
      </c>
      <c r="E1351" s="64">
        <v>4</v>
      </c>
      <c r="F1351" s="46">
        <v>8.1553599999999999</v>
      </c>
      <c r="G1351" s="47">
        <f t="shared" si="381"/>
        <v>4</v>
      </c>
      <c r="H1351" s="47"/>
      <c r="I1351" s="47">
        <v>2</v>
      </c>
      <c r="J1351" s="47"/>
      <c r="K1351" s="47">
        <v>2</v>
      </c>
      <c r="L1351" s="46">
        <f t="shared" si="382"/>
        <v>8.1553599999999999</v>
      </c>
      <c r="M1351" s="46"/>
      <c r="N1351" s="46">
        <v>4.07768</v>
      </c>
      <c r="O1351" s="46"/>
      <c r="P1351" s="46">
        <v>4.07768</v>
      </c>
      <c r="Q1351" s="20">
        <f t="shared" si="377"/>
        <v>0</v>
      </c>
      <c r="R1351" s="20">
        <f t="shared" si="378"/>
        <v>0</v>
      </c>
    </row>
    <row r="1352" spans="2:19" s="21" customFormat="1" ht="15" customHeight="1" x14ac:dyDescent="0.25">
      <c r="B1352" s="61"/>
      <c r="C1352" s="22" t="s">
        <v>28</v>
      </c>
      <c r="D1352" s="23" t="s">
        <v>14</v>
      </c>
      <c r="E1352" s="64">
        <f>'[1]заб.без.стом.'!W$310</f>
        <v>1147</v>
      </c>
      <c r="F1352" s="46">
        <f>'[1]заб.без.стом.'!EU$310</f>
        <v>4388.3899500671996</v>
      </c>
      <c r="G1352" s="47">
        <f t="shared" si="381"/>
        <v>1147</v>
      </c>
      <c r="H1352" s="47">
        <f>'[1]заб.без.стом.'!G$310</f>
        <v>282</v>
      </c>
      <c r="I1352" s="47">
        <f>'[1]заб.без.стом.'!K$310</f>
        <v>303</v>
      </c>
      <c r="J1352" s="47">
        <f>'[1]заб.без.стом.'!O$310</f>
        <v>288</v>
      </c>
      <c r="K1352" s="47">
        <f>'[1]заб.без.стом.'!V$310</f>
        <v>274</v>
      </c>
      <c r="L1352" s="46">
        <f t="shared" si="382"/>
        <v>4388.3899500672005</v>
      </c>
      <c r="M1352" s="46">
        <f>'[1]заб.без.стом.'!BS$310</f>
        <v>1078.9241202431999</v>
      </c>
      <c r="N1352" s="46">
        <f>'[1]заб.без.стом.'!CM$310</f>
        <v>1159.2695334528003</v>
      </c>
      <c r="O1352" s="46">
        <f>'[1]заб.без.стом.'!DG$310</f>
        <v>1101.8799525888001</v>
      </c>
      <c r="P1352" s="46">
        <f>'[1]заб.без.стом.'!EP$310</f>
        <v>1048.3163437824003</v>
      </c>
      <c r="Q1352" s="20">
        <f t="shared" si="377"/>
        <v>0</v>
      </c>
      <c r="R1352" s="20">
        <f t="shared" si="378"/>
        <v>0</v>
      </c>
    </row>
    <row r="1353" spans="2:19" s="21" customFormat="1" ht="15" customHeight="1" x14ac:dyDescent="0.25">
      <c r="B1353" s="61"/>
      <c r="C1353" s="22" t="s">
        <v>23</v>
      </c>
      <c r="D1353" s="23" t="s">
        <v>14</v>
      </c>
      <c r="E1353" s="64">
        <f>'[1]заб.без.стом.'!W$311</f>
        <v>1342</v>
      </c>
      <c r="F1353" s="46">
        <f>'[1]заб.без.стом.'!EU$311</f>
        <v>3445.4892048192</v>
      </c>
      <c r="G1353" s="47">
        <f t="shared" si="381"/>
        <v>1342</v>
      </c>
      <c r="H1353" s="47">
        <f>'[1]заб.без.стом.'!G$311</f>
        <v>327</v>
      </c>
      <c r="I1353" s="47">
        <f>'[1]заб.без.стом.'!K$311</f>
        <v>328</v>
      </c>
      <c r="J1353" s="47">
        <f>'[1]заб.без.стом.'!O$311</f>
        <v>327</v>
      </c>
      <c r="K1353" s="47">
        <f>'[1]заб.без.стом.'!V$311</f>
        <v>360</v>
      </c>
      <c r="L1353" s="46">
        <f t="shared" si="382"/>
        <v>3445.4892048191996</v>
      </c>
      <c r="M1353" s="46">
        <f>'[1]заб.без.стом.'!BS$311</f>
        <v>839.54915795519992</v>
      </c>
      <c r="N1353" s="46">
        <f>'[1]заб.без.стом.'!CM$311</f>
        <v>842.11658657279997</v>
      </c>
      <c r="O1353" s="46">
        <f>'[1]заб.без.стом.'!DG$311</f>
        <v>839.54915795519992</v>
      </c>
      <c r="P1353" s="46">
        <f>'[1]заб.без.стом.'!EP$311</f>
        <v>924.27430233600001</v>
      </c>
      <c r="Q1353" s="20">
        <f t="shared" si="377"/>
        <v>0</v>
      </c>
      <c r="R1353" s="20">
        <f t="shared" si="378"/>
        <v>0</v>
      </c>
    </row>
    <row r="1354" spans="2:19" s="21" customFormat="1" ht="15" customHeight="1" x14ac:dyDescent="0.25">
      <c r="B1354" s="61"/>
      <c r="C1354" s="22" t="s">
        <v>20</v>
      </c>
      <c r="D1354" s="23" t="s">
        <v>14</v>
      </c>
      <c r="E1354" s="64">
        <f>'[1]заб.без.стом.'!W$312</f>
        <v>906</v>
      </c>
      <c r="F1354" s="46">
        <f>'[1]заб.без.стом.'!EU$312</f>
        <v>2143.6518704831997</v>
      </c>
      <c r="G1354" s="47">
        <f t="shared" si="381"/>
        <v>906</v>
      </c>
      <c r="H1354" s="47">
        <f>'[1]заб.без.стом.'!G$312</f>
        <v>262</v>
      </c>
      <c r="I1354" s="47">
        <f>'[1]заб.без.стом.'!K$312</f>
        <v>275</v>
      </c>
      <c r="J1354" s="47">
        <f>'[1]заб.без.стом.'!O$312</f>
        <v>129</v>
      </c>
      <c r="K1354" s="47">
        <f>'[1]заб.без.стом.'!V$312</f>
        <v>240</v>
      </c>
      <c r="L1354" s="46">
        <f t="shared" si="382"/>
        <v>2143.6518704831997</v>
      </c>
      <c r="M1354" s="46">
        <f>'[1]заб.без.стом.'!BS$312</f>
        <v>619.90815680640003</v>
      </c>
      <c r="N1354" s="46">
        <f>'[1]заб.без.стом.'!CM$312</f>
        <v>650.66695848000006</v>
      </c>
      <c r="O1354" s="46">
        <f>'[1]заб.без.стом.'!DG$312</f>
        <v>305.2219550687999</v>
      </c>
      <c r="P1354" s="46">
        <f>'[1]заб.без.стом.'!EP$312</f>
        <v>567.85480012799997</v>
      </c>
      <c r="Q1354" s="20">
        <f t="shared" si="377"/>
        <v>0</v>
      </c>
      <c r="R1354" s="20">
        <f t="shared" si="378"/>
        <v>0</v>
      </c>
    </row>
    <row r="1355" spans="2:19" s="21" customFormat="1" ht="15" customHeight="1" x14ac:dyDescent="0.25">
      <c r="B1355" s="61"/>
      <c r="C1355" s="22" t="s">
        <v>21</v>
      </c>
      <c r="D1355" s="23" t="s">
        <v>14</v>
      </c>
      <c r="E1355" s="64">
        <f>'[1]заб.без.стом.'!W$313</f>
        <v>912</v>
      </c>
      <c r="F1355" s="46">
        <f>'[1]заб.без.стом.'!EU$313</f>
        <v>3558.1540135679998</v>
      </c>
      <c r="G1355" s="47">
        <f t="shared" si="381"/>
        <v>912</v>
      </c>
      <c r="H1355" s="47">
        <f>'[1]заб.без.стом.'!G$313</f>
        <v>239</v>
      </c>
      <c r="I1355" s="47">
        <f>'[1]заб.без.стом.'!K$313</f>
        <v>237</v>
      </c>
      <c r="J1355" s="47">
        <f>'[1]заб.без.стом.'!O$313</f>
        <v>125</v>
      </c>
      <c r="K1355" s="47">
        <f>'[1]заб.без.стом.'!V$313</f>
        <v>311</v>
      </c>
      <c r="L1355" s="46">
        <f t="shared" si="382"/>
        <v>3558.1540135680002</v>
      </c>
      <c r="M1355" s="46">
        <f>'[1]заб.без.стом.'!BS$313</f>
        <v>932.45483469600015</v>
      </c>
      <c r="N1355" s="46">
        <f>'[1]заб.без.стом.'!CM$313</f>
        <v>924.65186536800002</v>
      </c>
      <c r="O1355" s="46">
        <f>'[1]заб.без.стом.'!DG$313</f>
        <v>487.68558300000007</v>
      </c>
      <c r="P1355" s="46">
        <f>'[1]заб.без.стом.'!EP$313</f>
        <v>1213.3617305040002</v>
      </c>
      <c r="Q1355" s="20">
        <f t="shared" si="377"/>
        <v>0</v>
      </c>
      <c r="R1355" s="20">
        <f t="shared" si="378"/>
        <v>0</v>
      </c>
    </row>
    <row r="1356" spans="2:19" s="21" customFormat="1" ht="15" customHeight="1" x14ac:dyDescent="0.25">
      <c r="B1356" s="61"/>
      <c r="C1356" s="22" t="s">
        <v>25</v>
      </c>
      <c r="D1356" s="23" t="s">
        <v>14</v>
      </c>
      <c r="E1356" s="64">
        <f>'[1]заб.без.стом.'!W$314</f>
        <v>819</v>
      </c>
      <c r="F1356" s="46">
        <f>'[1]заб.без.стом.'!EU$314</f>
        <v>2061.4941547200006</v>
      </c>
      <c r="G1356" s="47">
        <f t="shared" si="381"/>
        <v>819</v>
      </c>
      <c r="H1356" s="47">
        <f>'[1]заб.без.стом.'!G$314</f>
        <v>245</v>
      </c>
      <c r="I1356" s="47">
        <f>'[1]заб.без.стом.'!K$314</f>
        <v>196</v>
      </c>
      <c r="J1356" s="47">
        <f>'[1]заб.без.стом.'!O$314</f>
        <v>130</v>
      </c>
      <c r="K1356" s="47">
        <f>'[1]заб.без.стом.'!V$314</f>
        <v>248</v>
      </c>
      <c r="L1356" s="46">
        <f t="shared" si="382"/>
        <v>2061.4941547200006</v>
      </c>
      <c r="M1356" s="46">
        <f>'[1]заб.без.стом.'!BS$314</f>
        <v>616.68628560000013</v>
      </c>
      <c r="N1356" s="46">
        <f>'[1]заб.без.стом.'!CM$314</f>
        <v>493.34902848000002</v>
      </c>
      <c r="O1356" s="46">
        <f>'[1]заб.без.стом.'!DG$314</f>
        <v>327.22129440000009</v>
      </c>
      <c r="P1356" s="46">
        <f>'[1]заб.без.стом.'!EP$314</f>
        <v>624.23754624000014</v>
      </c>
      <c r="Q1356" s="20">
        <f t="shared" si="377"/>
        <v>0</v>
      </c>
      <c r="R1356" s="20">
        <f t="shared" si="378"/>
        <v>0</v>
      </c>
    </row>
    <row r="1357" spans="2:19" s="21" customFormat="1" ht="15" customHeight="1" x14ac:dyDescent="0.25">
      <c r="B1357" s="61"/>
      <c r="C1357" s="22" t="s">
        <v>24</v>
      </c>
      <c r="D1357" s="23" t="s">
        <v>14</v>
      </c>
      <c r="E1357" s="64">
        <f>'[1]заб.без.стом.'!W$315</f>
        <v>955</v>
      </c>
      <c r="F1357" s="46">
        <f>'[1]заб.без.стом.'!EU$315</f>
        <v>1899.0161966160003</v>
      </c>
      <c r="G1357" s="47">
        <f t="shared" si="381"/>
        <v>955</v>
      </c>
      <c r="H1357" s="47">
        <f>'[1]заб.без.стом.'!G$315</f>
        <v>224</v>
      </c>
      <c r="I1357" s="47">
        <f>'[1]заб.без.стом.'!K$315</f>
        <v>221</v>
      </c>
      <c r="J1357" s="47">
        <f>'[1]заб.без.стом.'!O$315</f>
        <v>256</v>
      </c>
      <c r="K1357" s="47">
        <f>'[1]заб.без.стом.'!V$315</f>
        <v>254</v>
      </c>
      <c r="L1357" s="46">
        <f t="shared" si="382"/>
        <v>1899.0161966160003</v>
      </c>
      <c r="M1357" s="46">
        <f>'[1]заб.без.стом.'!BS$315</f>
        <v>445.42369428480004</v>
      </c>
      <c r="N1357" s="46">
        <f>'[1]заб.без.стом.'!CM$315</f>
        <v>439.4581983792001</v>
      </c>
      <c r="O1357" s="46">
        <f>'[1]заб.без.стом.'!DG$315</f>
        <v>509.05565061120006</v>
      </c>
      <c r="P1357" s="46">
        <f>'[1]заб.без.стом.'!EP$315</f>
        <v>505.07865334080009</v>
      </c>
      <c r="Q1357" s="20">
        <f t="shared" si="377"/>
        <v>0</v>
      </c>
      <c r="R1357" s="20">
        <f t="shared" si="378"/>
        <v>0</v>
      </c>
    </row>
    <row r="1358" spans="2:19" s="21" customFormat="1" ht="30.75" customHeight="1" x14ac:dyDescent="0.25">
      <c r="B1358" s="61"/>
      <c r="C1358" s="28" t="s">
        <v>29</v>
      </c>
      <c r="D1358" s="29" t="s">
        <v>14</v>
      </c>
      <c r="E1358" s="62">
        <f>'[1]стом обр.'!W$46</f>
        <v>736</v>
      </c>
      <c r="F1358" s="33">
        <f>'[1]стом обр.'!FL$46</f>
        <v>1434.8385239039994</v>
      </c>
      <c r="G1358" s="71">
        <f>H1358+I1358+J1358+K1358</f>
        <v>736</v>
      </c>
      <c r="H1358" s="48">
        <f>'[1]стом обр.'!G$46</f>
        <v>138</v>
      </c>
      <c r="I1358" s="48">
        <f>'[1]стом обр.'!K$46</f>
        <v>138</v>
      </c>
      <c r="J1358" s="48">
        <f>'[1]стом обр.'!O$46</f>
        <v>138</v>
      </c>
      <c r="K1358" s="48">
        <f>'[1]стом обр.'!V$46</f>
        <v>322</v>
      </c>
      <c r="L1358" s="33">
        <f>M1358+N1358+O1358+P1358</f>
        <v>1434.8385239039999</v>
      </c>
      <c r="M1358" s="33">
        <f>'[1]стом обр.'!CJ$46</f>
        <v>269.03222323199998</v>
      </c>
      <c r="N1358" s="33">
        <f>'[1]стом обр.'!DD$46</f>
        <v>269.03222323199998</v>
      </c>
      <c r="O1358" s="33">
        <f>'[1]стом обр.'!DX$46</f>
        <v>269.03222323199998</v>
      </c>
      <c r="P1358" s="33">
        <f>'[1]стом обр.'!FG$46</f>
        <v>627.74185420799995</v>
      </c>
      <c r="Q1358" s="86">
        <f t="shared" si="377"/>
        <v>0</v>
      </c>
      <c r="R1358" s="86">
        <f t="shared" si="378"/>
        <v>0</v>
      </c>
    </row>
    <row r="1359" spans="2:19" s="21" customFormat="1" ht="15" customHeight="1" x14ac:dyDescent="0.25">
      <c r="B1359" s="65"/>
      <c r="C1359" s="29" t="s">
        <v>62</v>
      </c>
      <c r="D1359" s="29" t="s">
        <v>31</v>
      </c>
      <c r="E1359" s="62">
        <f>'[1]КТ,МРТ,Услуги'!Y$322</f>
        <v>533</v>
      </c>
      <c r="F1359" s="33">
        <f>'[1]КТ,МРТ,Услуги'!EE$322</f>
        <v>909.57600790193248</v>
      </c>
      <c r="G1359" s="71">
        <f>SUBTOTAL(9,H1359:K1359)</f>
        <v>533</v>
      </c>
      <c r="H1359" s="48">
        <f>'[1]КТ,МРТ,Услуги'!H$322</f>
        <v>17</v>
      </c>
      <c r="I1359" s="48">
        <f>'[1]КТ,МРТ,Услуги'!L$322</f>
        <v>65</v>
      </c>
      <c r="J1359" s="48">
        <f>'[1]КТ,МРТ,Услуги'!Q$322</f>
        <v>43</v>
      </c>
      <c r="K1359" s="48">
        <f>'[1]КТ,МРТ,Услуги'!X$322</f>
        <v>408</v>
      </c>
      <c r="L1359" s="33">
        <f>SUBTOTAL(9,M1359:P1359)</f>
        <v>909.57600790193248</v>
      </c>
      <c r="M1359" s="33">
        <f>'[1]КТ,МРТ,Услуги'!BC$322</f>
        <v>29.010867043776457</v>
      </c>
      <c r="N1359" s="33">
        <f>'[1]КТ,МРТ,Услуги'!BW$322</f>
        <v>110.9239034026747</v>
      </c>
      <c r="O1359" s="33">
        <f>'[1]КТ,МРТ,Услуги'!CQ$322</f>
        <v>73.380428404846327</v>
      </c>
      <c r="P1359" s="33">
        <f>'[1]КТ,МРТ,Услуги'!DZ$322</f>
        <v>696.26080905063498</v>
      </c>
      <c r="Q1359" s="20">
        <f t="shared" si="377"/>
        <v>0</v>
      </c>
      <c r="R1359" s="20">
        <f t="shared" si="378"/>
        <v>0</v>
      </c>
      <c r="S1359" s="87"/>
    </row>
    <row r="1360" spans="2:19" s="21" customFormat="1" ht="15" customHeight="1" x14ac:dyDescent="0.25">
      <c r="B1360" s="61"/>
      <c r="C1360" s="79" t="s">
        <v>58</v>
      </c>
      <c r="D1360" s="29" t="s">
        <v>31</v>
      </c>
      <c r="E1360" s="62">
        <f>E1361+E1362</f>
        <v>2678</v>
      </c>
      <c r="F1360" s="62">
        <f t="shared" ref="F1360:P1360" si="383">F1361+F1362</f>
        <v>12899.664160000002</v>
      </c>
      <c r="G1360" s="62">
        <f t="shared" si="383"/>
        <v>2678</v>
      </c>
      <c r="H1360" s="62">
        <f t="shared" si="383"/>
        <v>499</v>
      </c>
      <c r="I1360" s="62">
        <f t="shared" si="383"/>
        <v>696</v>
      </c>
      <c r="J1360" s="62">
        <f t="shared" si="383"/>
        <v>357</v>
      </c>
      <c r="K1360" s="62">
        <f t="shared" si="383"/>
        <v>1126</v>
      </c>
      <c r="L1360" s="62">
        <f t="shared" si="383"/>
        <v>12899.66416</v>
      </c>
      <c r="M1360" s="62">
        <f t="shared" si="383"/>
        <v>2150.6319500000004</v>
      </c>
      <c r="N1360" s="62">
        <f t="shared" si="383"/>
        <v>3060.4946800000007</v>
      </c>
      <c r="O1360" s="62">
        <f t="shared" si="383"/>
        <v>1592.5405300000002</v>
      </c>
      <c r="P1360" s="62">
        <f t="shared" si="383"/>
        <v>6095.9969999999985</v>
      </c>
      <c r="Q1360" s="20">
        <f t="shared" si="377"/>
        <v>0</v>
      </c>
      <c r="R1360" s="20">
        <f t="shared" si="378"/>
        <v>0</v>
      </c>
    </row>
    <row r="1361" spans="2:18" s="21" customFormat="1" ht="15" customHeight="1" x14ac:dyDescent="0.25">
      <c r="B1361" s="61"/>
      <c r="C1361" s="35" t="s">
        <v>59</v>
      </c>
      <c r="D1361" s="23" t="s">
        <v>31</v>
      </c>
      <c r="E1361" s="72">
        <f>'[1]КТ,МРТ,Услуги'!Y$51</f>
        <v>1181</v>
      </c>
      <c r="F1361" s="52">
        <f>'[1]КТ,МРТ,Услуги'!EE$51</f>
        <v>6648.3568299999997</v>
      </c>
      <c r="G1361" s="53">
        <f>H1361+I1361+K1361+J1361</f>
        <v>1181</v>
      </c>
      <c r="H1361" s="53">
        <f>'[1]КТ,МРТ,Услуги'!H$51</f>
        <v>46</v>
      </c>
      <c r="I1361" s="53">
        <f>'[1]КТ,МРТ,Услуги'!L$51</f>
        <v>106</v>
      </c>
      <c r="J1361" s="53">
        <f>'[1]КТ,МРТ,Услуги'!Q$51</f>
        <v>70</v>
      </c>
      <c r="K1361" s="53">
        <f>'[1]КТ,МРТ,Услуги'!X$51</f>
        <v>959</v>
      </c>
      <c r="L1361" s="52">
        <f>M1361+N1361+O1361+P1361</f>
        <v>6648.3568299999988</v>
      </c>
      <c r="M1361" s="52">
        <f>'[1]КТ,МРТ,Услуги'!BC$51</f>
        <v>258.95377999999994</v>
      </c>
      <c r="N1361" s="52">
        <f>'[1]КТ,МРТ,Услуги'!BW$51</f>
        <v>596.71958000000018</v>
      </c>
      <c r="O1361" s="52">
        <f>'[1]КТ,МРТ,Услуги'!CQ$51</f>
        <v>394.06009999999992</v>
      </c>
      <c r="P1361" s="52">
        <f>'[1]КТ,МРТ,Услуги'!DZ$51</f>
        <v>5398.6233699999984</v>
      </c>
      <c r="Q1361" s="20">
        <f t="shared" si="377"/>
        <v>0</v>
      </c>
      <c r="R1361" s="20">
        <f t="shared" si="378"/>
        <v>0</v>
      </c>
    </row>
    <row r="1362" spans="2:18" s="21" customFormat="1" ht="15" customHeight="1" x14ac:dyDescent="0.25">
      <c r="B1362" s="61"/>
      <c r="C1362" s="35" t="s">
        <v>60</v>
      </c>
      <c r="D1362" s="23" t="s">
        <v>31</v>
      </c>
      <c r="E1362" s="72">
        <f>'[1]КТ,МРТ,Услуги'!Y$59</f>
        <v>1497</v>
      </c>
      <c r="F1362" s="52">
        <f>'[1]КТ,МРТ,Услуги'!EE$59</f>
        <v>6251.3073300000024</v>
      </c>
      <c r="G1362" s="53">
        <f>H1362+I1362+K1362+J1362</f>
        <v>1497</v>
      </c>
      <c r="H1362" s="53">
        <f>'[1]КТ,МРТ,Услуги'!H$59</f>
        <v>453</v>
      </c>
      <c r="I1362" s="53">
        <f>'[1]КТ,МРТ,Услуги'!L$59</f>
        <v>590</v>
      </c>
      <c r="J1362" s="53">
        <f>'[1]КТ,МРТ,Услуги'!Q$59</f>
        <v>287</v>
      </c>
      <c r="K1362" s="53">
        <f>'[1]КТ,МРТ,Услуги'!X$59</f>
        <v>167</v>
      </c>
      <c r="L1362" s="52">
        <f>M1362+N1362+O1362+P1362</f>
        <v>6251.3073300000015</v>
      </c>
      <c r="M1362" s="52">
        <f>'[1]КТ,МРТ,Услуги'!BC$59</f>
        <v>1891.6781700000004</v>
      </c>
      <c r="N1362" s="52">
        <f>'[1]КТ,МРТ,Услуги'!BW$59</f>
        <v>2463.7751000000003</v>
      </c>
      <c r="O1362" s="52">
        <f>'[1]КТ,МРТ,Услуги'!CQ$59</f>
        <v>1198.4804300000003</v>
      </c>
      <c r="P1362" s="52">
        <f>'[1]КТ,МРТ,Услуги'!DZ$59</f>
        <v>697.37363000000028</v>
      </c>
      <c r="Q1362" s="20">
        <f t="shared" si="377"/>
        <v>0</v>
      </c>
      <c r="R1362" s="20">
        <f t="shared" si="378"/>
        <v>0</v>
      </c>
    </row>
    <row r="1363" spans="2:18" s="21" customFormat="1" ht="15" customHeight="1" x14ac:dyDescent="0.25">
      <c r="B1363" s="61"/>
      <c r="C1363" s="79" t="s">
        <v>61</v>
      </c>
      <c r="D1363" s="29" t="s">
        <v>31</v>
      </c>
      <c r="E1363" s="62">
        <f>'[1]КТ,МРТ,Услуги'!Y$311</f>
        <v>626</v>
      </c>
      <c r="F1363" s="33">
        <f>'[1]КТ,МРТ,Услуги'!EE$311</f>
        <v>582.58189200000004</v>
      </c>
      <c r="G1363" s="71">
        <f>H1363+I1363+J1363+K1363</f>
        <v>626</v>
      </c>
      <c r="H1363" s="48">
        <f>'[1]КТ,МРТ,Услуги'!H$311</f>
        <v>103</v>
      </c>
      <c r="I1363" s="48">
        <f>'[1]КТ,МРТ,Услуги'!L$311</f>
        <v>97</v>
      </c>
      <c r="J1363" s="48">
        <f>'[1]КТ,МРТ,Услуги'!Q$311</f>
        <v>252</v>
      </c>
      <c r="K1363" s="48">
        <f>'[1]КТ,МРТ,Услуги'!X$311</f>
        <v>174</v>
      </c>
      <c r="L1363" s="33">
        <f>M1363+N1363+O1363+P1363</f>
        <v>582.58189199999993</v>
      </c>
      <c r="M1363" s="33">
        <f>'[1]КТ,МРТ,Услуги'!BC$311</f>
        <v>95.856126000000003</v>
      </c>
      <c r="N1363" s="33">
        <f>'[1]КТ,МРТ,Услуги'!BW$311</f>
        <v>90.272273999999996</v>
      </c>
      <c r="O1363" s="33">
        <f>'[1]КТ,МРТ,Услуги'!CQ$311</f>
        <v>234.521784</v>
      </c>
      <c r="P1363" s="33">
        <f>'[1]КТ,МРТ,Услуги'!DZ$311</f>
        <v>161.93170799999999</v>
      </c>
      <c r="Q1363" s="20">
        <f t="shared" si="377"/>
        <v>0</v>
      </c>
      <c r="R1363" s="20">
        <f t="shared" si="378"/>
        <v>0</v>
      </c>
    </row>
    <row r="1364" spans="2:18" s="21" customFormat="1" ht="15" customHeight="1" x14ac:dyDescent="0.25">
      <c r="B1364" s="61"/>
      <c r="C1364" s="28" t="s">
        <v>32</v>
      </c>
      <c r="D1364" s="29" t="s">
        <v>33</v>
      </c>
      <c r="E1364" s="62">
        <f>SUM(E1365:E1366)</f>
        <v>419</v>
      </c>
      <c r="F1364" s="62">
        <f t="shared" ref="F1364:P1364" si="384">SUM(F1365:F1366)</f>
        <v>493.05324244119993</v>
      </c>
      <c r="G1364" s="62">
        <f t="shared" si="384"/>
        <v>419</v>
      </c>
      <c r="H1364" s="62">
        <f t="shared" si="384"/>
        <v>99</v>
      </c>
      <c r="I1364" s="62">
        <f t="shared" si="384"/>
        <v>93</v>
      </c>
      <c r="J1364" s="62">
        <f t="shared" si="384"/>
        <v>120</v>
      </c>
      <c r="K1364" s="62">
        <f t="shared" si="384"/>
        <v>107</v>
      </c>
      <c r="L1364" s="62">
        <f t="shared" si="384"/>
        <v>493.05324244119987</v>
      </c>
      <c r="M1364" s="62">
        <f t="shared" si="384"/>
        <v>116.12689689229998</v>
      </c>
      <c r="N1364" s="62">
        <f t="shared" si="384"/>
        <v>108.36202987189998</v>
      </c>
      <c r="O1364" s="62">
        <f t="shared" si="384"/>
        <v>141.47442840439999</v>
      </c>
      <c r="P1364" s="62">
        <f t="shared" si="384"/>
        <v>127.0898872726</v>
      </c>
      <c r="Q1364" s="20">
        <f t="shared" si="377"/>
        <v>0</v>
      </c>
      <c r="R1364" s="20">
        <f t="shared" si="378"/>
        <v>0</v>
      </c>
    </row>
    <row r="1365" spans="2:18" s="21" customFormat="1" ht="15" customHeight="1" x14ac:dyDescent="0.25">
      <c r="B1365" s="61"/>
      <c r="C1365" s="34" t="s">
        <v>16</v>
      </c>
      <c r="D1365" s="23" t="s">
        <v>33</v>
      </c>
      <c r="E1365" s="64">
        <f>'[1]неотложка с коэф'!W$81</f>
        <v>242</v>
      </c>
      <c r="F1365" s="46">
        <f>'[1]неотложка с коэф'!EU$81</f>
        <v>263.98966533939995</v>
      </c>
      <c r="G1365" s="47">
        <f>SUM(H1365:K1365)</f>
        <v>242</v>
      </c>
      <c r="H1365" s="47">
        <f>'[1]неотложка с коэф'!G$81</f>
        <v>59</v>
      </c>
      <c r="I1365" s="47">
        <f>'[1]неотложка с коэф'!K$81</f>
        <v>59</v>
      </c>
      <c r="J1365" s="47">
        <f>'[1]неотложка с коэф'!O$81</f>
        <v>68</v>
      </c>
      <c r="K1365" s="47">
        <f>'[1]неотложка с коэф'!V$81</f>
        <v>56</v>
      </c>
      <c r="L1365" s="46">
        <f>SUM(M1365:P1365)</f>
        <v>263.98966533939995</v>
      </c>
      <c r="M1365" s="46">
        <f>'[1]неотложка с коэф'!BS$81</f>
        <v>64.361116756300007</v>
      </c>
      <c r="N1365" s="46">
        <f>'[1]неотложка с коэф'!CM$81</f>
        <v>64.361116756299992</v>
      </c>
      <c r="O1365" s="46">
        <f>'[1]неотложка с коэф'!DG$81</f>
        <v>74.178914227600004</v>
      </c>
      <c r="P1365" s="46">
        <f>'[1]неотложка с коэф'!EP$81</f>
        <v>61.088517599200003</v>
      </c>
      <c r="Q1365" s="20">
        <f t="shared" si="377"/>
        <v>0</v>
      </c>
      <c r="R1365" s="20">
        <f t="shared" si="378"/>
        <v>0</v>
      </c>
    </row>
    <row r="1366" spans="2:18" s="21" customFormat="1" ht="15" customHeight="1" x14ac:dyDescent="0.25">
      <c r="B1366" s="61"/>
      <c r="C1366" s="34" t="s">
        <v>112</v>
      </c>
      <c r="D1366" s="23" t="s">
        <v>33</v>
      </c>
      <c r="E1366" s="64">
        <f>'[1]неотложка с коэф'!W$82</f>
        <v>177</v>
      </c>
      <c r="F1366" s="46">
        <f>'[1]неотложка с коэф'!EU$82</f>
        <v>229.06357710179995</v>
      </c>
      <c r="G1366" s="47">
        <f>SUM(H1366:K1366)</f>
        <v>177</v>
      </c>
      <c r="H1366" s="47">
        <f>'[1]неотложка с коэф'!G$82</f>
        <v>40</v>
      </c>
      <c r="I1366" s="47">
        <f>'[1]неотложка с коэф'!K$82</f>
        <v>34</v>
      </c>
      <c r="J1366" s="47">
        <f>'[1]неотложка с коэф'!O$82</f>
        <v>52</v>
      </c>
      <c r="K1366" s="47">
        <f>'[1]неотложка с коэф'!V$82</f>
        <v>51</v>
      </c>
      <c r="L1366" s="46">
        <f>SUM(M1366:P1366)</f>
        <v>229.06357710179992</v>
      </c>
      <c r="M1366" s="46">
        <f>'[1]неотложка с коэф'!BS$82</f>
        <v>51.765780135999982</v>
      </c>
      <c r="N1366" s="46">
        <f>'[1]неотложка с коэф'!CM$82</f>
        <v>44.000913115599985</v>
      </c>
      <c r="O1366" s="46">
        <f>'[1]неотложка с коэф'!DG$82</f>
        <v>67.295514176799969</v>
      </c>
      <c r="P1366" s="46">
        <f>'[1]неотложка с коэф'!EP$82</f>
        <v>66.001369673399992</v>
      </c>
      <c r="Q1366" s="20">
        <f t="shared" si="377"/>
        <v>0</v>
      </c>
      <c r="R1366" s="20">
        <f t="shared" si="378"/>
        <v>0</v>
      </c>
    </row>
    <row r="1367" spans="2:18" s="21" customFormat="1" ht="15" customHeight="1" x14ac:dyDescent="0.25">
      <c r="B1367" s="61"/>
      <c r="C1367" s="28" t="s">
        <v>34</v>
      </c>
      <c r="D1367" s="29" t="s">
        <v>33</v>
      </c>
      <c r="E1367" s="62">
        <f>SUM(E1368:E1373)</f>
        <v>15</v>
      </c>
      <c r="F1367" s="62">
        <f t="shared" ref="F1367:P1367" si="385">SUM(F1368:F1373)</f>
        <v>29.208528569999999</v>
      </c>
      <c r="G1367" s="62">
        <f t="shared" si="385"/>
        <v>15</v>
      </c>
      <c r="H1367" s="62">
        <f t="shared" si="385"/>
        <v>0</v>
      </c>
      <c r="I1367" s="62">
        <f t="shared" si="385"/>
        <v>0</v>
      </c>
      <c r="J1367" s="62">
        <f t="shared" si="385"/>
        <v>0</v>
      </c>
      <c r="K1367" s="62">
        <f t="shared" si="385"/>
        <v>15</v>
      </c>
      <c r="L1367" s="62">
        <f t="shared" si="385"/>
        <v>29.208528569999999</v>
      </c>
      <c r="M1367" s="62">
        <f t="shared" si="385"/>
        <v>0</v>
      </c>
      <c r="N1367" s="62">
        <f t="shared" si="385"/>
        <v>0</v>
      </c>
      <c r="O1367" s="62">
        <f t="shared" si="385"/>
        <v>0</v>
      </c>
      <c r="P1367" s="62">
        <f t="shared" si="385"/>
        <v>29.208528569999999</v>
      </c>
      <c r="Q1367" s="20">
        <f t="shared" si="377"/>
        <v>0</v>
      </c>
      <c r="R1367" s="20">
        <f>F1367-L1367</f>
        <v>0</v>
      </c>
    </row>
    <row r="1368" spans="2:18" s="21" customFormat="1" ht="15" customHeight="1" x14ac:dyDescent="0.25">
      <c r="B1368" s="61"/>
      <c r="C1368" s="55" t="s">
        <v>16</v>
      </c>
      <c r="D1368" s="23" t="s">
        <v>33</v>
      </c>
      <c r="E1368" s="64">
        <f>[1]ДНХБ!W$266</f>
        <v>4</v>
      </c>
      <c r="F1368" s="46">
        <f>[1]ДНХБ!ED$266</f>
        <v>7.4327416800000004</v>
      </c>
      <c r="G1368" s="47">
        <f t="shared" ref="G1368:G1373" si="386">SUM(H1368:K1368)</f>
        <v>4</v>
      </c>
      <c r="H1368" s="47">
        <f>[1]ДНХБ!G$266</f>
        <v>0</v>
      </c>
      <c r="I1368" s="47">
        <f>[1]ДНХБ!K$266</f>
        <v>0</v>
      </c>
      <c r="J1368" s="47">
        <f>[1]ДНХБ!O$266</f>
        <v>0</v>
      </c>
      <c r="K1368" s="47">
        <f>[1]ДНХБ!V$266</f>
        <v>4</v>
      </c>
      <c r="L1368" s="46">
        <f>SUM(M1368:P1368)</f>
        <v>7.4327416800000004</v>
      </c>
      <c r="M1368" s="46">
        <f>[1]ДНХБ!BG$266</f>
        <v>0</v>
      </c>
      <c r="N1368" s="46">
        <f>[1]ДНХБ!CA$266</f>
        <v>0</v>
      </c>
      <c r="O1368" s="46">
        <f>[1]ДНХБ!CU$266</f>
        <v>0</v>
      </c>
      <c r="P1368" s="46">
        <f>[1]ДНХБ!ED$266</f>
        <v>7.4327416800000004</v>
      </c>
      <c r="Q1368" s="20">
        <f t="shared" si="377"/>
        <v>0</v>
      </c>
      <c r="R1368" s="20">
        <f t="shared" si="378"/>
        <v>0</v>
      </c>
    </row>
    <row r="1369" spans="2:18" s="21" customFormat="1" ht="15" customHeight="1" x14ac:dyDescent="0.25">
      <c r="B1369" s="61"/>
      <c r="C1369" s="55" t="s">
        <v>23</v>
      </c>
      <c r="D1369" s="23" t="s">
        <v>33</v>
      </c>
      <c r="E1369" s="64">
        <f>[1]ДНХБ!W$267</f>
        <v>0</v>
      </c>
      <c r="F1369" s="46">
        <f>[1]ДНХБ!ED$267</f>
        <v>0</v>
      </c>
      <c r="G1369" s="47">
        <f t="shared" si="386"/>
        <v>0</v>
      </c>
      <c r="H1369" s="47">
        <f>[1]ДНХБ!G$267</f>
        <v>0</v>
      </c>
      <c r="I1369" s="47">
        <f>[1]ДНХБ!K$267</f>
        <v>0</v>
      </c>
      <c r="J1369" s="47">
        <f>[1]ДНХБ!O$267</f>
        <v>0</v>
      </c>
      <c r="K1369" s="47">
        <f>[1]ДНХБ!V$267</f>
        <v>0</v>
      </c>
      <c r="L1369" s="46">
        <f t="shared" ref="L1369:L1373" si="387">SUM(M1369:P1369)</f>
        <v>0</v>
      </c>
      <c r="M1369" s="46">
        <f>[1]ДНХБ!BG$267</f>
        <v>0</v>
      </c>
      <c r="N1369" s="46">
        <f>[1]ДНХБ!CA$267</f>
        <v>0</v>
      </c>
      <c r="O1369" s="46">
        <f>[1]ДНХБ!CU$267</f>
        <v>0</v>
      </c>
      <c r="P1369" s="46">
        <f>[1]ДНХБ!ED$267</f>
        <v>0</v>
      </c>
      <c r="Q1369" s="20">
        <f t="shared" si="377"/>
        <v>0</v>
      </c>
      <c r="R1369" s="20">
        <f t="shared" si="378"/>
        <v>0</v>
      </c>
    </row>
    <row r="1370" spans="2:18" s="21" customFormat="1" ht="15" customHeight="1" x14ac:dyDescent="0.25">
      <c r="B1370" s="61"/>
      <c r="C1370" s="55" t="s">
        <v>20</v>
      </c>
      <c r="D1370" s="23" t="s">
        <v>33</v>
      </c>
      <c r="E1370" s="64">
        <f>[1]ДНХБ!W$268</f>
        <v>11</v>
      </c>
      <c r="F1370" s="46">
        <f>[1]ДНХБ!ED$268</f>
        <v>21.775786889999999</v>
      </c>
      <c r="G1370" s="47">
        <f t="shared" si="386"/>
        <v>11</v>
      </c>
      <c r="H1370" s="47">
        <f>[1]ДНХБ!G$268</f>
        <v>0</v>
      </c>
      <c r="I1370" s="47">
        <f>[1]ДНХБ!K$268</f>
        <v>0</v>
      </c>
      <c r="J1370" s="47">
        <f>[1]ДНХБ!O$268</f>
        <v>0</v>
      </c>
      <c r="K1370" s="47">
        <f>[1]ДНХБ!V$268</f>
        <v>11</v>
      </c>
      <c r="L1370" s="46">
        <f t="shared" si="387"/>
        <v>21.775786889999999</v>
      </c>
      <c r="M1370" s="46">
        <f>[1]ДНХБ!BG$268</f>
        <v>0</v>
      </c>
      <c r="N1370" s="46">
        <f>[1]ДНХБ!CA$268</f>
        <v>0</v>
      </c>
      <c r="O1370" s="46">
        <f>[1]ДНХБ!CU$268</f>
        <v>0</v>
      </c>
      <c r="P1370" s="46">
        <f>[1]ДНХБ!ED$268</f>
        <v>21.775786889999999</v>
      </c>
      <c r="Q1370" s="20">
        <f t="shared" si="377"/>
        <v>0</v>
      </c>
      <c r="R1370" s="20">
        <f t="shared" si="378"/>
        <v>0</v>
      </c>
    </row>
    <row r="1371" spans="2:18" s="21" customFormat="1" ht="15" customHeight="1" x14ac:dyDescent="0.25">
      <c r="B1371" s="61"/>
      <c r="C1371" s="55" t="s">
        <v>24</v>
      </c>
      <c r="D1371" s="23" t="s">
        <v>33</v>
      </c>
      <c r="E1371" s="64">
        <f>[1]ДНХБ!W$269</f>
        <v>0</v>
      </c>
      <c r="F1371" s="46">
        <f>[1]ДНХБ!ED$269</f>
        <v>0</v>
      </c>
      <c r="G1371" s="47">
        <f t="shared" si="386"/>
        <v>0</v>
      </c>
      <c r="H1371" s="47">
        <f>[1]ДНХБ!G$269</f>
        <v>0</v>
      </c>
      <c r="I1371" s="47">
        <f>[1]ДНХБ!K$269</f>
        <v>0</v>
      </c>
      <c r="J1371" s="47">
        <f>[1]ДНХБ!O$269</f>
        <v>0</v>
      </c>
      <c r="K1371" s="47">
        <f>[1]ДНХБ!V$269</f>
        <v>0</v>
      </c>
      <c r="L1371" s="46">
        <f t="shared" si="387"/>
        <v>0</v>
      </c>
      <c r="M1371" s="46">
        <f>[1]ДНХБ!BG$269</f>
        <v>0</v>
      </c>
      <c r="N1371" s="46">
        <f>[1]ДНХБ!CA$269</f>
        <v>0</v>
      </c>
      <c r="O1371" s="46">
        <f>[1]ДНХБ!CU$269</f>
        <v>0</v>
      </c>
      <c r="P1371" s="46">
        <f>[1]ДНХБ!ED$269</f>
        <v>0</v>
      </c>
      <c r="Q1371" s="20">
        <f t="shared" si="377"/>
        <v>0</v>
      </c>
      <c r="R1371" s="20">
        <f t="shared" si="378"/>
        <v>0</v>
      </c>
    </row>
    <row r="1372" spans="2:18" s="21" customFormat="1" ht="15" customHeight="1" x14ac:dyDescent="0.25">
      <c r="B1372" s="61"/>
      <c r="C1372" s="55" t="s">
        <v>35</v>
      </c>
      <c r="D1372" s="23" t="s">
        <v>33</v>
      </c>
      <c r="E1372" s="64">
        <f>[1]ДНХБ!W$270</f>
        <v>0</v>
      </c>
      <c r="F1372" s="46">
        <f>[1]ДНХБ!ED$270</f>
        <v>0</v>
      </c>
      <c r="G1372" s="47">
        <f t="shared" si="386"/>
        <v>0</v>
      </c>
      <c r="H1372" s="47">
        <f>[1]ДНХБ!G$270</f>
        <v>0</v>
      </c>
      <c r="I1372" s="47">
        <f>[1]ДНХБ!K$270</f>
        <v>0</v>
      </c>
      <c r="J1372" s="47">
        <f>[1]ДНХБ!O$270</f>
        <v>0</v>
      </c>
      <c r="K1372" s="47">
        <f>[1]ДНХБ!V$270</f>
        <v>0</v>
      </c>
      <c r="L1372" s="46">
        <f t="shared" si="387"/>
        <v>0</v>
      </c>
      <c r="M1372" s="46">
        <f>[1]ДНХБ!BG$270</f>
        <v>0</v>
      </c>
      <c r="N1372" s="46">
        <f>[1]ДНХБ!CA$270</f>
        <v>0</v>
      </c>
      <c r="O1372" s="46">
        <f>[1]ДНХБ!CU$270</f>
        <v>0</v>
      </c>
      <c r="P1372" s="46">
        <f>[1]ДНХБ!ED$270</f>
        <v>0</v>
      </c>
      <c r="Q1372" s="20">
        <f t="shared" si="377"/>
        <v>0</v>
      </c>
      <c r="R1372" s="20">
        <f t="shared" si="378"/>
        <v>0</v>
      </c>
    </row>
    <row r="1373" spans="2:18" s="21" customFormat="1" ht="15" customHeight="1" x14ac:dyDescent="0.25">
      <c r="B1373" s="61"/>
      <c r="C1373" s="55" t="s">
        <v>27</v>
      </c>
      <c r="D1373" s="23" t="s">
        <v>33</v>
      </c>
      <c r="E1373" s="64">
        <f>[1]ДНХБ!W$271</f>
        <v>0</v>
      </c>
      <c r="F1373" s="46">
        <f>[1]ДНХБ!ED$271</f>
        <v>0</v>
      </c>
      <c r="G1373" s="47">
        <f t="shared" si="386"/>
        <v>0</v>
      </c>
      <c r="H1373" s="47">
        <f>[1]ДНХБ!G$271</f>
        <v>0</v>
      </c>
      <c r="I1373" s="47">
        <f>[1]ДНХБ!K$271</f>
        <v>0</v>
      </c>
      <c r="J1373" s="47">
        <f>[1]ДНХБ!O$271</f>
        <v>0</v>
      </c>
      <c r="K1373" s="47">
        <f>[1]ДНХБ!V$271</f>
        <v>0</v>
      </c>
      <c r="L1373" s="46">
        <f t="shared" si="387"/>
        <v>0</v>
      </c>
      <c r="M1373" s="46">
        <f>[1]ДНХБ!BG$271</f>
        <v>0</v>
      </c>
      <c r="N1373" s="46">
        <f>[1]ДНХБ!CA$271</f>
        <v>0</v>
      </c>
      <c r="O1373" s="46">
        <f>[1]ДНХБ!CU$271</f>
        <v>0</v>
      </c>
      <c r="P1373" s="46">
        <f>[1]ДНХБ!ED$271</f>
        <v>0</v>
      </c>
      <c r="Q1373" s="20">
        <f t="shared" si="377"/>
        <v>0</v>
      </c>
      <c r="R1373" s="20">
        <f t="shared" si="378"/>
        <v>0</v>
      </c>
    </row>
    <row r="1374" spans="2:18" s="21" customFormat="1" ht="15" customHeight="1" x14ac:dyDescent="0.25">
      <c r="B1374" s="61"/>
      <c r="C1374" s="28" t="s">
        <v>40</v>
      </c>
      <c r="D1374" s="29" t="s">
        <v>33</v>
      </c>
      <c r="E1374" s="62">
        <f>SUM(E1375:E1382)</f>
        <v>2622</v>
      </c>
      <c r="F1374" s="62">
        <f t="shared" ref="F1374:P1374" si="388">SUM(F1375:F1382)</f>
        <v>693.65217600000005</v>
      </c>
      <c r="G1374" s="62">
        <f t="shared" si="388"/>
        <v>2622</v>
      </c>
      <c r="H1374" s="62">
        <f t="shared" si="388"/>
        <v>348</v>
      </c>
      <c r="I1374" s="62">
        <f t="shared" si="388"/>
        <v>509</v>
      </c>
      <c r="J1374" s="62">
        <f t="shared" si="388"/>
        <v>560</v>
      </c>
      <c r="K1374" s="62">
        <f t="shared" si="388"/>
        <v>1205</v>
      </c>
      <c r="L1374" s="62">
        <f t="shared" si="388"/>
        <v>693.65217600000005</v>
      </c>
      <c r="M1374" s="62">
        <f t="shared" si="388"/>
        <v>94.508651999999998</v>
      </c>
      <c r="N1374" s="62">
        <f t="shared" si="388"/>
        <v>138.08664800000003</v>
      </c>
      <c r="O1374" s="62">
        <f t="shared" si="388"/>
        <v>150.22655199999997</v>
      </c>
      <c r="P1374" s="62">
        <f t="shared" si="388"/>
        <v>310.83032400000002</v>
      </c>
      <c r="Q1374" s="20">
        <f t="shared" si="377"/>
        <v>0</v>
      </c>
      <c r="R1374" s="20">
        <f t="shared" si="378"/>
        <v>0</v>
      </c>
    </row>
    <row r="1375" spans="2:18" s="21" customFormat="1" ht="15" customHeight="1" x14ac:dyDescent="0.25">
      <c r="B1375" s="61"/>
      <c r="C1375" s="37" t="s">
        <v>20</v>
      </c>
      <c r="D1375" s="23" t="s">
        <v>33</v>
      </c>
      <c r="E1375" s="64">
        <f>'[1]разовые без стом'!W$259</f>
        <v>261</v>
      </c>
      <c r="F1375" s="46">
        <f>'[1]разовые без стом'!EV$259</f>
        <v>66.597803999999996</v>
      </c>
      <c r="G1375" s="47">
        <f>SUM(H1375:K1375)</f>
        <v>261</v>
      </c>
      <c r="H1375" s="47">
        <f>'[1]разовые без стом'!G$259</f>
        <v>51</v>
      </c>
      <c r="I1375" s="47">
        <f>'[1]разовые без стом'!K$259</f>
        <v>90</v>
      </c>
      <c r="J1375" s="47">
        <f>'[1]разовые без стом'!O$259</f>
        <v>41</v>
      </c>
      <c r="K1375" s="47">
        <f>'[1]разовые без стом'!V$259</f>
        <v>79</v>
      </c>
      <c r="L1375" s="46">
        <f>SUM(M1375:P1375)</f>
        <v>66.597803999999996</v>
      </c>
      <c r="M1375" s="46">
        <f>'[1]разовые без стом'!BP$259</f>
        <v>13.013363999999996</v>
      </c>
      <c r="N1375" s="46">
        <f>'[1]разовые без стом'!CL$259</f>
        <v>22.964760000000002</v>
      </c>
      <c r="O1375" s="46">
        <f>'[1]разовые без стом'!DH$259</f>
        <v>10.461723999999997</v>
      </c>
      <c r="P1375" s="46">
        <f>'[1]разовые без стом'!EQ$259</f>
        <v>20.157955999999999</v>
      </c>
      <c r="Q1375" s="20">
        <f t="shared" si="377"/>
        <v>0</v>
      </c>
      <c r="R1375" s="20">
        <f t="shared" si="378"/>
        <v>0</v>
      </c>
    </row>
    <row r="1376" spans="2:18" s="21" customFormat="1" ht="15" customHeight="1" x14ac:dyDescent="0.25">
      <c r="B1376" s="61"/>
      <c r="C1376" s="35" t="s">
        <v>16</v>
      </c>
      <c r="D1376" s="23" t="s">
        <v>33</v>
      </c>
      <c r="E1376" s="64">
        <f>'[1]разовые без стом'!W$260</f>
        <v>922</v>
      </c>
      <c r="F1376" s="46">
        <f>'[1]разовые без стом'!EV$260</f>
        <v>220.83006399999999</v>
      </c>
      <c r="G1376" s="47">
        <f t="shared" ref="G1376:G1382" si="389">SUM(H1376:K1376)</f>
        <v>922</v>
      </c>
      <c r="H1376" s="47">
        <f>'[1]разовые без стом'!G$260</f>
        <v>81</v>
      </c>
      <c r="I1376" s="47">
        <f>'[1]разовые без стом'!K$260</f>
        <v>104</v>
      </c>
      <c r="J1376" s="47">
        <f>'[1]разовые без стом'!O$260</f>
        <v>132</v>
      </c>
      <c r="K1376" s="47">
        <f>'[1]разовые без стом'!V$260</f>
        <v>605</v>
      </c>
      <c r="L1376" s="46">
        <f t="shared" ref="L1376:L1382" si="390">SUM(M1376:P1376)</f>
        <v>220.83006399999999</v>
      </c>
      <c r="M1376" s="46">
        <f>'[1]разовые без стом'!BP$260</f>
        <v>19.400472000000001</v>
      </c>
      <c r="N1376" s="46">
        <f>'[1]разовые без стом'!CL$260</f>
        <v>24.909247999999998</v>
      </c>
      <c r="O1376" s="46">
        <f>'[1]разовые без стом'!DH$260</f>
        <v>31.615584000000002</v>
      </c>
      <c r="P1376" s="46">
        <f>'[1]разовые без стом'!EQ$260</f>
        <v>144.90476000000001</v>
      </c>
      <c r="Q1376" s="20">
        <f t="shared" si="377"/>
        <v>0</v>
      </c>
      <c r="R1376" s="20">
        <f t="shared" si="378"/>
        <v>0</v>
      </c>
    </row>
    <row r="1377" spans="2:18" s="21" customFormat="1" ht="15" customHeight="1" x14ac:dyDescent="0.25">
      <c r="B1377" s="61"/>
      <c r="C1377" s="35" t="s">
        <v>23</v>
      </c>
      <c r="D1377" s="23" t="s">
        <v>33</v>
      </c>
      <c r="E1377" s="64">
        <f>'[1]разовые без стом'!W$261</f>
        <v>389</v>
      </c>
      <c r="F1377" s="46">
        <f>'[1]разовые без стом'!EV$261</f>
        <v>110.53201599999998</v>
      </c>
      <c r="G1377" s="47">
        <f t="shared" si="389"/>
        <v>389</v>
      </c>
      <c r="H1377" s="47">
        <f>'[1]разовые без стом'!G$261</f>
        <v>73</v>
      </c>
      <c r="I1377" s="47">
        <f>'[1]разовые без стом'!K$261</f>
        <v>89</v>
      </c>
      <c r="J1377" s="47">
        <f>'[1]разовые без стом'!O$261</f>
        <v>96</v>
      </c>
      <c r="K1377" s="47">
        <f>'[1]разовые без стом'!V$261</f>
        <v>131</v>
      </c>
      <c r="L1377" s="46">
        <f t="shared" si="390"/>
        <v>110.532016</v>
      </c>
      <c r="M1377" s="46">
        <f>'[1]разовые без стом'!BP$261</f>
        <v>20.742511999999998</v>
      </c>
      <c r="N1377" s="46">
        <f>'[1]разовые без стом'!CL$261</f>
        <v>25.288816000000001</v>
      </c>
      <c r="O1377" s="46">
        <f>'[1]разовые без стом'!DH$261</f>
        <v>27.277824000000003</v>
      </c>
      <c r="P1377" s="46">
        <f>'[1]разовые без стом'!EQ$261</f>
        <v>37.222863999999994</v>
      </c>
      <c r="Q1377" s="20">
        <f t="shared" si="377"/>
        <v>0</v>
      </c>
      <c r="R1377" s="20">
        <f t="shared" si="378"/>
        <v>0</v>
      </c>
    </row>
    <row r="1378" spans="2:18" s="21" customFormat="1" ht="15" customHeight="1" x14ac:dyDescent="0.25">
      <c r="B1378" s="61"/>
      <c r="C1378" s="35" t="s">
        <v>28</v>
      </c>
      <c r="D1378" s="23" t="s">
        <v>33</v>
      </c>
      <c r="E1378" s="64">
        <f>'[1]разовые без стом'!W$262</f>
        <v>182</v>
      </c>
      <c r="F1378" s="46">
        <f>'[1]разовые без стом'!EV$262</f>
        <v>89.679408000000024</v>
      </c>
      <c r="G1378" s="47">
        <f t="shared" si="389"/>
        <v>182</v>
      </c>
      <c r="H1378" s="47">
        <f>'[1]разовые без стом'!G$262</f>
        <v>37</v>
      </c>
      <c r="I1378" s="47">
        <f>'[1]разовые без стом'!K$262</f>
        <v>43</v>
      </c>
      <c r="J1378" s="47">
        <f>'[1]разовые без стом'!O$262</f>
        <v>48</v>
      </c>
      <c r="K1378" s="47">
        <f>'[1]разовые без стом'!V$262</f>
        <v>54</v>
      </c>
      <c r="L1378" s="46">
        <f t="shared" si="390"/>
        <v>89.679408000000009</v>
      </c>
      <c r="M1378" s="46">
        <f>'[1]разовые без стом'!BP$262</f>
        <v>18.231528000000001</v>
      </c>
      <c r="N1378" s="46">
        <f>'[1]разовые без стом'!CL$262</f>
        <v>21.187992000000001</v>
      </c>
      <c r="O1378" s="46">
        <f>'[1]разовые без стом'!DH$262</f>
        <v>23.651712</v>
      </c>
      <c r="P1378" s="46">
        <f>'[1]разовые без стом'!EQ$262</f>
        <v>26.608176000000004</v>
      </c>
      <c r="Q1378" s="20">
        <f t="shared" si="377"/>
        <v>0</v>
      </c>
      <c r="R1378" s="20">
        <f t="shared" si="378"/>
        <v>0</v>
      </c>
    </row>
    <row r="1379" spans="2:18" s="21" customFormat="1" ht="15" customHeight="1" x14ac:dyDescent="0.25">
      <c r="B1379" s="61"/>
      <c r="C1379" s="35" t="s">
        <v>27</v>
      </c>
      <c r="D1379" s="23" t="s">
        <v>33</v>
      </c>
      <c r="E1379" s="64">
        <f>'[1]разовые без стом'!W$263</f>
        <v>285</v>
      </c>
      <c r="F1379" s="46">
        <f>'[1]разовые без стом'!EV$263</f>
        <v>77.725200000000001</v>
      </c>
      <c r="G1379" s="47">
        <f t="shared" si="389"/>
        <v>285</v>
      </c>
      <c r="H1379" s="47">
        <f>'[1]разовые без стом'!G$263</f>
        <v>15</v>
      </c>
      <c r="I1379" s="47">
        <f>'[1]разовые без стом'!K$263</f>
        <v>47</v>
      </c>
      <c r="J1379" s="47">
        <f>'[1]разовые без стом'!O$263</f>
        <v>81</v>
      </c>
      <c r="K1379" s="47">
        <f>'[1]разовые без стом'!V$263</f>
        <v>142</v>
      </c>
      <c r="L1379" s="46">
        <f t="shared" si="390"/>
        <v>77.725199999999987</v>
      </c>
      <c r="M1379" s="46">
        <f>'[1]разовые без стом'!BP$263</f>
        <v>4.0907999999999989</v>
      </c>
      <c r="N1379" s="46">
        <f>'[1]разовые без стом'!CL$263</f>
        <v>12.81784</v>
      </c>
      <c r="O1379" s="46">
        <f>'[1]разовые без стом'!DH$263</f>
        <v>22.090319999999998</v>
      </c>
      <c r="P1379" s="46">
        <f>'[1]разовые без стом'!EQ$263</f>
        <v>38.72623999999999</v>
      </c>
      <c r="Q1379" s="20">
        <f t="shared" si="377"/>
        <v>0</v>
      </c>
      <c r="R1379" s="20">
        <f t="shared" si="378"/>
        <v>0</v>
      </c>
    </row>
    <row r="1380" spans="2:18" s="21" customFormat="1" ht="15" customHeight="1" x14ac:dyDescent="0.25">
      <c r="B1380" s="61"/>
      <c r="C1380" s="35" t="s">
        <v>35</v>
      </c>
      <c r="D1380" s="23" t="s">
        <v>33</v>
      </c>
      <c r="E1380" s="64">
        <f>'[1]разовые без стом'!W$264</f>
        <v>135</v>
      </c>
      <c r="F1380" s="46">
        <f>'[1]разовые без стом'!EV$264</f>
        <v>26.845560000000003</v>
      </c>
      <c r="G1380" s="47">
        <f t="shared" si="389"/>
        <v>135</v>
      </c>
      <c r="H1380" s="47">
        <f>'[1]разовые без стом'!G$264</f>
        <v>20</v>
      </c>
      <c r="I1380" s="47">
        <f>'[1]разовые без стом'!K$264</f>
        <v>30</v>
      </c>
      <c r="J1380" s="47">
        <f>'[1]разовые без стом'!O$264</f>
        <v>28</v>
      </c>
      <c r="K1380" s="47">
        <f>'[1]разовые без стом'!V$264</f>
        <v>57</v>
      </c>
      <c r="L1380" s="46">
        <f t="shared" si="390"/>
        <v>26.845559999999999</v>
      </c>
      <c r="M1380" s="46">
        <f>'[1]разовые без стом'!BP$264</f>
        <v>3.9771199999999998</v>
      </c>
      <c r="N1380" s="46">
        <f>'[1]разовые без стом'!CL$264</f>
        <v>5.9656800000000008</v>
      </c>
      <c r="O1380" s="46">
        <f>'[1]разовые без стом'!DH$264</f>
        <v>5.5679679999999996</v>
      </c>
      <c r="P1380" s="46">
        <f>'[1]разовые без стом'!EQ$264</f>
        <v>11.334792000000002</v>
      </c>
      <c r="Q1380" s="20">
        <f t="shared" si="377"/>
        <v>0</v>
      </c>
      <c r="R1380" s="20">
        <f t="shared" si="378"/>
        <v>0</v>
      </c>
    </row>
    <row r="1381" spans="2:18" s="21" customFormat="1" ht="15" customHeight="1" x14ac:dyDescent="0.25">
      <c r="B1381" s="61"/>
      <c r="C1381" s="37" t="s">
        <v>41</v>
      </c>
      <c r="D1381" s="23" t="s">
        <v>33</v>
      </c>
      <c r="E1381" s="64">
        <f>'[1]разовые без стом'!W$265</f>
        <v>153</v>
      </c>
      <c r="F1381" s="46">
        <f>'[1]разовые без стом'!EV$265</f>
        <v>51.155243999999996</v>
      </c>
      <c r="G1381" s="47">
        <f t="shared" si="389"/>
        <v>153</v>
      </c>
      <c r="H1381" s="47">
        <f>'[1]разовые без стом'!G$265</f>
        <v>18</v>
      </c>
      <c r="I1381" s="47">
        <f>'[1]разовые без стом'!K$265</f>
        <v>42</v>
      </c>
      <c r="J1381" s="47">
        <f>'[1]разовые без стом'!O$265</f>
        <v>41</v>
      </c>
      <c r="K1381" s="47">
        <f>'[1]разовые без стом'!V$265</f>
        <v>52</v>
      </c>
      <c r="L1381" s="46">
        <f t="shared" si="390"/>
        <v>51.155243999999996</v>
      </c>
      <c r="M1381" s="46">
        <f>'[1]разовые без стом'!BP$265</f>
        <v>6.0182640000000003</v>
      </c>
      <c r="N1381" s="46">
        <f>'[1]разовые без стом'!CL$265</f>
        <v>14.042616000000002</v>
      </c>
      <c r="O1381" s="46">
        <f>'[1]разовые без стом'!DH$265</f>
        <v>13.708267999999999</v>
      </c>
      <c r="P1381" s="46">
        <f>'[1]разовые без стом'!EQ$265</f>
        <v>17.386095999999998</v>
      </c>
      <c r="Q1381" s="20">
        <f t="shared" si="377"/>
        <v>0</v>
      </c>
      <c r="R1381" s="20">
        <f t="shared" si="378"/>
        <v>0</v>
      </c>
    </row>
    <row r="1382" spans="2:18" s="21" customFormat="1" ht="15" customHeight="1" x14ac:dyDescent="0.25">
      <c r="B1382" s="61"/>
      <c r="C1382" s="37" t="s">
        <v>24</v>
      </c>
      <c r="D1382" s="23" t="s">
        <v>33</v>
      </c>
      <c r="E1382" s="64">
        <f>'[1]разовые без стом'!W$266</f>
        <v>295</v>
      </c>
      <c r="F1382" s="46">
        <f>'[1]разовые без стом'!EV$266</f>
        <v>50.286880000000004</v>
      </c>
      <c r="G1382" s="47">
        <f t="shared" si="389"/>
        <v>295</v>
      </c>
      <c r="H1382" s="47">
        <f>'[1]разовые без стом'!G$266</f>
        <v>53</v>
      </c>
      <c r="I1382" s="47">
        <f>'[1]разовые без стом'!K$266</f>
        <v>64</v>
      </c>
      <c r="J1382" s="47">
        <f>'[1]разовые без стом'!O$266</f>
        <v>93</v>
      </c>
      <c r="K1382" s="47">
        <f>'[1]разовые без стом'!V$266</f>
        <v>85</v>
      </c>
      <c r="L1382" s="46">
        <f t="shared" si="390"/>
        <v>50.286879999999996</v>
      </c>
      <c r="M1382" s="46">
        <f>'[1]разовые без стом'!BP$266</f>
        <v>9.034592</v>
      </c>
      <c r="N1382" s="46">
        <f>'[1]разовые без стом'!CL$266</f>
        <v>10.909695999999999</v>
      </c>
      <c r="O1382" s="46">
        <f>'[1]разовые без стом'!DH$266</f>
        <v>15.853151999999998</v>
      </c>
      <c r="P1382" s="46">
        <f>'[1]разовые без стом'!EQ$266</f>
        <v>14.48944</v>
      </c>
      <c r="Q1382" s="20">
        <f t="shared" si="377"/>
        <v>0</v>
      </c>
      <c r="R1382" s="20">
        <f t="shared" si="378"/>
        <v>0</v>
      </c>
    </row>
    <row r="1383" spans="2:18" s="21" customFormat="1" ht="15" customHeight="1" x14ac:dyDescent="0.25">
      <c r="B1383" s="61"/>
      <c r="C1383" s="28" t="s">
        <v>42</v>
      </c>
      <c r="D1383" s="29" t="s">
        <v>33</v>
      </c>
      <c r="E1383" s="62">
        <f>SUM(E1384:E1387)</f>
        <v>195</v>
      </c>
      <c r="F1383" s="62">
        <f t="shared" ref="F1383:P1383" si="391">SUM(F1384:F1387)</f>
        <v>21.517464</v>
      </c>
      <c r="G1383" s="62">
        <f t="shared" si="391"/>
        <v>195</v>
      </c>
      <c r="H1383" s="62">
        <f t="shared" si="391"/>
        <v>44</v>
      </c>
      <c r="I1383" s="62">
        <f t="shared" si="391"/>
        <v>27</v>
      </c>
      <c r="J1383" s="62">
        <f t="shared" si="391"/>
        <v>54</v>
      </c>
      <c r="K1383" s="62">
        <f t="shared" si="391"/>
        <v>70</v>
      </c>
      <c r="L1383" s="62">
        <f t="shared" si="391"/>
        <v>21.517463999999997</v>
      </c>
      <c r="M1383" s="62">
        <f t="shared" si="391"/>
        <v>4.9024799999999997</v>
      </c>
      <c r="N1383" s="62">
        <f t="shared" si="391"/>
        <v>2.9487599999999996</v>
      </c>
      <c r="O1383" s="62">
        <f t="shared" si="391"/>
        <v>5.6730960000000001</v>
      </c>
      <c r="P1383" s="62">
        <f t="shared" si="391"/>
        <v>7.9931279999999987</v>
      </c>
      <c r="Q1383" s="20">
        <f t="shared" si="377"/>
        <v>0</v>
      </c>
      <c r="R1383" s="20">
        <f t="shared" si="378"/>
        <v>0</v>
      </c>
    </row>
    <row r="1384" spans="2:18" s="21" customFormat="1" ht="15" customHeight="1" x14ac:dyDescent="0.25">
      <c r="B1384" s="61"/>
      <c r="C1384" s="35" t="s">
        <v>16</v>
      </c>
      <c r="D1384" s="23" t="s">
        <v>33</v>
      </c>
      <c r="E1384" s="64">
        <f>[1]иные!W$224</f>
        <v>96</v>
      </c>
      <c r="F1384" s="46">
        <f>[1]иные!EK$224</f>
        <v>9.8542079999999999</v>
      </c>
      <c r="G1384" s="47">
        <f>SUM(H1384:K1384)</f>
        <v>96</v>
      </c>
      <c r="H1384" s="47">
        <f>[1]иные!G$224</f>
        <v>20</v>
      </c>
      <c r="I1384" s="47">
        <f>[1]иные!K$224</f>
        <v>12</v>
      </c>
      <c r="J1384" s="47">
        <f>[1]иные!O$224</f>
        <v>30</v>
      </c>
      <c r="K1384" s="47">
        <f>[1]иные!V$224</f>
        <v>34</v>
      </c>
      <c r="L1384" s="46">
        <f>SUM(M1384:P1384)</f>
        <v>9.8542079999999999</v>
      </c>
      <c r="M1384" s="46">
        <f>[1]иные!BI$224</f>
        <v>2.0529599999999997</v>
      </c>
      <c r="N1384" s="46">
        <f>[1]иные!CC$224</f>
        <v>1.231776</v>
      </c>
      <c r="O1384" s="46">
        <f>[1]иные!CW$224</f>
        <v>3.0794400000000004</v>
      </c>
      <c r="P1384" s="46">
        <f>[1]иные!EF$224</f>
        <v>3.4900319999999994</v>
      </c>
      <c r="Q1384" s="20">
        <f t="shared" si="377"/>
        <v>0</v>
      </c>
      <c r="R1384" s="20">
        <f t="shared" si="378"/>
        <v>0</v>
      </c>
    </row>
    <row r="1385" spans="2:18" s="21" customFormat="1" ht="15" customHeight="1" x14ac:dyDescent="0.25">
      <c r="B1385" s="61"/>
      <c r="C1385" s="35" t="s">
        <v>23</v>
      </c>
      <c r="D1385" s="23" t="s">
        <v>33</v>
      </c>
      <c r="E1385" s="64">
        <f>[1]иные!W$225</f>
        <v>70</v>
      </c>
      <c r="F1385" s="46">
        <f>[1]иные!EK$225</f>
        <v>8.5243199999999995</v>
      </c>
      <c r="G1385" s="47">
        <f>SUM(H1385:K1385)</f>
        <v>70</v>
      </c>
      <c r="H1385" s="47">
        <f>[1]иные!G$225</f>
        <v>22</v>
      </c>
      <c r="I1385" s="47">
        <f>[1]иные!K$225</f>
        <v>12</v>
      </c>
      <c r="J1385" s="47">
        <f>[1]иные!O$225</f>
        <v>15</v>
      </c>
      <c r="K1385" s="47">
        <f>[1]иные!V$225</f>
        <v>21</v>
      </c>
      <c r="L1385" s="46">
        <f>SUM(M1385:P1385)</f>
        <v>8.5243199999999977</v>
      </c>
      <c r="M1385" s="46">
        <f>[1]иные!BI$225</f>
        <v>2.6790719999999997</v>
      </c>
      <c r="N1385" s="46">
        <f>[1]иные!CC$225</f>
        <v>1.4613119999999997</v>
      </c>
      <c r="O1385" s="46">
        <f>[1]иные!CW$225</f>
        <v>1.8266399999999998</v>
      </c>
      <c r="P1385" s="46">
        <f>[1]иные!EF$225</f>
        <v>2.5572959999999996</v>
      </c>
      <c r="Q1385" s="20">
        <f t="shared" si="377"/>
        <v>0</v>
      </c>
      <c r="R1385" s="20">
        <f t="shared" si="378"/>
        <v>0</v>
      </c>
    </row>
    <row r="1386" spans="2:18" s="21" customFormat="1" ht="15" customHeight="1" x14ac:dyDescent="0.25">
      <c r="B1386" s="61"/>
      <c r="C1386" s="35" t="s">
        <v>25</v>
      </c>
      <c r="D1386" s="23" t="s">
        <v>33</v>
      </c>
      <c r="E1386" s="64">
        <f>[1]иные!W$227</f>
        <v>24</v>
      </c>
      <c r="F1386" s="46">
        <f>[1]иные!$EK$227</f>
        <v>2.0453760000000001</v>
      </c>
      <c r="G1386" s="47">
        <f>SUM(H1386:K1386)</f>
        <v>24</v>
      </c>
      <c r="H1386" s="47">
        <f>[1]иные!G$227</f>
        <v>2</v>
      </c>
      <c r="I1386" s="47">
        <f>[1]иные!K$227</f>
        <v>3</v>
      </c>
      <c r="J1386" s="47">
        <f>[1]иные!O$227</f>
        <v>9</v>
      </c>
      <c r="K1386" s="47">
        <f>[1]иные!V$227</f>
        <v>10</v>
      </c>
      <c r="L1386" s="46">
        <f>SUM(M1386:P1386)</f>
        <v>2.0453760000000005</v>
      </c>
      <c r="M1386" s="46">
        <f>[1]иные!BI$227</f>
        <v>0.17044800000000004</v>
      </c>
      <c r="N1386" s="46">
        <f>[1]иные!CC$227</f>
        <v>0.25567200000000001</v>
      </c>
      <c r="O1386" s="46">
        <f>[1]иные!CW$227</f>
        <v>0.76701600000000025</v>
      </c>
      <c r="P1386" s="46">
        <f>[1]иные!EF$227</f>
        <v>0.85224000000000022</v>
      </c>
      <c r="Q1386" s="20">
        <f t="shared" si="377"/>
        <v>0</v>
      </c>
      <c r="R1386" s="20">
        <f t="shared" si="378"/>
        <v>0</v>
      </c>
    </row>
    <row r="1387" spans="2:18" s="21" customFormat="1" ht="15" customHeight="1" x14ac:dyDescent="0.25">
      <c r="B1387" s="61"/>
      <c r="C1387" s="35" t="s">
        <v>20</v>
      </c>
      <c r="D1387" s="23" t="s">
        <v>33</v>
      </c>
      <c r="E1387" s="64">
        <f>[1]иные!W$226</f>
        <v>5</v>
      </c>
      <c r="F1387" s="46">
        <f>[1]иные!EK$226</f>
        <v>1.0935599999999999</v>
      </c>
      <c r="G1387" s="47">
        <f>SUM(H1387:K1387)</f>
        <v>5</v>
      </c>
      <c r="H1387" s="47"/>
      <c r="I1387" s="47"/>
      <c r="J1387" s="47"/>
      <c r="K1387" s="47">
        <f>[1]иные!V$226</f>
        <v>5</v>
      </c>
      <c r="L1387" s="46">
        <f>SUM(M1387:P1387)</f>
        <v>1.0935599999999999</v>
      </c>
      <c r="M1387" s="46"/>
      <c r="N1387" s="46"/>
      <c r="O1387" s="46"/>
      <c r="P1387" s="46">
        <f>[1]иные!EF$226</f>
        <v>1.0935599999999999</v>
      </c>
      <c r="Q1387" s="20">
        <f t="shared" si="377"/>
        <v>0</v>
      </c>
      <c r="R1387" s="20">
        <f t="shared" si="378"/>
        <v>0</v>
      </c>
    </row>
    <row r="1388" spans="2:18" s="21" customFormat="1" ht="15" customHeight="1" x14ac:dyDescent="0.25">
      <c r="B1388" s="61"/>
      <c r="C1388" s="28" t="s">
        <v>43</v>
      </c>
      <c r="D1388" s="29" t="s">
        <v>33</v>
      </c>
      <c r="E1388" s="62">
        <f>E1389</f>
        <v>125</v>
      </c>
      <c r="F1388" s="62">
        <f t="shared" ref="F1388:P1388" si="392">F1389</f>
        <v>92.473920000000007</v>
      </c>
      <c r="G1388" s="62">
        <f t="shared" si="392"/>
        <v>125</v>
      </c>
      <c r="H1388" s="62">
        <f t="shared" si="392"/>
        <v>9</v>
      </c>
      <c r="I1388" s="62">
        <f t="shared" si="392"/>
        <v>9</v>
      </c>
      <c r="J1388" s="62">
        <f t="shared" si="392"/>
        <v>9</v>
      </c>
      <c r="K1388" s="62">
        <f t="shared" si="392"/>
        <v>98</v>
      </c>
      <c r="L1388" s="62">
        <f t="shared" si="392"/>
        <v>92.473919999999993</v>
      </c>
      <c r="M1388" s="62">
        <f t="shared" si="392"/>
        <v>6.6581222400000009</v>
      </c>
      <c r="N1388" s="62">
        <f t="shared" si="392"/>
        <v>6.6581222400000009</v>
      </c>
      <c r="O1388" s="62">
        <f t="shared" si="392"/>
        <v>6.6581222400000009</v>
      </c>
      <c r="P1388" s="62">
        <f t="shared" si="392"/>
        <v>72.499553279999986</v>
      </c>
      <c r="Q1388" s="20">
        <f t="shared" si="377"/>
        <v>0</v>
      </c>
      <c r="R1388" s="20">
        <f t="shared" si="378"/>
        <v>0</v>
      </c>
    </row>
    <row r="1389" spans="2:18" s="21" customFormat="1" ht="15" customHeight="1" x14ac:dyDescent="0.25">
      <c r="B1389" s="61"/>
      <c r="C1389" s="35" t="s">
        <v>44</v>
      </c>
      <c r="D1389" s="23" t="s">
        <v>33</v>
      </c>
      <c r="E1389" s="64">
        <f>'[1]проф.пос. по стом. '!W$61</f>
        <v>125</v>
      </c>
      <c r="F1389" s="46">
        <f>'[1]проф.пос. по стом. '!FB$61</f>
        <v>92.473920000000007</v>
      </c>
      <c r="G1389" s="47">
        <f>SUM(H1389:K1389)</f>
        <v>125</v>
      </c>
      <c r="H1389" s="47">
        <f>'[1]проф.пос. по стом. '!G$61</f>
        <v>9</v>
      </c>
      <c r="I1389" s="47">
        <f>'[1]проф.пос. по стом. '!K$61</f>
        <v>9</v>
      </c>
      <c r="J1389" s="47">
        <f>'[1]проф.пос. по стом. '!O$61</f>
        <v>9</v>
      </c>
      <c r="K1389" s="47">
        <f>'[1]проф.пос. по стом. '!V$61</f>
        <v>98</v>
      </c>
      <c r="L1389" s="46">
        <f>SUM(M1389:P1389)</f>
        <v>92.473919999999993</v>
      </c>
      <c r="M1389" s="46">
        <f>'[1]проф.пос. по стом. '!BZ$61</f>
        <v>6.6581222400000009</v>
      </c>
      <c r="N1389" s="46">
        <f>'[1]проф.пос. по стом. '!CT$61</f>
        <v>6.6581222400000009</v>
      </c>
      <c r="O1389" s="46">
        <f>'[1]проф.пос. по стом. '!DN$61</f>
        <v>6.6581222400000009</v>
      </c>
      <c r="P1389" s="46">
        <f>'[1]проф.пос. по стом. '!EW$61</f>
        <v>72.499553279999986</v>
      </c>
      <c r="Q1389" s="20">
        <f t="shared" si="377"/>
        <v>0</v>
      </c>
      <c r="R1389" s="20">
        <f t="shared" si="378"/>
        <v>0</v>
      </c>
    </row>
    <row r="1390" spans="2:18" s="21" customFormat="1" ht="15" customHeight="1" x14ac:dyDescent="0.25">
      <c r="B1390" s="61"/>
      <c r="C1390" s="59" t="s">
        <v>7</v>
      </c>
      <c r="D1390" s="59"/>
      <c r="E1390" s="60">
        <f>E1348+E1358+E1359+E1360+E1363+E1364+E1367+E1374+E1383+E1388</f>
        <v>18614</v>
      </c>
      <c r="F1390" s="60">
        <f t="shared" ref="F1390:P1390" si="393">F1348+F1358+F1359+F1360+F1363+F1364+F1367+F1374+F1383+F1388</f>
        <v>44725.941631900336</v>
      </c>
      <c r="G1390" s="60">
        <f t="shared" si="393"/>
        <v>18614</v>
      </c>
      <c r="H1390" s="60">
        <f t="shared" si="393"/>
        <v>3520</v>
      </c>
      <c r="I1390" s="60">
        <f t="shared" si="393"/>
        <v>3807</v>
      </c>
      <c r="J1390" s="60">
        <f t="shared" si="393"/>
        <v>3509</v>
      </c>
      <c r="K1390" s="60">
        <f t="shared" si="393"/>
        <v>7778</v>
      </c>
      <c r="L1390" s="60">
        <f t="shared" si="393"/>
        <v>44725.941631900329</v>
      </c>
      <c r="M1390" s="60">
        <f t="shared" si="393"/>
        <v>8876.0243964624788</v>
      </c>
      <c r="N1390" s="60">
        <f t="shared" si="393"/>
        <v>9697.2006854121773</v>
      </c>
      <c r="O1390" s="60">
        <f t="shared" si="393"/>
        <v>7711.5397906924472</v>
      </c>
      <c r="P1390" s="60">
        <f t="shared" si="393"/>
        <v>18441.17675933323</v>
      </c>
      <c r="Q1390" s="20">
        <f t="shared" si="377"/>
        <v>0</v>
      </c>
      <c r="R1390" s="20">
        <f t="shared" si="378"/>
        <v>0</v>
      </c>
    </row>
    <row r="1391" spans="2:18" s="21" customFormat="1" ht="52.5" customHeight="1" x14ac:dyDescent="0.25">
      <c r="B1391" s="61" t="s">
        <v>113</v>
      </c>
      <c r="C1391" s="28" t="s">
        <v>13</v>
      </c>
      <c r="D1391" s="29" t="s">
        <v>14</v>
      </c>
      <c r="E1391" s="62">
        <f>E1392+E1393+E1395+E1396+E1397+E1398+E1399+E1400+E1401+E1402+E1403+E1404+E1405+E1406+E1407+E1408+E1409+E1410</f>
        <v>37121</v>
      </c>
      <c r="F1391" s="62">
        <f>F1392+F1393+F1395+F1396+F1397+F1398+F1399+F1400+F1401+F1402+F1403+F1404+F1405+F1406+F1407+F1408+F1409+F1410+F1805</f>
        <v>134356.51340659725</v>
      </c>
      <c r="G1391" s="62">
        <f t="shared" ref="G1391:O1391" si="394">G1392+G1393+G1395+G1396+G1397+G1398+G1399+G1400+G1401+G1402+G1403+G1404+G1405+G1406+G1407+G1408+G1409+G1410</f>
        <v>37121</v>
      </c>
      <c r="H1391" s="62">
        <f t="shared" si="394"/>
        <v>6565</v>
      </c>
      <c r="I1391" s="62">
        <f t="shared" si="394"/>
        <v>7076</v>
      </c>
      <c r="J1391" s="62">
        <f t="shared" si="394"/>
        <v>7328</v>
      </c>
      <c r="K1391" s="62">
        <f t="shared" si="394"/>
        <v>16152</v>
      </c>
      <c r="L1391" s="62">
        <f>L1392+L1393+L1395+L1396+L1397+L1398+L1399+L1400+L1401+L1402+L1403+L1404+L1405+L1406+L1407+L1408+L1409+L1410+L1805</f>
        <v>134356.51340659725</v>
      </c>
      <c r="M1391" s="62">
        <f t="shared" si="394"/>
        <v>19714.287700224002</v>
      </c>
      <c r="N1391" s="62">
        <f t="shared" si="394"/>
        <v>21313.333687104008</v>
      </c>
      <c r="O1391" s="62">
        <f t="shared" si="394"/>
        <v>22014.583818048002</v>
      </c>
      <c r="P1391" s="62">
        <f>P1392+P1393+P1395+P1396+P1397+P1398+P1399+P1400+P1401+P1402+P1403+P1404+P1405+P1406+P1407+P1408+P1409+P1410+P1805</f>
        <v>71314.308201221254</v>
      </c>
      <c r="Q1391" s="86">
        <f t="shared" si="377"/>
        <v>0</v>
      </c>
      <c r="R1391" s="86">
        <f t="shared" si="378"/>
        <v>0</v>
      </c>
    </row>
    <row r="1392" spans="2:18" s="21" customFormat="1" ht="15" customHeight="1" x14ac:dyDescent="0.25">
      <c r="B1392" s="61"/>
      <c r="C1392" s="22" t="s">
        <v>114</v>
      </c>
      <c r="D1392" s="23" t="s">
        <v>14</v>
      </c>
      <c r="E1392" s="64">
        <f>'[1]заб.без.стом.'!W$318</f>
        <v>625</v>
      </c>
      <c r="F1392" s="46">
        <f>'[1]заб.без.стом.'!EU$318</f>
        <v>1639.1419200000005</v>
      </c>
      <c r="G1392" s="47">
        <f>SUM(H1392:K1392)</f>
        <v>625</v>
      </c>
      <c r="H1392" s="47">
        <f>'[1]заб.без.стом.'!G$318</f>
        <v>142</v>
      </c>
      <c r="I1392" s="47">
        <f>'[1]заб.без.стом.'!K$318</f>
        <v>105</v>
      </c>
      <c r="J1392" s="47">
        <f>'[1]заб.без.стом.'!O$318</f>
        <v>133</v>
      </c>
      <c r="K1392" s="47">
        <f>'[1]заб.без.стом.'!V$318</f>
        <v>245</v>
      </c>
      <c r="L1392" s="46">
        <f>SUM(M1392:P1392)</f>
        <v>1639.1419200000005</v>
      </c>
      <c r="M1392" s="46">
        <f>'[1]заб.без.стом.'!BS$318</f>
        <v>372.41304422400015</v>
      </c>
      <c r="N1392" s="46">
        <f>'[1]заб.без.стом.'!CM$318</f>
        <v>275.37584256000014</v>
      </c>
      <c r="O1392" s="46">
        <f>'[1]заб.без.стом.'!DG$318</f>
        <v>348.80940057600009</v>
      </c>
      <c r="P1392" s="46">
        <f>'[1]заб.без.стом.'!EP$318</f>
        <v>642.54363264000017</v>
      </c>
      <c r="Q1392" s="20">
        <f t="shared" si="377"/>
        <v>0</v>
      </c>
      <c r="R1392" s="20">
        <f t="shared" si="378"/>
        <v>0</v>
      </c>
    </row>
    <row r="1393" spans="2:18" s="21" customFormat="1" ht="15" customHeight="1" x14ac:dyDescent="0.25">
      <c r="B1393" s="61"/>
      <c r="C1393" s="22" t="s">
        <v>15</v>
      </c>
      <c r="D1393" s="23" t="s">
        <v>14</v>
      </c>
      <c r="E1393" s="64">
        <f>'[1]заб.без.стом.'!W$319</f>
        <v>26158</v>
      </c>
      <c r="F1393" s="46">
        <f>'[1]заб.без.стом.'!EU$319</f>
        <v>82455.142968</v>
      </c>
      <c r="G1393" s="47">
        <f t="shared" ref="G1393:G1410" si="395">SUM(H1393:K1393)</f>
        <v>26158</v>
      </c>
      <c r="H1393" s="47">
        <f>'[1]заб.без.стом.'!G$319</f>
        <v>4493</v>
      </c>
      <c r="I1393" s="47">
        <f>'[1]заб.без.стом.'!K$319</f>
        <v>5100</v>
      </c>
      <c r="J1393" s="47">
        <f>'[1]заб.без.стом.'!O$319</f>
        <v>5310</v>
      </c>
      <c r="K1393" s="47">
        <f>'[1]заб.без.стом.'!V$319</f>
        <v>11255</v>
      </c>
      <c r="L1393" s="46">
        <f t="shared" ref="L1393:L1410" si="396">SUM(M1393:P1393)</f>
        <v>82455.142968</v>
      </c>
      <c r="M1393" s="46">
        <f>'[1]заб.без.стом.'!BS$319</f>
        <v>14162.816628</v>
      </c>
      <c r="N1393" s="46">
        <f>'[1]заб.без.стом.'!CM$319</f>
        <v>16076.199600000002</v>
      </c>
      <c r="O1393" s="46">
        <f>'[1]заб.без.стом.'!DG$319</f>
        <v>16738.160759999999</v>
      </c>
      <c r="P1393" s="46">
        <f>'[1]заб.без.стом.'!EP$319</f>
        <v>35477.965980000001</v>
      </c>
      <c r="Q1393" s="20">
        <f t="shared" si="377"/>
        <v>0</v>
      </c>
      <c r="R1393" s="20">
        <f t="shared" si="378"/>
        <v>0</v>
      </c>
    </row>
    <row r="1394" spans="2:18" s="21" customFormat="1" ht="32.25" customHeight="1" x14ac:dyDescent="0.25">
      <c r="B1394" s="61"/>
      <c r="C1394" s="22" t="s">
        <v>19</v>
      </c>
      <c r="D1394" s="23" t="s">
        <v>14</v>
      </c>
      <c r="E1394" s="64">
        <f>95+95</f>
        <v>190</v>
      </c>
      <c r="F1394" s="46">
        <v>510.95764000000003</v>
      </c>
      <c r="G1394" s="47">
        <f t="shared" si="395"/>
        <v>190</v>
      </c>
      <c r="H1394" s="47"/>
      <c r="I1394" s="47">
        <v>95</v>
      </c>
      <c r="J1394" s="47"/>
      <c r="K1394" s="47">
        <v>95</v>
      </c>
      <c r="L1394" s="46">
        <f t="shared" si="396"/>
        <v>510.95764000000003</v>
      </c>
      <c r="M1394" s="46"/>
      <c r="N1394" s="46">
        <v>255.47882000000001</v>
      </c>
      <c r="O1394" s="46"/>
      <c r="P1394" s="46">
        <v>255.47882000000001</v>
      </c>
      <c r="Q1394" s="20">
        <f t="shared" si="377"/>
        <v>0</v>
      </c>
      <c r="R1394" s="20">
        <f t="shared" si="378"/>
        <v>0</v>
      </c>
    </row>
    <row r="1395" spans="2:18" s="21" customFormat="1" ht="15" customHeight="1" x14ac:dyDescent="0.25">
      <c r="B1395" s="61"/>
      <c r="C1395" s="22" t="s">
        <v>115</v>
      </c>
      <c r="D1395" s="23" t="s">
        <v>14</v>
      </c>
      <c r="E1395" s="64">
        <f>'[1]заб.без.стом.'!W$321</f>
        <v>729</v>
      </c>
      <c r="F1395" s="46">
        <f>'[1]заб.без.стом.'!EU$321</f>
        <v>2794.308274944</v>
      </c>
      <c r="G1395" s="47">
        <f t="shared" si="395"/>
        <v>729</v>
      </c>
      <c r="H1395" s="47">
        <f>'[1]заб.без.стом.'!G$321</f>
        <v>226</v>
      </c>
      <c r="I1395" s="47">
        <f>'[1]заб.без.стом.'!K$321</f>
        <v>240</v>
      </c>
      <c r="J1395" s="47">
        <f>'[1]заб.без.стом.'!O$321</f>
        <v>180</v>
      </c>
      <c r="K1395" s="47">
        <f>'[1]заб.без.стом.'!V$321</f>
        <v>83</v>
      </c>
      <c r="L1395" s="46">
        <f t="shared" si="396"/>
        <v>2794.3082749440005</v>
      </c>
      <c r="M1395" s="46">
        <f>'[1]заб.без.стом.'!BS$321</f>
        <v>866.27389593600003</v>
      </c>
      <c r="N1395" s="46">
        <f>'[1]заб.без.стом.'!CM$321</f>
        <v>919.93688064000003</v>
      </c>
      <c r="O1395" s="46">
        <f>'[1]заб.без.стом.'!DG$321</f>
        <v>689.95266048000008</v>
      </c>
      <c r="P1395" s="46">
        <f>'[1]заб.без.стом.'!EP$321</f>
        <v>318.14483788799998</v>
      </c>
      <c r="Q1395" s="20">
        <f t="shared" si="377"/>
        <v>0</v>
      </c>
      <c r="R1395" s="20">
        <f t="shared" si="378"/>
        <v>0</v>
      </c>
    </row>
    <row r="1396" spans="2:18" s="21" customFormat="1" ht="15" customHeight="1" x14ac:dyDescent="0.25">
      <c r="B1396" s="61"/>
      <c r="C1396" s="22" t="s">
        <v>97</v>
      </c>
      <c r="D1396" s="23" t="s">
        <v>14</v>
      </c>
      <c r="E1396" s="64">
        <f>'[1]заб.без.стом.'!W$322</f>
        <v>612</v>
      </c>
      <c r="F1396" s="46">
        <f>'[1]заб.без.стом.'!EU$322</f>
        <v>2237.8069843200001</v>
      </c>
      <c r="G1396" s="47">
        <f t="shared" si="395"/>
        <v>612</v>
      </c>
      <c r="H1396" s="47">
        <f>'[1]заб.без.стом.'!G$322</f>
        <v>121</v>
      </c>
      <c r="I1396" s="47">
        <f>'[1]заб.без.стом.'!K$322</f>
        <v>98</v>
      </c>
      <c r="J1396" s="47">
        <f>'[1]заб.без.стом.'!O$322</f>
        <v>120</v>
      </c>
      <c r="K1396" s="47">
        <f>'[1]заб.без.стом.'!V$322</f>
        <v>273</v>
      </c>
      <c r="L1396" s="46">
        <f t="shared" si="396"/>
        <v>2237.8069843200001</v>
      </c>
      <c r="M1396" s="46">
        <f>'[1]заб.без.стом.'!BS$322</f>
        <v>442.4422305600001</v>
      </c>
      <c r="N1396" s="46">
        <f>'[1]заб.без.стом.'!CM$322</f>
        <v>358.34164128000003</v>
      </c>
      <c r="O1396" s="46">
        <f>'[1]заб.без.стом.'!DG$322</f>
        <v>438.78568319999999</v>
      </c>
      <c r="P1396" s="46">
        <f>'[1]заб.без.стом.'!EP$322</f>
        <v>998.2374292799999</v>
      </c>
      <c r="Q1396" s="20">
        <f t="shared" si="377"/>
        <v>0</v>
      </c>
      <c r="R1396" s="20">
        <f t="shared" si="378"/>
        <v>0</v>
      </c>
    </row>
    <row r="1397" spans="2:18" s="21" customFormat="1" ht="15" customHeight="1" x14ac:dyDescent="0.25">
      <c r="B1397" s="61"/>
      <c r="C1397" s="22" t="s">
        <v>23</v>
      </c>
      <c r="D1397" s="23" t="s">
        <v>14</v>
      </c>
      <c r="E1397" s="64">
        <f>'[1]заб.без.стом.'!W$323</f>
        <v>1098</v>
      </c>
      <c r="F1397" s="46">
        <f>'[1]заб.без.стом.'!EU$323</f>
        <v>2824.2667457279995</v>
      </c>
      <c r="G1397" s="47">
        <f t="shared" si="395"/>
        <v>1098</v>
      </c>
      <c r="H1397" s="47">
        <f>'[1]заб.без.стом.'!G$323</f>
        <v>158</v>
      </c>
      <c r="I1397" s="47">
        <f>'[1]заб.без.стом.'!K$323</f>
        <v>210</v>
      </c>
      <c r="J1397" s="47">
        <f>'[1]заб.без.стом.'!O$323</f>
        <v>195</v>
      </c>
      <c r="K1397" s="47">
        <f>'[1]заб.без.стом.'!V$323</f>
        <v>535</v>
      </c>
      <c r="L1397" s="46">
        <f t="shared" si="396"/>
        <v>2824.2667457280004</v>
      </c>
      <c r="M1397" s="46">
        <f>'[1]заб.без.стом.'!BS$323</f>
        <v>406.40632588799997</v>
      </c>
      <c r="N1397" s="46">
        <f>'[1]заб.без.стом.'!CM$323</f>
        <v>540.16030655999998</v>
      </c>
      <c r="O1397" s="46">
        <f>'[1]заб.без.стом.'!DG$323</f>
        <v>501.57742752000001</v>
      </c>
      <c r="P1397" s="46">
        <f>'[1]заб.без.стом.'!EP$323</f>
        <v>1376.1226857600002</v>
      </c>
      <c r="Q1397" s="20">
        <f t="shared" si="377"/>
        <v>0</v>
      </c>
      <c r="R1397" s="20">
        <f t="shared" si="378"/>
        <v>0</v>
      </c>
    </row>
    <row r="1398" spans="2:18" s="21" customFormat="1" ht="15" customHeight="1" x14ac:dyDescent="0.25">
      <c r="B1398" s="61"/>
      <c r="C1398" s="22" t="s">
        <v>77</v>
      </c>
      <c r="D1398" s="23" t="s">
        <v>14</v>
      </c>
      <c r="E1398" s="64">
        <f>'[1]заб.без.стом.'!W$324</f>
        <v>826</v>
      </c>
      <c r="F1398" s="46">
        <f>'[1]заб.без.стом.'!EU$324</f>
        <v>1957.9928497919998</v>
      </c>
      <c r="G1398" s="47">
        <f t="shared" si="395"/>
        <v>826</v>
      </c>
      <c r="H1398" s="47">
        <f>'[1]заб.без.стом.'!G$324</f>
        <v>146</v>
      </c>
      <c r="I1398" s="47">
        <f>'[1]заб.без.стом.'!K$324</f>
        <v>160</v>
      </c>
      <c r="J1398" s="47">
        <f>'[1]заб.без.стом.'!O$324</f>
        <v>150</v>
      </c>
      <c r="K1398" s="47">
        <f>'[1]заб.без.стом.'!V$324</f>
        <v>370</v>
      </c>
      <c r="L1398" s="46">
        <f t="shared" si="396"/>
        <v>1957.992849792</v>
      </c>
      <c r="M1398" s="46">
        <f>'[1]заб.без.стом.'!BS$324</f>
        <v>346.08590323199996</v>
      </c>
      <c r="N1398" s="46">
        <f>'[1]заб.без.стом.'!CM$324</f>
        <v>379.27222272</v>
      </c>
      <c r="O1398" s="46">
        <f>'[1]заб.без.стом.'!DG$324</f>
        <v>355.56770879999999</v>
      </c>
      <c r="P1398" s="46">
        <f>'[1]заб.без.стом.'!EP$324</f>
        <v>877.06701504</v>
      </c>
      <c r="Q1398" s="20">
        <f t="shared" si="377"/>
        <v>0</v>
      </c>
      <c r="R1398" s="20">
        <f t="shared" si="378"/>
        <v>0</v>
      </c>
    </row>
    <row r="1399" spans="2:18" s="21" customFormat="1" ht="15" customHeight="1" x14ac:dyDescent="0.25">
      <c r="B1399" s="61"/>
      <c r="C1399" s="22" t="s">
        <v>116</v>
      </c>
      <c r="D1399" s="23" t="s">
        <v>14</v>
      </c>
      <c r="E1399" s="64">
        <f xml:space="preserve"> '[1]заб.без.стом.'!W$325</f>
        <v>307</v>
      </c>
      <c r="F1399" s="46">
        <f>'[1]заб.без.стом.'!EU$325</f>
        <v>510.95836281600009</v>
      </c>
      <c r="G1399" s="47">
        <f t="shared" si="395"/>
        <v>307</v>
      </c>
      <c r="H1399" s="47">
        <f>'[1]заб.без.стом.'!G$325</f>
        <v>26</v>
      </c>
      <c r="I1399" s="47">
        <f>'[1]заб.без.стом.'!K$325</f>
        <v>11</v>
      </c>
      <c r="J1399" s="47">
        <f>'[1]заб.без.стом.'!O$325</f>
        <v>12</v>
      </c>
      <c r="K1399" s="47">
        <f>'[1]заб.без.стом.'!V$325</f>
        <v>258</v>
      </c>
      <c r="L1399" s="46">
        <f t="shared" si="396"/>
        <v>510.9583628160002</v>
      </c>
      <c r="M1399" s="46">
        <f>'[1]заб.без.стом.'!BS$325</f>
        <v>43.273346688000004</v>
      </c>
      <c r="N1399" s="46">
        <f>'[1]заб.без.стом.'!CM$325</f>
        <v>18.307954368000008</v>
      </c>
      <c r="O1399" s="46">
        <f>'[1]заб.без.стом.'!DG$325</f>
        <v>19.972313856000007</v>
      </c>
      <c r="P1399" s="46">
        <f>'[1]заб.без.стом.'!EP$325</f>
        <v>429.40474790400015</v>
      </c>
      <c r="Q1399" s="20">
        <f t="shared" si="377"/>
        <v>0</v>
      </c>
      <c r="R1399" s="20">
        <f t="shared" si="378"/>
        <v>0</v>
      </c>
    </row>
    <row r="1400" spans="2:18" s="21" customFormat="1" ht="15" customHeight="1" x14ac:dyDescent="0.25">
      <c r="B1400" s="61"/>
      <c r="C1400" s="22" t="s">
        <v>17</v>
      </c>
      <c r="D1400" s="23" t="s">
        <v>14</v>
      </c>
      <c r="E1400" s="64">
        <f>'[1]заб.без.стом.'!W$326</f>
        <v>1075</v>
      </c>
      <c r="F1400" s="46">
        <f>'[1]заб.без.стом.'!EU$326</f>
        <v>2195.8197336000007</v>
      </c>
      <c r="G1400" s="47">
        <f t="shared" si="395"/>
        <v>1075</v>
      </c>
      <c r="H1400" s="47">
        <f>'[1]заб.без.стом.'!G$326</f>
        <v>314</v>
      </c>
      <c r="I1400" s="47">
        <f>'[1]заб.без.стом.'!K$326</f>
        <v>209</v>
      </c>
      <c r="J1400" s="47">
        <f>'[1]заб.без.стом.'!O$326</f>
        <v>170</v>
      </c>
      <c r="K1400" s="47">
        <f>'[1]заб.без.стом.'!V$326</f>
        <v>382</v>
      </c>
      <c r="L1400" s="46">
        <f t="shared" si="396"/>
        <v>2195.8197336000003</v>
      </c>
      <c r="M1400" s="46">
        <f>'[1]заб.без.стом.'!BS$326</f>
        <v>641.3836245120001</v>
      </c>
      <c r="N1400" s="46">
        <f>'[1]заб.без.стом.'!CM$326</f>
        <v>426.908208672</v>
      </c>
      <c r="O1400" s="46">
        <f>'[1]заб.без.стом.'!DG$326</f>
        <v>347.24591136000015</v>
      </c>
      <c r="P1400" s="46">
        <f>'[1]заб.без.стом.'!EP$326</f>
        <v>780.28198905600004</v>
      </c>
      <c r="Q1400" s="20">
        <f t="shared" si="377"/>
        <v>0</v>
      </c>
      <c r="R1400" s="20">
        <f t="shared" si="378"/>
        <v>0</v>
      </c>
    </row>
    <row r="1401" spans="2:18" s="21" customFormat="1" ht="15" customHeight="1" x14ac:dyDescent="0.25">
      <c r="B1401" s="61"/>
      <c r="C1401" s="22" t="s">
        <v>91</v>
      </c>
      <c r="D1401" s="23" t="s">
        <v>14</v>
      </c>
      <c r="E1401" s="64">
        <f>'[1]заб.без.стом.'!W$327</f>
        <v>245</v>
      </c>
      <c r="F1401" s="46">
        <f>'[1]заб.без.стом.'!EU$327</f>
        <v>500.44263696000007</v>
      </c>
      <c r="G1401" s="47">
        <f t="shared" si="395"/>
        <v>245</v>
      </c>
      <c r="H1401" s="47">
        <f>'[1]заб.без.стом.'!G$327</f>
        <v>0</v>
      </c>
      <c r="I1401" s="47">
        <f>'[1]заб.без.стом.'!K$327</f>
        <v>60</v>
      </c>
      <c r="J1401" s="47">
        <f>'[1]заб.без.стом.'!O$327</f>
        <v>72</v>
      </c>
      <c r="K1401" s="47">
        <f>'[1]заб.без.стом.'!V$327</f>
        <v>113</v>
      </c>
      <c r="L1401" s="46">
        <f t="shared" si="396"/>
        <v>500.44263696000007</v>
      </c>
      <c r="M1401" s="46">
        <f>'[1]заб.без.стом.'!BS$327</f>
        <v>0</v>
      </c>
      <c r="N1401" s="46">
        <f>'[1]заб.без.стом.'!CM$327</f>
        <v>122.55738048000003</v>
      </c>
      <c r="O1401" s="46">
        <f>'[1]заб.без.стом.'!DG$327</f>
        <v>147.06885657600003</v>
      </c>
      <c r="P1401" s="46">
        <f>'[1]заб.без.стом.'!EP$327</f>
        <v>230.81639990400004</v>
      </c>
      <c r="Q1401" s="20">
        <f t="shared" si="377"/>
        <v>0</v>
      </c>
      <c r="R1401" s="20">
        <f t="shared" si="378"/>
        <v>0</v>
      </c>
    </row>
    <row r="1402" spans="2:18" s="21" customFormat="1" ht="15" customHeight="1" x14ac:dyDescent="0.25">
      <c r="B1402" s="61"/>
      <c r="C1402" s="22" t="s">
        <v>55</v>
      </c>
      <c r="D1402" s="23" t="s">
        <v>14</v>
      </c>
      <c r="E1402" s="64">
        <f>'[1]заб.без.стом.'!W$328</f>
        <v>140</v>
      </c>
      <c r="F1402" s="46">
        <f>'[1]заб.без.стом.'!EU$328</f>
        <v>285.96722112000009</v>
      </c>
      <c r="G1402" s="47">
        <f t="shared" si="395"/>
        <v>140</v>
      </c>
      <c r="H1402" s="47">
        <f>'[1]заб.без.стом.'!G$328</f>
        <v>23</v>
      </c>
      <c r="I1402" s="47">
        <f>'[1]заб.без.стом.'!K$328</f>
        <v>14</v>
      </c>
      <c r="J1402" s="47">
        <f>'[1]заб.без.стом.'!O$328</f>
        <v>5</v>
      </c>
      <c r="K1402" s="47">
        <f>'[1]заб.без.стом.'!V$328</f>
        <v>98</v>
      </c>
      <c r="L1402" s="46">
        <f t="shared" si="396"/>
        <v>285.96722112000009</v>
      </c>
      <c r="M1402" s="46">
        <f>'[1]заб.без.стом.'!BS$328</f>
        <v>46.980329184000006</v>
      </c>
      <c r="N1402" s="46">
        <f>'[1]заб.без.стом.'!CM$328</f>
        <v>28.596722112000009</v>
      </c>
      <c r="O1402" s="46">
        <f>'[1]заб.без.стом.'!DG$328</f>
        <v>10.213115040000003</v>
      </c>
      <c r="P1402" s="46">
        <f>'[1]заб.без.стом.'!EP$328</f>
        <v>200.17705478400006</v>
      </c>
      <c r="Q1402" s="20">
        <f t="shared" si="377"/>
        <v>0</v>
      </c>
      <c r="R1402" s="20">
        <f t="shared" si="378"/>
        <v>0</v>
      </c>
    </row>
    <row r="1403" spans="2:18" s="21" customFormat="1" ht="15" customHeight="1" x14ac:dyDescent="0.25">
      <c r="B1403" s="61"/>
      <c r="C1403" s="22" t="s">
        <v>41</v>
      </c>
      <c r="D1403" s="23" t="s">
        <v>14</v>
      </c>
      <c r="E1403" s="64">
        <f>'[1]заб.без.стом.'!W$329</f>
        <v>699</v>
      </c>
      <c r="F1403" s="46">
        <f>'[1]заб.без.стом.'!EU$329</f>
        <v>2732.1974049600003</v>
      </c>
      <c r="G1403" s="47">
        <f t="shared" si="395"/>
        <v>699</v>
      </c>
      <c r="H1403" s="47">
        <f>'[1]заб.без.стом.'!G$329</f>
        <v>142</v>
      </c>
      <c r="I1403" s="47">
        <f>'[1]заб.без.стом.'!K$329</f>
        <v>90</v>
      </c>
      <c r="J1403" s="47">
        <f>'[1]заб.без.стом.'!O$329</f>
        <v>93</v>
      </c>
      <c r="K1403" s="47">
        <f>'[1]заб.без.стом.'!V$329</f>
        <v>374</v>
      </c>
      <c r="L1403" s="46">
        <f t="shared" si="396"/>
        <v>2732.1974049600003</v>
      </c>
      <c r="M1403" s="46">
        <f>'[1]заб.без.стом.'!BS$329</f>
        <v>555.03867168000011</v>
      </c>
      <c r="N1403" s="46">
        <f>'[1]заб.без.стом.'!CM$329</f>
        <v>351.78507360000003</v>
      </c>
      <c r="O1403" s="46">
        <f>'[1]заб.без.стом.'!DG$329</f>
        <v>363.51124272000004</v>
      </c>
      <c r="P1403" s="46">
        <f>'[1]заб.без.стом.'!EP$329</f>
        <v>1461.8624169600002</v>
      </c>
      <c r="Q1403" s="20">
        <f t="shared" si="377"/>
        <v>0</v>
      </c>
      <c r="R1403" s="20">
        <f t="shared" si="378"/>
        <v>0</v>
      </c>
    </row>
    <row r="1404" spans="2:18" s="21" customFormat="1" ht="15" customHeight="1" x14ac:dyDescent="0.25">
      <c r="B1404" s="61"/>
      <c r="C1404" s="22" t="s">
        <v>25</v>
      </c>
      <c r="D1404" s="23" t="s">
        <v>14</v>
      </c>
      <c r="E1404" s="64">
        <f>'[1]заб.без.стом.'!W$330</f>
        <v>1236</v>
      </c>
      <c r="F1404" s="46">
        <f>'[1]заб.без.стом.'!EU$330</f>
        <v>3116.8914048000006</v>
      </c>
      <c r="G1404" s="47">
        <f t="shared" si="395"/>
        <v>1236</v>
      </c>
      <c r="H1404" s="47">
        <f>'[1]заб.без.стом.'!G$330</f>
        <v>308</v>
      </c>
      <c r="I1404" s="47">
        <f>'[1]заб.без.стом.'!K$330</f>
        <v>300</v>
      </c>
      <c r="J1404" s="47">
        <f>'[1]заб.без.стом.'!O$330</f>
        <v>330</v>
      </c>
      <c r="K1404" s="47">
        <f>'[1]заб.без.стом.'!V$330</f>
        <v>298</v>
      </c>
      <c r="L1404" s="46">
        <f t="shared" si="396"/>
        <v>3116.8914048000001</v>
      </c>
      <c r="M1404" s="46">
        <f>'[1]заб.без.стом.'!BS$330</f>
        <v>776.70109439999999</v>
      </c>
      <c r="N1404" s="46">
        <f>'[1]заб.без.стом.'!CM$330</f>
        <v>756.52703999999994</v>
      </c>
      <c r="O1404" s="46">
        <f>'[1]заб.без.стом.'!DG$330</f>
        <v>832.17974400000014</v>
      </c>
      <c r="P1404" s="46">
        <f>'[1]заб.без.стом.'!EP$330</f>
        <v>751.48352640000019</v>
      </c>
      <c r="Q1404" s="20">
        <f t="shared" si="377"/>
        <v>0</v>
      </c>
      <c r="R1404" s="20">
        <f t="shared" si="378"/>
        <v>0</v>
      </c>
    </row>
    <row r="1405" spans="2:18" s="21" customFormat="1" ht="15" customHeight="1" x14ac:dyDescent="0.25">
      <c r="B1405" s="61"/>
      <c r="C1405" s="22" t="s">
        <v>24</v>
      </c>
      <c r="D1405" s="23" t="s">
        <v>14</v>
      </c>
      <c r="E1405" s="64">
        <f>'[1]заб.без.стом.'!W$331</f>
        <v>959</v>
      </c>
      <c r="F1405" s="46">
        <f>'[1]заб.без.стом.'!EU$331</f>
        <v>1910.5081692480003</v>
      </c>
      <c r="G1405" s="47">
        <f t="shared" si="395"/>
        <v>959</v>
      </c>
      <c r="H1405" s="47">
        <f>'[1]заб.без.стом.'!G$331</f>
        <v>120</v>
      </c>
      <c r="I1405" s="47">
        <f>'[1]заб.без.стом.'!K$331</f>
        <v>120</v>
      </c>
      <c r="J1405" s="47">
        <f>'[1]заб.без.стом.'!O$331</f>
        <v>120</v>
      </c>
      <c r="K1405" s="47">
        <f>'[1]заб.без.стом.'!V$331</f>
        <v>599</v>
      </c>
      <c r="L1405" s="46">
        <f t="shared" si="396"/>
        <v>1910.5081692480003</v>
      </c>
      <c r="M1405" s="46">
        <f>'[1]заб.без.стом.'!BS$331</f>
        <v>239.06254464000006</v>
      </c>
      <c r="N1405" s="46">
        <f>'[1]заб.без.стом.'!CM$331</f>
        <v>239.06254464000006</v>
      </c>
      <c r="O1405" s="46">
        <f>'[1]заб.без.стом.'!DG$331</f>
        <v>239.06254464000006</v>
      </c>
      <c r="P1405" s="46">
        <f>'[1]заб.без.стом.'!EP$331</f>
        <v>1193.3205353280002</v>
      </c>
      <c r="Q1405" s="20">
        <f t="shared" si="377"/>
        <v>0</v>
      </c>
      <c r="R1405" s="20">
        <f t="shared" si="378"/>
        <v>0</v>
      </c>
    </row>
    <row r="1406" spans="2:18" s="21" customFormat="1" ht="15" customHeight="1" x14ac:dyDescent="0.25">
      <c r="B1406" s="61"/>
      <c r="C1406" s="22" t="s">
        <v>96</v>
      </c>
      <c r="D1406" s="23" t="s">
        <v>14</v>
      </c>
      <c r="E1406" s="64">
        <f>'[1]заб.без.стом.'!W$332</f>
        <v>298</v>
      </c>
      <c r="F1406" s="46">
        <f>'[1]заб.без.стом.'!EU$332</f>
        <v>608.7016563840001</v>
      </c>
      <c r="G1406" s="47">
        <f t="shared" si="395"/>
        <v>298</v>
      </c>
      <c r="H1406" s="47">
        <f>'[1]заб.без.стом.'!G$332</f>
        <v>0</v>
      </c>
      <c r="I1406" s="47">
        <f>'[1]заб.без.стом.'!K$332</f>
        <v>50</v>
      </c>
      <c r="J1406" s="47">
        <f>'[1]заб.без.стом.'!O$332</f>
        <v>138</v>
      </c>
      <c r="K1406" s="47">
        <f>'[1]заб.без.стом.'!V$332</f>
        <v>110</v>
      </c>
      <c r="L1406" s="46">
        <f t="shared" si="396"/>
        <v>608.7016563840001</v>
      </c>
      <c r="M1406" s="46">
        <f>'[1]заб.без.стом.'!BS$332</f>
        <v>0</v>
      </c>
      <c r="N1406" s="46">
        <f>'[1]заб.без.стом.'!CM$332</f>
        <v>102.13115040000002</v>
      </c>
      <c r="O1406" s="46">
        <f>'[1]заб.без.стом.'!DG$332</f>
        <v>281.88197510400005</v>
      </c>
      <c r="P1406" s="46">
        <f>'[1]заб.без.стом.'!EP$332</f>
        <v>224.68853088000006</v>
      </c>
      <c r="Q1406" s="20">
        <f t="shared" si="377"/>
        <v>0</v>
      </c>
      <c r="R1406" s="20">
        <f t="shared" si="378"/>
        <v>0</v>
      </c>
    </row>
    <row r="1407" spans="2:18" s="21" customFormat="1" ht="15" customHeight="1" x14ac:dyDescent="0.25">
      <c r="B1407" s="61"/>
      <c r="C1407" s="22" t="s">
        <v>92</v>
      </c>
      <c r="D1407" s="23" t="s">
        <v>14</v>
      </c>
      <c r="E1407" s="64">
        <f>'[1]заб.без.стом.'!W$333</f>
        <v>325</v>
      </c>
      <c r="F1407" s="46">
        <f>'[1]заб.без.стом.'!EU$333</f>
        <v>819.57096000000001</v>
      </c>
      <c r="G1407" s="47">
        <f t="shared" si="395"/>
        <v>325</v>
      </c>
      <c r="H1407" s="47">
        <f>'[1]заб.без.стом.'!G$333</f>
        <v>32</v>
      </c>
      <c r="I1407" s="47">
        <f>'[1]заб.без.стом.'!K$333</f>
        <v>30</v>
      </c>
      <c r="J1407" s="47">
        <f>'[1]заб.без.стом.'!O$333</f>
        <v>22</v>
      </c>
      <c r="K1407" s="47">
        <f>'[1]заб.без.стом.'!V$333</f>
        <v>241</v>
      </c>
      <c r="L1407" s="46">
        <f t="shared" si="396"/>
        <v>819.57096000000013</v>
      </c>
      <c r="M1407" s="46">
        <f>'[1]заб.без.стом.'!BS$333</f>
        <v>80.696217600000011</v>
      </c>
      <c r="N1407" s="46">
        <f>'[1]заб.без.стом.'!CM$333</f>
        <v>75.652704000000014</v>
      </c>
      <c r="O1407" s="46">
        <f>'[1]заб.без.стом.'!DG$333</f>
        <v>55.478649600000004</v>
      </c>
      <c r="P1407" s="46">
        <f>'[1]заб.без.стом.'!EP$333</f>
        <v>607.74338880000005</v>
      </c>
      <c r="Q1407" s="20">
        <f t="shared" si="377"/>
        <v>0</v>
      </c>
      <c r="R1407" s="20">
        <f t="shared" si="378"/>
        <v>0</v>
      </c>
    </row>
    <row r="1408" spans="2:18" s="21" customFormat="1" ht="15" customHeight="1" x14ac:dyDescent="0.25">
      <c r="B1408" s="61"/>
      <c r="C1408" s="22" t="s">
        <v>18</v>
      </c>
      <c r="D1408" s="23" t="s">
        <v>14</v>
      </c>
      <c r="E1408" s="64">
        <f>'[1]заб.без.стом.'!W$334</f>
        <v>812</v>
      </c>
      <c r="F1408" s="46">
        <f>'[1]заб.без.стом.'!EU$334</f>
        <v>2150.0498476800003</v>
      </c>
      <c r="G1408" s="47">
        <f t="shared" si="395"/>
        <v>812</v>
      </c>
      <c r="H1408" s="47">
        <f>'[1]заб.без.стом.'!G$334</f>
        <v>136</v>
      </c>
      <c r="I1408" s="47">
        <f>'[1]заб.без.стом.'!K$334</f>
        <v>120</v>
      </c>
      <c r="J1408" s="47">
        <f>'[1]заб.без.стом.'!O$334</f>
        <v>120</v>
      </c>
      <c r="K1408" s="47">
        <f>'[1]заб.без.стом.'!V$334</f>
        <v>436</v>
      </c>
      <c r="L1408" s="46">
        <f t="shared" si="396"/>
        <v>2150.0498476800003</v>
      </c>
      <c r="M1408" s="46">
        <f xml:space="preserve"> '[1]заб.без.стом.'!BS$334</f>
        <v>360.10687103999999</v>
      </c>
      <c r="N1408" s="46">
        <f>'[1]заб.без.стом.'!CM$334</f>
        <v>317.74135680000006</v>
      </c>
      <c r="O1408" s="46">
        <f>'[1]заб.без.стом.'!DG$334</f>
        <v>317.74135680000006</v>
      </c>
      <c r="P1408" s="46">
        <f>'[1]заб.без.стом.'!EP$334</f>
        <v>1154.4602630400002</v>
      </c>
      <c r="Q1408" s="20">
        <f t="shared" si="377"/>
        <v>0</v>
      </c>
      <c r="R1408" s="20">
        <f t="shared" si="378"/>
        <v>0</v>
      </c>
    </row>
    <row r="1409" spans="2:18" s="21" customFormat="1" ht="15" customHeight="1" x14ac:dyDescent="0.25">
      <c r="B1409" s="61"/>
      <c r="C1409" s="22" t="s">
        <v>89</v>
      </c>
      <c r="D1409" s="23" t="s">
        <v>14</v>
      </c>
      <c r="E1409" s="64">
        <f>'[1]заб.без.стом.'!W$335</f>
        <v>174</v>
      </c>
      <c r="F1409" s="46">
        <f>'[1]заб.без.стом.'!EU$335</f>
        <v>456.3371105280001</v>
      </c>
      <c r="G1409" s="47">
        <f t="shared" si="395"/>
        <v>174</v>
      </c>
      <c r="H1409" s="47">
        <f>'[1]заб.без.стом.'!G$335</f>
        <v>19</v>
      </c>
      <c r="I1409" s="47">
        <f>'[1]заб.без.стом.'!K$335</f>
        <v>0</v>
      </c>
      <c r="J1409" s="47">
        <f>'[1]заб.без.стом.'!O$335</f>
        <v>8</v>
      </c>
      <c r="K1409" s="47">
        <f>'[1]заб.без.стом.'!V$335</f>
        <v>147</v>
      </c>
      <c r="L1409" s="46">
        <f t="shared" si="396"/>
        <v>456.3371105280001</v>
      </c>
      <c r="M1409" s="46">
        <f>'[1]заб.без.стом.'!BS$335</f>
        <v>49.829914368000004</v>
      </c>
      <c r="N1409" s="46">
        <f>'[1]заб.без.стом.'!CM$335</f>
        <v>0</v>
      </c>
      <c r="O1409" s="46">
        <f>'[1]заб.без.стом.'!DG$335</f>
        <v>20.981016576000002</v>
      </c>
      <c r="P1409" s="46">
        <f>'[1]заб.без.стом.'!EP$335</f>
        <v>385.52617958400009</v>
      </c>
      <c r="Q1409" s="20">
        <f t="shared" si="377"/>
        <v>0</v>
      </c>
      <c r="R1409" s="20">
        <f t="shared" si="378"/>
        <v>0</v>
      </c>
    </row>
    <row r="1410" spans="2:18" s="21" customFormat="1" ht="15" customHeight="1" x14ac:dyDescent="0.25">
      <c r="B1410" s="61"/>
      <c r="C1410" s="22" t="s">
        <v>56</v>
      </c>
      <c r="D1410" s="23" t="s">
        <v>14</v>
      </c>
      <c r="E1410" s="64">
        <f>'[1]заб.без.стом.'!W$336</f>
        <v>803</v>
      </c>
      <c r="F1410" s="46">
        <f>'[1]заб.без.стом.'!EU$336</f>
        <v>1640.2262754240003</v>
      </c>
      <c r="G1410" s="47">
        <f t="shared" si="395"/>
        <v>803</v>
      </c>
      <c r="H1410" s="47">
        <f>'[1]заб.без.стом.'!G$336</f>
        <v>159</v>
      </c>
      <c r="I1410" s="47">
        <f>'[1]заб.без.стом.'!K$336</f>
        <v>159</v>
      </c>
      <c r="J1410" s="47">
        <f>'[1]заб.без.стом.'!O$336</f>
        <v>150</v>
      </c>
      <c r="K1410" s="47">
        <f>'[1]заб.без.стом.'!V$336</f>
        <v>335</v>
      </c>
      <c r="L1410" s="46">
        <f t="shared" si="396"/>
        <v>1640.2262754240005</v>
      </c>
      <c r="M1410" s="46">
        <f>'[1]заб.без.стом.'!BS$336</f>
        <v>324.77705827200009</v>
      </c>
      <c r="N1410" s="46">
        <f>'[1]заб.без.стом.'!CM$336</f>
        <v>324.77705827200009</v>
      </c>
      <c r="O1410" s="46">
        <f>'[1]заб.без.стом.'!DG$336</f>
        <v>306.39345120000007</v>
      </c>
      <c r="P1410" s="46">
        <f>'[1]заб.без.стом.'!EP$336</f>
        <v>684.27870768000014</v>
      </c>
      <c r="Q1410" s="20">
        <f t="shared" ref="Q1410:Q1473" si="397">E1410-G1410</f>
        <v>0</v>
      </c>
      <c r="R1410" s="20">
        <f t="shared" ref="R1410:R1473" si="398">F1410-L1410</f>
        <v>0</v>
      </c>
    </row>
    <row r="1411" spans="2:18" s="21" customFormat="1" ht="15" customHeight="1" x14ac:dyDescent="0.25">
      <c r="B1411" s="65"/>
      <c r="C1411" s="28" t="s">
        <v>30</v>
      </c>
      <c r="D1411" s="29" t="s">
        <v>31</v>
      </c>
      <c r="E1411" s="62"/>
      <c r="F1411" s="33"/>
      <c r="G1411" s="48"/>
      <c r="H1411" s="48"/>
      <c r="I1411" s="48"/>
      <c r="J1411" s="48"/>
      <c r="K1411" s="48"/>
      <c r="L1411" s="33"/>
      <c r="M1411" s="33"/>
      <c r="N1411" s="33"/>
      <c r="O1411" s="33"/>
      <c r="P1411" s="33"/>
      <c r="Q1411" s="20">
        <f t="shared" si="397"/>
        <v>0</v>
      </c>
      <c r="R1411" s="20">
        <f t="shared" si="398"/>
        <v>0</v>
      </c>
    </row>
    <row r="1412" spans="2:18" s="21" customFormat="1" ht="15" customHeight="1" x14ac:dyDescent="0.25">
      <c r="B1412" s="61"/>
      <c r="C1412" s="83" t="s">
        <v>61</v>
      </c>
      <c r="D1412" s="29" t="s">
        <v>31</v>
      </c>
      <c r="E1412" s="62">
        <f>'[1]КТ,МРТ,Услуги'!Y$313</f>
        <v>7200</v>
      </c>
      <c r="F1412" s="33">
        <f>'[1]КТ,МРТ,Услуги'!EE$313</f>
        <v>6700.6224000000002</v>
      </c>
      <c r="G1412" s="71">
        <f>H1412+I1412+J1412+K1412</f>
        <v>7200</v>
      </c>
      <c r="H1412" s="71">
        <f>'[1]КТ,МРТ,Услуги'!H$313</f>
        <v>0</v>
      </c>
      <c r="I1412" s="71">
        <f>'[1]КТ,МРТ,Услуги'!L$313</f>
        <v>0</v>
      </c>
      <c r="J1412" s="71">
        <f>'[1]КТ,МРТ,Услуги'!Q$313</f>
        <v>0</v>
      </c>
      <c r="K1412" s="48">
        <f>'[1]КТ,МРТ,Услуги'!X$313</f>
        <v>7200</v>
      </c>
      <c r="L1412" s="33">
        <f>M1412+N1412+O1412+P1412</f>
        <v>6700.6224000000002</v>
      </c>
      <c r="M1412" s="33">
        <f>'[1]КТ,МРТ,Услуги'!BC$313</f>
        <v>0</v>
      </c>
      <c r="N1412" s="33">
        <f>'[1]КТ,МРТ,Услуги'!BW$313</f>
        <v>0</v>
      </c>
      <c r="O1412" s="33">
        <f>'[1]КТ,МРТ,Услуги'!CQ$313</f>
        <v>0</v>
      </c>
      <c r="P1412" s="33">
        <f>'[1]КТ,МРТ,Услуги'!DZ$313</f>
        <v>6700.6224000000002</v>
      </c>
      <c r="Q1412" s="20">
        <f t="shared" si="397"/>
        <v>0</v>
      </c>
      <c r="R1412" s="20">
        <f t="shared" si="398"/>
        <v>0</v>
      </c>
    </row>
    <row r="1413" spans="2:18" s="21" customFormat="1" ht="15" customHeight="1" x14ac:dyDescent="0.25">
      <c r="B1413" s="61"/>
      <c r="C1413" s="83" t="s">
        <v>62</v>
      </c>
      <c r="D1413" s="29" t="s">
        <v>31</v>
      </c>
      <c r="E1413" s="62">
        <f>'[1]КТ,МРТ,Услуги'!Y$325</f>
        <v>1212</v>
      </c>
      <c r="F1413" s="33">
        <f>'[1]КТ,МРТ,Услуги'!EE$325</f>
        <v>2068.3041680621805</v>
      </c>
      <c r="G1413" s="71">
        <f>H1413+I1413+J1413+K1413</f>
        <v>1212</v>
      </c>
      <c r="H1413" s="71">
        <f>'[1]КТ,МРТ,Услуги'!H$325</f>
        <v>0</v>
      </c>
      <c r="I1413" s="71">
        <f>'[1]КТ,МРТ,Услуги'!L$325</f>
        <v>0</v>
      </c>
      <c r="J1413" s="71">
        <f>'[1]КТ,МРТ,Услуги'!Q$325</f>
        <v>0</v>
      </c>
      <c r="K1413" s="48">
        <f>'[1]КТ,МРТ,Услуги'!X$325</f>
        <v>1212</v>
      </c>
      <c r="L1413" s="33">
        <f>M1413+N1413+O1413+P1413</f>
        <v>2068.3041680621805</v>
      </c>
      <c r="M1413" s="33">
        <f>'[1]КТ,МРТ,Услуги'!BC$325</f>
        <v>0</v>
      </c>
      <c r="N1413" s="33">
        <f>'[1]КТ,МРТ,Услуги'!BW$325</f>
        <v>0</v>
      </c>
      <c r="O1413" s="33">
        <f>'[1]КТ,МРТ,Услуги'!CQ$325</f>
        <v>0</v>
      </c>
      <c r="P1413" s="33">
        <f>'[1]КТ,МРТ,Услуги'!DZ$325</f>
        <v>2068.3041680621805</v>
      </c>
      <c r="Q1413" s="20">
        <f t="shared" si="397"/>
        <v>0</v>
      </c>
      <c r="R1413" s="20">
        <f t="shared" si="398"/>
        <v>0</v>
      </c>
    </row>
    <row r="1414" spans="2:18" s="21" customFormat="1" ht="15" customHeight="1" x14ac:dyDescent="0.25">
      <c r="B1414" s="61"/>
      <c r="C1414" s="28" t="s">
        <v>32</v>
      </c>
      <c r="D1414" s="29" t="s">
        <v>33</v>
      </c>
      <c r="E1414" s="62">
        <f>E1415</f>
        <v>20322</v>
      </c>
      <c r="F1414" s="62">
        <f t="shared" ref="F1414:P1414" si="399">F1415</f>
        <v>33494.958472229999</v>
      </c>
      <c r="G1414" s="62">
        <f t="shared" si="399"/>
        <v>20322</v>
      </c>
      <c r="H1414" s="62">
        <f t="shared" si="399"/>
        <v>7056</v>
      </c>
      <c r="I1414" s="62">
        <f t="shared" si="399"/>
        <v>3849</v>
      </c>
      <c r="J1414" s="62">
        <f t="shared" si="399"/>
        <v>4069</v>
      </c>
      <c r="K1414" s="62">
        <f t="shared" si="399"/>
        <v>5348</v>
      </c>
      <c r="L1414" s="62">
        <f t="shared" si="399"/>
        <v>33494.958472229999</v>
      </c>
      <c r="M1414" s="62">
        <f t="shared" si="399"/>
        <v>11629.781861040001</v>
      </c>
      <c r="N1414" s="62">
        <f t="shared" si="399"/>
        <v>6343.9668910349992</v>
      </c>
      <c r="O1414" s="62">
        <f t="shared" si="399"/>
        <v>6706.5734683350001</v>
      </c>
      <c r="P1414" s="62">
        <f t="shared" si="399"/>
        <v>8814.6362518199985</v>
      </c>
      <c r="Q1414" s="20">
        <f t="shared" si="397"/>
        <v>0</v>
      </c>
      <c r="R1414" s="20">
        <f t="shared" si="398"/>
        <v>0</v>
      </c>
    </row>
    <row r="1415" spans="2:18" s="21" customFormat="1" ht="15" customHeight="1" x14ac:dyDescent="0.25">
      <c r="B1415" s="61"/>
      <c r="C1415" s="39" t="s">
        <v>15</v>
      </c>
      <c r="D1415" s="23" t="s">
        <v>33</v>
      </c>
      <c r="E1415" s="64">
        <f>'[1]неотложка с коэф'!W$89</f>
        <v>20322</v>
      </c>
      <c r="F1415" s="46">
        <f>'[1]неотложка с коэф'!EU$89</f>
        <v>33494.958472229999</v>
      </c>
      <c r="G1415" s="47">
        <f>SUM(H1415:K1415)</f>
        <v>20322</v>
      </c>
      <c r="H1415" s="47">
        <f>'[1]неотложка с коэф'!G$89</f>
        <v>7056</v>
      </c>
      <c r="I1415" s="47">
        <f>'[1]неотложка с коэф'!K$89</f>
        <v>3849</v>
      </c>
      <c r="J1415" s="47">
        <f>'[1]неотложка с коэф'!O$89</f>
        <v>4069</v>
      </c>
      <c r="K1415" s="47">
        <f>'[1]неотложка с коэф'!V$89</f>
        <v>5348</v>
      </c>
      <c r="L1415" s="46">
        <f>SUM(M1415:P1415)</f>
        <v>33494.958472229999</v>
      </c>
      <c r="M1415" s="46">
        <f>'[1]неотложка с коэф'!BS$89</f>
        <v>11629.781861040001</v>
      </c>
      <c r="N1415" s="46">
        <f>'[1]неотложка с коэф'!CM$89</f>
        <v>6343.9668910349992</v>
      </c>
      <c r="O1415" s="46">
        <f>'[1]неотложка с коэф'!DG$89</f>
        <v>6706.5734683350001</v>
      </c>
      <c r="P1415" s="46">
        <f>'[1]неотложка с коэф'!EP$89</f>
        <v>8814.6362518199985</v>
      </c>
      <c r="Q1415" s="20">
        <f t="shared" si="397"/>
        <v>0</v>
      </c>
      <c r="R1415" s="20">
        <f t="shared" si="398"/>
        <v>0</v>
      </c>
    </row>
    <row r="1416" spans="2:18" s="21" customFormat="1" ht="15" customHeight="1" x14ac:dyDescent="0.25">
      <c r="B1416" s="61"/>
      <c r="C1416" s="28" t="s">
        <v>34</v>
      </c>
      <c r="D1416" s="29" t="s">
        <v>33</v>
      </c>
      <c r="E1416" s="62">
        <f>SUM(E1417:E1433)</f>
        <v>13631</v>
      </c>
      <c r="F1416" s="62">
        <f t="shared" ref="F1416:P1416" si="400">SUM(F1417:F1433)</f>
        <v>33141.979955759998</v>
      </c>
      <c r="G1416" s="62">
        <f t="shared" si="400"/>
        <v>13631</v>
      </c>
      <c r="H1416" s="62">
        <f t="shared" si="400"/>
        <v>2716</v>
      </c>
      <c r="I1416" s="62">
        <f t="shared" si="400"/>
        <v>3237</v>
      </c>
      <c r="J1416" s="62">
        <f t="shared" si="400"/>
        <v>3562</v>
      </c>
      <c r="K1416" s="62">
        <f t="shared" si="400"/>
        <v>4116</v>
      </c>
      <c r="L1416" s="62">
        <f t="shared" si="400"/>
        <v>33141.979955759998</v>
      </c>
      <c r="M1416" s="62">
        <f t="shared" si="400"/>
        <v>6793.6277763899998</v>
      </c>
      <c r="N1416" s="62">
        <f t="shared" si="400"/>
        <v>8143.8886171500008</v>
      </c>
      <c r="O1416" s="62">
        <f t="shared" si="400"/>
        <v>9053.9989008299981</v>
      </c>
      <c r="P1416" s="62">
        <f t="shared" si="400"/>
        <v>9150.4646613900004</v>
      </c>
      <c r="Q1416" s="20">
        <f t="shared" si="397"/>
        <v>0</v>
      </c>
      <c r="R1416" s="20">
        <f t="shared" si="398"/>
        <v>0</v>
      </c>
    </row>
    <row r="1417" spans="2:18" s="21" customFormat="1" ht="15" customHeight="1" x14ac:dyDescent="0.25">
      <c r="B1417" s="61"/>
      <c r="C1417" s="55" t="s">
        <v>21</v>
      </c>
      <c r="D1417" s="23" t="s">
        <v>33</v>
      </c>
      <c r="E1417" s="64">
        <f>[1]ДНХБ!W$228</f>
        <v>144</v>
      </c>
      <c r="F1417" s="46">
        <f>[1]ДНХБ!EI$228</f>
        <v>373.5278539200001</v>
      </c>
      <c r="G1417" s="47">
        <f>SUM(H1417:K1417)</f>
        <v>144</v>
      </c>
      <c r="H1417" s="47">
        <f>[1]ДНХБ!G$228</f>
        <v>35</v>
      </c>
      <c r="I1417" s="47">
        <f>[1]ДНХБ!K$228</f>
        <v>18</v>
      </c>
      <c r="J1417" s="47">
        <f>[1]ДНХБ!O$228</f>
        <v>19</v>
      </c>
      <c r="K1417" s="47">
        <f>[1]ДНХБ!V$228</f>
        <v>72</v>
      </c>
      <c r="L1417" s="46">
        <f>SUM(M1417:P1417)</f>
        <v>373.52785392000004</v>
      </c>
      <c r="M1417" s="46">
        <f>[1]ДНХБ!BG$228</f>
        <v>90.78802005</v>
      </c>
      <c r="N1417" s="46">
        <f>[1]ДНХБ!CA$228</f>
        <v>46.690981739999998</v>
      </c>
      <c r="O1417" s="46">
        <f>[1]ДНХБ!CU$228</f>
        <v>49.284925170000008</v>
      </c>
      <c r="P1417" s="46">
        <f>[1]ДНХБ!ED$228</f>
        <v>186.76392696000005</v>
      </c>
      <c r="Q1417" s="20">
        <f t="shared" si="397"/>
        <v>0</v>
      </c>
      <c r="R1417" s="20">
        <f t="shared" si="398"/>
        <v>0</v>
      </c>
    </row>
    <row r="1418" spans="2:18" s="21" customFormat="1" ht="15" customHeight="1" x14ac:dyDescent="0.25">
      <c r="B1418" s="61"/>
      <c r="C1418" s="55" t="s">
        <v>15</v>
      </c>
      <c r="D1418" s="23" t="s">
        <v>33</v>
      </c>
      <c r="E1418" s="64">
        <f>[1]ДНХБ!W$229</f>
        <v>6297</v>
      </c>
      <c r="F1418" s="46">
        <f>[1]ДНХБ!EI$229</f>
        <v>17645.875298999999</v>
      </c>
      <c r="G1418" s="47">
        <f t="shared" ref="G1418:G1433" si="401">SUM(H1418:K1418)</f>
        <v>6297</v>
      </c>
      <c r="H1418" s="47">
        <f>[1]ДНХБ!G$229</f>
        <v>1436</v>
      </c>
      <c r="I1418" s="47">
        <f>[1]ДНХБ!K$229</f>
        <v>1827</v>
      </c>
      <c r="J1418" s="47">
        <f>[1]ДНХБ!O$229</f>
        <v>2126</v>
      </c>
      <c r="K1418" s="47">
        <f>[1]ДНХБ!V$229</f>
        <v>908</v>
      </c>
      <c r="L1418" s="46">
        <f t="shared" ref="L1418:L1433" si="402">SUM(M1418:P1418)</f>
        <v>17645.875298999999</v>
      </c>
      <c r="M1418" s="46">
        <f>[1]ДНХБ!BG$229</f>
        <v>4024.0554120000002</v>
      </c>
      <c r="N1418" s="46">
        <f>[1]ДНХБ!CA$229</f>
        <v>5119.7418090000001</v>
      </c>
      <c r="O1418" s="46">
        <f>[1]ДНХБ!CU$229</f>
        <v>5957.6196419999997</v>
      </c>
      <c r="P1418" s="46">
        <f>[1]ДНХБ!ED$229</f>
        <v>2544.4584359999999</v>
      </c>
      <c r="Q1418" s="20">
        <f t="shared" si="397"/>
        <v>0</v>
      </c>
      <c r="R1418" s="20">
        <f t="shared" si="398"/>
        <v>0</v>
      </c>
    </row>
    <row r="1419" spans="2:18" s="21" customFormat="1" ht="15" customHeight="1" x14ac:dyDescent="0.25">
      <c r="B1419" s="61"/>
      <c r="C1419" s="55" t="s">
        <v>23</v>
      </c>
      <c r="D1419" s="23" t="s">
        <v>33</v>
      </c>
      <c r="E1419" s="64">
        <f>[1]ДНХБ!W$230</f>
        <v>1360</v>
      </c>
      <c r="F1419" s="46">
        <f>[1]ДНХБ!EI$230</f>
        <v>2998.0520544000001</v>
      </c>
      <c r="G1419" s="47">
        <f t="shared" si="401"/>
        <v>1360</v>
      </c>
      <c r="H1419" s="47">
        <f>[1]ДНХБ!G$230</f>
        <v>323</v>
      </c>
      <c r="I1419" s="47">
        <f>[1]ДНХБ!K$230</f>
        <v>369</v>
      </c>
      <c r="J1419" s="47">
        <f>[1]ДНХБ!O$230</f>
        <v>399</v>
      </c>
      <c r="K1419" s="47">
        <f>[1]ДНХБ!V$230</f>
        <v>269</v>
      </c>
      <c r="L1419" s="46">
        <f t="shared" si="402"/>
        <v>2998.0520544000001</v>
      </c>
      <c r="M1419" s="46">
        <f>[1]ДНХБ!BG$230</f>
        <v>712.03736292000008</v>
      </c>
      <c r="N1419" s="46">
        <f>[1]ДНХБ!CA$230</f>
        <v>813.44206476000011</v>
      </c>
      <c r="O1419" s="46">
        <f>[1]ДНХБ!CU$230</f>
        <v>879.57556596000018</v>
      </c>
      <c r="P1419" s="46">
        <f>[1]ДНХБ!ED$230</f>
        <v>592.99706075999995</v>
      </c>
      <c r="Q1419" s="20">
        <f t="shared" si="397"/>
        <v>0</v>
      </c>
      <c r="R1419" s="20">
        <f t="shared" si="398"/>
        <v>0</v>
      </c>
    </row>
    <row r="1420" spans="2:18" s="21" customFormat="1" ht="15" customHeight="1" x14ac:dyDescent="0.25">
      <c r="B1420" s="61"/>
      <c r="C1420" s="55" t="s">
        <v>77</v>
      </c>
      <c r="D1420" s="23" t="s">
        <v>33</v>
      </c>
      <c r="E1420" s="64">
        <f>[1]ДНХБ!W$231</f>
        <v>262</v>
      </c>
      <c r="F1420" s="46">
        <f>[1]ДНХБ!EI$231</f>
        <v>518.65965138000024</v>
      </c>
      <c r="G1420" s="47">
        <f t="shared" si="401"/>
        <v>262</v>
      </c>
      <c r="H1420" s="47">
        <f>[1]ДНХБ!G$231</f>
        <v>36</v>
      </c>
      <c r="I1420" s="47">
        <f>[1]ДНХБ!K$231</f>
        <v>13</v>
      </c>
      <c r="J1420" s="47">
        <f>[1]ДНХБ!O$231</f>
        <v>10</v>
      </c>
      <c r="K1420" s="47">
        <f>[1]ДНХБ!V$231</f>
        <v>203</v>
      </c>
      <c r="L1420" s="46">
        <f t="shared" si="402"/>
        <v>518.65965138000001</v>
      </c>
      <c r="M1420" s="46">
        <f>[1]ДНХБ!BG$231</f>
        <v>71.266211640000009</v>
      </c>
      <c r="N1420" s="46">
        <f>[1]ДНХБ!CA$231</f>
        <v>25.735020870000003</v>
      </c>
      <c r="O1420" s="46">
        <f>[1]ДНХБ!CU$231</f>
        <v>19.796169900000002</v>
      </c>
      <c r="P1420" s="46">
        <f>[1]ДНХБ!ED$231</f>
        <v>401.86224897000005</v>
      </c>
      <c r="Q1420" s="20">
        <f t="shared" si="397"/>
        <v>0</v>
      </c>
      <c r="R1420" s="20">
        <f t="shared" si="398"/>
        <v>0</v>
      </c>
    </row>
    <row r="1421" spans="2:18" s="21" customFormat="1" ht="15" customHeight="1" x14ac:dyDescent="0.25">
      <c r="B1421" s="61"/>
      <c r="C1421" s="55" t="s">
        <v>17</v>
      </c>
      <c r="D1421" s="23" t="s">
        <v>33</v>
      </c>
      <c r="E1421" s="64">
        <f>[1]ДНХБ!W$232</f>
        <v>460</v>
      </c>
      <c r="F1421" s="46">
        <f>[1]ДНХБ!EI$232</f>
        <v>854.76529320000009</v>
      </c>
      <c r="G1421" s="47">
        <f t="shared" si="401"/>
        <v>460</v>
      </c>
      <c r="H1421" s="47">
        <f>[1]ДНХБ!G$232</f>
        <v>83</v>
      </c>
      <c r="I1421" s="47">
        <f>[1]ДНХБ!K$232</f>
        <v>144</v>
      </c>
      <c r="J1421" s="47">
        <f>[1]ДНХБ!O$232</f>
        <v>105</v>
      </c>
      <c r="K1421" s="47">
        <f>[1]ДНХБ!V$232</f>
        <v>128</v>
      </c>
      <c r="L1421" s="46">
        <f t="shared" si="402"/>
        <v>854.76529320000009</v>
      </c>
      <c r="M1421" s="46">
        <f>[1]ДНХБ!BG$232</f>
        <v>154.22938986000003</v>
      </c>
      <c r="N1421" s="46">
        <f>[1]ДНХБ!CA$232</f>
        <v>267.57870048000007</v>
      </c>
      <c r="O1421" s="46">
        <f>[1]ДНХБ!CU$232</f>
        <v>195.10946910000001</v>
      </c>
      <c r="P1421" s="46">
        <f>[1]ДНХБ!ED$232</f>
        <v>237.84773376000001</v>
      </c>
      <c r="Q1421" s="20">
        <f t="shared" si="397"/>
        <v>0</v>
      </c>
      <c r="R1421" s="20">
        <f t="shared" si="398"/>
        <v>0</v>
      </c>
    </row>
    <row r="1422" spans="2:18" s="21" customFormat="1" ht="15" customHeight="1" x14ac:dyDescent="0.25">
      <c r="B1422" s="61"/>
      <c r="C1422" s="55" t="s">
        <v>35</v>
      </c>
      <c r="D1422" s="23" t="s">
        <v>33</v>
      </c>
      <c r="E1422" s="64">
        <f>[1]ДНХБ!W$233</f>
        <v>501</v>
      </c>
      <c r="F1422" s="46">
        <f>[1]ДНХБ!EI$233</f>
        <v>772.92649746000018</v>
      </c>
      <c r="G1422" s="47">
        <f t="shared" si="401"/>
        <v>501</v>
      </c>
      <c r="H1422" s="47">
        <f>[1]ДНХБ!G$233</f>
        <v>35</v>
      </c>
      <c r="I1422" s="47">
        <f>[1]ДНХБ!K$233</f>
        <v>35</v>
      </c>
      <c r="J1422" s="47">
        <f>[1]ДНХБ!O$233</f>
        <v>30</v>
      </c>
      <c r="K1422" s="47">
        <f>[1]ДНХБ!V$233</f>
        <v>401</v>
      </c>
      <c r="L1422" s="46">
        <f t="shared" si="402"/>
        <v>772.92649746000006</v>
      </c>
      <c r="M1422" s="46">
        <f>[1]ДНХБ!BG$233</f>
        <v>53.996861100000004</v>
      </c>
      <c r="N1422" s="46">
        <f>[1]ДНХБ!CA$233</f>
        <v>53.996861100000004</v>
      </c>
      <c r="O1422" s="46">
        <f>[1]ДНХБ!CU$233</f>
        <v>46.283023800000002</v>
      </c>
      <c r="P1422" s="46">
        <f>[1]ДНХБ!ED$233</f>
        <v>618.64975146000006</v>
      </c>
      <c r="Q1422" s="20">
        <f t="shared" si="397"/>
        <v>0</v>
      </c>
      <c r="R1422" s="20">
        <f t="shared" si="398"/>
        <v>0</v>
      </c>
    </row>
    <row r="1423" spans="2:18" s="21" customFormat="1" ht="15" customHeight="1" x14ac:dyDescent="0.25">
      <c r="B1423" s="61"/>
      <c r="C1423" s="55" t="s">
        <v>24</v>
      </c>
      <c r="D1423" s="23" t="s">
        <v>33</v>
      </c>
      <c r="E1423" s="64">
        <f>[1]ДНХБ!W$234</f>
        <v>987</v>
      </c>
      <c r="F1423" s="46">
        <f>[1]ДНХБ!EI$234</f>
        <v>1305.3037888800004</v>
      </c>
      <c r="G1423" s="47">
        <f t="shared" si="401"/>
        <v>987</v>
      </c>
      <c r="H1423" s="47">
        <f>[1]ДНХБ!G$234</f>
        <v>198</v>
      </c>
      <c r="I1423" s="47">
        <f>[1]ДНХБ!K$234</f>
        <v>212</v>
      </c>
      <c r="J1423" s="47">
        <f>[1]ДНХБ!O$234</f>
        <v>190</v>
      </c>
      <c r="K1423" s="47">
        <f>[1]ДНХБ!V$234</f>
        <v>387</v>
      </c>
      <c r="L1423" s="46">
        <f t="shared" si="402"/>
        <v>1305.3037888800002</v>
      </c>
      <c r="M1423" s="46">
        <f>[1]ДНХБ!BG$234</f>
        <v>261.85425552000004</v>
      </c>
      <c r="N1423" s="46">
        <f>[1]ДНХБ!CA$234</f>
        <v>280.36920288000005</v>
      </c>
      <c r="O1423" s="46">
        <f>[1]ДНХБ!CU$234</f>
        <v>251.27428560000007</v>
      </c>
      <c r="P1423" s="46">
        <f>[1]ДНХБ!ED$234</f>
        <v>511.80604488000012</v>
      </c>
      <c r="Q1423" s="20">
        <f t="shared" si="397"/>
        <v>0</v>
      </c>
      <c r="R1423" s="20">
        <f t="shared" si="398"/>
        <v>0</v>
      </c>
    </row>
    <row r="1424" spans="2:18" s="21" customFormat="1" ht="15" customHeight="1" x14ac:dyDescent="0.25">
      <c r="B1424" s="61"/>
      <c r="C1424" s="55" t="s">
        <v>114</v>
      </c>
      <c r="D1424" s="23" t="s">
        <v>33</v>
      </c>
      <c r="E1424" s="64">
        <f>[1]ДНХБ!W$235</f>
        <v>761</v>
      </c>
      <c r="F1424" s="46">
        <f>[1]ДНХБ!EI$235</f>
        <v>1610.1391722000001</v>
      </c>
      <c r="G1424" s="47">
        <f t="shared" si="401"/>
        <v>761</v>
      </c>
      <c r="H1424" s="47">
        <f>[1]ДНХБ!G$235</f>
        <v>143</v>
      </c>
      <c r="I1424" s="47">
        <f>[1]ДНХБ!K$235</f>
        <v>196</v>
      </c>
      <c r="J1424" s="47">
        <f>[1]ДНХБ!O$235</f>
        <v>216</v>
      </c>
      <c r="K1424" s="47">
        <f>[1]ДНХБ!V$235</f>
        <v>206</v>
      </c>
      <c r="L1424" s="46">
        <f t="shared" si="402"/>
        <v>1610.1391722000003</v>
      </c>
      <c r="M1424" s="46">
        <f>[1]ДНХБ!BG$235</f>
        <v>302.56228859999999</v>
      </c>
      <c r="N1424" s="46">
        <f>[1]ДНХБ!CA$235</f>
        <v>414.70075920000011</v>
      </c>
      <c r="O1424" s="46">
        <f>[1]ДНХБ!CU$235</f>
        <v>457.01716320000003</v>
      </c>
      <c r="P1424" s="46">
        <f>[1]ДНХБ!ED$235</f>
        <v>435.85896120000001</v>
      </c>
      <c r="Q1424" s="20">
        <f t="shared" si="397"/>
        <v>0</v>
      </c>
      <c r="R1424" s="20">
        <f t="shared" si="398"/>
        <v>0</v>
      </c>
    </row>
    <row r="1425" spans="2:18" s="21" customFormat="1" ht="15" customHeight="1" x14ac:dyDescent="0.25">
      <c r="B1425" s="61"/>
      <c r="C1425" s="55" t="s">
        <v>115</v>
      </c>
      <c r="D1425" s="23" t="s">
        <v>33</v>
      </c>
      <c r="E1425" s="64">
        <f>[1]ДНХБ!W$236</f>
        <v>710</v>
      </c>
      <c r="F1425" s="46">
        <f>[1]ДНХБ!EI$236</f>
        <v>2714.1976134000006</v>
      </c>
      <c r="G1425" s="47">
        <f t="shared" si="401"/>
        <v>710</v>
      </c>
      <c r="H1425" s="47">
        <f>[1]ДНХБ!G$236</f>
        <v>145</v>
      </c>
      <c r="I1425" s="47">
        <f>[1]ДНХБ!K$236</f>
        <v>167</v>
      </c>
      <c r="J1425" s="47">
        <f>[1]ДНХБ!O$236</f>
        <v>163</v>
      </c>
      <c r="K1425" s="47">
        <f>[1]ДНХБ!V$236</f>
        <v>235</v>
      </c>
      <c r="L1425" s="46">
        <f t="shared" si="402"/>
        <v>2714.1976134000006</v>
      </c>
      <c r="M1425" s="46">
        <f>[1]ДНХБ!BG$236</f>
        <v>554.3079633000001</v>
      </c>
      <c r="N1425" s="46">
        <f>[1]ДНХБ!CA$236</f>
        <v>638.40986118000012</v>
      </c>
      <c r="O1425" s="46">
        <f>[1]ДНХБ!CU$236</f>
        <v>623.11860702000001</v>
      </c>
      <c r="P1425" s="46">
        <f>[1]ДНХБ!ED$236</f>
        <v>898.36118190000013</v>
      </c>
      <c r="Q1425" s="20">
        <f t="shared" si="397"/>
        <v>0</v>
      </c>
      <c r="R1425" s="20">
        <f t="shared" si="398"/>
        <v>0</v>
      </c>
    </row>
    <row r="1426" spans="2:18" s="21" customFormat="1" ht="15" customHeight="1" x14ac:dyDescent="0.25">
      <c r="B1426" s="61"/>
      <c r="C1426" s="55" t="s">
        <v>116</v>
      </c>
      <c r="D1426" s="23" t="s">
        <v>33</v>
      </c>
      <c r="E1426" s="64">
        <f>[1]ДНХБ!W$237</f>
        <v>209</v>
      </c>
      <c r="F1426" s="46">
        <f>[1]ДНХБ!EI$237</f>
        <v>334.78749017999996</v>
      </c>
      <c r="G1426" s="47">
        <f t="shared" si="401"/>
        <v>209</v>
      </c>
      <c r="H1426" s="47">
        <f>[1]ДНХБ!G$237</f>
        <v>39</v>
      </c>
      <c r="I1426" s="47">
        <f>[1]ДНХБ!K$237</f>
        <v>54</v>
      </c>
      <c r="J1426" s="47">
        <f>[1]ДНХБ!O$237</f>
        <v>64</v>
      </c>
      <c r="K1426" s="47">
        <f>[1]ДНХБ!V$237</f>
        <v>52</v>
      </c>
      <c r="L1426" s="46">
        <f t="shared" si="402"/>
        <v>334.78749018000008</v>
      </c>
      <c r="M1426" s="46">
        <f>[1]ДНХБ!BG$237</f>
        <v>62.472306780000011</v>
      </c>
      <c r="N1426" s="46">
        <f>[1]ДНХБ!CA$237</f>
        <v>86.50011708000001</v>
      </c>
      <c r="O1426" s="46">
        <f>[1]ДНХБ!CU$237</f>
        <v>102.51865728000001</v>
      </c>
      <c r="P1426" s="46">
        <f>[1]ДНХБ!ED$237</f>
        <v>83.296409040000015</v>
      </c>
      <c r="Q1426" s="20">
        <f t="shared" si="397"/>
        <v>0</v>
      </c>
      <c r="R1426" s="20">
        <f t="shared" si="398"/>
        <v>0</v>
      </c>
    </row>
    <row r="1427" spans="2:18" s="21" customFormat="1" ht="15" customHeight="1" x14ac:dyDescent="0.25">
      <c r="B1427" s="61"/>
      <c r="C1427" s="55" t="s">
        <v>55</v>
      </c>
      <c r="D1427" s="23" t="s">
        <v>33</v>
      </c>
      <c r="E1427" s="64">
        <f>[1]ДНХБ!W$238</f>
        <v>155</v>
      </c>
      <c r="F1427" s="46">
        <f>[1]ДНХБ!EI$238</f>
        <v>288.01874010000006</v>
      </c>
      <c r="G1427" s="47">
        <f t="shared" si="401"/>
        <v>155</v>
      </c>
      <c r="H1427" s="47">
        <f>[1]ДНХБ!G$238</f>
        <v>27</v>
      </c>
      <c r="I1427" s="47">
        <f>[1]ДНХБ!K$238</f>
        <v>18</v>
      </c>
      <c r="J1427" s="47">
        <f>[1]ДНХБ!O$238</f>
        <v>0</v>
      </c>
      <c r="K1427" s="47">
        <f>[1]ДНХБ!V$238</f>
        <v>110</v>
      </c>
      <c r="L1427" s="46">
        <f t="shared" si="402"/>
        <v>288.01874010000006</v>
      </c>
      <c r="M1427" s="46">
        <f>[1]ДНХБ!BG$238</f>
        <v>50.171006340000005</v>
      </c>
      <c r="N1427" s="46">
        <f>[1]ДНХБ!CA$238</f>
        <v>33.447337560000008</v>
      </c>
      <c r="O1427" s="46">
        <f>[1]ДНХБ!CU$238</f>
        <v>0</v>
      </c>
      <c r="P1427" s="46">
        <f>[1]ДНХБ!ED$238</f>
        <v>204.40039620000005</v>
      </c>
      <c r="Q1427" s="20">
        <f t="shared" si="397"/>
        <v>0</v>
      </c>
      <c r="R1427" s="20">
        <f t="shared" si="398"/>
        <v>0</v>
      </c>
    </row>
    <row r="1428" spans="2:18" s="21" customFormat="1" ht="15" customHeight="1" x14ac:dyDescent="0.25">
      <c r="B1428" s="61"/>
      <c r="C1428" s="55" t="s">
        <v>92</v>
      </c>
      <c r="D1428" s="23" t="s">
        <v>33</v>
      </c>
      <c r="E1428" s="64">
        <f>[1]ДНХБ!W$239</f>
        <v>356</v>
      </c>
      <c r="F1428" s="46">
        <f>[1]ДНХБ!EI$239</f>
        <v>549.22521576000008</v>
      </c>
      <c r="G1428" s="47">
        <f t="shared" si="401"/>
        <v>356</v>
      </c>
      <c r="H1428" s="47">
        <f>[1]ДНХБ!G$239</f>
        <v>75</v>
      </c>
      <c r="I1428" s="47">
        <f>[1]ДНХБ!K$239</f>
        <v>45</v>
      </c>
      <c r="J1428" s="47">
        <f>[1]ДНХБ!O$239</f>
        <v>59</v>
      </c>
      <c r="K1428" s="47">
        <f>[1]ДНХБ!V$239</f>
        <v>177</v>
      </c>
      <c r="L1428" s="46">
        <f t="shared" si="402"/>
        <v>549.22521576000008</v>
      </c>
      <c r="M1428" s="46">
        <f>[1]ДНХБ!BG$239</f>
        <v>115.70755950000002</v>
      </c>
      <c r="N1428" s="46">
        <f>[1]ДНХБ!CA$239</f>
        <v>69.424535700000007</v>
      </c>
      <c r="O1428" s="46">
        <f>[1]ДНХБ!CU$239</f>
        <v>91.023280140000011</v>
      </c>
      <c r="P1428" s="46">
        <f>[1]ДНХБ!ED$239</f>
        <v>273.06984042000005</v>
      </c>
      <c r="Q1428" s="20">
        <f t="shared" si="397"/>
        <v>0</v>
      </c>
      <c r="R1428" s="20">
        <f t="shared" si="398"/>
        <v>0</v>
      </c>
    </row>
    <row r="1429" spans="2:18" s="21" customFormat="1" ht="15" customHeight="1" x14ac:dyDescent="0.25">
      <c r="B1429" s="61"/>
      <c r="C1429" s="55" t="s">
        <v>96</v>
      </c>
      <c r="D1429" s="23" t="s">
        <v>33</v>
      </c>
      <c r="E1429" s="64">
        <f>[1]ДНХБ!W$240</f>
        <v>285</v>
      </c>
      <c r="F1429" s="46">
        <f>[1]ДНХБ!EI$240</f>
        <v>529.58284470000012</v>
      </c>
      <c r="G1429" s="47">
        <f t="shared" si="401"/>
        <v>285</v>
      </c>
      <c r="H1429" s="47">
        <f>[1]ДНХБ!G$240</f>
        <v>22</v>
      </c>
      <c r="I1429" s="47">
        <f>[1]ДНХБ!K$240</f>
        <v>60</v>
      </c>
      <c r="J1429" s="47">
        <f>[1]ДНХБ!O$240</f>
        <v>61</v>
      </c>
      <c r="K1429" s="47">
        <f>[1]ДНХБ!V$240</f>
        <v>142</v>
      </c>
      <c r="L1429" s="46">
        <f t="shared" si="402"/>
        <v>529.58284470000012</v>
      </c>
      <c r="M1429" s="46">
        <f>[1]ДНХБ!BG$240</f>
        <v>40.880079240000015</v>
      </c>
      <c r="N1429" s="46">
        <f>[1]ДНХБ!CA$240</f>
        <v>111.49112520000003</v>
      </c>
      <c r="O1429" s="46">
        <f>[1]ДНХБ!CU$240</f>
        <v>113.34931062000003</v>
      </c>
      <c r="P1429" s="46">
        <f>[1]ДНХБ!ED$240</f>
        <v>263.86232964000004</v>
      </c>
      <c r="Q1429" s="20">
        <f t="shared" si="397"/>
        <v>0</v>
      </c>
      <c r="R1429" s="20">
        <f t="shared" si="398"/>
        <v>0</v>
      </c>
    </row>
    <row r="1430" spans="2:18" s="21" customFormat="1" ht="15" customHeight="1" x14ac:dyDescent="0.25">
      <c r="B1430" s="61"/>
      <c r="C1430" s="55" t="s">
        <v>97</v>
      </c>
      <c r="D1430" s="23" t="s">
        <v>33</v>
      </c>
      <c r="E1430" s="64">
        <f>[1]ДНХБ!W$241</f>
        <v>305</v>
      </c>
      <c r="F1430" s="46">
        <f>[1]ДНХБ!EI$241</f>
        <v>1073.7309609000004</v>
      </c>
      <c r="G1430" s="47">
        <f t="shared" si="401"/>
        <v>305</v>
      </c>
      <c r="H1430" s="47">
        <f>[1]ДНХБ!G$241</f>
        <v>43</v>
      </c>
      <c r="I1430" s="47">
        <f>[1]ДНХБ!K$241</f>
        <v>20</v>
      </c>
      <c r="J1430" s="47">
        <f>[1]ДНХБ!O$241</f>
        <v>24</v>
      </c>
      <c r="K1430" s="47">
        <f>[1]ДНХБ!V$241</f>
        <v>218</v>
      </c>
      <c r="L1430" s="46">
        <f t="shared" si="402"/>
        <v>1073.7309609000004</v>
      </c>
      <c r="M1430" s="46">
        <f>[1]ДНХБ!BG$241</f>
        <v>151.37846334000002</v>
      </c>
      <c r="N1430" s="46">
        <f>[1]ДНХБ!CA$241</f>
        <v>70.408587600000004</v>
      </c>
      <c r="O1430" s="46">
        <f>[1]ДНХБ!CU$241</f>
        <v>84.490305120000016</v>
      </c>
      <c r="P1430" s="46">
        <f>[1]ДНХБ!ED$241</f>
        <v>767.45360484000025</v>
      </c>
      <c r="Q1430" s="20">
        <f t="shared" si="397"/>
        <v>0</v>
      </c>
      <c r="R1430" s="20">
        <f t="shared" si="398"/>
        <v>0</v>
      </c>
    </row>
    <row r="1431" spans="2:18" s="21" customFormat="1" ht="15" customHeight="1" x14ac:dyDescent="0.25">
      <c r="B1431" s="61"/>
      <c r="C1431" s="55" t="s">
        <v>89</v>
      </c>
      <c r="D1431" s="23" t="s">
        <v>33</v>
      </c>
      <c r="E1431" s="64">
        <f>[1]ДНХБ!W$242</f>
        <v>55</v>
      </c>
      <c r="F1431" s="46">
        <f>[1]ДНХБ!EI$242</f>
        <v>116.37011100000002</v>
      </c>
      <c r="G1431" s="47">
        <f t="shared" si="401"/>
        <v>55</v>
      </c>
      <c r="H1431" s="47">
        <f>[1]ДНХБ!G$242</f>
        <v>26</v>
      </c>
      <c r="I1431" s="47">
        <f>[1]ДНХБ!K$242</f>
        <v>9</v>
      </c>
      <c r="J1431" s="47">
        <f>[1]ДНХБ!O$242</f>
        <v>20</v>
      </c>
      <c r="K1431" s="47">
        <f>[1]ДНХБ!V$242</f>
        <v>0</v>
      </c>
      <c r="L1431" s="46">
        <f t="shared" si="402"/>
        <v>116.37011100000002</v>
      </c>
      <c r="M1431" s="46">
        <f>[1]ДНХБ!BG$242</f>
        <v>55.011325200000016</v>
      </c>
      <c r="N1431" s="46">
        <f>[1]ДНХБ!CA$242</f>
        <v>19.042381800000001</v>
      </c>
      <c r="O1431" s="46">
        <f>[1]ДНХБ!CU$242</f>
        <v>42.316404000000006</v>
      </c>
      <c r="P1431" s="46">
        <f>[1]ДНХБ!ED$242</f>
        <v>0</v>
      </c>
      <c r="Q1431" s="20">
        <f t="shared" si="397"/>
        <v>0</v>
      </c>
      <c r="R1431" s="20">
        <f t="shared" si="398"/>
        <v>0</v>
      </c>
    </row>
    <row r="1432" spans="2:18" s="21" customFormat="1" ht="15" customHeight="1" x14ac:dyDescent="0.25">
      <c r="B1432" s="61"/>
      <c r="C1432" s="55" t="s">
        <v>91</v>
      </c>
      <c r="D1432" s="23" t="s">
        <v>33</v>
      </c>
      <c r="E1432" s="64">
        <f>[1]ДНХБ!W$243</f>
        <v>280</v>
      </c>
      <c r="F1432" s="46">
        <f>[1]ДНХБ!EI$243</f>
        <v>520.29191760000015</v>
      </c>
      <c r="G1432" s="47">
        <f t="shared" si="401"/>
        <v>280</v>
      </c>
      <c r="H1432" s="47">
        <f>[1]ДНХБ!G$243</f>
        <v>0</v>
      </c>
      <c r="I1432" s="47">
        <f>[1]ДНХБ!K$243</f>
        <v>20</v>
      </c>
      <c r="J1432" s="47">
        <f>[1]ДНХБ!O$243</f>
        <v>29</v>
      </c>
      <c r="K1432" s="47">
        <f>[1]ДНХБ!V$243</f>
        <v>231</v>
      </c>
      <c r="L1432" s="46">
        <f t="shared" si="402"/>
        <v>520.29191760000003</v>
      </c>
      <c r="M1432" s="46">
        <f>[1]ДНХБ!BG$243</f>
        <v>0</v>
      </c>
      <c r="N1432" s="46">
        <f>[1]ДНХБ!CA$243</f>
        <v>37.163708400000012</v>
      </c>
      <c r="O1432" s="46">
        <f>[1]ДНХБ!CU$243</f>
        <v>53.887377180000009</v>
      </c>
      <c r="P1432" s="46">
        <f>[1]ДНХБ!ED$243</f>
        <v>429.24083202000003</v>
      </c>
      <c r="Q1432" s="20">
        <f t="shared" si="397"/>
        <v>0</v>
      </c>
      <c r="R1432" s="20">
        <f t="shared" si="398"/>
        <v>0</v>
      </c>
    </row>
    <row r="1433" spans="2:18" s="21" customFormat="1" ht="15" customHeight="1" x14ac:dyDescent="0.25">
      <c r="B1433" s="61"/>
      <c r="C1433" s="55" t="s">
        <v>56</v>
      </c>
      <c r="D1433" s="23" t="s">
        <v>33</v>
      </c>
      <c r="E1433" s="64">
        <f>[1]ДНХБ!W$244</f>
        <v>504</v>
      </c>
      <c r="F1433" s="46">
        <f>[1]ДНХБ!EI$244</f>
        <v>936.52545168000017</v>
      </c>
      <c r="G1433" s="47">
        <f t="shared" si="401"/>
        <v>504</v>
      </c>
      <c r="H1433" s="47">
        <f>[1]ДНХБ!G$244</f>
        <v>50</v>
      </c>
      <c r="I1433" s="47">
        <f>[1]ДНХБ!K$244</f>
        <v>30</v>
      </c>
      <c r="J1433" s="47">
        <f>[1]ДНХБ!O$244</f>
        <v>47</v>
      </c>
      <c r="K1433" s="47">
        <f>[1]ДНХБ!V$244</f>
        <v>377</v>
      </c>
      <c r="L1433" s="46">
        <f t="shared" si="402"/>
        <v>936.52545168000029</v>
      </c>
      <c r="M1433" s="46">
        <f>[1]ДНХБ!BG$244</f>
        <v>92.909271000000018</v>
      </c>
      <c r="N1433" s="46">
        <f>[1]ДНХБ!CA$244</f>
        <v>55.745562600000014</v>
      </c>
      <c r="O1433" s="46">
        <f>[1]ДНХБ!CU$244</f>
        <v>87.334714740000024</v>
      </c>
      <c r="P1433" s="46">
        <f>[1]ДНХБ!ED$244</f>
        <v>700.53590334000023</v>
      </c>
      <c r="Q1433" s="20">
        <f t="shared" si="397"/>
        <v>0</v>
      </c>
      <c r="R1433" s="20">
        <f t="shared" si="398"/>
        <v>0</v>
      </c>
    </row>
    <row r="1434" spans="2:18" s="21" customFormat="1" ht="15" customHeight="1" x14ac:dyDescent="0.25">
      <c r="B1434" s="61"/>
      <c r="C1434" s="28" t="s">
        <v>40</v>
      </c>
      <c r="D1434" s="29" t="s">
        <v>33</v>
      </c>
      <c r="E1434" s="62">
        <f>SUM(E1435:E1452)</f>
        <v>27647</v>
      </c>
      <c r="F1434" s="62">
        <f t="shared" ref="F1434:P1434" si="403">SUM(F1435:F1452)</f>
        <v>8898.6765840000025</v>
      </c>
      <c r="G1434" s="62">
        <f t="shared" si="403"/>
        <v>27647</v>
      </c>
      <c r="H1434" s="62">
        <f t="shared" si="403"/>
        <v>6167</v>
      </c>
      <c r="I1434" s="62">
        <f t="shared" si="403"/>
        <v>6898</v>
      </c>
      <c r="J1434" s="62">
        <f t="shared" si="403"/>
        <v>5152</v>
      </c>
      <c r="K1434" s="62">
        <f t="shared" si="403"/>
        <v>9430</v>
      </c>
      <c r="L1434" s="62">
        <f t="shared" si="403"/>
        <v>8898.6765840000025</v>
      </c>
      <c r="M1434" s="62">
        <f t="shared" si="403"/>
        <v>2087.4820960000002</v>
      </c>
      <c r="N1434" s="62">
        <f t="shared" si="403"/>
        <v>2279.4078719999993</v>
      </c>
      <c r="O1434" s="62">
        <f t="shared" si="403"/>
        <v>1647.5628400000001</v>
      </c>
      <c r="P1434" s="62">
        <f t="shared" si="403"/>
        <v>2884.2237759999998</v>
      </c>
      <c r="Q1434" s="20">
        <f t="shared" si="397"/>
        <v>0</v>
      </c>
      <c r="R1434" s="20">
        <f t="shared" si="398"/>
        <v>0</v>
      </c>
    </row>
    <row r="1435" spans="2:18" s="21" customFormat="1" ht="15" customHeight="1" x14ac:dyDescent="0.25">
      <c r="B1435" s="61"/>
      <c r="C1435" s="35" t="s">
        <v>114</v>
      </c>
      <c r="D1435" s="23" t="s">
        <v>33</v>
      </c>
      <c r="E1435" s="64">
        <f>'[1]разовые без стом'!W$272</f>
        <v>997</v>
      </c>
      <c r="F1435" s="46">
        <f>'[1]разовые без стом'!EV$272</f>
        <v>271.90183999999999</v>
      </c>
      <c r="G1435" s="47">
        <f t="shared" ref="G1435:G1452" si="404">SUM(H1435:K1435)</f>
        <v>997</v>
      </c>
      <c r="H1435" s="47">
        <f>'[1]разовые без стом'!G$272</f>
        <v>169</v>
      </c>
      <c r="I1435" s="47">
        <f>'[1]разовые без стом'!K$272</f>
        <v>300</v>
      </c>
      <c r="J1435" s="47">
        <f>'[1]разовые без стом'!O$272</f>
        <v>215</v>
      </c>
      <c r="K1435" s="47">
        <f>'[1]разовые без стом'!V$272</f>
        <v>313</v>
      </c>
      <c r="L1435" s="46">
        <f>SUM(M1435:P1435)</f>
        <v>271.90183999999994</v>
      </c>
      <c r="M1435" s="46">
        <f>'[1]разовые без стом'!BP$272</f>
        <v>46.089679999999994</v>
      </c>
      <c r="N1435" s="46">
        <f>'[1]разовые без стом'!CL$272</f>
        <v>81.815999999999988</v>
      </c>
      <c r="O1435" s="46">
        <f>'[1]разовые без стом'!DH$272</f>
        <v>58.634799999999991</v>
      </c>
      <c r="P1435" s="46">
        <f>'[1]разовые без стом'!EQ$272</f>
        <v>85.361359999999976</v>
      </c>
      <c r="Q1435" s="20">
        <f t="shared" si="397"/>
        <v>0</v>
      </c>
      <c r="R1435" s="20">
        <f t="shared" si="398"/>
        <v>0</v>
      </c>
    </row>
    <row r="1436" spans="2:18" s="21" customFormat="1" ht="15" customHeight="1" x14ac:dyDescent="0.25">
      <c r="B1436" s="61"/>
      <c r="C1436" s="35" t="s">
        <v>15</v>
      </c>
      <c r="D1436" s="23" t="s">
        <v>33</v>
      </c>
      <c r="E1436" s="64">
        <f>'[1]разовые без стом'!W$273</f>
        <v>16714</v>
      </c>
      <c r="F1436" s="46">
        <f>'[1]разовые без стом'!EV$273</f>
        <v>6037.0967999999993</v>
      </c>
      <c r="G1436" s="47">
        <f t="shared" si="404"/>
        <v>16714</v>
      </c>
      <c r="H1436" s="47">
        <f>'[1]разовые без стом'!G$273</f>
        <v>4604</v>
      </c>
      <c r="I1436" s="47">
        <f>'[1]разовые без стом'!K$273</f>
        <v>4728</v>
      </c>
      <c r="J1436" s="47">
        <f>'[1]разовые без стом'!O$273</f>
        <v>3000</v>
      </c>
      <c r="K1436" s="47">
        <f>'[1]разовые без стом'!V$273</f>
        <v>4382</v>
      </c>
      <c r="L1436" s="46">
        <f t="shared" ref="L1436:L1452" si="405">SUM(M1436:P1436)</f>
        <v>6037.0968000000003</v>
      </c>
      <c r="M1436" s="46">
        <f>'[1]разовые без стом'!BP$273</f>
        <v>1662.9648000000002</v>
      </c>
      <c r="N1436" s="46">
        <f>'[1]разовые без стом'!CL$273</f>
        <v>1707.7536</v>
      </c>
      <c r="O1436" s="46">
        <f>'[1]разовые без стом'!DH$273</f>
        <v>1083.6000000000001</v>
      </c>
      <c r="P1436" s="46">
        <f>'[1]разовые без стом'!EQ$273</f>
        <v>1582.7784000000001</v>
      </c>
      <c r="Q1436" s="20">
        <f t="shared" si="397"/>
        <v>0</v>
      </c>
      <c r="R1436" s="20">
        <f t="shared" si="398"/>
        <v>0</v>
      </c>
    </row>
    <row r="1437" spans="2:18" s="21" customFormat="1" ht="15" customHeight="1" x14ac:dyDescent="0.25">
      <c r="B1437" s="61"/>
      <c r="C1437" s="35" t="s">
        <v>115</v>
      </c>
      <c r="D1437" s="23" t="s">
        <v>33</v>
      </c>
      <c r="E1437" s="64">
        <f>'[1]разовые без стом'!W$274</f>
        <v>517</v>
      </c>
      <c r="F1437" s="46">
        <f>'[1]разовые без стом'!EV$274</f>
        <v>254.748648</v>
      </c>
      <c r="G1437" s="47">
        <f t="shared" si="404"/>
        <v>517</v>
      </c>
      <c r="H1437" s="47">
        <f>'[1]разовые без стом'!G$274</f>
        <v>20</v>
      </c>
      <c r="I1437" s="47">
        <f>'[1]разовые без стом'!K$274</f>
        <v>120</v>
      </c>
      <c r="J1437" s="47">
        <f>'[1]разовые без стом'!O$274</f>
        <v>123</v>
      </c>
      <c r="K1437" s="47">
        <f>'[1]разовые без стом'!V$274</f>
        <v>254</v>
      </c>
      <c r="L1437" s="46">
        <f t="shared" si="405"/>
        <v>254.74864800000003</v>
      </c>
      <c r="M1437" s="46">
        <f>'[1]разовые без стом'!BP$274</f>
        <v>9.8548800000000014</v>
      </c>
      <c r="N1437" s="46">
        <f>'[1]разовые без стом'!CL$274</f>
        <v>59.129280000000016</v>
      </c>
      <c r="O1437" s="46">
        <f>'[1]разовые без стом'!DH$274</f>
        <v>60.607512000000007</v>
      </c>
      <c r="P1437" s="46">
        <f>'[1]разовые без стом'!EQ$274</f>
        <v>125.15697600000001</v>
      </c>
      <c r="Q1437" s="20">
        <f t="shared" si="397"/>
        <v>0</v>
      </c>
      <c r="R1437" s="20">
        <f t="shared" si="398"/>
        <v>0</v>
      </c>
    </row>
    <row r="1438" spans="2:18" s="21" customFormat="1" ht="15" customHeight="1" x14ac:dyDescent="0.25">
      <c r="B1438" s="61"/>
      <c r="C1438" s="35" t="s">
        <v>97</v>
      </c>
      <c r="D1438" s="23" t="s">
        <v>33</v>
      </c>
      <c r="E1438" s="64">
        <f>'[1]разовые без стом'!W$275</f>
        <v>472</v>
      </c>
      <c r="F1438" s="46">
        <f>'[1]разовые без стом'!EV$275</f>
        <v>214.17849600000005</v>
      </c>
      <c r="G1438" s="47">
        <f t="shared" si="404"/>
        <v>472</v>
      </c>
      <c r="H1438" s="47">
        <f>'[1]разовые без стом'!G$275</f>
        <v>194</v>
      </c>
      <c r="I1438" s="47">
        <f>'[1]разовые без стом'!K$275</f>
        <v>120</v>
      </c>
      <c r="J1438" s="47">
        <f>'[1]разовые без стом'!O$275</f>
        <v>111</v>
      </c>
      <c r="K1438" s="47">
        <f>'[1]разовые без стом'!V$275</f>
        <v>47</v>
      </c>
      <c r="L1438" s="46">
        <f t="shared" si="405"/>
        <v>214.17849600000002</v>
      </c>
      <c r="M1438" s="46">
        <f>'[1]разовые без стом'!BP$275</f>
        <v>88.030992000000012</v>
      </c>
      <c r="N1438" s="46">
        <f>'[1]разовые без стом'!CL$275</f>
        <v>54.452160000000006</v>
      </c>
      <c r="O1438" s="46">
        <f>'[1]разовые без стом'!DH$275</f>
        <v>50.368248000000008</v>
      </c>
      <c r="P1438" s="46">
        <f>'[1]разовые без стом'!EQ$275</f>
        <v>21.327096000000004</v>
      </c>
      <c r="Q1438" s="20">
        <f t="shared" si="397"/>
        <v>0</v>
      </c>
      <c r="R1438" s="20">
        <f t="shared" si="398"/>
        <v>0</v>
      </c>
    </row>
    <row r="1439" spans="2:18" s="21" customFormat="1" ht="15" customHeight="1" x14ac:dyDescent="0.25">
      <c r="B1439" s="61"/>
      <c r="C1439" s="35" t="s">
        <v>23</v>
      </c>
      <c r="D1439" s="23" t="s">
        <v>33</v>
      </c>
      <c r="E1439" s="64">
        <f>'[1]разовые без стом'!W$276</f>
        <v>1178</v>
      </c>
      <c r="F1439" s="46">
        <f>'[1]разовые без стом'!EV$276</f>
        <v>334.721632</v>
      </c>
      <c r="G1439" s="47">
        <f t="shared" si="404"/>
        <v>1178</v>
      </c>
      <c r="H1439" s="47">
        <f>'[1]разовые без стом'!G$276</f>
        <v>205</v>
      </c>
      <c r="I1439" s="47">
        <f>'[1]разовые без стом'!K$276</f>
        <v>210</v>
      </c>
      <c r="J1439" s="47">
        <f>'[1]разовые без стом'!O$276</f>
        <v>213</v>
      </c>
      <c r="K1439" s="47">
        <f>'[1]разовые без стом'!V$276</f>
        <v>550</v>
      </c>
      <c r="L1439" s="46">
        <f t="shared" si="405"/>
        <v>334.721632</v>
      </c>
      <c r="M1439" s="46">
        <f>'[1]разовые без стом'!BP$276</f>
        <v>58.249520000000004</v>
      </c>
      <c r="N1439" s="46">
        <f>'[1]разовые без стом'!CL$276</f>
        <v>59.67024</v>
      </c>
      <c r="O1439" s="46">
        <f>'[1]разовые без стом'!DH$276</f>
        <v>60.522672000000007</v>
      </c>
      <c r="P1439" s="46">
        <f>'[1]разовые без стом'!EQ$276</f>
        <v>156.2792</v>
      </c>
      <c r="Q1439" s="20">
        <f t="shared" si="397"/>
        <v>0</v>
      </c>
      <c r="R1439" s="20">
        <f t="shared" si="398"/>
        <v>0</v>
      </c>
    </row>
    <row r="1440" spans="2:18" s="21" customFormat="1" ht="15" customHeight="1" x14ac:dyDescent="0.25">
      <c r="B1440" s="61"/>
      <c r="C1440" s="35" t="s">
        <v>77</v>
      </c>
      <c r="D1440" s="23" t="s">
        <v>33</v>
      </c>
      <c r="E1440" s="64">
        <f>'[1]разовые без стом'!W$277</f>
        <v>936</v>
      </c>
      <c r="F1440" s="46">
        <f>'[1]разовые без стом'!EV$277</f>
        <v>238.83350399999998</v>
      </c>
      <c r="G1440" s="47">
        <f t="shared" si="404"/>
        <v>936</v>
      </c>
      <c r="H1440" s="47">
        <f>'[1]разовые без стом'!G$277</f>
        <v>159</v>
      </c>
      <c r="I1440" s="47">
        <f>'[1]разовые без стом'!K$277</f>
        <v>150</v>
      </c>
      <c r="J1440" s="47">
        <f>'[1]разовые без стом'!O$277</f>
        <v>150</v>
      </c>
      <c r="K1440" s="47">
        <f>'[1]разовые без стом'!V$277</f>
        <v>477</v>
      </c>
      <c r="L1440" s="46">
        <f t="shared" si="405"/>
        <v>238.83350399999995</v>
      </c>
      <c r="M1440" s="46">
        <f>'[1]разовые без стом'!BP$277</f>
        <v>40.571075999999998</v>
      </c>
      <c r="N1440" s="46">
        <f>'[1]разовые без стом'!CL$277</f>
        <v>38.274599999999992</v>
      </c>
      <c r="O1440" s="46">
        <f>'[1]разовые без стом'!DH$277</f>
        <v>38.274599999999992</v>
      </c>
      <c r="P1440" s="46">
        <f>'[1]разовые без стом'!EQ$277</f>
        <v>121.71322799999996</v>
      </c>
      <c r="Q1440" s="20">
        <f t="shared" si="397"/>
        <v>0</v>
      </c>
      <c r="R1440" s="20">
        <f t="shared" si="398"/>
        <v>0</v>
      </c>
    </row>
    <row r="1441" spans="2:18" s="21" customFormat="1" ht="15" customHeight="1" x14ac:dyDescent="0.25">
      <c r="B1441" s="61"/>
      <c r="C1441" s="35" t="s">
        <v>116</v>
      </c>
      <c r="D1441" s="23" t="s">
        <v>33</v>
      </c>
      <c r="E1441" s="64">
        <f>'[1]разовые без стом'!W$278</f>
        <v>264</v>
      </c>
      <c r="F1441" s="46">
        <f>'[1]разовые без стом'!EV$278</f>
        <v>54.508608000000002</v>
      </c>
      <c r="G1441" s="47">
        <f t="shared" si="404"/>
        <v>264</v>
      </c>
      <c r="H1441" s="47">
        <f>'[1]разовые без стом'!G$278</f>
        <v>31</v>
      </c>
      <c r="I1441" s="47">
        <f>'[1]разовые без стом'!K$278</f>
        <v>60</v>
      </c>
      <c r="J1441" s="47">
        <f>'[1]разовые без стом'!O$278</f>
        <v>65</v>
      </c>
      <c r="K1441" s="47">
        <f>'[1]разовые без стом'!V$278</f>
        <v>108</v>
      </c>
      <c r="L1441" s="46">
        <f t="shared" si="405"/>
        <v>54.508608000000009</v>
      </c>
      <c r="M1441" s="46">
        <f>'[1]разовые без стом'!BP$278</f>
        <v>6.4006320000000008</v>
      </c>
      <c r="N1441" s="46">
        <f>'[1]разовые без стом'!CL$278</f>
        <v>12.388320000000004</v>
      </c>
      <c r="O1441" s="46">
        <f>'[1]разовые без стом'!DH$278</f>
        <v>13.420680000000001</v>
      </c>
      <c r="P1441" s="46">
        <f>'[1]разовые без стом'!EQ$278</f>
        <v>22.298976</v>
      </c>
      <c r="Q1441" s="20">
        <f t="shared" si="397"/>
        <v>0</v>
      </c>
      <c r="R1441" s="20">
        <f t="shared" si="398"/>
        <v>0</v>
      </c>
    </row>
    <row r="1442" spans="2:18" s="21" customFormat="1" ht="15" customHeight="1" x14ac:dyDescent="0.25">
      <c r="B1442" s="61"/>
      <c r="C1442" s="35" t="s">
        <v>17</v>
      </c>
      <c r="D1442" s="23" t="s">
        <v>33</v>
      </c>
      <c r="E1442" s="64">
        <f>'[1]разовые без стом'!W$279</f>
        <v>820</v>
      </c>
      <c r="F1442" s="46">
        <f>'[1]разовые без стом'!EV$279</f>
        <v>196.39983999999998</v>
      </c>
      <c r="G1442" s="47">
        <f t="shared" si="404"/>
        <v>820</v>
      </c>
      <c r="H1442" s="47">
        <f>'[1]разовые без стом'!G$279</f>
        <v>229</v>
      </c>
      <c r="I1442" s="47">
        <f>'[1]разовые без стом'!K$279</f>
        <v>167</v>
      </c>
      <c r="J1442" s="47">
        <f>'[1]разовые без стом'!O$279</f>
        <v>180</v>
      </c>
      <c r="K1442" s="47">
        <f>'[1]разовые без стом'!V$279</f>
        <v>244</v>
      </c>
      <c r="L1442" s="46">
        <f t="shared" si="405"/>
        <v>196.39983999999998</v>
      </c>
      <c r="M1442" s="46">
        <f>'[1]разовые без стом'!BP$279</f>
        <v>54.848248000000012</v>
      </c>
      <c r="N1442" s="46">
        <f>'[1]разовые без стом'!CL$279</f>
        <v>39.998504000000004</v>
      </c>
      <c r="O1442" s="46">
        <f>'[1]разовые без стом'!DH$279</f>
        <v>43.112159999999996</v>
      </c>
      <c r="P1442" s="46">
        <f>'[1]разовые без стом'!EQ$279</f>
        <v>58.440928</v>
      </c>
      <c r="Q1442" s="20">
        <f t="shared" si="397"/>
        <v>0</v>
      </c>
      <c r="R1442" s="20">
        <f t="shared" si="398"/>
        <v>0</v>
      </c>
    </row>
    <row r="1443" spans="2:18" s="21" customFormat="1" ht="15" customHeight="1" x14ac:dyDescent="0.25">
      <c r="B1443" s="61"/>
      <c r="C1443" s="35" t="s">
        <v>91</v>
      </c>
      <c r="D1443" s="23" t="s">
        <v>33</v>
      </c>
      <c r="E1443" s="64">
        <f>'[1]разовые без стом'!W$280</f>
        <v>245</v>
      </c>
      <c r="F1443" s="46">
        <f>'[1]разовые без стом'!EV$280</f>
        <v>58.680440000000004</v>
      </c>
      <c r="G1443" s="47">
        <f t="shared" si="404"/>
        <v>245</v>
      </c>
      <c r="H1443" s="47">
        <f>'[1]разовые без стом'!G$280</f>
        <v>0</v>
      </c>
      <c r="I1443" s="47">
        <f>'[1]разовые без стом'!K$280</f>
        <v>60</v>
      </c>
      <c r="J1443" s="47">
        <f>'[1]разовые без стом'!O$280</f>
        <v>39</v>
      </c>
      <c r="K1443" s="47">
        <f>'[1]разовые без стом'!V$280</f>
        <v>146</v>
      </c>
      <c r="L1443" s="46">
        <f t="shared" si="405"/>
        <v>58.680440000000004</v>
      </c>
      <c r="M1443" s="46">
        <f>'[1]разовые без стом'!BP$280</f>
        <v>0</v>
      </c>
      <c r="N1443" s="46">
        <f>'[1]разовые без стом'!CL$280</f>
        <v>14.370719999999999</v>
      </c>
      <c r="O1443" s="46">
        <f>'[1]разовые без стом'!DH$280</f>
        <v>9.3409680000000002</v>
      </c>
      <c r="P1443" s="46">
        <f>'[1]разовые без стом'!EQ$280</f>
        <v>34.968752000000002</v>
      </c>
      <c r="Q1443" s="20">
        <f t="shared" si="397"/>
        <v>0</v>
      </c>
      <c r="R1443" s="20">
        <f t="shared" si="398"/>
        <v>0</v>
      </c>
    </row>
    <row r="1444" spans="2:18" s="21" customFormat="1" ht="15" customHeight="1" x14ac:dyDescent="0.25">
      <c r="B1444" s="61"/>
      <c r="C1444" s="35" t="s">
        <v>55</v>
      </c>
      <c r="D1444" s="23" t="s">
        <v>33</v>
      </c>
      <c r="E1444" s="64">
        <f>'[1]разовые без стом'!W$281</f>
        <v>24</v>
      </c>
      <c r="F1444" s="46">
        <f>'[1]разовые без стом'!EV$281</f>
        <v>5.7482880000000014</v>
      </c>
      <c r="G1444" s="47">
        <f t="shared" si="404"/>
        <v>24</v>
      </c>
      <c r="H1444" s="47">
        <f>'[1]разовые без стом'!G$281</f>
        <v>8</v>
      </c>
      <c r="I1444" s="47">
        <f>'[1]разовые без стом'!K$281</f>
        <v>0</v>
      </c>
      <c r="J1444" s="47">
        <f>'[1]разовые без стом'!O$281</f>
        <v>16</v>
      </c>
      <c r="K1444" s="47">
        <f>'[1]разовые без стом'!V$281</f>
        <v>0</v>
      </c>
      <c r="L1444" s="46">
        <f t="shared" si="405"/>
        <v>5.7482880000000005</v>
      </c>
      <c r="M1444" s="46">
        <f>'[1]разовые без стом'!BP$281</f>
        <v>1.916096</v>
      </c>
      <c r="N1444" s="46">
        <f>'[1]разовые без стом'!CL$281</f>
        <v>0</v>
      </c>
      <c r="O1444" s="46">
        <f>'[1]разовые без стом'!DH$281</f>
        <v>3.832192</v>
      </c>
      <c r="P1444" s="46">
        <f>'[1]разовые без стом'!EQ$281</f>
        <v>0</v>
      </c>
      <c r="Q1444" s="20">
        <f t="shared" si="397"/>
        <v>0</v>
      </c>
      <c r="R1444" s="20">
        <f t="shared" si="398"/>
        <v>0</v>
      </c>
    </row>
    <row r="1445" spans="2:18" s="21" customFormat="1" ht="15" customHeight="1" x14ac:dyDescent="0.25">
      <c r="B1445" s="61"/>
      <c r="C1445" s="37" t="s">
        <v>41</v>
      </c>
      <c r="D1445" s="23" t="s">
        <v>33</v>
      </c>
      <c r="E1445" s="64">
        <f>'[1]разовые без стом'!W$282</f>
        <v>558</v>
      </c>
      <c r="F1445" s="46">
        <f>'[1]разовые без стом'!EV$282</f>
        <v>186.56618399999994</v>
      </c>
      <c r="G1445" s="47">
        <f t="shared" si="404"/>
        <v>558</v>
      </c>
      <c r="H1445" s="47">
        <f>'[1]разовые без стом'!G$282</f>
        <v>25</v>
      </c>
      <c r="I1445" s="47">
        <f>'[1]разовые без стом'!K$282</f>
        <v>60</v>
      </c>
      <c r="J1445" s="47">
        <f>'[1]разовые без стом'!O$282</f>
        <v>62</v>
      </c>
      <c r="K1445" s="47">
        <f>'[1]разовые без стом'!V$282</f>
        <v>411</v>
      </c>
      <c r="L1445" s="46">
        <f t="shared" si="405"/>
        <v>186.56618399999996</v>
      </c>
      <c r="M1445" s="46">
        <f>'[1]разовые без стом'!BP$282</f>
        <v>8.3586999999999989</v>
      </c>
      <c r="N1445" s="46">
        <f>'[1]разовые без стом'!CL$282</f>
        <v>20.060879999999994</v>
      </c>
      <c r="O1445" s="46">
        <f>'[1]разовые без стом'!DH$282</f>
        <v>20.729575999999998</v>
      </c>
      <c r="P1445" s="46">
        <f>'[1]разовые без стом'!EQ$282</f>
        <v>137.41702799999999</v>
      </c>
      <c r="Q1445" s="20">
        <f t="shared" si="397"/>
        <v>0</v>
      </c>
      <c r="R1445" s="20">
        <f t="shared" si="398"/>
        <v>0</v>
      </c>
    </row>
    <row r="1446" spans="2:18" s="21" customFormat="1" ht="15" customHeight="1" x14ac:dyDescent="0.25">
      <c r="B1446" s="61"/>
      <c r="C1446" s="37" t="s">
        <v>35</v>
      </c>
      <c r="D1446" s="23" t="s">
        <v>33</v>
      </c>
      <c r="E1446" s="64">
        <f>'[1]разовые без стом'!W$283</f>
        <v>1399</v>
      </c>
      <c r="F1446" s="46">
        <f>'[1]разовые без стом'!EV$283</f>
        <v>278.19954400000006</v>
      </c>
      <c r="G1446" s="47">
        <f t="shared" si="404"/>
        <v>1399</v>
      </c>
      <c r="H1446" s="47">
        <f>'[1]разовые без стом'!G$283</f>
        <v>94</v>
      </c>
      <c r="I1446" s="47">
        <f>'[1]разовые без стом'!K$283</f>
        <v>270</v>
      </c>
      <c r="J1446" s="47">
        <f>'[1]разовые без стом'!O$283</f>
        <v>270</v>
      </c>
      <c r="K1446" s="47">
        <f>'[1]разовые без стом'!V$283</f>
        <v>765</v>
      </c>
      <c r="L1446" s="46">
        <f t="shared" si="405"/>
        <v>278.19954400000006</v>
      </c>
      <c r="M1446" s="46">
        <f>'[1]разовые без стом'!BP$283</f>
        <v>18.692464000000005</v>
      </c>
      <c r="N1446" s="46">
        <f>'[1]разовые без стом'!CL$283</f>
        <v>53.691120000000012</v>
      </c>
      <c r="O1446" s="46">
        <f>'[1]разовые без стом'!DH$283</f>
        <v>53.691120000000012</v>
      </c>
      <c r="P1446" s="46">
        <f>'[1]разовые без стом'!EQ$283</f>
        <v>152.12484000000003</v>
      </c>
      <c r="Q1446" s="20">
        <f t="shared" si="397"/>
        <v>0</v>
      </c>
      <c r="R1446" s="20">
        <f t="shared" si="398"/>
        <v>0</v>
      </c>
    </row>
    <row r="1447" spans="2:18" s="21" customFormat="1" ht="15" customHeight="1" x14ac:dyDescent="0.25">
      <c r="B1447" s="61"/>
      <c r="C1447" s="35" t="s">
        <v>24</v>
      </c>
      <c r="D1447" s="23" t="s">
        <v>33</v>
      </c>
      <c r="E1447" s="64">
        <f>'[1]разовые без стом'!W$284</f>
        <v>1705</v>
      </c>
      <c r="F1447" s="46">
        <f>'[1]разовые без стом'!EV$284</f>
        <v>290.64112</v>
      </c>
      <c r="G1447" s="47">
        <f t="shared" si="404"/>
        <v>1705</v>
      </c>
      <c r="H1447" s="47">
        <f>'[1]разовые без стом'!G$284</f>
        <v>243</v>
      </c>
      <c r="I1447" s="47">
        <f>'[1]разовые без стом'!K$284</f>
        <v>390</v>
      </c>
      <c r="J1447" s="47">
        <f>'[1]разовые без стом'!O$284</f>
        <v>411</v>
      </c>
      <c r="K1447" s="47">
        <f>'[1]разовые без стом'!V$284</f>
        <v>661</v>
      </c>
      <c r="L1447" s="46">
        <f t="shared" si="405"/>
        <v>290.64112000000006</v>
      </c>
      <c r="M1447" s="46">
        <f>'[1]разовые без стом'!BP$284</f>
        <v>41.422752000000003</v>
      </c>
      <c r="N1447" s="46">
        <f>'[1]разовые без стом'!CL$284</f>
        <v>66.48096000000001</v>
      </c>
      <c r="O1447" s="46">
        <f>'[1]разовые без стом'!DH$284</f>
        <v>70.060704000000001</v>
      </c>
      <c r="P1447" s="46">
        <f>'[1]разовые без стом'!EQ$284</f>
        <v>112.67670400000002</v>
      </c>
      <c r="Q1447" s="20">
        <f t="shared" si="397"/>
        <v>0</v>
      </c>
      <c r="R1447" s="20">
        <f t="shared" si="398"/>
        <v>0</v>
      </c>
    </row>
    <row r="1448" spans="2:18" s="21" customFormat="1" ht="15" customHeight="1" x14ac:dyDescent="0.25">
      <c r="B1448" s="61"/>
      <c r="C1448" s="35" t="s">
        <v>92</v>
      </c>
      <c r="D1448" s="23" t="s">
        <v>33</v>
      </c>
      <c r="E1448" s="64">
        <f>'[1]разовые без стом'!W$285</f>
        <v>261</v>
      </c>
      <c r="F1448" s="46">
        <f>'[1]разовые без стом'!EV$285</f>
        <v>51.901416000000005</v>
      </c>
      <c r="G1448" s="47">
        <f t="shared" si="404"/>
        <v>261</v>
      </c>
      <c r="H1448" s="47">
        <f>'[1]разовые без стом'!G$285</f>
        <v>23</v>
      </c>
      <c r="I1448" s="47">
        <f>'[1]разовые без стом'!K$285</f>
        <v>21</v>
      </c>
      <c r="J1448" s="47">
        <f>'[1]разовые без стом'!O$285</f>
        <v>19</v>
      </c>
      <c r="K1448" s="47">
        <f>'[1]разовые без стом'!V$285</f>
        <v>198</v>
      </c>
      <c r="L1448" s="46">
        <f t="shared" si="405"/>
        <v>51.901416000000012</v>
      </c>
      <c r="M1448" s="46">
        <f>'[1]разовые без стом'!BP$285</f>
        <v>4.5736880000000006</v>
      </c>
      <c r="N1448" s="46">
        <f>'[1]разовые без стом'!CL$285</f>
        <v>4.1759760000000004</v>
      </c>
      <c r="O1448" s="46">
        <f>'[1]разовые без стом'!DH$285</f>
        <v>3.7782640000000001</v>
      </c>
      <c r="P1448" s="46">
        <f>'[1]разовые без стом'!EQ$285</f>
        <v>39.373488000000009</v>
      </c>
      <c r="Q1448" s="20">
        <f t="shared" si="397"/>
        <v>0</v>
      </c>
      <c r="R1448" s="20">
        <f t="shared" si="398"/>
        <v>0</v>
      </c>
    </row>
    <row r="1449" spans="2:18" s="21" customFormat="1" ht="15" customHeight="1" x14ac:dyDescent="0.25">
      <c r="B1449" s="61"/>
      <c r="C1449" s="35" t="s">
        <v>96</v>
      </c>
      <c r="D1449" s="23" t="s">
        <v>33</v>
      </c>
      <c r="E1449" s="64">
        <f>'[1]разовые без стом'!W$286</f>
        <v>405</v>
      </c>
      <c r="F1449" s="46">
        <f>'[1]разовые без стом'!EV$286</f>
        <v>97.00236000000001</v>
      </c>
      <c r="G1449" s="47">
        <f t="shared" si="404"/>
        <v>405</v>
      </c>
      <c r="H1449" s="47">
        <f>'[1]разовые без стом'!G$286</f>
        <v>38</v>
      </c>
      <c r="I1449" s="47">
        <f>'[1]разовые без стом'!K$286</f>
        <v>90</v>
      </c>
      <c r="J1449" s="47">
        <f>'[1]разовые без стом'!O$286</f>
        <v>106</v>
      </c>
      <c r="K1449" s="47">
        <f>'[1]разовые без стом'!V$286</f>
        <v>171</v>
      </c>
      <c r="L1449" s="46">
        <f t="shared" si="405"/>
        <v>97.002359999999996</v>
      </c>
      <c r="M1449" s="46">
        <f>'[1]разовые без стом'!BP$286</f>
        <v>9.1014559999999989</v>
      </c>
      <c r="N1449" s="46">
        <f>'[1]разовые без стом'!CL$286</f>
        <v>21.556079999999998</v>
      </c>
      <c r="O1449" s="46">
        <f>'[1]разовые без стом'!DH$286</f>
        <v>25.388272000000001</v>
      </c>
      <c r="P1449" s="46">
        <f>'[1]разовые без стом'!EQ$286</f>
        <v>40.956552000000002</v>
      </c>
      <c r="Q1449" s="20">
        <f t="shared" si="397"/>
        <v>0</v>
      </c>
      <c r="R1449" s="20">
        <f t="shared" si="398"/>
        <v>0</v>
      </c>
    </row>
    <row r="1450" spans="2:18" s="21" customFormat="1" ht="15" customHeight="1" x14ac:dyDescent="0.25">
      <c r="B1450" s="61"/>
      <c r="C1450" s="35" t="s">
        <v>18</v>
      </c>
      <c r="D1450" s="23" t="s">
        <v>33</v>
      </c>
      <c r="E1450" s="64">
        <f>'[1]разовые без стом'!W$287</f>
        <v>422</v>
      </c>
      <c r="F1450" s="46">
        <f>'[1]разовые без стом'!EV$287</f>
        <v>151.74107200000003</v>
      </c>
      <c r="G1450" s="47">
        <f t="shared" si="404"/>
        <v>422</v>
      </c>
      <c r="H1450" s="47">
        <f>'[1]разовые без стом'!G$287</f>
        <v>50</v>
      </c>
      <c r="I1450" s="47">
        <f>'[1]разовые без стом'!K$287</f>
        <v>74</v>
      </c>
      <c r="J1450" s="47">
        <f>'[1]разовые без стом'!O$287</f>
        <v>90</v>
      </c>
      <c r="K1450" s="47">
        <f>'[1]разовые без стом'!V$287</f>
        <v>208</v>
      </c>
      <c r="L1450" s="46">
        <f t="shared" si="405"/>
        <v>151.74107200000003</v>
      </c>
      <c r="M1450" s="46">
        <f>'[1]разовые без стом'!BP$287</f>
        <v>17.9788</v>
      </c>
      <c r="N1450" s="46">
        <f>'[1]разовые без стом'!CL$287</f>
        <v>26.608623999999999</v>
      </c>
      <c r="O1450" s="46">
        <f>'[1]разовые без стом'!DH$287</f>
        <v>32.361840000000001</v>
      </c>
      <c r="P1450" s="46">
        <f>'[1]разовые без стом'!EQ$287</f>
        <v>74.791808000000017</v>
      </c>
      <c r="Q1450" s="20">
        <f t="shared" si="397"/>
        <v>0</v>
      </c>
      <c r="R1450" s="20">
        <f t="shared" si="398"/>
        <v>0</v>
      </c>
    </row>
    <row r="1451" spans="2:18" s="21" customFormat="1" ht="15" customHeight="1" x14ac:dyDescent="0.25">
      <c r="B1451" s="61"/>
      <c r="C1451" s="37" t="s">
        <v>89</v>
      </c>
      <c r="D1451" s="23" t="s">
        <v>33</v>
      </c>
      <c r="E1451" s="64">
        <f>'[1]разовые без стом'!W$288</f>
        <v>29</v>
      </c>
      <c r="F1451" s="46">
        <f>'[1]разовые без стом'!EV$288</f>
        <v>7.9088799999999981</v>
      </c>
      <c r="G1451" s="47">
        <f t="shared" si="404"/>
        <v>29</v>
      </c>
      <c r="H1451" s="47">
        <f>'[1]разовые без стом'!G$288</f>
        <v>14</v>
      </c>
      <c r="I1451" s="47">
        <f>'[1]разовые без стом'!K$288</f>
        <v>9</v>
      </c>
      <c r="J1451" s="47">
        <f>'[1]разовые без стом'!O$288</f>
        <v>6</v>
      </c>
      <c r="K1451" s="47">
        <f>'[1]разовые без стом'!V$288</f>
        <v>0</v>
      </c>
      <c r="L1451" s="46">
        <f t="shared" si="405"/>
        <v>7.9088799999999981</v>
      </c>
      <c r="M1451" s="46">
        <f>'[1]разовые без стом'!BP$288</f>
        <v>3.8180799999999993</v>
      </c>
      <c r="N1451" s="46">
        <f>'[1]разовые без стом'!CL$288</f>
        <v>2.4544799999999993</v>
      </c>
      <c r="O1451" s="46">
        <f>'[1]разовые без стом'!DH$288</f>
        <v>1.6363199999999996</v>
      </c>
      <c r="P1451" s="46">
        <f>'[1]разовые без стом'!EQ$288</f>
        <v>0</v>
      </c>
      <c r="Q1451" s="20">
        <f t="shared" si="397"/>
        <v>0</v>
      </c>
      <c r="R1451" s="20">
        <f t="shared" si="398"/>
        <v>0</v>
      </c>
    </row>
    <row r="1452" spans="2:18" s="21" customFormat="1" ht="15" customHeight="1" x14ac:dyDescent="0.25">
      <c r="B1452" s="61"/>
      <c r="C1452" s="35" t="s">
        <v>56</v>
      </c>
      <c r="D1452" s="23" t="s">
        <v>33</v>
      </c>
      <c r="E1452" s="64">
        <f>'[1]разовые без стом'!W$289</f>
        <v>701</v>
      </c>
      <c r="F1452" s="46">
        <f>'[1]разовые без стом'!EV$289</f>
        <v>167.89791200000002</v>
      </c>
      <c r="G1452" s="47">
        <f t="shared" si="404"/>
        <v>701</v>
      </c>
      <c r="H1452" s="47">
        <f>'[1]разовые без стом'!G$289</f>
        <v>61</v>
      </c>
      <c r="I1452" s="47">
        <f>'[1]разовые без стом'!K$289</f>
        <v>69</v>
      </c>
      <c r="J1452" s="47">
        <f>'[1]разовые без стом'!O$289</f>
        <v>76</v>
      </c>
      <c r="K1452" s="47">
        <f>'[1]разовые без стом'!V$289</f>
        <v>495</v>
      </c>
      <c r="L1452" s="46">
        <f t="shared" si="405"/>
        <v>167.89791200000002</v>
      </c>
      <c r="M1452" s="46">
        <f>'[1]разовые без стом'!BP$289</f>
        <v>14.610232</v>
      </c>
      <c r="N1452" s="46">
        <f>'[1]разовые без стом'!CL$289</f>
        <v>16.526327999999999</v>
      </c>
      <c r="O1452" s="46">
        <f>'[1]разовые без стом'!DH$289</f>
        <v>18.202912000000005</v>
      </c>
      <c r="P1452" s="46">
        <f>'[1]разовые без стом'!EQ$289</f>
        <v>118.55844000000002</v>
      </c>
      <c r="Q1452" s="20">
        <f t="shared" si="397"/>
        <v>0</v>
      </c>
      <c r="R1452" s="20">
        <f t="shared" si="398"/>
        <v>0</v>
      </c>
    </row>
    <row r="1453" spans="2:18" s="21" customFormat="1" ht="15" customHeight="1" x14ac:dyDescent="0.25">
      <c r="B1453" s="61"/>
      <c r="C1453" s="28" t="s">
        <v>42</v>
      </c>
      <c r="D1453" s="29" t="s">
        <v>33</v>
      </c>
      <c r="E1453" s="62">
        <f>SUM(E1454:E1470)</f>
        <v>24619</v>
      </c>
      <c r="F1453" s="62">
        <f t="shared" ref="F1453:P1453" si="406">SUM(F1454:F1470)</f>
        <v>3484.9680360000002</v>
      </c>
      <c r="G1453" s="62">
        <f t="shared" si="406"/>
        <v>24619</v>
      </c>
      <c r="H1453" s="62">
        <f t="shared" si="406"/>
        <v>5653</v>
      </c>
      <c r="I1453" s="62">
        <f t="shared" si="406"/>
        <v>6108</v>
      </c>
      <c r="J1453" s="62">
        <f t="shared" si="406"/>
        <v>6130</v>
      </c>
      <c r="K1453" s="62">
        <f t="shared" si="406"/>
        <v>6728</v>
      </c>
      <c r="L1453" s="62">
        <f t="shared" si="406"/>
        <v>3484.9680360000002</v>
      </c>
      <c r="M1453" s="62">
        <f t="shared" si="406"/>
        <v>790.04847599999994</v>
      </c>
      <c r="N1453" s="62">
        <f t="shared" si="406"/>
        <v>833.90956800000004</v>
      </c>
      <c r="O1453" s="62">
        <f t="shared" si="406"/>
        <v>838.56531600000005</v>
      </c>
      <c r="P1453" s="62">
        <f t="shared" si="406"/>
        <v>1022.4446760000002</v>
      </c>
      <c r="Q1453" s="20">
        <f t="shared" si="397"/>
        <v>0</v>
      </c>
      <c r="R1453" s="20">
        <f t="shared" si="398"/>
        <v>0</v>
      </c>
    </row>
    <row r="1454" spans="2:18" s="21" customFormat="1" ht="15" customHeight="1" x14ac:dyDescent="0.25">
      <c r="B1454" s="61"/>
      <c r="C1454" s="35" t="s">
        <v>114</v>
      </c>
      <c r="D1454" s="23" t="s">
        <v>33</v>
      </c>
      <c r="E1454" s="64">
        <f>[1]иные!W$230</f>
        <v>608</v>
      </c>
      <c r="F1454" s="46">
        <f>[1]иные!EK$230</f>
        <v>71.063040000000001</v>
      </c>
      <c r="G1454" s="47">
        <f>SUM(H1454:K1454)</f>
        <v>608</v>
      </c>
      <c r="H1454" s="47">
        <f>[1]иные!G$230</f>
        <v>82</v>
      </c>
      <c r="I1454" s="47">
        <f>[1]иные!K$230</f>
        <v>90</v>
      </c>
      <c r="J1454" s="47">
        <f>[1]иные!O$230</f>
        <v>116</v>
      </c>
      <c r="K1454" s="47">
        <f>[1]иные!V$230</f>
        <v>320</v>
      </c>
      <c r="L1454" s="46">
        <f>SUM(M1454:P1454)</f>
        <v>71.063040000000001</v>
      </c>
      <c r="M1454" s="46">
        <f>[1]иные!BI$230</f>
        <v>9.5841599999999989</v>
      </c>
      <c r="N1454" s="46">
        <f>[1]иные!CC$230</f>
        <v>10.519199999999998</v>
      </c>
      <c r="O1454" s="46">
        <f>[1]иные!CW$230</f>
        <v>13.55808</v>
      </c>
      <c r="P1454" s="46">
        <f>[1]иные!EF$230</f>
        <v>37.401599999999995</v>
      </c>
      <c r="Q1454" s="20">
        <f t="shared" si="397"/>
        <v>0</v>
      </c>
      <c r="R1454" s="20">
        <f t="shared" si="398"/>
        <v>0</v>
      </c>
    </row>
    <row r="1455" spans="2:18" s="21" customFormat="1" ht="15" customHeight="1" x14ac:dyDescent="0.25">
      <c r="B1455" s="61"/>
      <c r="C1455" s="35" t="s">
        <v>15</v>
      </c>
      <c r="D1455" s="23" t="s">
        <v>33</v>
      </c>
      <c r="E1455" s="64">
        <f>[1]иные!W$231</f>
        <v>16396</v>
      </c>
      <c r="F1455" s="46">
        <f>[1]иные!EK$231</f>
        <v>2538.1008000000006</v>
      </c>
      <c r="G1455" s="47">
        <f t="shared" ref="G1455:G1470" si="407">SUM(H1455:K1455)</f>
        <v>16396</v>
      </c>
      <c r="H1455" s="47">
        <f>[1]иные!G$231</f>
        <v>3981</v>
      </c>
      <c r="I1455" s="47">
        <f>[1]иные!K$231</f>
        <v>3981</v>
      </c>
      <c r="J1455" s="47">
        <f>[1]иные!O$231</f>
        <v>3981</v>
      </c>
      <c r="K1455" s="47">
        <f>[1]иные!V$231</f>
        <v>4453</v>
      </c>
      <c r="L1455" s="46">
        <f t="shared" ref="L1455:L1469" si="408">SUM(M1455:P1455)</f>
        <v>2538.1008000000002</v>
      </c>
      <c r="M1455" s="46">
        <f>[1]иные!BI$231</f>
        <v>616.25880000000006</v>
      </c>
      <c r="N1455" s="46">
        <f>[1]иные!CC$231</f>
        <v>616.25880000000006</v>
      </c>
      <c r="O1455" s="46">
        <f>[1]иные!CW$231</f>
        <v>616.25880000000006</v>
      </c>
      <c r="P1455" s="46">
        <f>[1]иные!EF$231</f>
        <v>689.3244000000002</v>
      </c>
      <c r="Q1455" s="20">
        <f t="shared" si="397"/>
        <v>0</v>
      </c>
      <c r="R1455" s="20">
        <f t="shared" si="398"/>
        <v>0</v>
      </c>
    </row>
    <row r="1456" spans="2:18" s="21" customFormat="1" ht="15" customHeight="1" x14ac:dyDescent="0.25">
      <c r="B1456" s="61"/>
      <c r="C1456" s="35" t="s">
        <v>115</v>
      </c>
      <c r="D1456" s="23" t="s">
        <v>33</v>
      </c>
      <c r="E1456" s="64">
        <f>[1]иные!W$232</f>
        <v>680</v>
      </c>
      <c r="F1456" s="46">
        <f>[1]иные!EK$232</f>
        <v>143.59968000000001</v>
      </c>
      <c r="G1456" s="47">
        <f t="shared" si="407"/>
        <v>680</v>
      </c>
      <c r="H1456" s="47">
        <f>[1]иные!G$232</f>
        <v>77</v>
      </c>
      <c r="I1456" s="47">
        <f>[1]иные!K$232</f>
        <v>60</v>
      </c>
      <c r="J1456" s="47">
        <f>[1]иные!O$232</f>
        <v>41</v>
      </c>
      <c r="K1456" s="47">
        <f>[1]иные!V$232</f>
        <v>502</v>
      </c>
      <c r="L1456" s="46">
        <f t="shared" si="408"/>
        <v>143.59968000000003</v>
      </c>
      <c r="M1456" s="46">
        <f>[1]иные!BI$232</f>
        <v>16.260552000000001</v>
      </c>
      <c r="N1456" s="46">
        <f>[1]иные!CC$232</f>
        <v>12.670560000000004</v>
      </c>
      <c r="O1456" s="46">
        <f>[1]иные!CW$232</f>
        <v>8.6582160000000012</v>
      </c>
      <c r="P1456" s="46">
        <f>[1]иные!EF$232</f>
        <v>106.01035200000001</v>
      </c>
      <c r="Q1456" s="20">
        <f t="shared" si="397"/>
        <v>0</v>
      </c>
      <c r="R1456" s="20">
        <f t="shared" si="398"/>
        <v>0</v>
      </c>
    </row>
    <row r="1457" spans="2:18" s="21" customFormat="1" ht="15" customHeight="1" x14ac:dyDescent="0.25">
      <c r="B1457" s="61"/>
      <c r="C1457" s="35" t="s">
        <v>97</v>
      </c>
      <c r="D1457" s="23" t="s">
        <v>33</v>
      </c>
      <c r="E1457" s="64">
        <f>[1]иные!W$233</f>
        <v>2</v>
      </c>
      <c r="F1457" s="46">
        <f>[1]иные!EK$233</f>
        <v>0.38894399999999996</v>
      </c>
      <c r="G1457" s="47">
        <f t="shared" si="407"/>
        <v>2</v>
      </c>
      <c r="H1457" s="47">
        <f>[1]иные!G$233</f>
        <v>0</v>
      </c>
      <c r="I1457" s="47">
        <f>[1]иные!K$233</f>
        <v>0</v>
      </c>
      <c r="J1457" s="47">
        <f>[1]иные!O$233</f>
        <v>2</v>
      </c>
      <c r="K1457" s="47">
        <f>[1]иные!V$233</f>
        <v>0</v>
      </c>
      <c r="L1457" s="46">
        <f t="shared" si="408"/>
        <v>0.38894399999999996</v>
      </c>
      <c r="M1457" s="46">
        <f>[1]иные!BI$233</f>
        <v>0</v>
      </c>
      <c r="N1457" s="46">
        <f>[1]иные!CC$233</f>
        <v>0</v>
      </c>
      <c r="O1457" s="46">
        <f>[1]иные!CW$233</f>
        <v>0.38894399999999996</v>
      </c>
      <c r="P1457" s="46">
        <f>[1]иные!EF$233</f>
        <v>0</v>
      </c>
      <c r="Q1457" s="20">
        <f t="shared" si="397"/>
        <v>0</v>
      </c>
      <c r="R1457" s="20">
        <f t="shared" si="398"/>
        <v>0</v>
      </c>
    </row>
    <row r="1458" spans="2:18" s="21" customFormat="1" ht="15" customHeight="1" x14ac:dyDescent="0.25">
      <c r="B1458" s="61"/>
      <c r="C1458" s="35" t="s">
        <v>23</v>
      </c>
      <c r="D1458" s="23" t="s">
        <v>33</v>
      </c>
      <c r="E1458" s="64">
        <f>[1]иные!W$234</f>
        <v>987</v>
      </c>
      <c r="F1458" s="46">
        <f>[1]иные!EK$234</f>
        <v>120.19291200000001</v>
      </c>
      <c r="G1458" s="47">
        <f t="shared" si="407"/>
        <v>987</v>
      </c>
      <c r="H1458" s="47">
        <f>[1]иные!G$234</f>
        <v>255</v>
      </c>
      <c r="I1458" s="47">
        <f>[1]иные!K$234</f>
        <v>330</v>
      </c>
      <c r="J1458" s="47">
        <f>[1]иные!O$234</f>
        <v>327</v>
      </c>
      <c r="K1458" s="47">
        <f>[1]иные!V$234</f>
        <v>75</v>
      </c>
      <c r="L1458" s="46">
        <f t="shared" si="408"/>
        <v>120.19291199999999</v>
      </c>
      <c r="M1458" s="46">
        <f>[1]иные!BI$234</f>
        <v>31.052880000000002</v>
      </c>
      <c r="N1458" s="46">
        <f>[1]иные!CC$234</f>
        <v>40.186079999999997</v>
      </c>
      <c r="O1458" s="46">
        <f>[1]иные!CW$234</f>
        <v>39.820751999999999</v>
      </c>
      <c r="P1458" s="46">
        <f>[1]иные!EF$234</f>
        <v>9.1331999999999987</v>
      </c>
      <c r="Q1458" s="20">
        <f t="shared" si="397"/>
        <v>0</v>
      </c>
      <c r="R1458" s="20">
        <f t="shared" si="398"/>
        <v>0</v>
      </c>
    </row>
    <row r="1459" spans="2:18" s="21" customFormat="1" ht="15" customHeight="1" x14ac:dyDescent="0.25">
      <c r="B1459" s="61"/>
      <c r="C1459" s="35" t="s">
        <v>77</v>
      </c>
      <c r="D1459" s="23" t="s">
        <v>33</v>
      </c>
      <c r="E1459" s="64">
        <f>[1]иные!W$235</f>
        <v>1165</v>
      </c>
      <c r="F1459" s="46">
        <f>[1]иные!EK$235</f>
        <v>127.39974000000001</v>
      </c>
      <c r="G1459" s="47">
        <f t="shared" si="407"/>
        <v>1165</v>
      </c>
      <c r="H1459" s="47">
        <f>[1]иные!G$235</f>
        <v>319</v>
      </c>
      <c r="I1459" s="47">
        <f>[1]иные!K$235</f>
        <v>390</v>
      </c>
      <c r="J1459" s="47">
        <f>[1]иные!O$235</f>
        <v>456</v>
      </c>
      <c r="K1459" s="47">
        <f>[1]иные!V$235</f>
        <v>0</v>
      </c>
      <c r="L1459" s="46">
        <f t="shared" si="408"/>
        <v>127.39973999999998</v>
      </c>
      <c r="M1459" s="46">
        <f>[1]иные!BI$235</f>
        <v>34.884563999999997</v>
      </c>
      <c r="N1459" s="46">
        <f>[1]иные!CC$235</f>
        <v>42.648839999999993</v>
      </c>
      <c r="O1459" s="46">
        <f>[1]иные!CW$235</f>
        <v>49.866335999999997</v>
      </c>
      <c r="P1459" s="46">
        <f>[1]иные!EF$235</f>
        <v>0</v>
      </c>
      <c r="Q1459" s="20">
        <f t="shared" si="397"/>
        <v>0</v>
      </c>
      <c r="R1459" s="20">
        <f t="shared" si="398"/>
        <v>0</v>
      </c>
    </row>
    <row r="1460" spans="2:18" s="21" customFormat="1" ht="15" customHeight="1" x14ac:dyDescent="0.25">
      <c r="B1460" s="61"/>
      <c r="C1460" s="35" t="s">
        <v>116</v>
      </c>
      <c r="D1460" s="23" t="s">
        <v>33</v>
      </c>
      <c r="E1460" s="64">
        <f>[1]иные!W$236</f>
        <v>705</v>
      </c>
      <c r="F1460" s="46">
        <f>[1]иные!EK$236</f>
        <v>62.384040000000013</v>
      </c>
      <c r="G1460" s="47">
        <f t="shared" si="407"/>
        <v>705</v>
      </c>
      <c r="H1460" s="47">
        <f>[1]иные!G$236</f>
        <v>112</v>
      </c>
      <c r="I1460" s="47">
        <f>[1]иные!K$236</f>
        <v>120</v>
      </c>
      <c r="J1460" s="47">
        <f>[1]иные!O$236</f>
        <v>130</v>
      </c>
      <c r="K1460" s="47">
        <f>[1]иные!V$236</f>
        <v>343</v>
      </c>
      <c r="L1460" s="46">
        <f t="shared" si="408"/>
        <v>62.384040000000006</v>
      </c>
      <c r="M1460" s="46">
        <f>[1]иные!BI$236</f>
        <v>9.9106560000000012</v>
      </c>
      <c r="N1460" s="46">
        <f>[1]иные!CC$236</f>
        <v>10.618560000000002</v>
      </c>
      <c r="O1460" s="46">
        <f>[1]иные!CW$236</f>
        <v>11.503440000000001</v>
      </c>
      <c r="P1460" s="46">
        <f>[1]иные!EF$236</f>
        <v>30.351384000000003</v>
      </c>
      <c r="Q1460" s="20">
        <f t="shared" si="397"/>
        <v>0</v>
      </c>
      <c r="R1460" s="20">
        <f t="shared" si="398"/>
        <v>0</v>
      </c>
    </row>
    <row r="1461" spans="2:18" s="21" customFormat="1" ht="15" customHeight="1" x14ac:dyDescent="0.25">
      <c r="B1461" s="61"/>
      <c r="C1461" s="35" t="s">
        <v>17</v>
      </c>
      <c r="D1461" s="23" t="s">
        <v>33</v>
      </c>
      <c r="E1461" s="64">
        <f>[1]иные!W$237</f>
        <v>1204</v>
      </c>
      <c r="F1461" s="46">
        <f>[1]иные!EK$237</f>
        <v>123.58819200000003</v>
      </c>
      <c r="G1461" s="47">
        <f t="shared" si="407"/>
        <v>1204</v>
      </c>
      <c r="H1461" s="47">
        <f>[1]иные!G$237</f>
        <v>296</v>
      </c>
      <c r="I1461" s="47">
        <f>[1]иные!K$237</f>
        <v>450</v>
      </c>
      <c r="J1461" s="47">
        <f>[1]иные!O$237</f>
        <v>458</v>
      </c>
      <c r="K1461" s="47">
        <f>[1]иные!V$237</f>
        <v>0</v>
      </c>
      <c r="L1461" s="46">
        <f t="shared" si="408"/>
        <v>123.58819200000002</v>
      </c>
      <c r="M1461" s="46">
        <f>[1]иные!BI$237</f>
        <v>30.383808000000005</v>
      </c>
      <c r="N1461" s="46">
        <f>[1]иные!CC$237</f>
        <v>46.191600000000008</v>
      </c>
      <c r="O1461" s="46">
        <f>[1]иные!CW$237</f>
        <v>47.012784000000011</v>
      </c>
      <c r="P1461" s="46">
        <f>[1]иные!EF$237</f>
        <v>0</v>
      </c>
      <c r="Q1461" s="20">
        <f t="shared" si="397"/>
        <v>0</v>
      </c>
      <c r="R1461" s="20">
        <f t="shared" si="398"/>
        <v>0</v>
      </c>
    </row>
    <row r="1462" spans="2:18" s="21" customFormat="1" ht="30" x14ac:dyDescent="0.25">
      <c r="B1462" s="61"/>
      <c r="C1462" s="35" t="s">
        <v>91</v>
      </c>
      <c r="D1462" s="23" t="s">
        <v>33</v>
      </c>
      <c r="E1462" s="64">
        <f>[1]иные!W$238</f>
        <v>0</v>
      </c>
      <c r="F1462" s="46">
        <f>[1]иные!EK$238</f>
        <v>0</v>
      </c>
      <c r="G1462" s="47">
        <f t="shared" si="407"/>
        <v>0</v>
      </c>
      <c r="H1462" s="47">
        <f>[1]иные!G$238</f>
        <v>0</v>
      </c>
      <c r="I1462" s="47">
        <f>[1]иные!K$238</f>
        <v>0</v>
      </c>
      <c r="J1462" s="47">
        <f>[1]иные!O$238</f>
        <v>0</v>
      </c>
      <c r="K1462" s="47">
        <f>[1]иные!V$238</f>
        <v>0</v>
      </c>
      <c r="L1462" s="46">
        <f t="shared" si="408"/>
        <v>0</v>
      </c>
      <c r="M1462" s="46">
        <f>[1]иные!BI$238</f>
        <v>0</v>
      </c>
      <c r="N1462" s="46">
        <f>[1]иные!CC$238</f>
        <v>0</v>
      </c>
      <c r="O1462" s="46">
        <f>[1]иные!CW$238</f>
        <v>0</v>
      </c>
      <c r="P1462" s="46">
        <f>[1]иные!EF$238</f>
        <v>0</v>
      </c>
      <c r="Q1462" s="20">
        <f t="shared" si="397"/>
        <v>0</v>
      </c>
      <c r="R1462" s="20">
        <f t="shared" si="398"/>
        <v>0</v>
      </c>
    </row>
    <row r="1463" spans="2:18" s="21" customFormat="1" ht="15" customHeight="1" x14ac:dyDescent="0.25">
      <c r="B1463" s="61"/>
      <c r="C1463" s="35" t="s">
        <v>55</v>
      </c>
      <c r="D1463" s="23" t="s">
        <v>33</v>
      </c>
      <c r="E1463" s="64">
        <f>[1]иные!W$239</f>
        <v>4</v>
      </c>
      <c r="F1463" s="46">
        <f>[1]иные!EK$239</f>
        <v>0.41059200000000001</v>
      </c>
      <c r="G1463" s="47">
        <f t="shared" si="407"/>
        <v>4</v>
      </c>
      <c r="H1463" s="47">
        <f>[1]иные!G$239</f>
        <v>0</v>
      </c>
      <c r="I1463" s="47">
        <f>[1]иные!K$239</f>
        <v>0</v>
      </c>
      <c r="J1463" s="47">
        <f>[1]иные!O$239</f>
        <v>4</v>
      </c>
      <c r="K1463" s="47">
        <f>[1]иные!V$239</f>
        <v>0</v>
      </c>
      <c r="L1463" s="46">
        <f t="shared" si="408"/>
        <v>0.41059200000000001</v>
      </c>
      <c r="M1463" s="46">
        <f>[1]иные!BI$239</f>
        <v>0</v>
      </c>
      <c r="N1463" s="46">
        <f>[1]иные!CC$239</f>
        <v>0</v>
      </c>
      <c r="O1463" s="46">
        <f>[1]иные!CW$239</f>
        <v>0.41059200000000001</v>
      </c>
      <c r="P1463" s="46">
        <f>[1]иные!EF$239</f>
        <v>0</v>
      </c>
      <c r="Q1463" s="20">
        <f t="shared" si="397"/>
        <v>0</v>
      </c>
      <c r="R1463" s="20">
        <f t="shared" si="398"/>
        <v>0</v>
      </c>
    </row>
    <row r="1464" spans="2:18" s="21" customFormat="1" ht="15" customHeight="1" x14ac:dyDescent="0.25">
      <c r="B1464" s="61"/>
      <c r="C1464" s="35" t="s">
        <v>21</v>
      </c>
      <c r="D1464" s="23" t="s">
        <v>33</v>
      </c>
      <c r="E1464" s="64">
        <f>[1]иные!W$240</f>
        <v>846</v>
      </c>
      <c r="F1464" s="46">
        <f>[1]иные!EK$240</f>
        <v>121.22503200000001</v>
      </c>
      <c r="G1464" s="47">
        <f t="shared" si="407"/>
        <v>846</v>
      </c>
      <c r="H1464" s="47">
        <f>[1]иные!G$240</f>
        <v>0</v>
      </c>
      <c r="I1464" s="47">
        <f>[1]иные!K$240</f>
        <v>0</v>
      </c>
      <c r="J1464" s="47">
        <f>[1]иные!O$240</f>
        <v>1</v>
      </c>
      <c r="K1464" s="47">
        <f>[1]иные!V$240</f>
        <v>845</v>
      </c>
      <c r="L1464" s="46">
        <f t="shared" si="408"/>
        <v>121.225032</v>
      </c>
      <c r="M1464" s="46">
        <f>[1]иные!BI$240</f>
        <v>0</v>
      </c>
      <c r="N1464" s="46">
        <f>[1]иные!CC$240</f>
        <v>0</v>
      </c>
      <c r="O1464" s="46">
        <f>[1]иные!CW$240</f>
        <v>0.143292</v>
      </c>
      <c r="P1464" s="46">
        <f>[1]иные!EF$240</f>
        <v>121.08174</v>
      </c>
      <c r="Q1464" s="20">
        <f t="shared" si="397"/>
        <v>0</v>
      </c>
      <c r="R1464" s="20">
        <f t="shared" si="398"/>
        <v>0</v>
      </c>
    </row>
    <row r="1465" spans="2:18" s="21" customFormat="1" ht="15" customHeight="1" x14ac:dyDescent="0.25">
      <c r="B1465" s="61"/>
      <c r="C1465" s="35" t="s">
        <v>25</v>
      </c>
      <c r="D1465" s="23" t="s">
        <v>33</v>
      </c>
      <c r="E1465" s="64">
        <f>[1]иные!W$241</f>
        <v>759</v>
      </c>
      <c r="F1465" s="46">
        <f>[1]иные!EK$241</f>
        <v>64.685016000000005</v>
      </c>
      <c r="G1465" s="47">
        <f t="shared" si="407"/>
        <v>759</v>
      </c>
      <c r="H1465" s="47">
        <f>[1]иные!G$241</f>
        <v>240</v>
      </c>
      <c r="I1465" s="47">
        <f>[1]иные!K$241</f>
        <v>247</v>
      </c>
      <c r="J1465" s="47">
        <f>[1]иные!O$241</f>
        <v>270</v>
      </c>
      <c r="K1465" s="47">
        <f>[1]иные!V$241</f>
        <v>2</v>
      </c>
      <c r="L1465" s="46">
        <f t="shared" si="408"/>
        <v>64.68501599999999</v>
      </c>
      <c r="M1465" s="46">
        <f>[1]иные!BI$241</f>
        <v>20.453759999999999</v>
      </c>
      <c r="N1465" s="46">
        <f>[1]иные!CC$241</f>
        <v>21.050328</v>
      </c>
      <c r="O1465" s="46">
        <f>[1]иные!CW$241</f>
        <v>23.010480000000001</v>
      </c>
      <c r="P1465" s="46">
        <f>[1]иные!EF$241</f>
        <v>0.17044800000000002</v>
      </c>
      <c r="Q1465" s="20">
        <f t="shared" si="397"/>
        <v>0</v>
      </c>
      <c r="R1465" s="20">
        <f t="shared" si="398"/>
        <v>0</v>
      </c>
    </row>
    <row r="1466" spans="2:18" s="21" customFormat="1" ht="15" customHeight="1" x14ac:dyDescent="0.25">
      <c r="B1466" s="61"/>
      <c r="C1466" s="35" t="s">
        <v>24</v>
      </c>
      <c r="D1466" s="23" t="s">
        <v>33</v>
      </c>
      <c r="E1466" s="64">
        <f>[1]иные!W$242</f>
        <v>1013</v>
      </c>
      <c r="F1466" s="46">
        <f>[1]иные!EK$242</f>
        <v>74.005727999999991</v>
      </c>
      <c r="G1466" s="47">
        <f t="shared" si="407"/>
        <v>1013</v>
      </c>
      <c r="H1466" s="47">
        <f>[1]иные!G$242</f>
        <v>291</v>
      </c>
      <c r="I1466" s="47">
        <f>[1]иные!K$242</f>
        <v>420</v>
      </c>
      <c r="J1466" s="47">
        <f>[1]иные!O$242</f>
        <v>302</v>
      </c>
      <c r="K1466" s="47">
        <f>[1]иные!V$242</f>
        <v>0</v>
      </c>
      <c r="L1466" s="46">
        <f t="shared" si="408"/>
        <v>74.005727999999991</v>
      </c>
      <c r="M1466" s="46">
        <f>[1]иные!BI$242</f>
        <v>21.259295999999999</v>
      </c>
      <c r="N1466" s="46">
        <f>[1]иные!CC$242</f>
        <v>30.683519999999998</v>
      </c>
      <c r="O1466" s="46">
        <f>[1]иные!CW$242</f>
        <v>22.062912000000001</v>
      </c>
      <c r="P1466" s="46">
        <f>[1]иные!EF$242</f>
        <v>0</v>
      </c>
      <c r="Q1466" s="20">
        <f t="shared" si="397"/>
        <v>0</v>
      </c>
      <c r="R1466" s="20">
        <f t="shared" si="398"/>
        <v>0</v>
      </c>
    </row>
    <row r="1467" spans="2:18" s="21" customFormat="1" ht="15" customHeight="1" x14ac:dyDescent="0.25">
      <c r="B1467" s="61"/>
      <c r="C1467" s="35" t="s">
        <v>92</v>
      </c>
      <c r="D1467" s="23" t="s">
        <v>33</v>
      </c>
      <c r="E1467" s="64">
        <f>[1]иные!W$243</f>
        <v>5</v>
      </c>
      <c r="F1467" s="46">
        <f>[1]иные!EK$243</f>
        <v>0.42612</v>
      </c>
      <c r="G1467" s="47">
        <f t="shared" si="407"/>
        <v>5</v>
      </c>
      <c r="H1467" s="47">
        <f>[1]иные!G$243</f>
        <v>0</v>
      </c>
      <c r="I1467" s="47">
        <f>[1]иные!K$243</f>
        <v>0</v>
      </c>
      <c r="J1467" s="47">
        <f>[1]иные!O$243</f>
        <v>5</v>
      </c>
      <c r="K1467" s="47">
        <f>[1]иные!V$243</f>
        <v>0</v>
      </c>
      <c r="L1467" s="46">
        <f t="shared" si="408"/>
        <v>0.42612</v>
      </c>
      <c r="M1467" s="46">
        <f>[1]иные!BI$243</f>
        <v>0</v>
      </c>
      <c r="N1467" s="46">
        <f>[1]иные!CC$243</f>
        <v>0</v>
      </c>
      <c r="O1467" s="46">
        <f>[1]иные!CW$243</f>
        <v>0.42612</v>
      </c>
      <c r="P1467" s="46">
        <f>[1]иные!EF$243</f>
        <v>0</v>
      </c>
      <c r="Q1467" s="20">
        <f t="shared" si="397"/>
        <v>0</v>
      </c>
      <c r="R1467" s="20">
        <f t="shared" si="398"/>
        <v>0</v>
      </c>
    </row>
    <row r="1468" spans="2:18" s="21" customFormat="1" ht="15" customHeight="1" x14ac:dyDescent="0.25">
      <c r="B1468" s="61"/>
      <c r="C1468" s="35" t="s">
        <v>96</v>
      </c>
      <c r="D1468" s="23" t="s">
        <v>33</v>
      </c>
      <c r="E1468" s="64">
        <f>[1]иные!W$244</f>
        <v>0</v>
      </c>
      <c r="F1468" s="46">
        <f>[1]иные!EK$244</f>
        <v>0</v>
      </c>
      <c r="G1468" s="47">
        <f t="shared" si="407"/>
        <v>0</v>
      </c>
      <c r="H1468" s="47">
        <f>[1]иные!G$244</f>
        <v>0</v>
      </c>
      <c r="I1468" s="47">
        <f>[1]иные!K$244</f>
        <v>0</v>
      </c>
      <c r="J1468" s="47">
        <f>[1]иные!O$244</f>
        <v>0</v>
      </c>
      <c r="K1468" s="47">
        <f>[1]иные!V$244</f>
        <v>0</v>
      </c>
      <c r="L1468" s="46">
        <f t="shared" si="408"/>
        <v>0</v>
      </c>
      <c r="M1468" s="46">
        <f>[1]иные!BI$244</f>
        <v>0</v>
      </c>
      <c r="N1468" s="46">
        <f>[1]иные!CC$244</f>
        <v>0</v>
      </c>
      <c r="O1468" s="46">
        <f>[1]иные!CW$244</f>
        <v>0</v>
      </c>
      <c r="P1468" s="46">
        <f>[1]иные!EF$244</f>
        <v>0</v>
      </c>
      <c r="Q1468" s="20">
        <f t="shared" si="397"/>
        <v>0</v>
      </c>
      <c r="R1468" s="20">
        <f t="shared" si="398"/>
        <v>0</v>
      </c>
    </row>
    <row r="1469" spans="2:18" s="21" customFormat="1" ht="15" customHeight="1" x14ac:dyDescent="0.25">
      <c r="B1469" s="61"/>
      <c r="C1469" s="35" t="s">
        <v>18</v>
      </c>
      <c r="D1469" s="23" t="s">
        <v>33</v>
      </c>
      <c r="E1469" s="64">
        <f>[1]иные!W$245</f>
        <v>240</v>
      </c>
      <c r="F1469" s="46">
        <f>[1]иные!EK$245</f>
        <v>36.984960000000001</v>
      </c>
      <c r="G1469" s="47">
        <f t="shared" si="407"/>
        <v>240</v>
      </c>
      <c r="H1469" s="47">
        <f>[1]иные!G$245</f>
        <v>0</v>
      </c>
      <c r="I1469" s="47">
        <f>[1]иные!K$245</f>
        <v>20</v>
      </c>
      <c r="J1469" s="47">
        <f>[1]иные!O$245</f>
        <v>32</v>
      </c>
      <c r="K1469" s="47">
        <f>[1]иные!V$245</f>
        <v>188</v>
      </c>
      <c r="L1469" s="46">
        <f t="shared" si="408"/>
        <v>36.984960000000001</v>
      </c>
      <c r="M1469" s="46">
        <f>[1]иные!BI$245</f>
        <v>0</v>
      </c>
      <c r="N1469" s="46">
        <f>[1]иные!CC$245</f>
        <v>3.0820800000000004</v>
      </c>
      <c r="O1469" s="46">
        <f>[1]иные!CW$245</f>
        <v>4.9313280000000006</v>
      </c>
      <c r="P1469" s="46">
        <f>[1]иные!EF$245</f>
        <v>28.971552000000003</v>
      </c>
      <c r="Q1469" s="20">
        <f t="shared" si="397"/>
        <v>0</v>
      </c>
      <c r="R1469" s="20">
        <f t="shared" si="398"/>
        <v>0</v>
      </c>
    </row>
    <row r="1470" spans="2:18" s="21" customFormat="1" ht="15" customHeight="1" x14ac:dyDescent="0.25">
      <c r="B1470" s="61"/>
      <c r="C1470" s="35" t="s">
        <v>56</v>
      </c>
      <c r="D1470" s="23" t="s">
        <v>33</v>
      </c>
      <c r="E1470" s="64">
        <f>[1]иные!W$246</f>
        <v>5</v>
      </c>
      <c r="F1470" s="46">
        <f>[1]иные!EK$246</f>
        <v>0.51324000000000014</v>
      </c>
      <c r="G1470" s="47">
        <f t="shared" si="407"/>
        <v>5</v>
      </c>
      <c r="H1470" s="47">
        <f>[1]иные!G$246</f>
        <v>0</v>
      </c>
      <c r="I1470" s="47">
        <f>[1]иные!K$246</f>
        <v>0</v>
      </c>
      <c r="J1470" s="47">
        <f>[1]иные!O$246</f>
        <v>5</v>
      </c>
      <c r="K1470" s="47">
        <f>[1]иные!V$246</f>
        <v>0</v>
      </c>
      <c r="L1470" s="46">
        <f>SUM(M1470:P1470)</f>
        <v>0.51324000000000014</v>
      </c>
      <c r="M1470" s="46">
        <f>[1]иные!BI$246</f>
        <v>0</v>
      </c>
      <c r="N1470" s="46">
        <f>[1]иные!CC$246</f>
        <v>0</v>
      </c>
      <c r="O1470" s="46">
        <f>[1]иные!CW$246</f>
        <v>0.51324000000000014</v>
      </c>
      <c r="P1470" s="46">
        <f>[1]иные!EF$246</f>
        <v>0</v>
      </c>
      <c r="Q1470" s="20">
        <f t="shared" si="397"/>
        <v>0</v>
      </c>
      <c r="R1470" s="20">
        <f t="shared" si="398"/>
        <v>0</v>
      </c>
    </row>
    <row r="1471" spans="2:18" s="21" customFormat="1" ht="15" customHeight="1" x14ac:dyDescent="0.25">
      <c r="B1471" s="61"/>
      <c r="C1471" s="28" t="s">
        <v>47</v>
      </c>
      <c r="D1471" s="29" t="s">
        <v>33</v>
      </c>
      <c r="E1471" s="62">
        <f>'[2]Проф.МО дети  '!V$555</f>
        <v>21796</v>
      </c>
      <c r="F1471" s="33">
        <f>'[2]Проф.МО дети  '!ED$555</f>
        <v>101332.08619377574</v>
      </c>
      <c r="G1471" s="71">
        <f>H1471+I1471+J1471+K1471</f>
        <v>21796</v>
      </c>
      <c r="H1471" s="48">
        <f>'[2]Проф.МО дети  '!G$555</f>
        <v>3266</v>
      </c>
      <c r="I1471" s="48">
        <f>'[2]Проф.МО дети  '!K$555</f>
        <v>8886</v>
      </c>
      <c r="J1471" s="48">
        <f>'[2]Проф.МО дети  '!O$555</f>
        <v>4911</v>
      </c>
      <c r="K1471" s="48">
        <f>'[2]Проф.МО дети  '!U$555</f>
        <v>4733</v>
      </c>
      <c r="L1471" s="33">
        <f>M1471+N1471+O1471+P1471</f>
        <v>101332.08619377571</v>
      </c>
      <c r="M1471" s="33">
        <f>'[2]Проф.МО дети  '!BG$555</f>
        <v>10981.578966599598</v>
      </c>
      <c r="N1471" s="33">
        <f>'[2]Проф.МО дети  '!CA$555</f>
        <v>43090.761226522816</v>
      </c>
      <c r="O1471" s="33">
        <f>'[2]Проф.МО дети  '!CU$555</f>
        <v>19717.825219981787</v>
      </c>
      <c r="P1471" s="33">
        <f>'[2]Проф.МО дети  '!DY$555</f>
        <v>27541.920780671513</v>
      </c>
      <c r="Q1471" s="20">
        <f t="shared" si="397"/>
        <v>0</v>
      </c>
      <c r="R1471" s="20">
        <f t="shared" si="398"/>
        <v>0</v>
      </c>
    </row>
    <row r="1472" spans="2:18" s="21" customFormat="1" ht="15" customHeight="1" x14ac:dyDescent="0.25">
      <c r="B1472" s="61"/>
      <c r="C1472" s="28" t="s">
        <v>48</v>
      </c>
      <c r="D1472" s="29" t="s">
        <v>33</v>
      </c>
      <c r="E1472" s="62">
        <f>'[2]ДДС ТЖС'!V$127</f>
        <v>470</v>
      </c>
      <c r="F1472" s="33">
        <f>'[2]ДДС ТЖС'!EF$127</f>
        <v>4914.451806512001</v>
      </c>
      <c r="G1472" s="71">
        <f>H1472+I1472+J1472+K1472</f>
        <v>470</v>
      </c>
      <c r="H1472" s="48">
        <f>'[2]ДДС ТЖС'!G$127</f>
        <v>86</v>
      </c>
      <c r="I1472" s="48">
        <f>'[2]ДДС ТЖС'!K$127</f>
        <v>94</v>
      </c>
      <c r="J1472" s="48">
        <f>'[2]ДДС ТЖС'!O$127</f>
        <v>224</v>
      </c>
      <c r="K1472" s="48">
        <f>'[2]ДДС ТЖС'!U$127</f>
        <v>66</v>
      </c>
      <c r="L1472" s="33">
        <f>M1472+N1472+O1472+P1472</f>
        <v>4914.451806512001</v>
      </c>
      <c r="M1472" s="33">
        <f>'[2]ДДС ТЖС'!BI$127</f>
        <v>841.40341242560021</v>
      </c>
      <c r="N1472" s="33">
        <f>'[2]ДДС ТЖС'!CC$127</f>
        <v>980.71020130240004</v>
      </c>
      <c r="O1472" s="33">
        <f>'[2]ДДС ТЖС'!CW$127</f>
        <v>2386.4591765504006</v>
      </c>
      <c r="P1472" s="33">
        <f>'[2]ДДС ТЖС'!EA$127</f>
        <v>705.87901623360005</v>
      </c>
      <c r="Q1472" s="20">
        <f t="shared" si="397"/>
        <v>0</v>
      </c>
      <c r="R1472" s="20">
        <f t="shared" si="398"/>
        <v>0</v>
      </c>
    </row>
    <row r="1473" spans="2:18" s="21" customFormat="1" ht="15" customHeight="1" x14ac:dyDescent="0.25">
      <c r="B1473" s="61"/>
      <c r="C1473" s="28" t="s">
        <v>49</v>
      </c>
      <c r="D1473" s="29" t="s">
        <v>33</v>
      </c>
      <c r="E1473" s="62">
        <f>'[2]ДДС опека'!V$126</f>
        <v>677</v>
      </c>
      <c r="F1473" s="33">
        <f>'[2]ДДС опека'!EH$126</f>
        <v>6926.6560566992011</v>
      </c>
      <c r="G1473" s="71">
        <f>H1473+I1473+J1473+K1473</f>
        <v>677</v>
      </c>
      <c r="H1473" s="48">
        <f>'[2]ДДС опека'!G$126</f>
        <v>110</v>
      </c>
      <c r="I1473" s="48">
        <f>'[2]ДДС опека'!K$126</f>
        <v>200</v>
      </c>
      <c r="J1473" s="48">
        <f>'[2]ДДС опека'!O$126</f>
        <v>182</v>
      </c>
      <c r="K1473" s="48">
        <f>'[2]ДДС опека'!U$126</f>
        <v>185</v>
      </c>
      <c r="L1473" s="33">
        <f>M1473+N1473+O1473+P1473</f>
        <v>6926.6560566992011</v>
      </c>
      <c r="M1473" s="33">
        <f>'[2]ДДС опека'!BI$126</f>
        <v>1065.9173150560002</v>
      </c>
      <c r="N1473" s="33">
        <f>'[2]ДДС опека'!CC$126</f>
        <v>1944.2541659200003</v>
      </c>
      <c r="O1473" s="33">
        <f>'[2]ДДС опека'!CW$126</f>
        <v>1845.3843029472002</v>
      </c>
      <c r="P1473" s="33">
        <f>'[2]ДДС опека'!EA$126</f>
        <v>2071.1002727760001</v>
      </c>
      <c r="Q1473" s="20">
        <f t="shared" si="397"/>
        <v>0</v>
      </c>
      <c r="R1473" s="20">
        <f t="shared" si="398"/>
        <v>0</v>
      </c>
    </row>
    <row r="1474" spans="2:18" s="21" customFormat="1" ht="15" customHeight="1" x14ac:dyDescent="0.25">
      <c r="B1474" s="61"/>
      <c r="C1474" s="59" t="s">
        <v>7</v>
      </c>
      <c r="D1474" s="59"/>
      <c r="E1474" s="60">
        <f>E1391+E1411+E1412+E1413+E1414+E1416+E1434+E1453+E1471+E1472+E1473</f>
        <v>154695</v>
      </c>
      <c r="F1474" s="60">
        <f t="shared" ref="F1474:P1474" si="409">F1391+F1411+F1412+F1413+F1414+F1416+F1434+F1453+F1471+F1472+F1473</f>
        <v>335319.21707963641</v>
      </c>
      <c r="G1474" s="60">
        <f t="shared" si="409"/>
        <v>154695</v>
      </c>
      <c r="H1474" s="60">
        <f t="shared" si="409"/>
        <v>31619</v>
      </c>
      <c r="I1474" s="60">
        <f t="shared" si="409"/>
        <v>36348</v>
      </c>
      <c r="J1474" s="60">
        <f t="shared" si="409"/>
        <v>31558</v>
      </c>
      <c r="K1474" s="60">
        <f t="shared" si="409"/>
        <v>55170</v>
      </c>
      <c r="L1474" s="60">
        <f t="shared" si="409"/>
        <v>335319.21707963641</v>
      </c>
      <c r="M1474" s="60">
        <f t="shared" si="409"/>
        <v>53904.1276037352</v>
      </c>
      <c r="N1474" s="60">
        <f t="shared" si="409"/>
        <v>84930.232229034227</v>
      </c>
      <c r="O1474" s="60">
        <f t="shared" si="409"/>
        <v>64210.953042692381</v>
      </c>
      <c r="P1474" s="60">
        <f t="shared" si="409"/>
        <v>132273.90420417453</v>
      </c>
      <c r="Q1474" s="20">
        <f t="shared" ref="Q1474:Q1552" si="410">E1474-G1474</f>
        <v>0</v>
      </c>
      <c r="R1474" s="20">
        <f t="shared" ref="R1474:R1552" si="411">F1474-L1474</f>
        <v>0</v>
      </c>
    </row>
    <row r="1475" spans="2:18" s="21" customFormat="1" ht="15" customHeight="1" x14ac:dyDescent="0.25">
      <c r="B1475" s="61" t="s">
        <v>117</v>
      </c>
      <c r="C1475" s="28" t="s">
        <v>13</v>
      </c>
      <c r="D1475" s="29" t="s">
        <v>14</v>
      </c>
      <c r="E1475" s="62">
        <f>E1476</f>
        <v>1277</v>
      </c>
      <c r="F1475" s="62">
        <f t="shared" ref="F1475:P1475" si="412">F1476</f>
        <v>3378.1667741639999</v>
      </c>
      <c r="G1475" s="62">
        <f t="shared" si="412"/>
        <v>1277</v>
      </c>
      <c r="H1475" s="62">
        <f t="shared" si="412"/>
        <v>155</v>
      </c>
      <c r="I1475" s="62">
        <f t="shared" si="412"/>
        <v>356</v>
      </c>
      <c r="J1475" s="62">
        <f t="shared" si="412"/>
        <v>292</v>
      </c>
      <c r="K1475" s="62">
        <f t="shared" si="412"/>
        <v>474</v>
      </c>
      <c r="L1475" s="62">
        <f t="shared" si="412"/>
        <v>3378.1667741640003</v>
      </c>
      <c r="M1475" s="62">
        <f t="shared" si="412"/>
        <v>410.03590446000004</v>
      </c>
      <c r="N1475" s="62">
        <f t="shared" si="412"/>
        <v>941.75988379200021</v>
      </c>
      <c r="O1475" s="62">
        <f t="shared" si="412"/>
        <v>772.45473614400021</v>
      </c>
      <c r="P1475" s="62">
        <f t="shared" si="412"/>
        <v>1253.9162497680002</v>
      </c>
      <c r="Q1475" s="20">
        <f t="shared" si="410"/>
        <v>0</v>
      </c>
      <c r="R1475" s="20">
        <f t="shared" si="411"/>
        <v>0</v>
      </c>
    </row>
    <row r="1476" spans="2:18" s="21" customFormat="1" ht="15" customHeight="1" x14ac:dyDescent="0.25">
      <c r="B1476" s="61"/>
      <c r="C1476" s="22" t="s">
        <v>18</v>
      </c>
      <c r="D1476" s="23" t="s">
        <v>14</v>
      </c>
      <c r="E1476" s="64">
        <f>'[1]заб.без.стом.'!W$278</f>
        <v>1277</v>
      </c>
      <c r="F1476" s="46">
        <f>'[1]заб.без.стом.'!EU$278</f>
        <v>3378.1667741639999</v>
      </c>
      <c r="G1476" s="47">
        <f>SUM(H1476:K1476)</f>
        <v>1277</v>
      </c>
      <c r="H1476" s="47">
        <f>'[1]заб.без.стом.'!G$278</f>
        <v>155</v>
      </c>
      <c r="I1476" s="47">
        <f>'[1]заб.без.стом.'!K$278</f>
        <v>356</v>
      </c>
      <c r="J1476" s="47">
        <f>'[1]заб.без.стом.'!O$278</f>
        <v>292</v>
      </c>
      <c r="K1476" s="47">
        <f>'[1]заб.без.стом.'!V$278</f>
        <v>474</v>
      </c>
      <c r="L1476" s="46">
        <f>SUM(M1476:P1476)</f>
        <v>3378.1667741640003</v>
      </c>
      <c r="M1476" s="46">
        <f>'[1]заб.без.стом.'!BS$278</f>
        <v>410.03590446000004</v>
      </c>
      <c r="N1476" s="46">
        <f>'[1]заб.без.стом.'!CM$278</f>
        <v>941.75988379200021</v>
      </c>
      <c r="O1476" s="46">
        <f>'[1]заб.без.стом.'!DG$278</f>
        <v>772.45473614400021</v>
      </c>
      <c r="P1476" s="46">
        <f>'[1]заб.без.стом.'!EP$278</f>
        <v>1253.9162497680002</v>
      </c>
      <c r="Q1476" s="20">
        <f t="shared" si="410"/>
        <v>0</v>
      </c>
      <c r="R1476" s="20">
        <f t="shared" si="411"/>
        <v>0</v>
      </c>
    </row>
    <row r="1477" spans="2:18" s="21" customFormat="1" ht="15" customHeight="1" x14ac:dyDescent="0.25">
      <c r="B1477" s="65"/>
      <c r="C1477" s="28" t="s">
        <v>30</v>
      </c>
      <c r="D1477" s="29" t="s">
        <v>31</v>
      </c>
      <c r="E1477" s="62">
        <f>'[1]КТ,МРТ,Услуги'!Y$343</f>
        <v>22299</v>
      </c>
      <c r="F1477" s="33">
        <f>'[1]КТ,МРТ,Услуги'!EE$343</f>
        <v>15255.191879999998</v>
      </c>
      <c r="G1477" s="48">
        <f>SUM(H1477:K1477)</f>
        <v>22299</v>
      </c>
      <c r="H1477" s="48">
        <f>'[1]КТ,МРТ,Услуги'!H$343</f>
        <v>4319</v>
      </c>
      <c r="I1477" s="48">
        <f>'[1]КТ,МРТ,Услуги'!L$343</f>
        <v>4029</v>
      </c>
      <c r="J1477" s="48">
        <f>'[1]КТ,МРТ,Услуги'!Q$343</f>
        <v>7953</v>
      </c>
      <c r="K1477" s="48">
        <f>'[1]КТ,МРТ,Услуги'!X$343</f>
        <v>5998</v>
      </c>
      <c r="L1477" s="33">
        <f>SUM(M1477:P1477)</f>
        <v>15255.191879999997</v>
      </c>
      <c r="M1477" s="33">
        <f>'[1]КТ,МРТ,Услуги'!BC$343</f>
        <v>2954.7142799999997</v>
      </c>
      <c r="N1477" s="33">
        <f>'[1]КТ,МРТ,Услуги'!BW$343</f>
        <v>2756.3194799999997</v>
      </c>
      <c r="O1477" s="33">
        <f>'[1]КТ,МРТ,Услуги'!CQ$343</f>
        <v>5440.8063599999987</v>
      </c>
      <c r="P1477" s="33">
        <f>'[1]КТ,МРТ,Услуги'!DZ$343</f>
        <v>4103.3517599999996</v>
      </c>
      <c r="Q1477" s="20">
        <f t="shared" si="410"/>
        <v>0</v>
      </c>
      <c r="R1477" s="20">
        <f t="shared" si="411"/>
        <v>0</v>
      </c>
    </row>
    <row r="1478" spans="2:18" s="21" customFormat="1" ht="15" customHeight="1" x14ac:dyDescent="0.25">
      <c r="B1478" s="65"/>
      <c r="C1478" s="28" t="s">
        <v>63</v>
      </c>
      <c r="D1478" s="29" t="s">
        <v>31</v>
      </c>
      <c r="E1478" s="62">
        <f>'[1]КТ,МРТ,Услуги'!Y$349</f>
        <v>0</v>
      </c>
      <c r="F1478" s="33">
        <f>'[1]КТ,МРТ,Услуги'!EE$349</f>
        <v>0</v>
      </c>
      <c r="G1478" s="48">
        <f>SUM(H1478:K1478)</f>
        <v>0</v>
      </c>
      <c r="H1478" s="48">
        <f>'[1]КТ,МРТ,Услуги'!H$349</f>
        <v>0</v>
      </c>
      <c r="I1478" s="48">
        <f>'[1]КТ,МРТ,Услуги'!L$349</f>
        <v>0</v>
      </c>
      <c r="J1478" s="48">
        <f>'[1]КТ,МРТ,Услуги'!Q$349</f>
        <v>0</v>
      </c>
      <c r="K1478" s="48">
        <f>'[1]КТ,МРТ,Услуги'!X$349</f>
        <v>0</v>
      </c>
      <c r="L1478" s="33">
        <f>SUM(M1478:P1478)</f>
        <v>0</v>
      </c>
      <c r="M1478" s="33">
        <f>'[1]КТ,МРТ,Услуги'!BC$349</f>
        <v>0</v>
      </c>
      <c r="N1478" s="33">
        <f>'[1]КТ,МРТ,Услуги'!BW$349</f>
        <v>0</v>
      </c>
      <c r="O1478" s="33">
        <f>'[1]КТ,МРТ,Услуги'!CQ$349</f>
        <v>0</v>
      </c>
      <c r="P1478" s="33">
        <f>'[1]КТ,МРТ,Услуги'!DZ$349</f>
        <v>0</v>
      </c>
      <c r="Q1478" s="20">
        <f t="shared" si="410"/>
        <v>0</v>
      </c>
      <c r="R1478" s="20">
        <f t="shared" si="411"/>
        <v>0</v>
      </c>
    </row>
    <row r="1479" spans="2:18" s="21" customFormat="1" ht="15" customHeight="1" x14ac:dyDescent="0.25">
      <c r="B1479" s="61"/>
      <c r="C1479" s="28" t="s">
        <v>34</v>
      </c>
      <c r="D1479" s="29" t="s">
        <v>33</v>
      </c>
      <c r="E1479" s="62">
        <f>E1480</f>
        <v>1160</v>
      </c>
      <c r="F1479" s="62">
        <f t="shared" ref="F1479:P1479" si="413">F1480</f>
        <v>3236.0144856000006</v>
      </c>
      <c r="G1479" s="62">
        <f t="shared" si="413"/>
        <v>1160</v>
      </c>
      <c r="H1479" s="62">
        <f t="shared" si="413"/>
        <v>301</v>
      </c>
      <c r="I1479" s="62">
        <f t="shared" si="413"/>
        <v>303</v>
      </c>
      <c r="J1479" s="62">
        <f t="shared" si="413"/>
        <v>205</v>
      </c>
      <c r="K1479" s="62">
        <f t="shared" si="413"/>
        <v>351</v>
      </c>
      <c r="L1479" s="62">
        <f t="shared" si="413"/>
        <v>3236.0144856000002</v>
      </c>
      <c r="M1479" s="62">
        <f t="shared" si="413"/>
        <v>839.6899656600001</v>
      </c>
      <c r="N1479" s="62">
        <f t="shared" si="413"/>
        <v>845.26930098000003</v>
      </c>
      <c r="O1479" s="62">
        <f t="shared" si="413"/>
        <v>571.88187030000006</v>
      </c>
      <c r="P1479" s="62">
        <f t="shared" si="413"/>
        <v>979.1733486600001</v>
      </c>
      <c r="Q1479" s="20">
        <f t="shared" si="410"/>
        <v>0</v>
      </c>
      <c r="R1479" s="20">
        <f t="shared" si="411"/>
        <v>0</v>
      </c>
    </row>
    <row r="1480" spans="2:18" s="21" customFormat="1" ht="15" customHeight="1" x14ac:dyDescent="0.25">
      <c r="B1480" s="61"/>
      <c r="C1480" s="55" t="s">
        <v>18</v>
      </c>
      <c r="D1480" s="23" t="s">
        <v>33</v>
      </c>
      <c r="E1480" s="64">
        <f>[1]ДНХБ!W$273</f>
        <v>1160</v>
      </c>
      <c r="F1480" s="46">
        <f>[1]ДНХБ!EI$273</f>
        <v>3236.0144856000006</v>
      </c>
      <c r="G1480" s="47">
        <f>SUM(H1480:K1480)</f>
        <v>1160</v>
      </c>
      <c r="H1480" s="47">
        <f>[1]ДНХБ!G$273</f>
        <v>301</v>
      </c>
      <c r="I1480" s="47">
        <f>[1]ДНХБ!K$273</f>
        <v>303</v>
      </c>
      <c r="J1480" s="47">
        <f>[1]ДНХБ!O$273</f>
        <v>205</v>
      </c>
      <c r="K1480" s="47">
        <f>[1]ДНХБ!V$273</f>
        <v>351</v>
      </c>
      <c r="L1480" s="46">
        <f>SUM(M1480:P1480)</f>
        <v>3236.0144856000002</v>
      </c>
      <c r="M1480" s="46">
        <f>[1]ДНХБ!BG$273</f>
        <v>839.6899656600001</v>
      </c>
      <c r="N1480" s="46">
        <f>[1]ДНХБ!CA$273</f>
        <v>845.26930098000003</v>
      </c>
      <c r="O1480" s="46">
        <f>[1]ДНХБ!CU$273</f>
        <v>571.88187030000006</v>
      </c>
      <c r="P1480" s="46">
        <f>[1]ДНХБ!ED$273</f>
        <v>979.1733486600001</v>
      </c>
      <c r="Q1480" s="20">
        <f t="shared" si="410"/>
        <v>0</v>
      </c>
      <c r="R1480" s="20">
        <f t="shared" si="411"/>
        <v>0</v>
      </c>
    </row>
    <row r="1481" spans="2:18" s="21" customFormat="1" ht="15" customHeight="1" x14ac:dyDescent="0.25">
      <c r="B1481" s="61"/>
      <c r="C1481" s="29" t="s">
        <v>118</v>
      </c>
      <c r="D1481" s="29" t="s">
        <v>31</v>
      </c>
      <c r="E1481" s="62">
        <f>E1482+E1483</f>
        <v>1266</v>
      </c>
      <c r="F1481" s="62">
        <f t="shared" ref="F1481:P1481" si="414">F1482+F1483</f>
        <v>5373.8891399999993</v>
      </c>
      <c r="G1481" s="62">
        <f t="shared" si="414"/>
        <v>1266</v>
      </c>
      <c r="H1481" s="62">
        <f t="shared" si="414"/>
        <v>310</v>
      </c>
      <c r="I1481" s="62">
        <f t="shared" si="414"/>
        <v>105</v>
      </c>
      <c r="J1481" s="62">
        <f t="shared" si="414"/>
        <v>282</v>
      </c>
      <c r="K1481" s="62">
        <f t="shared" si="414"/>
        <v>569</v>
      </c>
      <c r="L1481" s="62">
        <f t="shared" si="414"/>
        <v>5373.8891400000002</v>
      </c>
      <c r="M1481" s="62">
        <f t="shared" si="414"/>
        <v>1311.9683799999998</v>
      </c>
      <c r="N1481" s="62">
        <f t="shared" si="414"/>
        <v>466.08571000000006</v>
      </c>
      <c r="O1481" s="62">
        <f t="shared" si="414"/>
        <v>1203.7646999999997</v>
      </c>
      <c r="P1481" s="62">
        <f t="shared" si="414"/>
        <v>2392.07035</v>
      </c>
      <c r="Q1481" s="20">
        <f t="shared" si="410"/>
        <v>0</v>
      </c>
      <c r="R1481" s="20">
        <f t="shared" si="411"/>
        <v>0</v>
      </c>
    </row>
    <row r="1482" spans="2:18" s="21" customFormat="1" ht="15" customHeight="1" x14ac:dyDescent="0.25">
      <c r="B1482" s="61"/>
      <c r="C1482" s="35" t="s">
        <v>59</v>
      </c>
      <c r="D1482" s="23" t="s">
        <v>31</v>
      </c>
      <c r="E1482" s="64">
        <f>'[1]КТ,МРТ,Услуги'!Y$115</f>
        <v>60</v>
      </c>
      <c r="F1482" s="46">
        <f>'[1]КТ,МРТ,Услуги'!EE$115</f>
        <v>337.76580000000001</v>
      </c>
      <c r="G1482" s="47">
        <f>SUM(H1482:K1482)</f>
        <v>60</v>
      </c>
      <c r="H1482" s="47">
        <f>'[1]КТ,МРТ,Услуги'!H$115</f>
        <v>12</v>
      </c>
      <c r="I1482" s="47">
        <f>'[1]КТ,МРТ,Услуги'!L$115</f>
        <v>19</v>
      </c>
      <c r="J1482" s="47">
        <f>'[1]КТ,МРТ,Услуги'!Q$115</f>
        <v>18</v>
      </c>
      <c r="K1482" s="47">
        <f>'[1]КТ,МРТ,Услуги'!X$115</f>
        <v>11</v>
      </c>
      <c r="L1482" s="46">
        <f>SUM(M1482:P1482)</f>
        <v>337.76579999999996</v>
      </c>
      <c r="M1482" s="46">
        <f>'[1]КТ,МРТ,Услуги'!BC$115</f>
        <v>67.553159999999991</v>
      </c>
      <c r="N1482" s="46">
        <f>'[1]КТ,МРТ,Услуги'!BW$115</f>
        <v>106.95917</v>
      </c>
      <c r="O1482" s="46">
        <f>'[1]КТ,МРТ,Услуги'!CQ$115</f>
        <v>101.32974</v>
      </c>
      <c r="P1482" s="46">
        <f>'[1]КТ,МРТ,Услуги'!DZ$115</f>
        <v>61.923729999999999</v>
      </c>
      <c r="Q1482" s="20">
        <f>E1482-G1482</f>
        <v>0</v>
      </c>
      <c r="R1482" s="20">
        <f t="shared" si="411"/>
        <v>0</v>
      </c>
    </row>
    <row r="1483" spans="2:18" s="21" customFormat="1" ht="15" customHeight="1" x14ac:dyDescent="0.25">
      <c r="B1483" s="61"/>
      <c r="C1483" s="35" t="s">
        <v>60</v>
      </c>
      <c r="D1483" s="23" t="s">
        <v>31</v>
      </c>
      <c r="E1483" s="64">
        <f>'[1]КТ,МРТ,Услуги'!Y$122</f>
        <v>1206</v>
      </c>
      <c r="F1483" s="46">
        <f>'[1]КТ,МРТ,Услуги'!EE$122</f>
        <v>5036.1233399999992</v>
      </c>
      <c r="G1483" s="47">
        <f>SUM(H1483:K1483)</f>
        <v>1206</v>
      </c>
      <c r="H1483" s="47">
        <f>'[1]КТ,МРТ,Услуги'!H$122</f>
        <v>298</v>
      </c>
      <c r="I1483" s="47">
        <f>'[1]КТ,МРТ,Услуги'!L$122</f>
        <v>86</v>
      </c>
      <c r="J1483" s="47">
        <f>'[1]КТ,МРТ,Услуги'!Q$122</f>
        <v>264</v>
      </c>
      <c r="K1483" s="47">
        <f>'[1]КТ,МРТ,Услуги'!X$122</f>
        <v>558</v>
      </c>
      <c r="L1483" s="46">
        <f>SUM(M1483:P1483)</f>
        <v>5036.1233400000001</v>
      </c>
      <c r="M1483" s="46">
        <f>'[1]КТ,МРТ,Услуги'!BC$122</f>
        <v>1244.4152199999999</v>
      </c>
      <c r="N1483" s="46">
        <f>'[1]КТ,МРТ,Услуги'!BW$122</f>
        <v>359.12654000000003</v>
      </c>
      <c r="O1483" s="46">
        <f>'[1]КТ,МРТ,Услуги'!CQ$122</f>
        <v>1102.4349599999998</v>
      </c>
      <c r="P1483" s="46">
        <f>'[1]КТ,МРТ,Услуги'!DZ$122</f>
        <v>2330.14662</v>
      </c>
      <c r="Q1483" s="20">
        <f t="shared" si="410"/>
        <v>0</v>
      </c>
      <c r="R1483" s="20">
        <f t="shared" si="411"/>
        <v>0</v>
      </c>
    </row>
    <row r="1484" spans="2:18" s="21" customFormat="1" ht="15" customHeight="1" x14ac:dyDescent="0.25">
      <c r="B1484" s="61"/>
      <c r="C1484" s="28" t="s">
        <v>42</v>
      </c>
      <c r="D1484" s="29" t="s">
        <v>33</v>
      </c>
      <c r="E1484" s="62">
        <f>E1485</f>
        <v>509</v>
      </c>
      <c r="F1484" s="62">
        <f t="shared" ref="F1484:P1484" si="415">F1485</f>
        <v>61.983983999999992</v>
      </c>
      <c r="G1484" s="62">
        <f t="shared" si="415"/>
        <v>509</v>
      </c>
      <c r="H1484" s="62">
        <f t="shared" si="415"/>
        <v>126</v>
      </c>
      <c r="I1484" s="62">
        <f t="shared" si="415"/>
        <v>111</v>
      </c>
      <c r="J1484" s="62">
        <f t="shared" si="415"/>
        <v>91</v>
      </c>
      <c r="K1484" s="62">
        <f t="shared" si="415"/>
        <v>181</v>
      </c>
      <c r="L1484" s="62">
        <f t="shared" si="415"/>
        <v>61.983983999999992</v>
      </c>
      <c r="M1484" s="62">
        <f t="shared" si="415"/>
        <v>15.343775999999998</v>
      </c>
      <c r="N1484" s="62">
        <f t="shared" si="415"/>
        <v>13.517135999999997</v>
      </c>
      <c r="O1484" s="62">
        <f t="shared" si="415"/>
        <v>11.081615999999999</v>
      </c>
      <c r="P1484" s="62">
        <f t="shared" si="415"/>
        <v>22.041455999999997</v>
      </c>
      <c r="Q1484" s="20">
        <f t="shared" si="410"/>
        <v>0</v>
      </c>
      <c r="R1484" s="20">
        <f t="shared" si="411"/>
        <v>0</v>
      </c>
    </row>
    <row r="1485" spans="2:18" s="21" customFormat="1" ht="15" customHeight="1" x14ac:dyDescent="0.25">
      <c r="B1485" s="61"/>
      <c r="C1485" s="35" t="s">
        <v>18</v>
      </c>
      <c r="D1485" s="23" t="s">
        <v>33</v>
      </c>
      <c r="E1485" s="64">
        <f>[1]иные!W$270</f>
        <v>509</v>
      </c>
      <c r="F1485" s="46">
        <f>[1]иные!EK$270</f>
        <v>61.983983999999992</v>
      </c>
      <c r="G1485" s="47">
        <f>SUM(H1485:K1485)</f>
        <v>509</v>
      </c>
      <c r="H1485" s="47">
        <f>[1]иные!G$270</f>
        <v>126</v>
      </c>
      <c r="I1485" s="47">
        <f>[1]иные!K$270</f>
        <v>111</v>
      </c>
      <c r="J1485" s="47">
        <f>[1]иные!O$270</f>
        <v>91</v>
      </c>
      <c r="K1485" s="47">
        <f>[1]иные!V$270</f>
        <v>181</v>
      </c>
      <c r="L1485" s="46">
        <f>SUM(M1485:P1485)</f>
        <v>61.983983999999992</v>
      </c>
      <c r="M1485" s="46">
        <f>[1]иные!BI$270</f>
        <v>15.343775999999998</v>
      </c>
      <c r="N1485" s="46">
        <f>[1]иные!CC$270</f>
        <v>13.517135999999997</v>
      </c>
      <c r="O1485" s="46">
        <f>[1]иные!CW$270</f>
        <v>11.081615999999999</v>
      </c>
      <c r="P1485" s="46">
        <f>[1]иные!EF$270</f>
        <v>22.041455999999997</v>
      </c>
      <c r="Q1485" s="20">
        <f t="shared" si="410"/>
        <v>0</v>
      </c>
      <c r="R1485" s="20">
        <f t="shared" si="411"/>
        <v>0</v>
      </c>
    </row>
    <row r="1486" spans="2:18" s="21" customFormat="1" ht="15" customHeight="1" x14ac:dyDescent="0.25">
      <c r="B1486" s="61"/>
      <c r="C1486" s="59" t="s">
        <v>7</v>
      </c>
      <c r="D1486" s="59"/>
      <c r="E1486" s="60">
        <f>E1475+E1477+E1478+E1479+E1481+E1484</f>
        <v>26511</v>
      </c>
      <c r="F1486" s="60">
        <f t="shared" ref="F1486:P1486" si="416">F1475+F1477+F1478+F1479+F1481+F1484</f>
        <v>27305.246263763998</v>
      </c>
      <c r="G1486" s="60">
        <f t="shared" si="416"/>
        <v>26511</v>
      </c>
      <c r="H1486" s="60">
        <f t="shared" si="416"/>
        <v>5211</v>
      </c>
      <c r="I1486" s="60">
        <f t="shared" si="416"/>
        <v>4904</v>
      </c>
      <c r="J1486" s="60">
        <f t="shared" si="416"/>
        <v>8823</v>
      </c>
      <c r="K1486" s="60">
        <f t="shared" si="416"/>
        <v>7573</v>
      </c>
      <c r="L1486" s="60">
        <f t="shared" si="416"/>
        <v>27305.246263763995</v>
      </c>
      <c r="M1486" s="60">
        <f t="shared" si="416"/>
        <v>5531.752306119999</v>
      </c>
      <c r="N1486" s="60">
        <f t="shared" si="416"/>
        <v>5022.9515107720008</v>
      </c>
      <c r="O1486" s="60">
        <f t="shared" si="416"/>
        <v>7999.9892824439985</v>
      </c>
      <c r="P1486" s="60">
        <f t="shared" si="416"/>
        <v>8750.5531644279999</v>
      </c>
      <c r="Q1486" s="20">
        <f t="shared" si="410"/>
        <v>0</v>
      </c>
      <c r="R1486" s="20">
        <f t="shared" si="411"/>
        <v>0</v>
      </c>
    </row>
    <row r="1487" spans="2:18" s="21" customFormat="1" ht="15" customHeight="1" x14ac:dyDescent="0.25">
      <c r="B1487" s="61" t="s">
        <v>119</v>
      </c>
      <c r="C1487" s="28" t="s">
        <v>13</v>
      </c>
      <c r="D1487" s="29" t="s">
        <v>14</v>
      </c>
      <c r="E1487" s="62">
        <f>E1488</f>
        <v>8649</v>
      </c>
      <c r="F1487" s="62">
        <f t="shared" ref="F1487:P1487" si="417">F1488</f>
        <v>23076.501490627204</v>
      </c>
      <c r="G1487" s="62">
        <f t="shared" si="417"/>
        <v>8649</v>
      </c>
      <c r="H1487" s="62">
        <f t="shared" si="417"/>
        <v>2110</v>
      </c>
      <c r="I1487" s="62">
        <f t="shared" si="417"/>
        <v>2286</v>
      </c>
      <c r="J1487" s="62">
        <f t="shared" si="417"/>
        <v>1953</v>
      </c>
      <c r="K1487" s="62">
        <f t="shared" si="417"/>
        <v>2300</v>
      </c>
      <c r="L1487" s="62">
        <f t="shared" si="417"/>
        <v>23076.501490627204</v>
      </c>
      <c r="M1487" s="62">
        <f t="shared" si="417"/>
        <v>5629.7165158080015</v>
      </c>
      <c r="N1487" s="62">
        <f t="shared" si="417"/>
        <v>6099.3042441408006</v>
      </c>
      <c r="O1487" s="62">
        <f t="shared" si="417"/>
        <v>5210.8229172384017</v>
      </c>
      <c r="P1487" s="62">
        <f t="shared" si="417"/>
        <v>6136.6578134399997</v>
      </c>
      <c r="Q1487" s="20">
        <f t="shared" si="410"/>
        <v>0</v>
      </c>
      <c r="R1487" s="20">
        <f t="shared" si="411"/>
        <v>0</v>
      </c>
    </row>
    <row r="1488" spans="2:18" s="21" customFormat="1" ht="15" customHeight="1" x14ac:dyDescent="0.25">
      <c r="B1488" s="61"/>
      <c r="C1488" s="22" t="s">
        <v>22</v>
      </c>
      <c r="D1488" s="23" t="s">
        <v>14</v>
      </c>
      <c r="E1488" s="64">
        <f>'[1]заб.без.стом.'!W$338</f>
        <v>8649</v>
      </c>
      <c r="F1488" s="46">
        <f>'[1]заб.без.стом.'!EU$338</f>
        <v>23076.501490627204</v>
      </c>
      <c r="G1488" s="47">
        <f>SUM(H1488:K1488)</f>
        <v>8649</v>
      </c>
      <c r="H1488" s="47">
        <f>'[1]заб.без.стом.'!G$338</f>
        <v>2110</v>
      </c>
      <c r="I1488" s="47">
        <f>'[1]заб.без.стом.'!K$338</f>
        <v>2286</v>
      </c>
      <c r="J1488" s="47">
        <f>'[1]заб.без.стом.'!O$338</f>
        <v>1953</v>
      </c>
      <c r="K1488" s="47">
        <f>'[1]заб.без.стом.'!V$338</f>
        <v>2300</v>
      </c>
      <c r="L1488" s="46">
        <f>SUM(M1488:P1488)</f>
        <v>23076.501490627204</v>
      </c>
      <c r="M1488" s="46">
        <f>'[1]заб.без.стом.'!BS$338</f>
        <v>5629.7165158080015</v>
      </c>
      <c r="N1488" s="46">
        <f>'[1]заб.без.стом.'!CM$338</f>
        <v>6099.3042441408006</v>
      </c>
      <c r="O1488" s="46">
        <f>'[1]заб.без.стом.'!DG$338</f>
        <v>5210.8229172384017</v>
      </c>
      <c r="P1488" s="46">
        <f>'[1]заб.без.стом.'!EP$338</f>
        <v>6136.6578134399997</v>
      </c>
      <c r="Q1488" s="20">
        <f t="shared" si="410"/>
        <v>0</v>
      </c>
      <c r="R1488" s="20">
        <f t="shared" si="411"/>
        <v>0</v>
      </c>
    </row>
    <row r="1489" spans="2:18" s="21" customFormat="1" ht="15" customHeight="1" x14ac:dyDescent="0.25">
      <c r="B1489" s="65"/>
      <c r="C1489" s="28" t="s">
        <v>30</v>
      </c>
      <c r="D1489" s="29" t="s">
        <v>31</v>
      </c>
      <c r="E1489" s="62">
        <f>'[1]КТ,МРТ,Услуги'!Y$344</f>
        <v>30000</v>
      </c>
      <c r="F1489" s="33">
        <f>'[1]КТ,МРТ,Услуги'!EE$344</f>
        <v>20523.599999999995</v>
      </c>
      <c r="G1489" s="48">
        <f>SUM(H1489:K1489)</f>
        <v>30000</v>
      </c>
      <c r="H1489" s="48">
        <f>'[1]КТ,МРТ,Услуги'!H$344</f>
        <v>1901</v>
      </c>
      <c r="I1489" s="48">
        <f>'[1]КТ,МРТ,Услуги'!L$344</f>
        <v>10531</v>
      </c>
      <c r="J1489" s="48">
        <f>'[1]КТ,МРТ,Услуги'!Q$344</f>
        <v>8781</v>
      </c>
      <c r="K1489" s="48">
        <f>'[1]КТ,МРТ,Услуги'!X$344</f>
        <v>8787</v>
      </c>
      <c r="L1489" s="33">
        <f>SUM(M1489:P1489)</f>
        <v>20523.599999999999</v>
      </c>
      <c r="M1489" s="33">
        <f>'[1]КТ,МРТ,Услуги'!BC$344</f>
        <v>1300.5121199999996</v>
      </c>
      <c r="N1489" s="33">
        <f>'[1]КТ,МРТ,Услуги'!BW$344</f>
        <v>7204.4677199999996</v>
      </c>
      <c r="O1489" s="33">
        <f>'[1]КТ,МРТ,Услуги'!CQ$344</f>
        <v>6007.2577199999987</v>
      </c>
      <c r="P1489" s="33">
        <f>'[1]КТ,МРТ,Услуги'!DZ$344</f>
        <v>6011.3624399999999</v>
      </c>
      <c r="Q1489" s="20">
        <f t="shared" si="410"/>
        <v>0</v>
      </c>
      <c r="R1489" s="20">
        <f t="shared" si="411"/>
        <v>0</v>
      </c>
    </row>
    <row r="1490" spans="2:18" s="21" customFormat="1" ht="15" customHeight="1" x14ac:dyDescent="0.25">
      <c r="B1490" s="65"/>
      <c r="C1490" s="28" t="s">
        <v>63</v>
      </c>
      <c r="D1490" s="29" t="s">
        <v>31</v>
      </c>
      <c r="E1490" s="62">
        <f>'[1]КТ,МРТ,Услуги'!Y$350</f>
        <v>0</v>
      </c>
      <c r="F1490" s="33">
        <f>'[1]КТ,МРТ,Услуги'!EE$350</f>
        <v>0</v>
      </c>
      <c r="G1490" s="48">
        <f>SUM(H1490:K1490)</f>
        <v>0</v>
      </c>
      <c r="H1490" s="48">
        <f>'[1]КТ,МРТ,Услуги'!H$350</f>
        <v>0</v>
      </c>
      <c r="I1490" s="48">
        <f>'[1]КТ,МРТ,Услуги'!L$350</f>
        <v>0</v>
      </c>
      <c r="J1490" s="48">
        <f>'[1]КТ,МРТ,Услуги'!Q$350</f>
        <v>0</v>
      </c>
      <c r="K1490" s="48">
        <f>'[1]КТ,МРТ,Услуги'!X$350</f>
        <v>0</v>
      </c>
      <c r="L1490" s="33">
        <f>SUM(M1490:P1490)</f>
        <v>0</v>
      </c>
      <c r="M1490" s="33">
        <f>'[1]КТ,МРТ,Услуги'!BC$350</f>
        <v>0</v>
      </c>
      <c r="N1490" s="33">
        <f>'[1]КТ,МРТ,Услуги'!BW$350</f>
        <v>0</v>
      </c>
      <c r="O1490" s="33">
        <f>'[1]КТ,МРТ,Услуги'!CQ$350</f>
        <v>0</v>
      </c>
      <c r="P1490" s="33">
        <f>'[1]КТ,МРТ,Услуги'!DZ$350</f>
        <v>0</v>
      </c>
      <c r="Q1490" s="20">
        <f>E1490-G1490</f>
        <v>0</v>
      </c>
      <c r="R1490" s="20">
        <f>F1490-L1490</f>
        <v>0</v>
      </c>
    </row>
    <row r="1491" spans="2:18" s="21" customFormat="1" ht="15" customHeight="1" x14ac:dyDescent="0.25">
      <c r="B1491" s="61"/>
      <c r="C1491" s="28" t="s">
        <v>40</v>
      </c>
      <c r="D1491" s="29" t="s">
        <v>33</v>
      </c>
      <c r="E1491" s="62">
        <f>E1492</f>
        <v>5927</v>
      </c>
      <c r="F1491" s="62">
        <f t="shared" ref="F1491:P1491" si="418">F1492</f>
        <v>1219.444688</v>
      </c>
      <c r="G1491" s="62">
        <f t="shared" si="418"/>
        <v>5927</v>
      </c>
      <c r="H1491" s="62">
        <f t="shared" si="418"/>
        <v>1405</v>
      </c>
      <c r="I1491" s="62">
        <f t="shared" si="418"/>
        <v>1400</v>
      </c>
      <c r="J1491" s="62">
        <f t="shared" si="418"/>
        <v>1366</v>
      </c>
      <c r="K1491" s="62">
        <f t="shared" si="418"/>
        <v>1756</v>
      </c>
      <c r="L1491" s="62">
        <f t="shared" si="418"/>
        <v>1219.444688</v>
      </c>
      <c r="M1491" s="62">
        <f t="shared" si="418"/>
        <v>289.07032000000004</v>
      </c>
      <c r="N1491" s="62">
        <f t="shared" si="418"/>
        <v>288.04159999999996</v>
      </c>
      <c r="O1491" s="62">
        <f t="shared" si="418"/>
        <v>281.04630399999996</v>
      </c>
      <c r="P1491" s="62">
        <f t="shared" si="418"/>
        <v>361.28646399999997</v>
      </c>
      <c r="Q1491" s="20">
        <f>E1491-G1491</f>
        <v>0</v>
      </c>
      <c r="R1491" s="20">
        <f t="shared" si="411"/>
        <v>0</v>
      </c>
    </row>
    <row r="1492" spans="2:18" s="21" customFormat="1" ht="15" customHeight="1" x14ac:dyDescent="0.25">
      <c r="B1492" s="61"/>
      <c r="C1492" s="35" t="s">
        <v>22</v>
      </c>
      <c r="D1492" s="23" t="s">
        <v>33</v>
      </c>
      <c r="E1492" s="64">
        <f>'[1]разовые без стом'!W$297</f>
        <v>5927</v>
      </c>
      <c r="F1492" s="46">
        <f>'[1]разовые без стом'!EV$297</f>
        <v>1219.444688</v>
      </c>
      <c r="G1492" s="47">
        <f>SUM(H1492:K1492)</f>
        <v>5927</v>
      </c>
      <c r="H1492" s="47">
        <f>'[1]разовые без стом'!G$297</f>
        <v>1405</v>
      </c>
      <c r="I1492" s="47">
        <f>'[1]разовые без стом'!K$297</f>
        <v>1400</v>
      </c>
      <c r="J1492" s="47">
        <f>'[1]разовые без стом'!O$297</f>
        <v>1366</v>
      </c>
      <c r="K1492" s="47">
        <f>'[1]разовые без стом'!V$297</f>
        <v>1756</v>
      </c>
      <c r="L1492" s="46">
        <f>SUM(M1492:P1492)</f>
        <v>1219.444688</v>
      </c>
      <c r="M1492" s="46">
        <f>'[1]разовые без стом'!BP$297</f>
        <v>289.07032000000004</v>
      </c>
      <c r="N1492" s="46">
        <f>'[1]разовые без стом'!CL$297</f>
        <v>288.04159999999996</v>
      </c>
      <c r="O1492" s="46">
        <f>'[1]разовые без стом'!DH$297</f>
        <v>281.04630399999996</v>
      </c>
      <c r="P1492" s="46">
        <f>'[1]разовые без стом'!EQ$297</f>
        <v>361.28646399999997</v>
      </c>
      <c r="Q1492" s="20">
        <f t="shared" si="410"/>
        <v>0</v>
      </c>
      <c r="R1492" s="20">
        <f t="shared" si="411"/>
        <v>0</v>
      </c>
    </row>
    <row r="1493" spans="2:18" s="21" customFormat="1" ht="15" customHeight="1" x14ac:dyDescent="0.25">
      <c r="B1493" s="61"/>
      <c r="C1493" s="28" t="s">
        <v>42</v>
      </c>
      <c r="D1493" s="29" t="s">
        <v>33</v>
      </c>
      <c r="E1493" s="62">
        <f>E1494</f>
        <v>756</v>
      </c>
      <c r="F1493" s="62">
        <f t="shared" ref="F1493:P1493" si="419">F1494</f>
        <v>66.661056000000002</v>
      </c>
      <c r="G1493" s="62">
        <f t="shared" si="419"/>
        <v>756</v>
      </c>
      <c r="H1493" s="62">
        <f t="shared" si="419"/>
        <v>189</v>
      </c>
      <c r="I1493" s="62">
        <f t="shared" si="419"/>
        <v>177</v>
      </c>
      <c r="J1493" s="62">
        <f t="shared" si="419"/>
        <v>216</v>
      </c>
      <c r="K1493" s="62">
        <f t="shared" si="419"/>
        <v>174</v>
      </c>
      <c r="L1493" s="62">
        <f t="shared" si="419"/>
        <v>66.661056000000002</v>
      </c>
      <c r="M1493" s="62">
        <f t="shared" si="419"/>
        <v>16.665264000000001</v>
      </c>
      <c r="N1493" s="62">
        <f t="shared" si="419"/>
        <v>15.607151999999999</v>
      </c>
      <c r="O1493" s="62">
        <f t="shared" si="419"/>
        <v>19.046015999999998</v>
      </c>
      <c r="P1493" s="62">
        <f t="shared" si="419"/>
        <v>15.342624000000001</v>
      </c>
      <c r="Q1493" s="20">
        <f t="shared" si="410"/>
        <v>0</v>
      </c>
      <c r="R1493" s="20">
        <f t="shared" si="411"/>
        <v>0</v>
      </c>
    </row>
    <row r="1494" spans="2:18" s="21" customFormat="1" ht="15" customHeight="1" x14ac:dyDescent="0.25">
      <c r="B1494" s="61"/>
      <c r="C1494" s="35" t="s">
        <v>22</v>
      </c>
      <c r="D1494" s="23" t="s">
        <v>33</v>
      </c>
      <c r="E1494" s="64">
        <f>[1]иные!W$248</f>
        <v>756</v>
      </c>
      <c r="F1494" s="46">
        <f>[1]иные!EK$248</f>
        <v>66.661056000000002</v>
      </c>
      <c r="G1494" s="47">
        <f>SUM(H1494:K1494)</f>
        <v>756</v>
      </c>
      <c r="H1494" s="47">
        <f>[1]иные!G$248</f>
        <v>189</v>
      </c>
      <c r="I1494" s="47">
        <f>[1]иные!K$248</f>
        <v>177</v>
      </c>
      <c r="J1494" s="47">
        <f>[1]иные!O$248</f>
        <v>216</v>
      </c>
      <c r="K1494" s="47">
        <f>[1]иные!V$248</f>
        <v>174</v>
      </c>
      <c r="L1494" s="46">
        <f>SUM(M1494:P1494)</f>
        <v>66.661056000000002</v>
      </c>
      <c r="M1494" s="46">
        <f>[1]иные!BI$248</f>
        <v>16.665264000000001</v>
      </c>
      <c r="N1494" s="46">
        <f>[1]иные!CC$248</f>
        <v>15.607151999999999</v>
      </c>
      <c r="O1494" s="46">
        <f>[1]иные!CW$248</f>
        <v>19.046015999999998</v>
      </c>
      <c r="P1494" s="46">
        <f>[1]иные!EF$248</f>
        <v>15.342624000000001</v>
      </c>
      <c r="Q1494" s="20">
        <f t="shared" si="410"/>
        <v>0</v>
      </c>
      <c r="R1494" s="20">
        <f t="shared" si="411"/>
        <v>0</v>
      </c>
    </row>
    <row r="1495" spans="2:18" s="21" customFormat="1" ht="15" customHeight="1" x14ac:dyDescent="0.25">
      <c r="B1495" s="61"/>
      <c r="C1495" s="59" t="s">
        <v>7</v>
      </c>
      <c r="D1495" s="59"/>
      <c r="E1495" s="60">
        <f>E1487+E1489+E1490+E1491+E1493</f>
        <v>45332</v>
      </c>
      <c r="F1495" s="60">
        <f t="shared" ref="F1495:P1495" si="420">F1487+F1489+F1490+F1491+F1493</f>
        <v>44886.207234627203</v>
      </c>
      <c r="G1495" s="60">
        <f t="shared" si="420"/>
        <v>45332</v>
      </c>
      <c r="H1495" s="60">
        <f t="shared" si="420"/>
        <v>5605</v>
      </c>
      <c r="I1495" s="60">
        <f t="shared" si="420"/>
        <v>14394</v>
      </c>
      <c r="J1495" s="60">
        <f t="shared" si="420"/>
        <v>12316</v>
      </c>
      <c r="K1495" s="60">
        <f t="shared" si="420"/>
        <v>13017</v>
      </c>
      <c r="L1495" s="60">
        <f t="shared" si="420"/>
        <v>44886.207234627203</v>
      </c>
      <c r="M1495" s="60">
        <f t="shared" si="420"/>
        <v>7235.964219808001</v>
      </c>
      <c r="N1495" s="60">
        <f t="shared" si="420"/>
        <v>13607.420716140801</v>
      </c>
      <c r="O1495" s="60">
        <f t="shared" si="420"/>
        <v>11518.172957238399</v>
      </c>
      <c r="P1495" s="60">
        <f t="shared" si="420"/>
        <v>12524.649341440001</v>
      </c>
      <c r="Q1495" s="20">
        <f t="shared" si="410"/>
        <v>0</v>
      </c>
      <c r="R1495" s="20">
        <f t="shared" si="411"/>
        <v>0</v>
      </c>
    </row>
    <row r="1496" spans="2:18" s="21" customFormat="1" ht="15" customHeight="1" x14ac:dyDescent="0.25">
      <c r="B1496" s="61" t="s">
        <v>120</v>
      </c>
      <c r="C1496" s="28" t="s">
        <v>13</v>
      </c>
      <c r="D1496" s="29" t="s">
        <v>14</v>
      </c>
      <c r="E1496" s="62">
        <f>E1497+E1498</f>
        <v>11259</v>
      </c>
      <c r="F1496" s="62">
        <f t="shared" ref="F1496:P1496" si="421">F1497+F1498</f>
        <v>41773.4299802448</v>
      </c>
      <c r="G1496" s="62">
        <f t="shared" si="421"/>
        <v>11259</v>
      </c>
      <c r="H1496" s="62">
        <f t="shared" si="421"/>
        <v>1773</v>
      </c>
      <c r="I1496" s="62">
        <f t="shared" si="421"/>
        <v>2220</v>
      </c>
      <c r="J1496" s="62">
        <f t="shared" si="421"/>
        <v>2489</v>
      </c>
      <c r="K1496" s="62">
        <f t="shared" si="421"/>
        <v>4777</v>
      </c>
      <c r="L1496" s="62">
        <f t="shared" si="421"/>
        <v>41773.429980244808</v>
      </c>
      <c r="M1496" s="62">
        <f t="shared" si="421"/>
        <v>6942.9995905680016</v>
      </c>
      <c r="N1496" s="62">
        <f t="shared" si="421"/>
        <v>8592.4783317888014</v>
      </c>
      <c r="O1496" s="62">
        <f t="shared" si="421"/>
        <v>9707.5672931952013</v>
      </c>
      <c r="P1496" s="62">
        <f t="shared" si="421"/>
        <v>16530.384764692801</v>
      </c>
      <c r="Q1496" s="20">
        <f t="shared" si="410"/>
        <v>0</v>
      </c>
      <c r="R1496" s="20">
        <f t="shared" si="411"/>
        <v>0</v>
      </c>
    </row>
    <row r="1497" spans="2:18" s="21" customFormat="1" ht="15" customHeight="1" x14ac:dyDescent="0.25">
      <c r="B1497" s="61"/>
      <c r="C1497" s="22" t="s">
        <v>21</v>
      </c>
      <c r="D1497" s="23" t="s">
        <v>14</v>
      </c>
      <c r="E1497" s="64">
        <f>'[1]заб.без.стом.'!W$280</f>
        <v>10020</v>
      </c>
      <c r="F1497" s="46">
        <f>'[1]заб.без.стом.'!EU$280</f>
        <v>39237.933388320002</v>
      </c>
      <c r="G1497" s="47">
        <f>SUM(H1497:K1497)</f>
        <v>10020</v>
      </c>
      <c r="H1497" s="47">
        <f>'[1]заб.без.стом.'!G$280</f>
        <v>1773</v>
      </c>
      <c r="I1497" s="47">
        <f>'[1]заб.без.стом.'!K$280</f>
        <v>2166</v>
      </c>
      <c r="J1497" s="47">
        <f>'[1]заб.без.стом.'!O$280</f>
        <v>2468</v>
      </c>
      <c r="K1497" s="47">
        <f>'[1]заб.без.стом.'!V$280</f>
        <v>3613</v>
      </c>
      <c r="L1497" s="46">
        <f>SUM(M1497:P1497)</f>
        <v>39237.933388320009</v>
      </c>
      <c r="M1497" s="46">
        <f>'[1]заб.без.стом.'!BS$280</f>
        <v>6942.9995905680016</v>
      </c>
      <c r="N1497" s="46">
        <f>'[1]заб.без.стом.'!CM$280</f>
        <v>8481.9724270560018</v>
      </c>
      <c r="O1497" s="46">
        <f>'[1]заб.без.стом.'!DG$280</f>
        <v>9664.5927746880006</v>
      </c>
      <c r="P1497" s="46">
        <f>'[1]заб.без.стом.'!EP$280</f>
        <v>14148.368596008002</v>
      </c>
      <c r="Q1497" s="20">
        <f t="shared" si="410"/>
        <v>0</v>
      </c>
      <c r="R1497" s="20">
        <f t="shared" si="411"/>
        <v>0</v>
      </c>
    </row>
    <row r="1498" spans="2:18" s="21" customFormat="1" ht="15" customHeight="1" x14ac:dyDescent="0.25">
      <c r="B1498" s="61"/>
      <c r="C1498" s="22" t="s">
        <v>16</v>
      </c>
      <c r="D1498" s="23" t="s">
        <v>14</v>
      </c>
      <c r="E1498" s="64">
        <f>'[1]заб.без.стом.'!W$281</f>
        <v>1239</v>
      </c>
      <c r="F1498" s="46">
        <f>'[1]заб.без.стом.'!EU$281</f>
        <v>2535.4965919247998</v>
      </c>
      <c r="G1498" s="47">
        <f>SUM(H1498:K1498)</f>
        <v>1239</v>
      </c>
      <c r="H1498" s="47">
        <f>'[1]заб.без.стом.'!G$281</f>
        <v>0</v>
      </c>
      <c r="I1498" s="47">
        <f>'[1]заб.без.стом.'!K$281</f>
        <v>54</v>
      </c>
      <c r="J1498" s="47">
        <f>'[1]заб.без.стом.'!O$281</f>
        <v>21</v>
      </c>
      <c r="K1498" s="47">
        <f>'[1]заб.без.стом.'!V$281</f>
        <v>1164</v>
      </c>
      <c r="L1498" s="46">
        <f>SUM(M1498:P1498)</f>
        <v>2535.4965919248002</v>
      </c>
      <c r="M1498" s="46">
        <f>'[1]заб.без.стом.'!BS$281</f>
        <v>0</v>
      </c>
      <c r="N1498" s="46">
        <f>'[1]заб.без.стом.'!CM$281</f>
        <v>110.50590473279999</v>
      </c>
      <c r="O1498" s="46">
        <f>'[1]заб.без.стом.'!DG$281</f>
        <v>42.974518507199996</v>
      </c>
      <c r="P1498" s="46">
        <f>'[1]заб.без.стом.'!EP$281</f>
        <v>2382.0161686848</v>
      </c>
      <c r="Q1498" s="20">
        <f t="shared" si="410"/>
        <v>0</v>
      </c>
      <c r="R1498" s="20">
        <f t="shared" si="411"/>
        <v>0</v>
      </c>
    </row>
    <row r="1499" spans="2:18" s="21" customFormat="1" ht="15" customHeight="1" x14ac:dyDescent="0.25">
      <c r="B1499" s="61"/>
      <c r="C1499" s="28" t="s">
        <v>29</v>
      </c>
      <c r="D1499" s="29" t="s">
        <v>14</v>
      </c>
      <c r="E1499" s="62">
        <f>'[1]стом обр.'!W$48</f>
        <v>343</v>
      </c>
      <c r="F1499" s="33">
        <f>'[1]стом обр.'!FL$48</f>
        <v>668.68154035200007</v>
      </c>
      <c r="G1499" s="71">
        <f>H1499+I1499+J1499+K1499</f>
        <v>343</v>
      </c>
      <c r="H1499" s="48">
        <f>'[1]стом обр.'!G$48</f>
        <v>61</v>
      </c>
      <c r="I1499" s="48">
        <f>'[1]стом обр.'!K$48</f>
        <v>53</v>
      </c>
      <c r="J1499" s="48">
        <f>'[1]стом обр.'!O$48</f>
        <v>14</v>
      </c>
      <c r="K1499" s="48">
        <f>'[1]стом обр.'!V$48</f>
        <v>215</v>
      </c>
      <c r="L1499" s="33">
        <f>M1499+N1499+O1499+P1499</f>
        <v>668.68154035199996</v>
      </c>
      <c r="M1499" s="33">
        <f>'[1]стом обр.'!CJ$48</f>
        <v>118.92004070399999</v>
      </c>
      <c r="N1499" s="33">
        <f>'[1]стом обр.'!DD$48</f>
        <v>103.323969792</v>
      </c>
      <c r="O1499" s="33">
        <f>'[1]стом обр.'!DX$48</f>
        <v>27.293124095999996</v>
      </c>
      <c r="P1499" s="33">
        <f>'[1]стом обр.'!FG$48</f>
        <v>419.14440575999998</v>
      </c>
      <c r="Q1499" s="20">
        <f t="shared" si="410"/>
        <v>0</v>
      </c>
      <c r="R1499" s="20">
        <f t="shared" si="411"/>
        <v>0</v>
      </c>
    </row>
    <row r="1500" spans="2:18" s="21" customFormat="1" ht="15" customHeight="1" x14ac:dyDescent="0.25">
      <c r="B1500" s="65"/>
      <c r="C1500" s="28" t="s">
        <v>30</v>
      </c>
      <c r="D1500" s="29" t="s">
        <v>31</v>
      </c>
      <c r="E1500" s="62"/>
      <c r="F1500" s="33"/>
      <c r="G1500" s="71"/>
      <c r="H1500" s="48"/>
      <c r="I1500" s="48"/>
      <c r="J1500" s="48"/>
      <c r="K1500" s="48"/>
      <c r="L1500" s="33"/>
      <c r="M1500" s="33"/>
      <c r="N1500" s="33"/>
      <c r="O1500" s="33"/>
      <c r="P1500" s="33"/>
      <c r="Q1500" s="20">
        <f t="shared" si="410"/>
        <v>0</v>
      </c>
      <c r="R1500" s="20">
        <f t="shared" si="411"/>
        <v>0</v>
      </c>
    </row>
    <row r="1501" spans="2:18" s="21" customFormat="1" ht="15" customHeight="1" x14ac:dyDescent="0.25">
      <c r="B1501" s="61"/>
      <c r="C1501" s="28" t="s">
        <v>32</v>
      </c>
      <c r="D1501" s="29" t="s">
        <v>33</v>
      </c>
      <c r="E1501" s="62">
        <f>E1502</f>
        <v>0</v>
      </c>
      <c r="F1501" s="62">
        <f t="shared" ref="F1501:P1501" si="422">F1502</f>
        <v>0</v>
      </c>
      <c r="G1501" s="62">
        <f t="shared" si="422"/>
        <v>0</v>
      </c>
      <c r="H1501" s="62">
        <f t="shared" si="422"/>
        <v>0</v>
      </c>
      <c r="I1501" s="62">
        <f t="shared" si="422"/>
        <v>0</v>
      </c>
      <c r="J1501" s="62">
        <f t="shared" si="422"/>
        <v>0</v>
      </c>
      <c r="K1501" s="62">
        <f t="shared" si="422"/>
        <v>0</v>
      </c>
      <c r="L1501" s="62">
        <f t="shared" si="422"/>
        <v>0</v>
      </c>
      <c r="M1501" s="62">
        <f t="shared" si="422"/>
        <v>0</v>
      </c>
      <c r="N1501" s="62">
        <f t="shared" si="422"/>
        <v>0</v>
      </c>
      <c r="O1501" s="62">
        <f t="shared" si="422"/>
        <v>0</v>
      </c>
      <c r="P1501" s="62">
        <f t="shared" si="422"/>
        <v>0</v>
      </c>
      <c r="Q1501" s="20">
        <f t="shared" si="410"/>
        <v>0</v>
      </c>
      <c r="R1501" s="20">
        <f t="shared" si="411"/>
        <v>0</v>
      </c>
    </row>
    <row r="1502" spans="2:18" s="21" customFormat="1" ht="15" customHeight="1" x14ac:dyDescent="0.25">
      <c r="B1502" s="61"/>
      <c r="C1502" s="39" t="s">
        <v>41</v>
      </c>
      <c r="D1502" s="23" t="s">
        <v>33</v>
      </c>
      <c r="E1502" s="64"/>
      <c r="F1502" s="46"/>
      <c r="G1502" s="47">
        <f>SUM(H1502:K1502)</f>
        <v>0</v>
      </c>
      <c r="H1502" s="47">
        <f>'[1]неотложка с коэф'!G$94</f>
        <v>0</v>
      </c>
      <c r="I1502" s="47">
        <f>'[1]неотложка с коэф'!K$94</f>
        <v>0</v>
      </c>
      <c r="J1502" s="47">
        <f>'[1]неотложка с коэф'!O$94</f>
        <v>0</v>
      </c>
      <c r="K1502" s="47">
        <f>'[1]неотложка с коэф'!V$94</f>
        <v>0</v>
      </c>
      <c r="L1502" s="46">
        <f>SUM(M1502:P1502)</f>
        <v>0</v>
      </c>
      <c r="M1502" s="46"/>
      <c r="N1502" s="46"/>
      <c r="O1502" s="46"/>
      <c r="P1502" s="46"/>
      <c r="Q1502" s="20">
        <f t="shared" si="410"/>
        <v>0</v>
      </c>
      <c r="R1502" s="20">
        <f t="shared" si="411"/>
        <v>0</v>
      </c>
    </row>
    <row r="1503" spans="2:18" s="21" customFormat="1" ht="15" customHeight="1" x14ac:dyDescent="0.25">
      <c r="B1503" s="61"/>
      <c r="C1503" s="29" t="s">
        <v>34</v>
      </c>
      <c r="D1503" s="29" t="s">
        <v>33</v>
      </c>
      <c r="E1503" s="62">
        <f>E1504</f>
        <v>1632</v>
      </c>
      <c r="F1503" s="62">
        <f t="shared" ref="F1503:P1503" si="423">F1504</f>
        <v>4233.3156777600016</v>
      </c>
      <c r="G1503" s="62">
        <f t="shared" si="423"/>
        <v>1632</v>
      </c>
      <c r="H1503" s="62">
        <f t="shared" si="423"/>
        <v>314</v>
      </c>
      <c r="I1503" s="62">
        <f t="shared" si="423"/>
        <v>254</v>
      </c>
      <c r="J1503" s="62">
        <f t="shared" si="423"/>
        <v>286</v>
      </c>
      <c r="K1503" s="62">
        <f t="shared" si="423"/>
        <v>778</v>
      </c>
      <c r="L1503" s="62">
        <f t="shared" si="423"/>
        <v>4233.3156777599997</v>
      </c>
      <c r="M1503" s="62">
        <f t="shared" si="423"/>
        <v>814.49823702000015</v>
      </c>
      <c r="N1503" s="62">
        <f t="shared" si="423"/>
        <v>658.86163122000016</v>
      </c>
      <c r="O1503" s="62">
        <f t="shared" si="423"/>
        <v>741.86782098000015</v>
      </c>
      <c r="P1503" s="62">
        <f t="shared" si="423"/>
        <v>2018.08798854</v>
      </c>
      <c r="Q1503" s="20">
        <f t="shared" si="410"/>
        <v>0</v>
      </c>
      <c r="R1503" s="20">
        <f t="shared" si="411"/>
        <v>0</v>
      </c>
    </row>
    <row r="1504" spans="2:18" s="21" customFormat="1" ht="15" customHeight="1" x14ac:dyDescent="0.25">
      <c r="B1504" s="61"/>
      <c r="C1504" s="88" t="s">
        <v>21</v>
      </c>
      <c r="D1504" s="23" t="s">
        <v>33</v>
      </c>
      <c r="E1504" s="64">
        <f>[1]ДНХБ!W$246</f>
        <v>1632</v>
      </c>
      <c r="F1504" s="46">
        <f>[1]ДНХБ!EI$246</f>
        <v>4233.3156777600016</v>
      </c>
      <c r="G1504" s="47">
        <f>SUM(H1504:K1504)</f>
        <v>1632</v>
      </c>
      <c r="H1504" s="47">
        <f>[1]ДНХБ!G$246</f>
        <v>314</v>
      </c>
      <c r="I1504" s="47">
        <f>[1]ДНХБ!K$246</f>
        <v>254</v>
      </c>
      <c r="J1504" s="47">
        <f>[1]ДНХБ!O$246</f>
        <v>286</v>
      </c>
      <c r="K1504" s="47">
        <f>[1]ДНХБ!V$246</f>
        <v>778</v>
      </c>
      <c r="L1504" s="46">
        <f>SUM(M1504:P1504)</f>
        <v>4233.3156777599997</v>
      </c>
      <c r="M1504" s="46">
        <f>[1]ДНХБ!BG$246</f>
        <v>814.49823702000015</v>
      </c>
      <c r="N1504" s="46">
        <f>[1]ДНХБ!CA$246</f>
        <v>658.86163122000016</v>
      </c>
      <c r="O1504" s="46">
        <f>[1]ДНХБ!CU$246</f>
        <v>741.86782098000015</v>
      </c>
      <c r="P1504" s="46">
        <f>[1]ДНХБ!ED$246</f>
        <v>2018.08798854</v>
      </c>
      <c r="Q1504" s="20">
        <f t="shared" si="410"/>
        <v>0</v>
      </c>
      <c r="R1504" s="20">
        <f t="shared" si="411"/>
        <v>0</v>
      </c>
    </row>
    <row r="1505" spans="2:18" s="21" customFormat="1" ht="15" customHeight="1" x14ac:dyDescent="0.25">
      <c r="B1505" s="61"/>
      <c r="C1505" s="29" t="s">
        <v>40</v>
      </c>
      <c r="D1505" s="29" t="s">
        <v>33</v>
      </c>
      <c r="E1505" s="62">
        <f>E1506+E1507</f>
        <v>26289</v>
      </c>
      <c r="F1505" s="62">
        <f t="shared" ref="F1505:P1505" si="424">F1506+F1507</f>
        <v>8689.5277559999977</v>
      </c>
      <c r="G1505" s="62">
        <f t="shared" si="424"/>
        <v>26289</v>
      </c>
      <c r="H1505" s="62">
        <f t="shared" si="424"/>
        <v>3887</v>
      </c>
      <c r="I1505" s="62">
        <f t="shared" si="424"/>
        <v>3021</v>
      </c>
      <c r="J1505" s="62">
        <f t="shared" si="424"/>
        <v>5879</v>
      </c>
      <c r="K1505" s="62">
        <f t="shared" si="424"/>
        <v>13502</v>
      </c>
      <c r="L1505" s="62">
        <f t="shared" si="424"/>
        <v>8689.5277559999977</v>
      </c>
      <c r="M1505" s="62">
        <f t="shared" si="424"/>
        <v>1290.6960919999999</v>
      </c>
      <c r="N1505" s="62">
        <f t="shared" si="424"/>
        <v>987.68401199999971</v>
      </c>
      <c r="O1505" s="62">
        <f t="shared" si="424"/>
        <v>1943.6299399999998</v>
      </c>
      <c r="P1505" s="62">
        <f t="shared" si="424"/>
        <v>4467.5177119999989</v>
      </c>
      <c r="Q1505" s="20">
        <f t="shared" si="410"/>
        <v>0</v>
      </c>
      <c r="R1505" s="20">
        <f t="shared" si="411"/>
        <v>0</v>
      </c>
    </row>
    <row r="1506" spans="2:18" s="21" customFormat="1" ht="15" customHeight="1" x14ac:dyDescent="0.25">
      <c r="B1506" s="61"/>
      <c r="C1506" s="89" t="s">
        <v>41</v>
      </c>
      <c r="D1506" s="23" t="s">
        <v>33</v>
      </c>
      <c r="E1506" s="64">
        <f>'[1]разовые без стом'!W$268</f>
        <v>25233</v>
      </c>
      <c r="F1506" s="46">
        <f>'[1]разовые без стом'!EV$268</f>
        <v>8436.6030839999985</v>
      </c>
      <c r="G1506" s="47">
        <f>SUM(H1506:K1506)</f>
        <v>25233</v>
      </c>
      <c r="H1506" s="47">
        <f>'[1]разовые без стом'!G$268</f>
        <v>3793</v>
      </c>
      <c r="I1506" s="47">
        <f>'[1]разовые без стом'!K$268</f>
        <v>2785</v>
      </c>
      <c r="J1506" s="47">
        <f>'[1]разовые без стом'!O$268</f>
        <v>5647</v>
      </c>
      <c r="K1506" s="47">
        <f>'[1]разовые без стом'!V$268</f>
        <v>13008</v>
      </c>
      <c r="L1506" s="46">
        <f>SUM(M1506:P1506)</f>
        <v>8436.6030839999985</v>
      </c>
      <c r="M1506" s="46">
        <f>'[1]разовые без стом'!BP$268</f>
        <v>1268.1819639999999</v>
      </c>
      <c r="N1506" s="46">
        <f>'[1]разовые без стом'!CL$268</f>
        <v>931.15917999999976</v>
      </c>
      <c r="O1506" s="46">
        <f>'[1]разовые без стом'!DH$268</f>
        <v>1888.0631559999997</v>
      </c>
      <c r="P1506" s="46">
        <f>'[1]разовые без стом'!EQ$268</f>
        <v>4349.1987839999993</v>
      </c>
      <c r="Q1506" s="20">
        <f t="shared" si="410"/>
        <v>0</v>
      </c>
      <c r="R1506" s="20">
        <f t="shared" si="411"/>
        <v>0</v>
      </c>
    </row>
    <row r="1507" spans="2:18" s="21" customFormat="1" ht="15" customHeight="1" x14ac:dyDescent="0.25">
      <c r="B1507" s="61"/>
      <c r="C1507" s="89" t="s">
        <v>16</v>
      </c>
      <c r="D1507" s="23" t="s">
        <v>33</v>
      </c>
      <c r="E1507" s="64">
        <f>'[1]разовые без стом'!W$269</f>
        <v>1056</v>
      </c>
      <c r="F1507" s="46">
        <f>'[1]разовые без стом'!EV$269</f>
        <v>252.92467199999999</v>
      </c>
      <c r="G1507" s="47">
        <f>SUM(H1507:K1507)</f>
        <v>1056</v>
      </c>
      <c r="H1507" s="47">
        <f>'[1]разовые без стом'!G$269</f>
        <v>94</v>
      </c>
      <c r="I1507" s="47">
        <f>'[1]разовые без стом'!K$269</f>
        <v>236</v>
      </c>
      <c r="J1507" s="47">
        <f>'[1]разовые без стом'!O$269</f>
        <v>232</v>
      </c>
      <c r="K1507" s="47">
        <f>'[1]разовые без стом'!V$269</f>
        <v>494</v>
      </c>
      <c r="L1507" s="46">
        <f>SUM(M1507:P1507)</f>
        <v>252.92467199999999</v>
      </c>
      <c r="M1507" s="46">
        <f>'[1]разовые без стом'!BP$269</f>
        <v>22.514127999999999</v>
      </c>
      <c r="N1507" s="46">
        <f>'[1]разовые без стом'!CL$269</f>
        <v>56.524831999999989</v>
      </c>
      <c r="O1507" s="46">
        <f>'[1]разовые без стом'!DH$269</f>
        <v>55.566784000000006</v>
      </c>
      <c r="P1507" s="46">
        <f>'[1]разовые без стом'!EQ$269</f>
        <v>118.318928</v>
      </c>
      <c r="Q1507" s="20">
        <f t="shared" si="410"/>
        <v>0</v>
      </c>
      <c r="R1507" s="20">
        <f t="shared" si="411"/>
        <v>0</v>
      </c>
    </row>
    <row r="1508" spans="2:18" s="21" customFormat="1" ht="15" customHeight="1" x14ac:dyDescent="0.25">
      <c r="B1508" s="61"/>
      <c r="C1508" s="28" t="s">
        <v>42</v>
      </c>
      <c r="D1508" s="29" t="s">
        <v>33</v>
      </c>
      <c r="E1508" s="62">
        <f>E1509+E1510</f>
        <v>4050</v>
      </c>
      <c r="F1508" s="62">
        <f t="shared" ref="F1508:P1508" si="425">F1509+F1510</f>
        <v>541.72079999999994</v>
      </c>
      <c r="G1508" s="62">
        <f t="shared" si="425"/>
        <v>4050</v>
      </c>
      <c r="H1508" s="62">
        <f t="shared" si="425"/>
        <v>722</v>
      </c>
      <c r="I1508" s="62">
        <f t="shared" si="425"/>
        <v>407</v>
      </c>
      <c r="J1508" s="62">
        <f t="shared" si="425"/>
        <v>614</v>
      </c>
      <c r="K1508" s="62">
        <f t="shared" si="425"/>
        <v>2307</v>
      </c>
      <c r="L1508" s="62">
        <f t="shared" si="425"/>
        <v>541.72080000000005</v>
      </c>
      <c r="M1508" s="62">
        <f t="shared" si="425"/>
        <v>100.205304</v>
      </c>
      <c r="N1508" s="62">
        <f t="shared" si="425"/>
        <v>53.889648000000008</v>
      </c>
      <c r="O1508" s="62">
        <f t="shared" si="425"/>
        <v>87.452916000000002</v>
      </c>
      <c r="P1508" s="62">
        <f t="shared" si="425"/>
        <v>300.172932</v>
      </c>
      <c r="Q1508" s="20">
        <f t="shared" si="410"/>
        <v>0</v>
      </c>
      <c r="R1508" s="20">
        <f t="shared" si="411"/>
        <v>0</v>
      </c>
    </row>
    <row r="1509" spans="2:18" s="21" customFormat="1" ht="15" customHeight="1" x14ac:dyDescent="0.25">
      <c r="B1509" s="61"/>
      <c r="C1509" s="90" t="s">
        <v>21</v>
      </c>
      <c r="D1509" s="23" t="s">
        <v>33</v>
      </c>
      <c r="E1509" s="64">
        <f>[1]иные!W$250</f>
        <v>3100</v>
      </c>
      <c r="F1509" s="46">
        <f>[1]иные!EK$250</f>
        <v>444.20519999999999</v>
      </c>
      <c r="G1509" s="47">
        <f>SUM(H1509:K1509)</f>
        <v>3100</v>
      </c>
      <c r="H1509" s="47">
        <f>[1]иные!G$250</f>
        <v>642</v>
      </c>
      <c r="I1509" s="47">
        <f>[1]иные!K$250</f>
        <v>298</v>
      </c>
      <c r="J1509" s="47">
        <f>[1]иные!O$250</f>
        <v>601</v>
      </c>
      <c r="K1509" s="47">
        <f>[1]иные!V$250</f>
        <v>1559</v>
      </c>
      <c r="L1509" s="46">
        <f>SUM(M1509:P1509)</f>
        <v>444.20519999999999</v>
      </c>
      <c r="M1509" s="46">
        <f>[1]иные!BI$250</f>
        <v>91.993464000000003</v>
      </c>
      <c r="N1509" s="46">
        <f>[1]иные!CC$250</f>
        <v>42.70101600000001</v>
      </c>
      <c r="O1509" s="46">
        <f>[1]иные!CW$250</f>
        <v>86.118492000000003</v>
      </c>
      <c r="P1509" s="46">
        <f>[1]иные!EF$250</f>
        <v>223.39222799999999</v>
      </c>
      <c r="Q1509" s="20">
        <f t="shared" si="410"/>
        <v>0</v>
      </c>
      <c r="R1509" s="20">
        <f t="shared" si="411"/>
        <v>0</v>
      </c>
    </row>
    <row r="1510" spans="2:18" s="21" customFormat="1" ht="15" customHeight="1" x14ac:dyDescent="0.25">
      <c r="B1510" s="61"/>
      <c r="C1510" s="90" t="s">
        <v>16</v>
      </c>
      <c r="D1510" s="23" t="s">
        <v>33</v>
      </c>
      <c r="E1510" s="64">
        <f>[1]иные!W$251</f>
        <v>950</v>
      </c>
      <c r="F1510" s="46">
        <f>[1]иные!EK$251</f>
        <v>97.515599999999992</v>
      </c>
      <c r="G1510" s="47">
        <f>SUM(H1510:K1510)</f>
        <v>950</v>
      </c>
      <c r="H1510" s="47">
        <f>[1]иные!G$251</f>
        <v>80</v>
      </c>
      <c r="I1510" s="47">
        <f>[1]иные!K$251</f>
        <v>109</v>
      </c>
      <c r="J1510" s="47">
        <f>[1]иные!O$251</f>
        <v>13</v>
      </c>
      <c r="K1510" s="47">
        <f>[1]иные!V$251</f>
        <v>748</v>
      </c>
      <c r="L1510" s="46">
        <f>SUM(M1510:P1510)</f>
        <v>97.515600000000006</v>
      </c>
      <c r="M1510" s="46">
        <f>[1]иные!BI$251</f>
        <v>8.2118400000000005</v>
      </c>
      <c r="N1510" s="46">
        <f>[1]иные!CC$251</f>
        <v>11.188632</v>
      </c>
      <c r="O1510" s="46">
        <f>[1]иные!CW$251</f>
        <v>1.3344240000000001</v>
      </c>
      <c r="P1510" s="46">
        <f>[1]иные!EF$251</f>
        <v>76.780704000000014</v>
      </c>
      <c r="Q1510" s="20">
        <f t="shared" si="410"/>
        <v>0</v>
      </c>
      <c r="R1510" s="20">
        <f t="shared" si="411"/>
        <v>0</v>
      </c>
    </row>
    <row r="1511" spans="2:18" s="21" customFormat="1" ht="15" customHeight="1" x14ac:dyDescent="0.25">
      <c r="B1511" s="61"/>
      <c r="C1511" s="29" t="s">
        <v>43</v>
      </c>
      <c r="D1511" s="29" t="s">
        <v>33</v>
      </c>
      <c r="E1511" s="62">
        <f>E1512+E1513</f>
        <v>1725</v>
      </c>
      <c r="F1511" s="62">
        <f t="shared" ref="F1511:P1511" si="426">F1512+F1513</f>
        <v>1251.7269811199999</v>
      </c>
      <c r="G1511" s="62">
        <f t="shared" si="426"/>
        <v>1725</v>
      </c>
      <c r="H1511" s="62">
        <f t="shared" si="426"/>
        <v>267</v>
      </c>
      <c r="I1511" s="62">
        <f t="shared" si="426"/>
        <v>101</v>
      </c>
      <c r="J1511" s="62">
        <f t="shared" si="426"/>
        <v>20</v>
      </c>
      <c r="K1511" s="62">
        <f t="shared" si="426"/>
        <v>1337</v>
      </c>
      <c r="L1511" s="62">
        <f t="shared" si="426"/>
        <v>1251.7269811199999</v>
      </c>
      <c r="M1511" s="62">
        <f t="shared" si="426"/>
        <v>192.55712256000001</v>
      </c>
      <c r="N1511" s="62">
        <f t="shared" si="426"/>
        <v>74.718927359999995</v>
      </c>
      <c r="O1511" s="62">
        <f t="shared" si="426"/>
        <v>14.443545599999997</v>
      </c>
      <c r="P1511" s="62">
        <f t="shared" si="426"/>
        <v>970.00738559999991</v>
      </c>
      <c r="Q1511" s="20">
        <f t="shared" si="410"/>
        <v>0</v>
      </c>
      <c r="R1511" s="20">
        <f t="shared" si="411"/>
        <v>0</v>
      </c>
    </row>
    <row r="1512" spans="2:18" s="21" customFormat="1" ht="15" customHeight="1" x14ac:dyDescent="0.25">
      <c r="B1512" s="61"/>
      <c r="C1512" s="90" t="s">
        <v>44</v>
      </c>
      <c r="D1512" s="23" t="s">
        <v>33</v>
      </c>
      <c r="E1512" s="64">
        <f>'[1]проф.пос. по стом. '!W$63</f>
        <v>1032</v>
      </c>
      <c r="F1512" s="46">
        <f>'[1]проф.пос. по стом. '!FB$63</f>
        <v>763.46468351999988</v>
      </c>
      <c r="G1512" s="47">
        <f>SUM(H1512:K1512)</f>
        <v>1032</v>
      </c>
      <c r="H1512" s="47">
        <f>'[1]проф.пос. по стом. '!G$63</f>
        <v>126</v>
      </c>
      <c r="I1512" s="47">
        <f>'[1]проф.пос. по стом. '!K$63</f>
        <v>101</v>
      </c>
      <c r="J1512" s="47">
        <f>'[1]проф.пос. по стом. '!O$63</f>
        <v>10</v>
      </c>
      <c r="K1512" s="47">
        <f>'[1]проф.пос. по стом. '!V$63</f>
        <v>795</v>
      </c>
      <c r="L1512" s="46">
        <f>SUM(M1512:P1512)</f>
        <v>763.46468351999999</v>
      </c>
      <c r="M1512" s="46">
        <f>'[1]проф.пос. по стом. '!BZ$63</f>
        <v>93.213711360000005</v>
      </c>
      <c r="N1512" s="46">
        <f>'[1]проф.пос. по стом. '!CT$63</f>
        <v>74.718927359999995</v>
      </c>
      <c r="O1512" s="46">
        <f>'[1]проф.пос. по стом. '!DN$63</f>
        <v>7.397913599999999</v>
      </c>
      <c r="P1512" s="46">
        <f>'[1]проф.пос. по стом. '!EW$63</f>
        <v>588.13413119999996</v>
      </c>
      <c r="Q1512" s="20">
        <f t="shared" si="410"/>
        <v>0</v>
      </c>
      <c r="R1512" s="20">
        <f t="shared" si="411"/>
        <v>0</v>
      </c>
    </row>
    <row r="1513" spans="2:18" s="21" customFormat="1" ht="15" customHeight="1" x14ac:dyDescent="0.25">
      <c r="B1513" s="61"/>
      <c r="C1513" s="89" t="s">
        <v>45</v>
      </c>
      <c r="D1513" s="23" t="s">
        <v>33</v>
      </c>
      <c r="E1513" s="64">
        <f>'[1]проф.пос. по стом. '!W$64</f>
        <v>693</v>
      </c>
      <c r="F1513" s="46">
        <f>'[1]проф.пос. по стом. '!FB$64</f>
        <v>488.26229759999995</v>
      </c>
      <c r="G1513" s="47">
        <f>SUM(H1513:K1513)</f>
        <v>693</v>
      </c>
      <c r="H1513" s="47">
        <f>'[1]проф.пос. по стом. '!G$64</f>
        <v>141</v>
      </c>
      <c r="I1513" s="47">
        <f>'[1]проф.пос. по стом. '!K$64</f>
        <v>0</v>
      </c>
      <c r="J1513" s="47">
        <f>'[1]проф.пос. по стом. '!O$64</f>
        <v>10</v>
      </c>
      <c r="K1513" s="47">
        <f>'[1]проф.пос. по стом. '!V$64</f>
        <v>542</v>
      </c>
      <c r="L1513" s="46">
        <f>SUM(M1513:P1513)</f>
        <v>488.26229759999995</v>
      </c>
      <c r="M1513" s="46">
        <f>'[1]проф.пос. по стом. '!BZ$64</f>
        <v>99.343411200000006</v>
      </c>
      <c r="N1513" s="46">
        <f>'[1]проф.пос. по стом. '!CT$64</f>
        <v>0</v>
      </c>
      <c r="O1513" s="46">
        <f>'[1]проф.пос. по стом. '!DN$64</f>
        <v>7.0456319999999986</v>
      </c>
      <c r="P1513" s="46">
        <f>'[1]проф.пос. по стом. '!EW$64</f>
        <v>381.87325439999995</v>
      </c>
      <c r="Q1513" s="20">
        <f t="shared" si="410"/>
        <v>0</v>
      </c>
      <c r="R1513" s="20">
        <f t="shared" si="411"/>
        <v>0</v>
      </c>
    </row>
    <row r="1514" spans="2:18" s="21" customFormat="1" ht="15" customHeight="1" x14ac:dyDescent="0.25">
      <c r="B1514" s="61"/>
      <c r="C1514" s="59" t="s">
        <v>7</v>
      </c>
      <c r="D1514" s="59"/>
      <c r="E1514" s="60">
        <f>E1496+E1499+E1500+E1501+E1503+E1505+E1508+E1511</f>
        <v>45298</v>
      </c>
      <c r="F1514" s="60">
        <f t="shared" ref="F1514:P1514" si="427">F1496+F1499+F1500+F1501+F1503+F1505+F1508+F1511</f>
        <v>57158.402735476804</v>
      </c>
      <c r="G1514" s="60">
        <f t="shared" si="427"/>
        <v>45298</v>
      </c>
      <c r="H1514" s="60">
        <f t="shared" si="427"/>
        <v>7024</v>
      </c>
      <c r="I1514" s="60">
        <f t="shared" si="427"/>
        <v>6056</v>
      </c>
      <c r="J1514" s="60">
        <f t="shared" si="427"/>
        <v>9302</v>
      </c>
      <c r="K1514" s="60">
        <f t="shared" si="427"/>
        <v>22916</v>
      </c>
      <c r="L1514" s="60">
        <f t="shared" si="427"/>
        <v>57158.402735476811</v>
      </c>
      <c r="M1514" s="60">
        <f t="shared" si="427"/>
        <v>9459.876386852</v>
      </c>
      <c r="N1514" s="60">
        <f t="shared" si="427"/>
        <v>10470.956520160802</v>
      </c>
      <c r="O1514" s="60">
        <f t="shared" si="427"/>
        <v>12522.254639871202</v>
      </c>
      <c r="P1514" s="60">
        <f t="shared" si="427"/>
        <v>24705.315188592802</v>
      </c>
      <c r="Q1514" s="20">
        <f t="shared" si="410"/>
        <v>0</v>
      </c>
      <c r="R1514" s="20">
        <f t="shared" si="411"/>
        <v>0</v>
      </c>
    </row>
    <row r="1515" spans="2:18" s="21" customFormat="1" ht="15" customHeight="1" x14ac:dyDescent="0.25">
      <c r="B1515" s="61" t="s">
        <v>121</v>
      </c>
      <c r="C1515" s="28" t="s">
        <v>13</v>
      </c>
      <c r="D1515" s="29" t="s">
        <v>14</v>
      </c>
      <c r="E1515" s="62">
        <f>SUM(E1516:E1520)</f>
        <v>10760</v>
      </c>
      <c r="F1515" s="62">
        <f t="shared" ref="F1515:P1515" si="428">SUM(F1516:F1520)</f>
        <v>26052.572111615998</v>
      </c>
      <c r="G1515" s="62">
        <f t="shared" si="428"/>
        <v>10760</v>
      </c>
      <c r="H1515" s="62">
        <f t="shared" si="428"/>
        <v>2784</v>
      </c>
      <c r="I1515" s="62">
        <f t="shared" si="428"/>
        <v>2730</v>
      </c>
      <c r="J1515" s="62">
        <f t="shared" si="428"/>
        <v>2360</v>
      </c>
      <c r="K1515" s="62">
        <f t="shared" si="428"/>
        <v>2886</v>
      </c>
      <c r="L1515" s="62">
        <f t="shared" si="428"/>
        <v>26052.572111616006</v>
      </c>
      <c r="M1515" s="62">
        <f t="shared" si="428"/>
        <v>6546.9345690240016</v>
      </c>
      <c r="N1515" s="62">
        <f t="shared" si="428"/>
        <v>6774.2457269760016</v>
      </c>
      <c r="O1515" s="62">
        <f t="shared" si="428"/>
        <v>5744.6880782400003</v>
      </c>
      <c r="P1515" s="62">
        <f t="shared" si="428"/>
        <v>6986.7037373760013</v>
      </c>
      <c r="Q1515" s="20">
        <f t="shared" si="410"/>
        <v>0</v>
      </c>
      <c r="R1515" s="20">
        <f t="shared" si="411"/>
        <v>0</v>
      </c>
    </row>
    <row r="1516" spans="2:18" s="21" customFormat="1" ht="15" customHeight="1" x14ac:dyDescent="0.25">
      <c r="B1516" s="61"/>
      <c r="C1516" s="27" t="s">
        <v>26</v>
      </c>
      <c r="D1516" s="23" t="s">
        <v>14</v>
      </c>
      <c r="E1516" s="64">
        <f>'[1]заб.без.стом.'!W$340</f>
        <v>7556</v>
      </c>
      <c r="F1516" s="46">
        <f>'[1]заб.без.стом.'!EU$340</f>
        <v>15434.059448448001</v>
      </c>
      <c r="G1516" s="47">
        <f>SUM(H1516:K1516)</f>
        <v>7556</v>
      </c>
      <c r="H1516" s="47">
        <f>'[1]заб.без.стом.'!G$340</f>
        <v>2062</v>
      </c>
      <c r="I1516" s="47">
        <f>'[1]заб.без.стом.'!K$340</f>
        <v>1806</v>
      </c>
      <c r="J1516" s="47">
        <f>'[1]заб.без.стом.'!O$340</f>
        <v>1670</v>
      </c>
      <c r="K1516" s="47">
        <f>'[1]заб.без.стом.'!V$340</f>
        <v>2018</v>
      </c>
      <c r="L1516" s="46">
        <f>SUM(M1516:P1516)</f>
        <v>15434.059448448004</v>
      </c>
      <c r="M1516" s="46">
        <f>'[1]заб.без.стом.'!BS$340</f>
        <v>4211.888642496001</v>
      </c>
      <c r="N1516" s="46">
        <f>'[1]заб.без.стом.'!CM$340</f>
        <v>3688.9771524480011</v>
      </c>
      <c r="O1516" s="46">
        <f>'[1]заб.без.стом.'!DG$340</f>
        <v>3411.1804233600005</v>
      </c>
      <c r="P1516" s="46">
        <f>'[1]заб.без.стом.'!EP$340</f>
        <v>4122.0132301440008</v>
      </c>
      <c r="Q1516" s="20">
        <f t="shared" si="410"/>
        <v>0</v>
      </c>
      <c r="R1516" s="20">
        <f t="shared" si="411"/>
        <v>0</v>
      </c>
    </row>
    <row r="1517" spans="2:18" s="21" customFormat="1" ht="15" customHeight="1" x14ac:dyDescent="0.25">
      <c r="B1517" s="61"/>
      <c r="C1517" s="27" t="s">
        <v>16</v>
      </c>
      <c r="D1517" s="23" t="s">
        <v>14</v>
      </c>
      <c r="E1517" s="64">
        <f>'[1]заб.без.стом.'!W$344</f>
        <v>1953</v>
      </c>
      <c r="F1517" s="46">
        <f>'[1]заб.без.стом.'!EU$341</f>
        <v>1472.7311887680003</v>
      </c>
      <c r="G1517" s="47">
        <f>SUM(H1517:K1517)</f>
        <v>1953</v>
      </c>
      <c r="H1517" s="47">
        <f>'[1]заб.без.стом.'!G$344</f>
        <v>406</v>
      </c>
      <c r="I1517" s="47">
        <f>'[1]заб.без.стом.'!K$344</f>
        <v>572</v>
      </c>
      <c r="J1517" s="47">
        <f>'[1]заб.без.стом.'!O$344</f>
        <v>444</v>
      </c>
      <c r="K1517" s="47">
        <f>'[1]заб.без.стом.'!V$344</f>
        <v>531</v>
      </c>
      <c r="L1517" s="46">
        <f>SUM(M1517:P1517)</f>
        <v>1472.7311887680003</v>
      </c>
      <c r="M1517" s="46">
        <f>'[1]заб.без.стом.'!BS$341</f>
        <v>400.35410956800001</v>
      </c>
      <c r="N1517" s="46">
        <f>'[1]заб.без.стом.'!CM$341</f>
        <v>424.86558566400004</v>
      </c>
      <c r="O1517" s="46">
        <f>'[1]заб.без.стом.'!DG$341</f>
        <v>279.83935209600003</v>
      </c>
      <c r="P1517" s="46">
        <f>'[1]заб.без.стом.'!EP$341</f>
        <v>367.67214144000002</v>
      </c>
      <c r="Q1517" s="20">
        <f t="shared" si="410"/>
        <v>0</v>
      </c>
      <c r="R1517" s="20">
        <f t="shared" si="411"/>
        <v>0</v>
      </c>
    </row>
    <row r="1518" spans="2:18" s="21" customFormat="1" ht="15" customHeight="1" x14ac:dyDescent="0.25">
      <c r="B1518" s="61"/>
      <c r="C1518" s="27" t="s">
        <v>23</v>
      </c>
      <c r="D1518" s="23" t="s">
        <v>14</v>
      </c>
      <c r="E1518" s="64">
        <f>'[1]заб.без.стом.'!W$341</f>
        <v>721</v>
      </c>
      <c r="F1518" s="46">
        <f>'[1]заб.без.стом.'!EU$342</f>
        <v>1059.743077632</v>
      </c>
      <c r="G1518" s="47">
        <f>SUM(H1518:K1518)</f>
        <v>721</v>
      </c>
      <c r="H1518" s="47">
        <f>'[1]заб.без.стом.'!G$341</f>
        <v>196</v>
      </c>
      <c r="I1518" s="47">
        <f>'[1]заб.без.стом.'!K$341</f>
        <v>208</v>
      </c>
      <c r="J1518" s="47">
        <f>'[1]заб.без.стом.'!O$341</f>
        <v>137</v>
      </c>
      <c r="K1518" s="47">
        <f>'[1]заб.без.стом.'!V$341</f>
        <v>180</v>
      </c>
      <c r="L1518" s="46">
        <f>SUM(M1518:P1518)</f>
        <v>1059.7430776320002</v>
      </c>
      <c r="M1518" s="46">
        <f>'[1]заб.без.стом.'!BS$342</f>
        <v>228.92508230400003</v>
      </c>
      <c r="N1518" s="46">
        <f>'[1]заб.без.стом.'!CM$342</f>
        <v>259.79138553600001</v>
      </c>
      <c r="O1518" s="46">
        <f>'[1]заб.без.стом.'!DG$342</f>
        <v>203.20316294400004</v>
      </c>
      <c r="P1518" s="46">
        <f>'[1]заб.без.стом.'!EP$342</f>
        <v>367.823446848</v>
      </c>
      <c r="Q1518" s="20">
        <f t="shared" si="410"/>
        <v>0</v>
      </c>
      <c r="R1518" s="20">
        <f t="shared" si="411"/>
        <v>0</v>
      </c>
    </row>
    <row r="1519" spans="2:18" s="21" customFormat="1" ht="15" customHeight="1" x14ac:dyDescent="0.25">
      <c r="B1519" s="61"/>
      <c r="C1519" s="27" t="s">
        <v>28</v>
      </c>
      <c r="D1519" s="23" t="s">
        <v>14</v>
      </c>
      <c r="E1519" s="64">
        <f>'[1]заб.без.стом.'!W$342</f>
        <v>412</v>
      </c>
      <c r="F1519" s="46">
        <f>'[1]заб.без.стом.'!EU$343</f>
        <v>452.30229964800003</v>
      </c>
      <c r="G1519" s="47">
        <f>SUM(H1519:K1519)</f>
        <v>412</v>
      </c>
      <c r="H1519" s="47">
        <f>'[1]заб.без.стом.'!G$342</f>
        <v>89</v>
      </c>
      <c r="I1519" s="47">
        <f>'[1]заб.без.стом.'!K$342</f>
        <v>101</v>
      </c>
      <c r="J1519" s="47">
        <f>'[1]заб.без.стом.'!O$342</f>
        <v>79</v>
      </c>
      <c r="K1519" s="47">
        <f>'[1]заб.без.стом.'!V$342</f>
        <v>143</v>
      </c>
      <c r="L1519" s="46">
        <f>SUM(M1519:P1519)</f>
        <v>452.30229964800003</v>
      </c>
      <c r="M1519" s="46">
        <f>'[1]заб.без.стом.'!BS$343</f>
        <v>118.82518041599999</v>
      </c>
      <c r="N1519" s="46">
        <f>'[1]заб.без.стом.'!CM$343</f>
        <v>164.82202444800001</v>
      </c>
      <c r="O1519" s="46">
        <f>'[1]заб.без.стом.'!DG$343</f>
        <v>114.99211008</v>
      </c>
      <c r="P1519" s="46">
        <f>'[1]заб.без.стом.'!EP$343</f>
        <v>53.662984704000003</v>
      </c>
      <c r="Q1519" s="20">
        <f t="shared" si="410"/>
        <v>0</v>
      </c>
      <c r="R1519" s="20">
        <f t="shared" si="411"/>
        <v>0</v>
      </c>
    </row>
    <row r="1520" spans="2:18" s="21" customFormat="1" ht="15" customHeight="1" x14ac:dyDescent="0.25">
      <c r="B1520" s="61"/>
      <c r="C1520" s="27" t="s">
        <v>41</v>
      </c>
      <c r="D1520" s="23" t="s">
        <v>14</v>
      </c>
      <c r="E1520" s="64">
        <f>'[1]заб.без.стом.'!W$343</f>
        <v>118</v>
      </c>
      <c r="F1520" s="46">
        <f>'[1]заб.без.стом.'!EU$344</f>
        <v>7633.7360971200014</v>
      </c>
      <c r="G1520" s="47">
        <f>SUM(H1520:K1520)</f>
        <v>118</v>
      </c>
      <c r="H1520" s="47">
        <f>'[1]заб.без.стом.'!G$343</f>
        <v>31</v>
      </c>
      <c r="I1520" s="47">
        <f>'[1]заб.без.стом.'!K$343</f>
        <v>43</v>
      </c>
      <c r="J1520" s="47">
        <f>'[1]заб.без.стом.'!O$343</f>
        <v>30</v>
      </c>
      <c r="K1520" s="47">
        <f>'[1]заб.без.стом.'!V$343</f>
        <v>14</v>
      </c>
      <c r="L1520" s="46">
        <f>SUM(M1520:P1520)</f>
        <v>7633.7360971200014</v>
      </c>
      <c r="M1520" s="46">
        <f>'[1]заб.без.стом.'!BS$344</f>
        <v>1586.9415542400002</v>
      </c>
      <c r="N1520" s="46">
        <f>'[1]заб.без.стом.'!CM$344</f>
        <v>2235.7895788800001</v>
      </c>
      <c r="O1520" s="46">
        <f>'[1]заб.без.стом.'!DG$344</f>
        <v>1735.4730297600004</v>
      </c>
      <c r="P1520" s="46">
        <f>'[1]заб.без.стом.'!EP$344</f>
        <v>2075.5319342400003</v>
      </c>
      <c r="Q1520" s="20">
        <f t="shared" si="410"/>
        <v>0</v>
      </c>
      <c r="R1520" s="20">
        <f t="shared" si="411"/>
        <v>0</v>
      </c>
    </row>
    <row r="1521" spans="2:18" s="21" customFormat="1" ht="15" customHeight="1" x14ac:dyDescent="0.25">
      <c r="B1521" s="61"/>
      <c r="C1521" s="29" t="s">
        <v>118</v>
      </c>
      <c r="D1521" s="29" t="s">
        <v>31</v>
      </c>
      <c r="E1521" s="62">
        <f>E1522+E1523</f>
        <v>2956</v>
      </c>
      <c r="F1521" s="62">
        <f t="shared" ref="F1521:P1521" si="429">F1522+F1523</f>
        <v>15762.656919999999</v>
      </c>
      <c r="G1521" s="62">
        <f t="shared" si="429"/>
        <v>2956</v>
      </c>
      <c r="H1521" s="62">
        <f t="shared" si="429"/>
        <v>586</v>
      </c>
      <c r="I1521" s="62">
        <f t="shared" si="429"/>
        <v>1203</v>
      </c>
      <c r="J1521" s="62">
        <f t="shared" si="429"/>
        <v>786</v>
      </c>
      <c r="K1521" s="62">
        <f t="shared" si="429"/>
        <v>381</v>
      </c>
      <c r="L1521" s="62">
        <f t="shared" si="429"/>
        <v>15762.656920000001</v>
      </c>
      <c r="M1521" s="62">
        <f t="shared" si="429"/>
        <v>3057.55834</v>
      </c>
      <c r="N1521" s="62">
        <f t="shared" si="429"/>
        <v>6568.7086899999986</v>
      </c>
      <c r="O1521" s="62">
        <f t="shared" si="429"/>
        <v>4293.91338</v>
      </c>
      <c r="P1521" s="62">
        <f t="shared" si="429"/>
        <v>1842.47651</v>
      </c>
      <c r="Q1521" s="20">
        <f t="shared" si="410"/>
        <v>0</v>
      </c>
      <c r="R1521" s="20">
        <f t="shared" si="411"/>
        <v>0</v>
      </c>
    </row>
    <row r="1522" spans="2:18" s="21" customFormat="1" ht="15" customHeight="1" x14ac:dyDescent="0.25">
      <c r="B1522" s="61"/>
      <c r="C1522" s="50" t="s">
        <v>59</v>
      </c>
      <c r="D1522" s="23" t="s">
        <v>31</v>
      </c>
      <c r="E1522" s="72">
        <f>'[1]КТ,МРТ,Услуги'!Y$69</f>
        <v>2352</v>
      </c>
      <c r="F1522" s="52">
        <f>'[1]КТ,МРТ,Услуги'!EE$69</f>
        <v>13240.41936</v>
      </c>
      <c r="G1522" s="53">
        <f>H1522+I1522+J1522+K1522</f>
        <v>2352</v>
      </c>
      <c r="H1522" s="53">
        <f>'[1]КТ,МРТ,Услуги'!H$69</f>
        <v>420</v>
      </c>
      <c r="I1522" s="53">
        <f>'[1]КТ,МРТ,Услуги'!L$69</f>
        <v>1063</v>
      </c>
      <c r="J1522" s="53">
        <f>'[1]КТ,МРТ,Услуги'!Q$69</f>
        <v>696</v>
      </c>
      <c r="K1522" s="53">
        <f>'[1]КТ,МРТ,Услуги'!X$69</f>
        <v>173</v>
      </c>
      <c r="L1522" s="52">
        <f>M1522+N1522+O1522+P1522</f>
        <v>13240.41936</v>
      </c>
      <c r="M1522" s="52">
        <f>'[1]КТ,МРТ,Услуги'!BC$69</f>
        <v>2364.3606</v>
      </c>
      <c r="N1522" s="52">
        <f>'[1]КТ,МРТ,Услуги'!BW$69</f>
        <v>5984.0840899999985</v>
      </c>
      <c r="O1522" s="52">
        <f>'[1]КТ,МРТ,Услуги'!CQ$69</f>
        <v>3918.0832799999998</v>
      </c>
      <c r="P1522" s="52">
        <f>'[1]КТ,МРТ,Услуги'!DZ$69</f>
        <v>973.89139</v>
      </c>
      <c r="Q1522" s="20">
        <f t="shared" si="410"/>
        <v>0</v>
      </c>
      <c r="R1522" s="20">
        <f t="shared" si="411"/>
        <v>0</v>
      </c>
    </row>
    <row r="1523" spans="2:18" s="21" customFormat="1" ht="15" customHeight="1" x14ac:dyDescent="0.25">
      <c r="B1523" s="61"/>
      <c r="C1523" s="50" t="s">
        <v>60</v>
      </c>
      <c r="D1523" s="23" t="s">
        <v>31</v>
      </c>
      <c r="E1523" s="72">
        <f>'[1]КТ,МРТ,Услуги'!Y$83</f>
        <v>604</v>
      </c>
      <c r="F1523" s="52">
        <f>'[1]КТ,МРТ,Услуги'!EE$83</f>
        <v>2522.23756</v>
      </c>
      <c r="G1523" s="53">
        <f>H1523+I1523+J1523+K1523</f>
        <v>604</v>
      </c>
      <c r="H1523" s="53">
        <f>'[1]КТ,МРТ,Услуги'!H$83</f>
        <v>166</v>
      </c>
      <c r="I1523" s="53">
        <f>'[1]КТ,МРТ,Услуги'!L$83</f>
        <v>140</v>
      </c>
      <c r="J1523" s="53">
        <f>'[1]КТ,МРТ,Услуги'!Q$83</f>
        <v>90</v>
      </c>
      <c r="K1523" s="53">
        <f>'[1]КТ,МРТ,Услуги'!X$83</f>
        <v>208</v>
      </c>
      <c r="L1523" s="52">
        <f>M1523+N1523+O1523+P1523</f>
        <v>2522.2375600000005</v>
      </c>
      <c r="M1523" s="52">
        <f>'[1]КТ,МРТ,Услуги'!BC$83</f>
        <v>693.19774000000007</v>
      </c>
      <c r="N1523" s="52">
        <f>'[1]КТ,МРТ,Услуги'!BW$83</f>
        <v>584.6246000000001</v>
      </c>
      <c r="O1523" s="52">
        <f>'[1]КТ,МРТ,Услуги'!CQ$83</f>
        <v>375.83010000000002</v>
      </c>
      <c r="P1523" s="52">
        <f>'[1]КТ,МРТ,Услуги'!DZ$83</f>
        <v>868.58512000000007</v>
      </c>
      <c r="Q1523" s="20">
        <f t="shared" si="410"/>
        <v>0</v>
      </c>
      <c r="R1523" s="20">
        <f t="shared" si="411"/>
        <v>0</v>
      </c>
    </row>
    <row r="1524" spans="2:18" s="21" customFormat="1" ht="15" customHeight="1" x14ac:dyDescent="0.25">
      <c r="B1524" s="61"/>
      <c r="C1524" s="29" t="s">
        <v>98</v>
      </c>
      <c r="D1524" s="29" t="s">
        <v>31</v>
      </c>
      <c r="E1524" s="62"/>
      <c r="F1524" s="33"/>
      <c r="G1524" s="48">
        <f>SUM(H1524:K1524)</f>
        <v>0</v>
      </c>
      <c r="H1524" s="48"/>
      <c r="I1524" s="48"/>
      <c r="J1524" s="48"/>
      <c r="K1524" s="48"/>
      <c r="L1524" s="33">
        <f>SUM(M1524:P1524)</f>
        <v>0</v>
      </c>
      <c r="M1524" s="33"/>
      <c r="N1524" s="33"/>
      <c r="O1524" s="33"/>
      <c r="P1524" s="33"/>
      <c r="Q1524" s="20">
        <f t="shared" si="410"/>
        <v>0</v>
      </c>
      <c r="R1524" s="20">
        <f t="shared" si="411"/>
        <v>0</v>
      </c>
    </row>
    <row r="1525" spans="2:18" s="21" customFormat="1" ht="15" customHeight="1" x14ac:dyDescent="0.25">
      <c r="B1525" s="61"/>
      <c r="C1525" s="29" t="s">
        <v>61</v>
      </c>
      <c r="D1525" s="29" t="s">
        <v>31</v>
      </c>
      <c r="E1525" s="62">
        <f>'[1]КТ,МРТ,Услуги'!Y$312</f>
        <v>1646</v>
      </c>
      <c r="F1525" s="33">
        <f>'[1]КТ,МРТ,Услуги'!EE$312</f>
        <v>1531.836732</v>
      </c>
      <c r="G1525" s="48">
        <f>SUBTOTAL(9,H1525:K1525)</f>
        <v>1646</v>
      </c>
      <c r="H1525" s="48">
        <f>'[1]КТ,МРТ,Услуги'!H$312</f>
        <v>293</v>
      </c>
      <c r="I1525" s="48">
        <f>'[1]КТ,МРТ,Услуги'!L$312</f>
        <v>530</v>
      </c>
      <c r="J1525" s="48">
        <f>'[1]КТ,МРТ,Услуги'!Q$312</f>
        <v>279</v>
      </c>
      <c r="K1525" s="48">
        <f>'[1]КТ,МРТ,Услуги'!X$312</f>
        <v>544</v>
      </c>
      <c r="L1525" s="33">
        <f>SUBTOTAL(9,M1525:P1525)</f>
        <v>1531.8367320000002</v>
      </c>
      <c r="M1525" s="33">
        <f>'[1]КТ,МРТ,Услуги'!BC$312</f>
        <v>272.67810599999996</v>
      </c>
      <c r="N1525" s="33">
        <f>'[1]КТ,МРТ,Услуги'!BW$312</f>
        <v>493.24026000000003</v>
      </c>
      <c r="O1525" s="33">
        <f>'[1]КТ,МРТ,Услуги'!CQ$312</f>
        <v>259.64911800000004</v>
      </c>
      <c r="P1525" s="33">
        <f>'[1]КТ,МРТ,Услуги'!DZ$312</f>
        <v>506.26924800000006</v>
      </c>
      <c r="Q1525" s="20">
        <f t="shared" si="410"/>
        <v>0</v>
      </c>
      <c r="R1525" s="20">
        <f t="shared" si="411"/>
        <v>0</v>
      </c>
    </row>
    <row r="1526" spans="2:18" s="21" customFormat="1" ht="15" customHeight="1" x14ac:dyDescent="0.25">
      <c r="B1526" s="61"/>
      <c r="C1526" s="83" t="s">
        <v>62</v>
      </c>
      <c r="D1526" s="29" t="s">
        <v>31</v>
      </c>
      <c r="E1526" s="62">
        <f>'[1]КТ,МРТ,Услуги'!Y$324</f>
        <v>753</v>
      </c>
      <c r="F1526" s="33">
        <f>'[1]КТ,МРТ,Услуги'!EE$324</f>
        <v>1285.010757880216</v>
      </c>
      <c r="G1526" s="71">
        <f>H1526+I1526+J1526+K1526</f>
        <v>753</v>
      </c>
      <c r="H1526" s="48">
        <f>'[1]КТ,МРТ,Услуги'!H$324</f>
        <v>130</v>
      </c>
      <c r="I1526" s="48">
        <f>'[1]КТ,МРТ,Услуги'!L$324</f>
        <v>232</v>
      </c>
      <c r="J1526" s="48">
        <f>'[1]КТ,МРТ,Услуги'!Q$324</f>
        <v>188</v>
      </c>
      <c r="K1526" s="48">
        <f>'[1]КТ,МРТ,Услуги'!X$324</f>
        <v>203</v>
      </c>
      <c r="L1526" s="33">
        <f>M1526+N1526+O1526+P1526</f>
        <v>1285.0107578802163</v>
      </c>
      <c r="M1526" s="33">
        <f>'[1]КТ,МРТ,Услуги'!BC$324</f>
        <v>221.84780680534942</v>
      </c>
      <c r="N1526" s="33">
        <f>'[1]КТ,МРТ,Услуги'!BW$324</f>
        <v>395.91300906800814</v>
      </c>
      <c r="O1526" s="33">
        <f>'[1]КТ,МРТ,Услуги'!CQ$324</f>
        <v>320.82605907235143</v>
      </c>
      <c r="P1526" s="33">
        <f>'[1]КТ,МРТ,Услуги'!DZ$324</f>
        <v>346.42388293450716</v>
      </c>
      <c r="Q1526" s="20">
        <f t="shared" si="410"/>
        <v>0</v>
      </c>
      <c r="R1526" s="20">
        <f t="shared" si="411"/>
        <v>0</v>
      </c>
    </row>
    <row r="1527" spans="2:18" s="21" customFormat="1" ht="15" customHeight="1" x14ac:dyDescent="0.25">
      <c r="B1527" s="61"/>
      <c r="C1527" s="83" t="s">
        <v>122</v>
      </c>
      <c r="D1527" s="29" t="s">
        <v>31</v>
      </c>
      <c r="E1527" s="62">
        <f>'[1]КТ,МРТ,Услуги'!Y$335</f>
        <v>76</v>
      </c>
      <c r="F1527" s="33">
        <f>'[1]КТ,МРТ,Услуги'!EE$335</f>
        <v>1089.1803199999999</v>
      </c>
      <c r="G1527" s="71">
        <f>H1527+I1527+J1527+K1527</f>
        <v>76</v>
      </c>
      <c r="H1527" s="48">
        <f>'[1]КТ,МРТ,Услуги'!H$335</f>
        <v>15</v>
      </c>
      <c r="I1527" s="48">
        <f>'[1]КТ,МРТ,Услуги'!L$335</f>
        <v>21</v>
      </c>
      <c r="J1527" s="48">
        <f>'[1]КТ,МРТ,Услуги'!Q$335</f>
        <v>21</v>
      </c>
      <c r="K1527" s="48">
        <f>'[1]КТ,МРТ,Услуги'!X$335</f>
        <v>19</v>
      </c>
      <c r="L1527" s="33">
        <f>M1527+N1527+O1527+P1527</f>
        <v>1089.1803199999999</v>
      </c>
      <c r="M1527" s="33">
        <f>'[1]КТ,МРТ,Услуги'!BC$335</f>
        <v>214.96979999999999</v>
      </c>
      <c r="N1527" s="33">
        <f>'[1]КТ,МРТ,Услуги'!BW$335</f>
        <v>300.95771999999999</v>
      </c>
      <c r="O1527" s="33">
        <f>'[1]КТ,МРТ,Услуги'!CQ$335</f>
        <v>300.95771999999999</v>
      </c>
      <c r="P1527" s="33">
        <f>'[1]КТ,МРТ,Услуги'!DZ$335</f>
        <v>272.29507999999998</v>
      </c>
      <c r="Q1527" s="20">
        <f t="shared" si="410"/>
        <v>0</v>
      </c>
      <c r="R1527" s="20">
        <f t="shared" si="411"/>
        <v>0</v>
      </c>
    </row>
    <row r="1528" spans="2:18" s="21" customFormat="1" ht="15" customHeight="1" x14ac:dyDescent="0.25">
      <c r="B1528" s="61"/>
      <c r="C1528" s="83" t="s">
        <v>106</v>
      </c>
      <c r="D1528" s="29" t="s">
        <v>31</v>
      </c>
      <c r="E1528" s="62">
        <f>'[1]КТ,МРТ,Услуги'!Y$339</f>
        <v>1881</v>
      </c>
      <c r="F1528" s="33">
        <f>'[1]КТ,МРТ,Услуги'!EE$339</f>
        <v>6648.2440200000001</v>
      </c>
      <c r="G1528" s="48">
        <f>SUM(H1528:K1528)</f>
        <v>1881</v>
      </c>
      <c r="H1528" s="48">
        <f>'[1]КТ,МРТ,Услуги'!H$339</f>
        <v>276</v>
      </c>
      <c r="I1528" s="48">
        <f>'[1]КТ,МРТ,Услуги'!L$339</f>
        <v>725</v>
      </c>
      <c r="J1528" s="48">
        <f>'[1]КТ,МРТ,Услуги'!Q$339</f>
        <v>419</v>
      </c>
      <c r="K1528" s="48">
        <f>'[1]КТ,МРТ,Услуги'!X$339</f>
        <v>461</v>
      </c>
      <c r="L1528" s="33">
        <f>SUM(M1528:P1528)</f>
        <v>6648.2440200000001</v>
      </c>
      <c r="M1528" s="33">
        <f>'[1]КТ,МРТ,Услуги'!BC$339</f>
        <v>975.49991999999997</v>
      </c>
      <c r="N1528" s="33">
        <f>'[1]КТ,МРТ,Услуги'!BW$339</f>
        <v>2562.4545000000003</v>
      </c>
      <c r="O1528" s="33">
        <f>'[1]КТ,МРТ,Услуги'!CQ$339</f>
        <v>1480.9219800000001</v>
      </c>
      <c r="P1528" s="33">
        <f>'[1]КТ,МРТ,Услуги'!DZ$339</f>
        <v>1629.36762</v>
      </c>
      <c r="Q1528" s="20">
        <f t="shared" si="410"/>
        <v>0</v>
      </c>
      <c r="R1528" s="20">
        <f t="shared" si="411"/>
        <v>0</v>
      </c>
    </row>
    <row r="1529" spans="2:18" s="78" customFormat="1" ht="15" customHeight="1" x14ac:dyDescent="0.25">
      <c r="B1529" s="61"/>
      <c r="C1529" s="28" t="s">
        <v>40</v>
      </c>
      <c r="D1529" s="29" t="s">
        <v>33</v>
      </c>
      <c r="E1529" s="62">
        <f>SUM(E1530:E1534)</f>
        <v>388</v>
      </c>
      <c r="F1529" s="62">
        <f t="shared" ref="F1529:O1529" si="430">SUM(F1530:F1534)</f>
        <v>99.84996000000001</v>
      </c>
      <c r="G1529" s="62">
        <f t="shared" si="430"/>
        <v>388</v>
      </c>
      <c r="H1529" s="62">
        <f t="shared" si="430"/>
        <v>50</v>
      </c>
      <c r="I1529" s="62">
        <f t="shared" si="430"/>
        <v>60</v>
      </c>
      <c r="J1529" s="62">
        <f t="shared" si="430"/>
        <v>90</v>
      </c>
      <c r="K1529" s="62">
        <f t="shared" si="430"/>
        <v>188</v>
      </c>
      <c r="L1529" s="62">
        <f t="shared" si="430"/>
        <v>99.849959999999996</v>
      </c>
      <c r="M1529" s="62">
        <f t="shared" si="430"/>
        <v>11.975599999999996</v>
      </c>
      <c r="N1529" s="62">
        <f t="shared" si="430"/>
        <v>14.37072</v>
      </c>
      <c r="O1529" s="62">
        <f t="shared" si="430"/>
        <v>22.895040000000002</v>
      </c>
      <c r="P1529" s="62">
        <f>SUM(P1530:P1534)</f>
        <v>50.608599999999996</v>
      </c>
      <c r="Q1529" s="20">
        <f t="shared" si="410"/>
        <v>0</v>
      </c>
      <c r="R1529" s="20">
        <f t="shared" si="411"/>
        <v>0</v>
      </c>
    </row>
    <row r="1530" spans="2:18" s="78" customFormat="1" ht="15" customHeight="1" x14ac:dyDescent="0.25">
      <c r="B1530" s="61"/>
      <c r="C1530" s="67" t="s">
        <v>23</v>
      </c>
      <c r="D1530" s="23" t="s">
        <v>33</v>
      </c>
      <c r="E1530" s="72">
        <f>'[1]разовые без стом'!W$291</f>
        <v>190</v>
      </c>
      <c r="F1530" s="52">
        <f>'[1]разовые без стом'!EV$291</f>
        <v>45.507280000000002</v>
      </c>
      <c r="G1530" s="53">
        <f>SUM(H1530:K1530)</f>
        <v>190</v>
      </c>
      <c r="H1530" s="53">
        <f>'[1]разовые без стом'!G$291</f>
        <v>30</v>
      </c>
      <c r="I1530" s="53">
        <f>'[1]разовые без стом'!K$291</f>
        <v>30</v>
      </c>
      <c r="J1530" s="53">
        <f>'[1]разовые без стом'!O$291</f>
        <v>30</v>
      </c>
      <c r="K1530" s="53">
        <f>'[1]разовые без стом'!V$291</f>
        <v>100</v>
      </c>
      <c r="L1530" s="52">
        <f>SUM(M1530:P1530)</f>
        <v>45.507279999999994</v>
      </c>
      <c r="M1530" s="52">
        <f>'[1]разовые без стом'!BP$291</f>
        <v>7.1853599999999984</v>
      </c>
      <c r="N1530" s="52">
        <f>'[1]разовые без стом'!CL$291</f>
        <v>7.1853600000000002</v>
      </c>
      <c r="O1530" s="52">
        <f>'[1]разовые без стом'!DH$291</f>
        <v>7.1853600000000002</v>
      </c>
      <c r="P1530" s="52">
        <f>'[1]разовые без стом'!EQ$291</f>
        <v>23.951199999999996</v>
      </c>
      <c r="Q1530" s="20">
        <f t="shared" si="410"/>
        <v>0</v>
      </c>
      <c r="R1530" s="20">
        <f t="shared" si="411"/>
        <v>0</v>
      </c>
    </row>
    <row r="1531" spans="2:18" s="78" customFormat="1" ht="15" customHeight="1" x14ac:dyDescent="0.25">
      <c r="B1531" s="61"/>
      <c r="C1531" s="67" t="s">
        <v>16</v>
      </c>
      <c r="D1531" s="23" t="s">
        <v>33</v>
      </c>
      <c r="E1531" s="72">
        <f>'[1]разовые без стом'!W$292</f>
        <v>120</v>
      </c>
      <c r="F1531" s="52">
        <f>'[1]разовые без стом'!EV$292</f>
        <v>28.741440000000001</v>
      </c>
      <c r="G1531" s="53">
        <f>SUM(H1531:K1531)</f>
        <v>120</v>
      </c>
      <c r="H1531" s="53">
        <f>'[1]разовые без стом'!G$292</f>
        <v>20</v>
      </c>
      <c r="I1531" s="53">
        <f>'[1]разовые без стом'!K$292</f>
        <v>30</v>
      </c>
      <c r="J1531" s="53">
        <f>'[1]разовые без стом'!O$292</f>
        <v>30</v>
      </c>
      <c r="K1531" s="53">
        <f>'[1]разовые без стом'!V$292</f>
        <v>40</v>
      </c>
      <c r="L1531" s="52">
        <f>SUM(M1531:P1531)</f>
        <v>28.741439999999997</v>
      </c>
      <c r="M1531" s="52">
        <f>'[1]разовые без стом'!BP$292</f>
        <v>4.7902399999999989</v>
      </c>
      <c r="N1531" s="52">
        <f>'[1]разовые без стом'!CL$292</f>
        <v>7.1853600000000002</v>
      </c>
      <c r="O1531" s="52">
        <f>'[1]разовые без стом'!DH$292</f>
        <v>7.1853600000000002</v>
      </c>
      <c r="P1531" s="52">
        <f>'[1]разовые без стом'!EQ$292</f>
        <v>9.5804799999999979</v>
      </c>
      <c r="Q1531" s="20">
        <f t="shared" si="410"/>
        <v>0</v>
      </c>
      <c r="R1531" s="20">
        <f t="shared" si="411"/>
        <v>0</v>
      </c>
    </row>
    <row r="1532" spans="2:18" s="78" customFormat="1" ht="15" customHeight="1" x14ac:dyDescent="0.25">
      <c r="B1532" s="61"/>
      <c r="C1532" s="67" t="s">
        <v>23</v>
      </c>
      <c r="D1532" s="23" t="s">
        <v>33</v>
      </c>
      <c r="E1532" s="72">
        <f>'[1]разовые без стом'!W$295</f>
        <v>60</v>
      </c>
      <c r="F1532" s="52">
        <f>'[1]разовые без стом'!EV$295</f>
        <v>17.048640000000002</v>
      </c>
      <c r="G1532" s="53">
        <f>SUM(H1532:K1532)</f>
        <v>60</v>
      </c>
      <c r="H1532" s="53">
        <f>'[1]разовые без стом'!G$295</f>
        <v>0</v>
      </c>
      <c r="I1532" s="53">
        <f>'[1]разовые без стом'!K$295</f>
        <v>0</v>
      </c>
      <c r="J1532" s="53">
        <f>'[1]разовые без стом'!O$295</f>
        <v>30</v>
      </c>
      <c r="K1532" s="53">
        <f>'[1]разовые без стом'!V$295</f>
        <v>30</v>
      </c>
      <c r="L1532" s="52">
        <f>SUM(M1532:P1532)</f>
        <v>17.048640000000002</v>
      </c>
      <c r="M1532" s="52">
        <f>'[1]разовые без стом'!BP$295</f>
        <v>0</v>
      </c>
      <c r="N1532" s="52">
        <f>'[1]разовые без стом'!CL$295</f>
        <v>0</v>
      </c>
      <c r="O1532" s="52">
        <f>'[1]разовые без стом'!DH$295</f>
        <v>8.5243200000000012</v>
      </c>
      <c r="P1532" s="52">
        <f>'[1]разовые без стом'!EQ$295</f>
        <v>8.5243200000000012</v>
      </c>
      <c r="Q1532" s="20">
        <f t="shared" si="410"/>
        <v>0</v>
      </c>
      <c r="R1532" s="20">
        <f t="shared" si="411"/>
        <v>0</v>
      </c>
    </row>
    <row r="1533" spans="2:18" s="78" customFormat="1" ht="15" customHeight="1" x14ac:dyDescent="0.25">
      <c r="B1533" s="61"/>
      <c r="C1533" s="67" t="s">
        <v>123</v>
      </c>
      <c r="D1533" s="23" t="s">
        <v>33</v>
      </c>
      <c r="E1533" s="72">
        <f>'[1]разовые без стом'!W$293</f>
        <v>2</v>
      </c>
      <c r="F1533" s="52">
        <f>'[1]разовые без стом'!EV$293</f>
        <v>0.66869599999999985</v>
      </c>
      <c r="G1533" s="53">
        <f t="shared" ref="G1533:G1534" si="431">SUM(H1533:K1533)</f>
        <v>2</v>
      </c>
      <c r="H1533" s="53"/>
      <c r="I1533" s="53"/>
      <c r="J1533" s="53"/>
      <c r="K1533" s="53">
        <f>'[1]разовые без стом'!V$293</f>
        <v>2</v>
      </c>
      <c r="L1533" s="52">
        <f t="shared" ref="L1533:L1534" si="432">SUM(M1533:P1533)</f>
        <v>0.66869599999999985</v>
      </c>
      <c r="M1533" s="52"/>
      <c r="N1533" s="52"/>
      <c r="O1533" s="52"/>
      <c r="P1533" s="52">
        <f>'[1]разовые без стом'!EQ$293</f>
        <v>0.66869599999999985</v>
      </c>
      <c r="Q1533" s="20">
        <f t="shared" si="410"/>
        <v>0</v>
      </c>
      <c r="R1533" s="20">
        <f t="shared" si="411"/>
        <v>0</v>
      </c>
    </row>
    <row r="1534" spans="2:18" s="78" customFormat="1" ht="15" customHeight="1" x14ac:dyDescent="0.25">
      <c r="B1534" s="61"/>
      <c r="C1534" s="67" t="s">
        <v>124</v>
      </c>
      <c r="D1534" s="23" t="s">
        <v>33</v>
      </c>
      <c r="E1534" s="72">
        <f>'[1]разовые без стом'!W$294</f>
        <v>16</v>
      </c>
      <c r="F1534" s="52">
        <f>'[1]разовые без стом'!EV$294</f>
        <v>7.8839040000000011</v>
      </c>
      <c r="G1534" s="53">
        <f t="shared" si="431"/>
        <v>16</v>
      </c>
      <c r="H1534" s="53"/>
      <c r="I1534" s="53"/>
      <c r="J1534" s="53"/>
      <c r="K1534" s="53">
        <f>'[1]разовые без стом'!V$294</f>
        <v>16</v>
      </c>
      <c r="L1534" s="52">
        <f t="shared" si="432"/>
        <v>7.8839040000000011</v>
      </c>
      <c r="M1534" s="52"/>
      <c r="N1534" s="52"/>
      <c r="O1534" s="52"/>
      <c r="P1534" s="52">
        <f>'[1]разовые без стом'!EQ$294</f>
        <v>7.8839040000000011</v>
      </c>
      <c r="Q1534" s="20">
        <f t="shared" si="410"/>
        <v>0</v>
      </c>
      <c r="R1534" s="20">
        <f t="shared" si="411"/>
        <v>0</v>
      </c>
    </row>
    <row r="1535" spans="2:18" s="78" customFormat="1" ht="15" customHeight="1" x14ac:dyDescent="0.25">
      <c r="B1535" s="61"/>
      <c r="C1535" s="91" t="s">
        <v>34</v>
      </c>
      <c r="D1535" s="29" t="s">
        <v>33</v>
      </c>
      <c r="E1535" s="62">
        <f>E1536</f>
        <v>249</v>
      </c>
      <c r="F1535" s="62">
        <f t="shared" ref="F1535:P1537" si="433">F1536</f>
        <v>462.68816958000014</v>
      </c>
      <c r="G1535" s="62">
        <f t="shared" si="433"/>
        <v>249</v>
      </c>
      <c r="H1535" s="62">
        <f t="shared" si="433"/>
        <v>0</v>
      </c>
      <c r="I1535" s="62">
        <f t="shared" si="433"/>
        <v>36</v>
      </c>
      <c r="J1535" s="62">
        <f t="shared" si="433"/>
        <v>87</v>
      </c>
      <c r="K1535" s="62">
        <f t="shared" si="433"/>
        <v>126</v>
      </c>
      <c r="L1535" s="62">
        <f t="shared" si="433"/>
        <v>462.68816958000002</v>
      </c>
      <c r="M1535" s="62">
        <f t="shared" si="433"/>
        <v>0</v>
      </c>
      <c r="N1535" s="62">
        <f t="shared" si="433"/>
        <v>66.894675120000016</v>
      </c>
      <c r="O1535" s="62">
        <f t="shared" si="433"/>
        <v>161.66213154000002</v>
      </c>
      <c r="P1535" s="62">
        <f t="shared" si="433"/>
        <v>234.13136292000002</v>
      </c>
      <c r="Q1535" s="20">
        <f t="shared" si="410"/>
        <v>0</v>
      </c>
      <c r="R1535" s="20">
        <f t="shared" si="411"/>
        <v>0</v>
      </c>
    </row>
    <row r="1536" spans="2:18" s="78" customFormat="1" ht="15" customHeight="1" x14ac:dyDescent="0.25">
      <c r="B1536" s="61"/>
      <c r="C1536" s="92" t="s">
        <v>26</v>
      </c>
      <c r="D1536" s="23" t="s">
        <v>33</v>
      </c>
      <c r="E1536" s="72">
        <f>[1]ДНХБ!W$275</f>
        <v>249</v>
      </c>
      <c r="F1536" s="52">
        <f>[1]ДНХБ!EI$275</f>
        <v>462.68816958000014</v>
      </c>
      <c r="G1536" s="53">
        <f>H1536+I1536+J1536+K1536</f>
        <v>249</v>
      </c>
      <c r="H1536" s="53">
        <f>[1]ДНХБ!G$275</f>
        <v>0</v>
      </c>
      <c r="I1536" s="53">
        <f>[1]ДНХБ!K$275</f>
        <v>36</v>
      </c>
      <c r="J1536" s="53">
        <f>[1]ДНХБ!O$275</f>
        <v>87</v>
      </c>
      <c r="K1536" s="53">
        <f>[1]ДНХБ!V$275</f>
        <v>126</v>
      </c>
      <c r="L1536" s="52">
        <f>M1536+N1536+O1536+P1536</f>
        <v>462.68816958000002</v>
      </c>
      <c r="M1536" s="52">
        <f>[1]ДНХБ!BG$275</f>
        <v>0</v>
      </c>
      <c r="N1536" s="52">
        <f>[1]ДНХБ!CA$275</f>
        <v>66.894675120000016</v>
      </c>
      <c r="O1536" s="52">
        <f>[1]ДНХБ!CU$275</f>
        <v>161.66213154000002</v>
      </c>
      <c r="P1536" s="52">
        <f>[1]ДНХБ!ED$275</f>
        <v>234.13136292000002</v>
      </c>
      <c r="Q1536" s="20">
        <f t="shared" si="410"/>
        <v>0</v>
      </c>
      <c r="R1536" s="20">
        <f t="shared" si="411"/>
        <v>0</v>
      </c>
    </row>
    <row r="1537" spans="2:18" s="78" customFormat="1" ht="15" customHeight="1" x14ac:dyDescent="0.25">
      <c r="B1537" s="61"/>
      <c r="C1537" s="93" t="s">
        <v>42</v>
      </c>
      <c r="D1537" s="94" t="s">
        <v>33</v>
      </c>
      <c r="E1537" s="95">
        <f>E1538</f>
        <v>3</v>
      </c>
      <c r="F1537" s="95">
        <f>F1538</f>
        <v>0.63352800000000009</v>
      </c>
      <c r="G1537" s="62">
        <f t="shared" si="433"/>
        <v>3</v>
      </c>
      <c r="H1537" s="62">
        <f t="shared" si="433"/>
        <v>0</v>
      </c>
      <c r="I1537" s="62">
        <f t="shared" si="433"/>
        <v>0</v>
      </c>
      <c r="J1537" s="62">
        <f t="shared" si="433"/>
        <v>0</v>
      </c>
      <c r="K1537" s="62">
        <f t="shared" si="433"/>
        <v>3</v>
      </c>
      <c r="L1537" s="62">
        <f t="shared" si="433"/>
        <v>0.63352800000000009</v>
      </c>
      <c r="M1537" s="62">
        <f t="shared" si="433"/>
        <v>0</v>
      </c>
      <c r="N1537" s="62">
        <f t="shared" si="433"/>
        <v>0</v>
      </c>
      <c r="O1537" s="62">
        <f t="shared" si="433"/>
        <v>0</v>
      </c>
      <c r="P1537" s="62">
        <f t="shared" si="433"/>
        <v>0.63352800000000009</v>
      </c>
      <c r="Q1537" s="20">
        <f t="shared" si="410"/>
        <v>0</v>
      </c>
      <c r="R1537" s="20">
        <f t="shared" si="411"/>
        <v>0</v>
      </c>
    </row>
    <row r="1538" spans="2:18" s="78" customFormat="1" ht="15" customHeight="1" x14ac:dyDescent="0.25">
      <c r="B1538" s="61"/>
      <c r="C1538" s="92" t="s">
        <v>28</v>
      </c>
      <c r="D1538" s="23" t="s">
        <v>33</v>
      </c>
      <c r="E1538" s="72">
        <f>[1]иные!W$272</f>
        <v>3</v>
      </c>
      <c r="F1538" s="52">
        <f>[1]иные!EK$272</f>
        <v>0.63352800000000009</v>
      </c>
      <c r="G1538" s="53">
        <f>H1538+I1538+J1538+K1538</f>
        <v>3</v>
      </c>
      <c r="H1538" s="53"/>
      <c r="I1538" s="53"/>
      <c r="J1538" s="53"/>
      <c r="K1538" s="53">
        <f>[1]иные!V$272</f>
        <v>3</v>
      </c>
      <c r="L1538" s="52">
        <f>M1538+N1538+O1538+P1538</f>
        <v>0.63352800000000009</v>
      </c>
      <c r="M1538" s="52"/>
      <c r="N1538" s="52"/>
      <c r="O1538" s="52"/>
      <c r="P1538" s="52">
        <f>[1]иные!EF$272</f>
        <v>0.63352800000000009</v>
      </c>
      <c r="Q1538" s="20">
        <f t="shared" si="410"/>
        <v>0</v>
      </c>
      <c r="R1538" s="20">
        <f t="shared" si="411"/>
        <v>0</v>
      </c>
    </row>
    <row r="1539" spans="2:18" s="21" customFormat="1" ht="15" customHeight="1" x14ac:dyDescent="0.25">
      <c r="B1539" s="61"/>
      <c r="C1539" s="59" t="s">
        <v>7</v>
      </c>
      <c r="D1539" s="59"/>
      <c r="E1539" s="75">
        <f>E1515+E1521+E1524+E1525+E1526+E1527+E1528+E1529+E1535+E1537</f>
        <v>18712</v>
      </c>
      <c r="F1539" s="75">
        <f t="shared" ref="F1539:P1539" si="434">F1515+F1521+F1524+F1525+F1526+F1527+F1528+F1529+F1535+F1537</f>
        <v>52932.672519076208</v>
      </c>
      <c r="G1539" s="75">
        <f t="shared" si="434"/>
        <v>18712</v>
      </c>
      <c r="H1539" s="75">
        <f t="shared" si="434"/>
        <v>4134</v>
      </c>
      <c r="I1539" s="75">
        <f t="shared" si="434"/>
        <v>5537</v>
      </c>
      <c r="J1539" s="75">
        <f t="shared" si="434"/>
        <v>4230</v>
      </c>
      <c r="K1539" s="75">
        <f t="shared" si="434"/>
        <v>4811</v>
      </c>
      <c r="L1539" s="75">
        <f t="shared" si="434"/>
        <v>52932.672519076223</v>
      </c>
      <c r="M1539" s="75">
        <f t="shared" si="434"/>
        <v>11301.464141829352</v>
      </c>
      <c r="N1539" s="75">
        <f t="shared" si="434"/>
        <v>17176.785301164007</v>
      </c>
      <c r="O1539" s="75">
        <f t="shared" si="434"/>
        <v>12585.513506852352</v>
      </c>
      <c r="P1539" s="75">
        <f t="shared" si="434"/>
        <v>11868.909569230509</v>
      </c>
      <c r="Q1539" s="20">
        <f t="shared" si="410"/>
        <v>0</v>
      </c>
      <c r="R1539" s="20">
        <f t="shared" si="411"/>
        <v>0</v>
      </c>
    </row>
    <row r="1540" spans="2:18" s="21" customFormat="1" ht="15" customHeight="1" x14ac:dyDescent="0.25">
      <c r="B1540" s="61" t="s">
        <v>125</v>
      </c>
      <c r="C1540" s="28" t="s">
        <v>13</v>
      </c>
      <c r="D1540" s="29" t="s">
        <v>14</v>
      </c>
      <c r="E1540" s="62">
        <f>SUM(E1541:E1550)</f>
        <v>2002</v>
      </c>
      <c r="F1540" s="62">
        <f t="shared" ref="F1540:P1540" si="435">SUM(F1541:F1550)</f>
        <v>5470.642439042399</v>
      </c>
      <c r="G1540" s="62">
        <f t="shared" si="435"/>
        <v>2002</v>
      </c>
      <c r="H1540" s="62">
        <f t="shared" si="435"/>
        <v>425</v>
      </c>
      <c r="I1540" s="62">
        <f t="shared" si="435"/>
        <v>436</v>
      </c>
      <c r="J1540" s="62">
        <f t="shared" si="435"/>
        <v>416</v>
      </c>
      <c r="K1540" s="62">
        <f t="shared" si="435"/>
        <v>725</v>
      </c>
      <c r="L1540" s="62">
        <f t="shared" si="435"/>
        <v>5470.642439042399</v>
      </c>
      <c r="M1540" s="62">
        <f t="shared" si="435"/>
        <v>1220.0104123559995</v>
      </c>
      <c r="N1540" s="62">
        <f t="shared" si="435"/>
        <v>1230.0571147967999</v>
      </c>
      <c r="O1540" s="62">
        <f t="shared" si="435"/>
        <v>1177.8443270495998</v>
      </c>
      <c r="P1540" s="62">
        <f t="shared" si="435"/>
        <v>1842.7305848399997</v>
      </c>
      <c r="Q1540" s="20">
        <f t="shared" si="410"/>
        <v>0</v>
      </c>
      <c r="R1540" s="20">
        <f t="shared" si="411"/>
        <v>0</v>
      </c>
    </row>
    <row r="1541" spans="2:18" s="21" customFormat="1" ht="15" customHeight="1" x14ac:dyDescent="0.25">
      <c r="B1541" s="61"/>
      <c r="C1541" s="22" t="s">
        <v>15</v>
      </c>
      <c r="D1541" s="23" t="s">
        <v>14</v>
      </c>
      <c r="E1541" s="64">
        <f>'[1]заб.без.стом.'!W$383</f>
        <v>633</v>
      </c>
      <c r="F1541" s="46">
        <f>'[1]заб.без.стом.'!EU$383</f>
        <v>1982.4073082999994</v>
      </c>
      <c r="G1541" s="47">
        <f>SUM(H1541:K1541)</f>
        <v>633</v>
      </c>
      <c r="H1541" s="47">
        <f>'[1]заб.без.стом.'!G$383</f>
        <v>166</v>
      </c>
      <c r="I1541" s="47">
        <f>'[1]заб.без.стом.'!K$383</f>
        <v>150</v>
      </c>
      <c r="J1541" s="47">
        <f>'[1]заб.без.стом.'!O$383</f>
        <v>151</v>
      </c>
      <c r="K1541" s="47">
        <f>'[1]заб.без.стом.'!V$383</f>
        <v>166</v>
      </c>
      <c r="L1541" s="46">
        <f>SUM(M1541:P1541)</f>
        <v>1982.4073082999998</v>
      </c>
      <c r="M1541" s="46">
        <f>'[1]заб.без.стом.'!BS$383</f>
        <v>519.87300659999994</v>
      </c>
      <c r="N1541" s="46">
        <f>'[1]заб.без.стом.'!CM$383</f>
        <v>469.7647649999999</v>
      </c>
      <c r="O1541" s="46">
        <f>'[1]заб.без.стом.'!DG$383</f>
        <v>472.89653009999995</v>
      </c>
      <c r="P1541" s="46">
        <f>'[1]заб.без.стом.'!EP$383</f>
        <v>519.87300659999994</v>
      </c>
      <c r="Q1541" s="20">
        <f t="shared" si="410"/>
        <v>0</v>
      </c>
      <c r="R1541" s="20">
        <f t="shared" si="411"/>
        <v>0</v>
      </c>
    </row>
    <row r="1542" spans="2:18" s="21" customFormat="1" ht="15" customHeight="1" x14ac:dyDescent="0.25">
      <c r="B1542" s="61"/>
      <c r="C1542" s="22" t="s">
        <v>114</v>
      </c>
      <c r="D1542" s="23" t="s">
        <v>14</v>
      </c>
      <c r="E1542" s="64">
        <f>'[1]заб.без.стом.'!W$384</f>
        <v>125</v>
      </c>
      <c r="F1542" s="46">
        <f>'[1]заб.без.стом.'!EU$384</f>
        <v>325.70357039999999</v>
      </c>
      <c r="G1542" s="47">
        <f t="shared" ref="G1542:G1550" si="436">SUM(H1542:K1542)</f>
        <v>125</v>
      </c>
      <c r="H1542" s="47">
        <f>'[1]заб.без.стом.'!G$384</f>
        <v>27</v>
      </c>
      <c r="I1542" s="47">
        <f>'[1]заб.без.стом.'!K$384</f>
        <v>32</v>
      </c>
      <c r="J1542" s="47">
        <f>'[1]заб.без.стом.'!O$384</f>
        <v>33</v>
      </c>
      <c r="K1542" s="47">
        <f>'[1]заб.без.стом.'!V$384</f>
        <v>33</v>
      </c>
      <c r="L1542" s="46">
        <f t="shared" ref="L1542:L1550" si="437">SUM(M1542:P1542)</f>
        <v>325.70357039999999</v>
      </c>
      <c r="M1542" s="46">
        <f>'[1]заб.без.стом.'!BS$384</f>
        <v>70.351971206399995</v>
      </c>
      <c r="N1542" s="46">
        <f>'[1]заб.без.стом.'!CM$384</f>
        <v>83.380114022400008</v>
      </c>
      <c r="O1542" s="46">
        <f>'[1]заб.без.стом.'!DG$384</f>
        <v>85.985742585599994</v>
      </c>
      <c r="P1542" s="46">
        <f>'[1]заб.без.стом.'!EP$384</f>
        <v>85.985742585599994</v>
      </c>
      <c r="Q1542" s="20">
        <f t="shared" si="410"/>
        <v>0</v>
      </c>
      <c r="R1542" s="20">
        <f t="shared" si="411"/>
        <v>0</v>
      </c>
    </row>
    <row r="1543" spans="2:18" s="21" customFormat="1" ht="15" customHeight="1" x14ac:dyDescent="0.25">
      <c r="B1543" s="61"/>
      <c r="C1543" s="22" t="s">
        <v>23</v>
      </c>
      <c r="D1543" s="23" t="s">
        <v>14</v>
      </c>
      <c r="E1543" s="64">
        <f>'[1]заб.без.стом.'!W$385</f>
        <v>306</v>
      </c>
      <c r="F1543" s="46">
        <f>'[1]заб.без.стом.'!EU$385</f>
        <v>781.98921840959997</v>
      </c>
      <c r="G1543" s="47">
        <f t="shared" si="436"/>
        <v>306</v>
      </c>
      <c r="H1543" s="47">
        <f>'[1]заб.без.стом.'!G$385</f>
        <v>78</v>
      </c>
      <c r="I1543" s="47">
        <f>'[1]заб.без.стом.'!K$385</f>
        <v>74</v>
      </c>
      <c r="J1543" s="47">
        <f>'[1]заб.без.стом.'!O$385</f>
        <v>75</v>
      </c>
      <c r="K1543" s="47">
        <f>'[1]заб.без.стом.'!V$385</f>
        <v>79</v>
      </c>
      <c r="L1543" s="46">
        <f t="shared" si="437"/>
        <v>781.98921840959997</v>
      </c>
      <c r="M1543" s="46">
        <f>'[1]заб.без.стом.'!BS$385</f>
        <v>199.33058508479999</v>
      </c>
      <c r="N1543" s="46">
        <f>'[1]заб.без.стом.'!CM$385</f>
        <v>189.10850379839999</v>
      </c>
      <c r="O1543" s="46">
        <f>'[1]заб.без.стом.'!DG$385</f>
        <v>191.66402412000002</v>
      </c>
      <c r="P1543" s="46">
        <f>'[1]заб.без.стом.'!EP$385</f>
        <v>201.88610540640005</v>
      </c>
      <c r="Q1543" s="20">
        <f t="shared" si="410"/>
        <v>0</v>
      </c>
      <c r="R1543" s="20">
        <f t="shared" si="411"/>
        <v>0</v>
      </c>
    </row>
    <row r="1544" spans="2:18" s="21" customFormat="1" ht="15" customHeight="1" x14ac:dyDescent="0.25">
      <c r="B1544" s="61"/>
      <c r="C1544" s="22" t="s">
        <v>41</v>
      </c>
      <c r="D1544" s="23" t="s">
        <v>14</v>
      </c>
      <c r="E1544" s="64">
        <f>'[1]заб.без.стом.'!W$386</f>
        <v>96</v>
      </c>
      <c r="F1544" s="46">
        <f>'[1]заб.без.стом.'!EU$386</f>
        <v>372.80531750400002</v>
      </c>
      <c r="G1544" s="47">
        <f t="shared" si="436"/>
        <v>96</v>
      </c>
      <c r="H1544" s="47">
        <f>'[1]заб.без.стом.'!G$386</f>
        <v>24</v>
      </c>
      <c r="I1544" s="47">
        <f>'[1]заб.без.стом.'!K$386</f>
        <v>24</v>
      </c>
      <c r="J1544" s="47">
        <f>'[1]заб.без.стом.'!O$386</f>
        <v>21</v>
      </c>
      <c r="K1544" s="47">
        <f>'[1]заб.без.стом.'!V$386</f>
        <v>27</v>
      </c>
      <c r="L1544" s="46">
        <f t="shared" si="437"/>
        <v>372.80531750399996</v>
      </c>
      <c r="M1544" s="46">
        <f>'[1]заб.без.стом.'!BS$386</f>
        <v>93.20132937599999</v>
      </c>
      <c r="N1544" s="46">
        <f>'[1]заб.без.стом.'!CM$386</f>
        <v>93.20132937599999</v>
      </c>
      <c r="O1544" s="46">
        <f>'[1]заб.без.стом.'!DG$386</f>
        <v>81.551163204000005</v>
      </c>
      <c r="P1544" s="46">
        <f>'[1]заб.без.стом.'!EP$386</f>
        <v>104.851495548</v>
      </c>
      <c r="Q1544" s="20">
        <f t="shared" si="410"/>
        <v>0</v>
      </c>
      <c r="R1544" s="20">
        <f t="shared" si="411"/>
        <v>0</v>
      </c>
    </row>
    <row r="1545" spans="2:18" s="21" customFormat="1" ht="15" customHeight="1" x14ac:dyDescent="0.25">
      <c r="B1545" s="61"/>
      <c r="C1545" s="22" t="s">
        <v>22</v>
      </c>
      <c r="D1545" s="23" t="s">
        <v>14</v>
      </c>
      <c r="E1545" s="64">
        <f>'[1]заб.без.стом.'!W$387</f>
        <v>135</v>
      </c>
      <c r="F1545" s="46">
        <f>'[1]заб.без.стом.'!EU$387</f>
        <v>358.52446864800004</v>
      </c>
      <c r="G1545" s="47">
        <f t="shared" si="436"/>
        <v>135</v>
      </c>
      <c r="H1545" s="47">
        <f>'[1]заб.без.стом.'!G$387</f>
        <v>37</v>
      </c>
      <c r="I1545" s="47">
        <f>'[1]заб.без.стом.'!K$387</f>
        <v>32</v>
      </c>
      <c r="J1545" s="47">
        <f>'[1]заб.без.стом.'!O$387</f>
        <v>34</v>
      </c>
      <c r="K1545" s="47">
        <f>'[1]заб.без.стом.'!V387</f>
        <v>32</v>
      </c>
      <c r="L1545" s="46">
        <f t="shared" si="437"/>
        <v>358.52446864799998</v>
      </c>
      <c r="M1545" s="46">
        <f>'[1]заб.без.стом.'!BS$387</f>
        <v>98.262261777599988</v>
      </c>
      <c r="N1545" s="46">
        <f>'[1]заб.без.стом.'!CM$387</f>
        <v>84.983577753599988</v>
      </c>
      <c r="O1545" s="46">
        <f>'[1]заб.без.стом.'!DG$387</f>
        <v>90.295051363200002</v>
      </c>
      <c r="P1545" s="46">
        <f>'[1]заб.без.стом.'!EP$387</f>
        <v>84.983577753599988</v>
      </c>
      <c r="Q1545" s="20">
        <f t="shared" si="410"/>
        <v>0</v>
      </c>
      <c r="R1545" s="20">
        <f t="shared" si="411"/>
        <v>0</v>
      </c>
    </row>
    <row r="1546" spans="2:18" s="21" customFormat="1" ht="15" customHeight="1" x14ac:dyDescent="0.25">
      <c r="B1546" s="61"/>
      <c r="C1546" s="22" t="s">
        <v>24</v>
      </c>
      <c r="D1546" s="23" t="s">
        <v>14</v>
      </c>
      <c r="E1546" s="64">
        <f>'[1]заб.без.стом.'!W$388</f>
        <v>302</v>
      </c>
      <c r="F1546" s="46">
        <f>'[1]заб.без.стом.'!EU$388</f>
        <v>597.74121404640005</v>
      </c>
      <c r="G1546" s="47">
        <f t="shared" si="436"/>
        <v>302</v>
      </c>
      <c r="H1546" s="47">
        <f>'[1]заб.без.стом.'!G$388</f>
        <v>18</v>
      </c>
      <c r="I1546" s="47">
        <f>'[1]заб.без.стом.'!K$388</f>
        <v>18</v>
      </c>
      <c r="J1546" s="47">
        <f>'[1]заб.без.стом.'!O$388</f>
        <v>18</v>
      </c>
      <c r="K1546" s="47">
        <f>'[1]заб.без.стом.'!V$388</f>
        <v>248</v>
      </c>
      <c r="L1546" s="46">
        <f t="shared" si="437"/>
        <v>597.74121404639993</v>
      </c>
      <c r="M1546" s="46">
        <f>'[1]заб.без.стом.'!BS$388</f>
        <v>35.6269597776</v>
      </c>
      <c r="N1546" s="46">
        <f>'[1]заб.без.стом.'!CM$388</f>
        <v>35.6269597776</v>
      </c>
      <c r="O1546" s="46">
        <f>'[1]заб.без.стом.'!DG$388</f>
        <v>35.6269597776</v>
      </c>
      <c r="P1546" s="46">
        <f>'[1]заб.без.стом.'!EP$388</f>
        <v>490.86033471359997</v>
      </c>
      <c r="Q1546" s="20">
        <f t="shared" si="410"/>
        <v>0</v>
      </c>
      <c r="R1546" s="20">
        <f t="shared" si="411"/>
        <v>0</v>
      </c>
    </row>
    <row r="1547" spans="2:18" s="21" customFormat="1" ht="15" customHeight="1" x14ac:dyDescent="0.25">
      <c r="B1547" s="61"/>
      <c r="C1547" s="22" t="s">
        <v>25</v>
      </c>
      <c r="D1547" s="23" t="s">
        <v>14</v>
      </c>
      <c r="E1547" s="64">
        <f>'[1]заб.без.стом.'!W$389</f>
        <v>131</v>
      </c>
      <c r="F1547" s="46">
        <f>'[1]заб.без.стом.'!EU$389</f>
        <v>328.20898248000003</v>
      </c>
      <c r="G1547" s="47">
        <f t="shared" si="436"/>
        <v>131</v>
      </c>
      <c r="H1547" s="47">
        <f>'[1]заб.без.стом.'!G$389</f>
        <v>29</v>
      </c>
      <c r="I1547" s="47">
        <f>'[1]заб.без.стом.'!K$389</f>
        <v>34</v>
      </c>
      <c r="J1547" s="47">
        <f>'[1]заб.без.стом.'!O$389</f>
        <v>14</v>
      </c>
      <c r="K1547" s="47">
        <f>'[1]заб.без.стом.'!V$389</f>
        <v>54</v>
      </c>
      <c r="L1547" s="46">
        <f t="shared" si="437"/>
        <v>328.20898248000003</v>
      </c>
      <c r="M1547" s="46">
        <f>'[1]заб.без.стом.'!BS$389</f>
        <v>72.656950320000007</v>
      </c>
      <c r="N1547" s="46">
        <f>'[1]заб.без.стом.'!CM$389</f>
        <v>85.184010720000003</v>
      </c>
      <c r="O1547" s="46">
        <f>'[1]заб.без.стом.'!DG$389</f>
        <v>35.075769120000004</v>
      </c>
      <c r="P1547" s="46">
        <f>'[1]заб.без.стом.'!EP$389</f>
        <v>135.29225231999999</v>
      </c>
      <c r="Q1547" s="20">
        <f t="shared" si="410"/>
        <v>0</v>
      </c>
      <c r="R1547" s="20">
        <f t="shared" si="411"/>
        <v>0</v>
      </c>
    </row>
    <row r="1548" spans="2:18" s="21" customFormat="1" ht="15" customHeight="1" x14ac:dyDescent="0.25">
      <c r="B1548" s="61"/>
      <c r="C1548" s="22" t="s">
        <v>28</v>
      </c>
      <c r="D1548" s="23" t="s">
        <v>14</v>
      </c>
      <c r="E1548" s="64">
        <f>'[1]заб.без.стом.'!W$390</f>
        <v>94</v>
      </c>
      <c r="F1548" s="46">
        <f>'[1]заб.без.стом.'!EU$390</f>
        <v>357.97327799040005</v>
      </c>
      <c r="G1548" s="47">
        <f t="shared" si="436"/>
        <v>94</v>
      </c>
      <c r="H1548" s="47">
        <f>'[1]заб.без.стом.'!G$390</f>
        <v>21</v>
      </c>
      <c r="I1548" s="47">
        <f>'[1]заб.без.стом.'!K$390</f>
        <v>24</v>
      </c>
      <c r="J1548" s="47">
        <f>'[1]заб.без.стом.'!O$390</f>
        <v>24</v>
      </c>
      <c r="K1548" s="47">
        <f>'[1]заб.без.стом.'!V$390</f>
        <v>25</v>
      </c>
      <c r="L1548" s="46">
        <f t="shared" si="437"/>
        <v>357.97327799039999</v>
      </c>
      <c r="M1548" s="46">
        <f>'[1]заб.без.стом.'!BS$390</f>
        <v>79.972753593600004</v>
      </c>
      <c r="N1548" s="46">
        <f>'[1]заб.без.стом.'!CM$390</f>
        <v>91.397432678399994</v>
      </c>
      <c r="O1548" s="46">
        <f>'[1]заб.без.стом.'!DG$390</f>
        <v>91.397432678399994</v>
      </c>
      <c r="P1548" s="46">
        <f>'[1]заб.без.стом.'!EP$390</f>
        <v>95.20565904</v>
      </c>
      <c r="Q1548" s="20">
        <f t="shared" si="410"/>
        <v>0</v>
      </c>
      <c r="R1548" s="20">
        <f t="shared" si="411"/>
        <v>0</v>
      </c>
    </row>
    <row r="1549" spans="2:18" s="21" customFormat="1" ht="15" customHeight="1" x14ac:dyDescent="0.25">
      <c r="B1549" s="61"/>
      <c r="C1549" s="22" t="s">
        <v>91</v>
      </c>
      <c r="D1549" s="23" t="s">
        <v>14</v>
      </c>
      <c r="E1549" s="64">
        <f>'[1]заб.без.стом.'!W$391</f>
        <v>86</v>
      </c>
      <c r="F1549" s="46">
        <f>'[1]заб.без.стом.'!EU$391</f>
        <v>174.52700549279999</v>
      </c>
      <c r="G1549" s="47">
        <f t="shared" si="436"/>
        <v>86</v>
      </c>
      <c r="H1549" s="47">
        <f>'[1]заб.без.стом.'!G$391</f>
        <v>5</v>
      </c>
      <c r="I1549" s="47">
        <f>'[1]заб.без.стом.'!K$391</f>
        <v>27</v>
      </c>
      <c r="J1549" s="47">
        <f>'[1]заб.без.стом.'!O$391</f>
        <v>25</v>
      </c>
      <c r="K1549" s="47">
        <f>'[1]заб.без.стом.'!V$391</f>
        <v>29</v>
      </c>
      <c r="L1549" s="46">
        <f t="shared" si="437"/>
        <v>174.52700549279999</v>
      </c>
      <c r="M1549" s="46">
        <f>'[1]заб.без.стом.'!BS$391</f>
        <v>10.146918924000001</v>
      </c>
      <c r="N1549" s="46">
        <f>'[1]заб.без.стом.'!CM$391</f>
        <v>54.793362189599996</v>
      </c>
      <c r="O1549" s="46">
        <f>'[1]заб.без.стом.'!DG$391</f>
        <v>50.734594619999996</v>
      </c>
      <c r="P1549" s="46">
        <f>'[1]заб.без.стом.'!EP$391</f>
        <v>58.852129759200004</v>
      </c>
      <c r="Q1549" s="20">
        <f t="shared" si="410"/>
        <v>0</v>
      </c>
      <c r="R1549" s="20">
        <f t="shared" si="411"/>
        <v>0</v>
      </c>
    </row>
    <row r="1550" spans="2:18" s="21" customFormat="1" ht="15" customHeight="1" x14ac:dyDescent="0.25">
      <c r="B1550" s="61"/>
      <c r="C1550" s="22" t="s">
        <v>17</v>
      </c>
      <c r="D1550" s="23" t="s">
        <v>14</v>
      </c>
      <c r="E1550" s="64">
        <f>'[1]заб.без.стом.'!W$392</f>
        <v>94</v>
      </c>
      <c r="F1550" s="46">
        <f>'[1]заб.без.стом.'!EU$392</f>
        <v>190.76207577120005</v>
      </c>
      <c r="G1550" s="47">
        <f t="shared" si="436"/>
        <v>94</v>
      </c>
      <c r="H1550" s="47">
        <f>'[1]заб.без.стом.'!G$392</f>
        <v>20</v>
      </c>
      <c r="I1550" s="47">
        <f>'[1]заб.без.стом.'!K$392</f>
        <v>21</v>
      </c>
      <c r="J1550" s="47">
        <f>'[1]заб.без.стом.'!O$392</f>
        <v>21</v>
      </c>
      <c r="K1550" s="47">
        <f>'[1]заб.без.стом.'!V$392</f>
        <v>32</v>
      </c>
      <c r="L1550" s="46">
        <f t="shared" si="437"/>
        <v>190.76207577120002</v>
      </c>
      <c r="M1550" s="46">
        <f>'[1]заб.без.стом.'!BS$392</f>
        <v>40.587675695999998</v>
      </c>
      <c r="N1550" s="46">
        <f>'[1]заб.без.стом.'!CM$392</f>
        <v>42.617059480800002</v>
      </c>
      <c r="O1550" s="46">
        <f>'[1]заб.без.стом.'!DG$392</f>
        <v>42.617059480800002</v>
      </c>
      <c r="P1550" s="46">
        <f>'[1]заб.без.стом.'!EP$392</f>
        <v>64.940281113600008</v>
      </c>
      <c r="Q1550" s="20">
        <f t="shared" si="410"/>
        <v>0</v>
      </c>
      <c r="R1550" s="20">
        <f t="shared" si="411"/>
        <v>0</v>
      </c>
    </row>
    <row r="1551" spans="2:18" s="21" customFormat="1" ht="15" customHeight="1" x14ac:dyDescent="0.25">
      <c r="B1551" s="61"/>
      <c r="C1551" s="28" t="s">
        <v>40</v>
      </c>
      <c r="D1551" s="29" t="s">
        <v>33</v>
      </c>
      <c r="E1551" s="62">
        <f>SUM(E1552:E1561)</f>
        <v>1943</v>
      </c>
      <c r="F1551" s="62">
        <f t="shared" ref="F1551:P1551" si="438">SUM(F1552:F1561)</f>
        <v>592.80824399999995</v>
      </c>
      <c r="G1551" s="62">
        <f t="shared" si="438"/>
        <v>1943</v>
      </c>
      <c r="H1551" s="62">
        <f t="shared" si="438"/>
        <v>493</v>
      </c>
      <c r="I1551" s="62">
        <f t="shared" si="438"/>
        <v>480</v>
      </c>
      <c r="J1551" s="62">
        <f t="shared" si="438"/>
        <v>448</v>
      </c>
      <c r="K1551" s="62">
        <f t="shared" si="438"/>
        <v>522</v>
      </c>
      <c r="L1551" s="62">
        <f t="shared" si="438"/>
        <v>592.80824399999983</v>
      </c>
      <c r="M1551" s="62">
        <f t="shared" si="438"/>
        <v>149.39397199999999</v>
      </c>
      <c r="N1551" s="62">
        <f t="shared" si="438"/>
        <v>144.02522399999998</v>
      </c>
      <c r="O1551" s="62">
        <f t="shared" si="438"/>
        <v>136.76599999999996</v>
      </c>
      <c r="P1551" s="62">
        <f t="shared" si="438"/>
        <v>162.62304800000001</v>
      </c>
      <c r="Q1551" s="20">
        <f t="shared" si="410"/>
        <v>0</v>
      </c>
      <c r="R1551" s="20">
        <f t="shared" si="411"/>
        <v>0</v>
      </c>
    </row>
    <row r="1552" spans="2:18" s="21" customFormat="1" ht="15" customHeight="1" x14ac:dyDescent="0.25">
      <c r="B1552" s="61"/>
      <c r="C1552" s="35" t="s">
        <v>15</v>
      </c>
      <c r="D1552" s="23" t="s">
        <v>33</v>
      </c>
      <c r="E1552" s="64">
        <f>'[1]разовые без стом'!W$326</f>
        <v>668</v>
      </c>
      <c r="F1552" s="46">
        <f>'[1]разовые без стом'!EV$326</f>
        <v>241.28159999999997</v>
      </c>
      <c r="G1552" s="47">
        <f>SUM(H1552:K1552)</f>
        <v>668</v>
      </c>
      <c r="H1552" s="47">
        <f>'[1]разовые без стом'!G$326</f>
        <v>161</v>
      </c>
      <c r="I1552" s="47">
        <f>'[1]разовые без стом'!K$326</f>
        <v>150</v>
      </c>
      <c r="J1552" s="47">
        <f>'[1]разовые без стом'!O$326</f>
        <v>155</v>
      </c>
      <c r="K1552" s="47">
        <f>'[1]разовые без стом'!V$326</f>
        <v>202</v>
      </c>
      <c r="L1552" s="46">
        <f>SUM(M1552:P1552)</f>
        <v>241.2816</v>
      </c>
      <c r="M1552" s="46">
        <f>'[1]разовые без стом'!BP$326</f>
        <v>58.153199999999998</v>
      </c>
      <c r="N1552" s="46">
        <f>'[1]разовые без стом'!CL$326</f>
        <v>54.179999999999993</v>
      </c>
      <c r="O1552" s="46">
        <f>'[1]разовые без стом'!DH$326</f>
        <v>55.985999999999997</v>
      </c>
      <c r="P1552" s="46">
        <f>'[1]разовые без стом'!EQ$326</f>
        <v>72.962400000000002</v>
      </c>
      <c r="Q1552" s="20">
        <f t="shared" si="410"/>
        <v>0</v>
      </c>
      <c r="R1552" s="20">
        <f t="shared" si="411"/>
        <v>0</v>
      </c>
    </row>
    <row r="1553" spans="2:18" s="21" customFormat="1" ht="15" customHeight="1" x14ac:dyDescent="0.25">
      <c r="B1553" s="61"/>
      <c r="C1553" s="37" t="s">
        <v>114</v>
      </c>
      <c r="D1553" s="23" t="s">
        <v>33</v>
      </c>
      <c r="E1553" s="64">
        <f>'[1]разовые без стом'!W$327</f>
        <v>159</v>
      </c>
      <c r="F1553" s="46">
        <f>'[1]разовые без стом'!EV$327</f>
        <v>43.362479999999998</v>
      </c>
      <c r="G1553" s="47">
        <f t="shared" ref="G1553:G1561" si="439">SUM(H1553:K1553)</f>
        <v>159</v>
      </c>
      <c r="H1553" s="47">
        <f>'[1]разовые без стом'!G$327</f>
        <v>39</v>
      </c>
      <c r="I1553" s="47">
        <f>'[1]разовые без стом'!K$327</f>
        <v>39</v>
      </c>
      <c r="J1553" s="47">
        <f>'[1]разовые без стом'!O$327</f>
        <v>39</v>
      </c>
      <c r="K1553" s="47">
        <f>'[1]разовые без стом'!V$327</f>
        <v>42</v>
      </c>
      <c r="L1553" s="46">
        <f t="shared" ref="L1553:L1561" si="440">SUM(M1553:P1553)</f>
        <v>43.362479999999998</v>
      </c>
      <c r="M1553" s="46">
        <f>'[1]разовые без стом'!BP$327</f>
        <v>10.63608</v>
      </c>
      <c r="N1553" s="46">
        <f>'[1]разовые без стом'!CL$327</f>
        <v>10.636079999999998</v>
      </c>
      <c r="O1553" s="46">
        <f>'[1]разовые без стом'!DH$327</f>
        <v>10.636079999999998</v>
      </c>
      <c r="P1553" s="46">
        <f>'[1]разовые без стом'!EQ$327</f>
        <v>11.454239999999999</v>
      </c>
      <c r="Q1553" s="20">
        <f t="shared" ref="Q1553:Q1616" si="441">E1553-G1553</f>
        <v>0</v>
      </c>
      <c r="R1553" s="20">
        <f t="shared" ref="R1553:R1616" si="442">F1553-L1553</f>
        <v>0</v>
      </c>
    </row>
    <row r="1554" spans="2:18" s="21" customFormat="1" ht="15" customHeight="1" x14ac:dyDescent="0.25">
      <c r="B1554" s="61"/>
      <c r="C1554" s="37" t="s">
        <v>126</v>
      </c>
      <c r="D1554" s="23" t="s">
        <v>33</v>
      </c>
      <c r="E1554" s="64">
        <f>'[1]разовые без стом'!W$328</f>
        <v>260</v>
      </c>
      <c r="F1554" s="46">
        <f>'[1]разовые без стом'!EV$328</f>
        <v>73.877439999999993</v>
      </c>
      <c r="G1554" s="47">
        <f t="shared" si="439"/>
        <v>260</v>
      </c>
      <c r="H1554" s="47">
        <f>'[1]разовые без стом'!G$328</f>
        <v>74</v>
      </c>
      <c r="I1554" s="47">
        <f>'[1]разовые без стом'!K$328</f>
        <v>60</v>
      </c>
      <c r="J1554" s="47">
        <f>'[1]разовые без стом'!O$328</f>
        <v>60</v>
      </c>
      <c r="K1554" s="47">
        <f>'[1]разовые без стом'!V$328</f>
        <v>66</v>
      </c>
      <c r="L1554" s="46">
        <f t="shared" si="440"/>
        <v>73.877439999999993</v>
      </c>
      <c r="M1554" s="46">
        <f>'[1]разовые без стом'!BP$328</f>
        <v>21.026655999999999</v>
      </c>
      <c r="N1554" s="46">
        <f>'[1]разовые без стом'!CL$328</f>
        <v>17.048639999999999</v>
      </c>
      <c r="O1554" s="46">
        <f>'[1]разовые без стом'!DH$328</f>
        <v>17.048639999999999</v>
      </c>
      <c r="P1554" s="46">
        <f>'[1]разовые без стом'!EQ$328</f>
        <v>18.753504</v>
      </c>
      <c r="Q1554" s="20">
        <f t="shared" si="441"/>
        <v>0</v>
      </c>
      <c r="R1554" s="20">
        <f t="shared" si="442"/>
        <v>0</v>
      </c>
    </row>
    <row r="1555" spans="2:18" s="21" customFormat="1" ht="15" customHeight="1" x14ac:dyDescent="0.25">
      <c r="B1555" s="61"/>
      <c r="C1555" s="37" t="s">
        <v>41</v>
      </c>
      <c r="D1555" s="23" t="s">
        <v>33</v>
      </c>
      <c r="E1555" s="64">
        <f>'[1]разовые без стом'!W$329</f>
        <v>93</v>
      </c>
      <c r="F1555" s="46">
        <f>'[1]разовые без стом'!EV$329</f>
        <v>31.094363999999992</v>
      </c>
      <c r="G1555" s="47">
        <f t="shared" si="439"/>
        <v>93</v>
      </c>
      <c r="H1555" s="47">
        <f>'[1]разовые без стом'!G$329</f>
        <v>29</v>
      </c>
      <c r="I1555" s="47">
        <f>'[1]разовые без стом'!K$329</f>
        <v>30</v>
      </c>
      <c r="J1555" s="47">
        <f>'[1]разовые без стом'!O$329</f>
        <v>14</v>
      </c>
      <c r="K1555" s="47">
        <f>'[1]разовые без стом'!V$329</f>
        <v>20</v>
      </c>
      <c r="L1555" s="46">
        <f t="shared" si="440"/>
        <v>31.094363999999999</v>
      </c>
      <c r="M1555" s="46">
        <f>'[1]разовые без стом'!BP$329</f>
        <v>9.6960919999999984</v>
      </c>
      <c r="N1555" s="46">
        <f>'[1]разовые без стом'!CL$329</f>
        <v>10.030439999999999</v>
      </c>
      <c r="O1555" s="46">
        <f>'[1]разовые без стом'!DH$329</f>
        <v>4.6808719999999999</v>
      </c>
      <c r="P1555" s="46">
        <f>'[1]разовые без стом'!EQ$329</f>
        <v>6.6869599999999991</v>
      </c>
      <c r="Q1555" s="20">
        <f t="shared" si="441"/>
        <v>0</v>
      </c>
      <c r="R1555" s="20">
        <f t="shared" si="442"/>
        <v>0</v>
      </c>
    </row>
    <row r="1556" spans="2:18" s="21" customFormat="1" ht="15" customHeight="1" x14ac:dyDescent="0.25">
      <c r="B1556" s="61"/>
      <c r="C1556" s="37" t="s">
        <v>22</v>
      </c>
      <c r="D1556" s="23" t="s">
        <v>33</v>
      </c>
      <c r="E1556" s="64">
        <f>'[1]разовые без стом'!W$330</f>
        <v>160</v>
      </c>
      <c r="F1556" s="46">
        <f>'[1]разовые без стом'!EV$330</f>
        <v>32.919039999999995</v>
      </c>
      <c r="G1556" s="47">
        <f t="shared" si="439"/>
        <v>160</v>
      </c>
      <c r="H1556" s="47">
        <f>'[1]разовые без стом'!G$330</f>
        <v>44</v>
      </c>
      <c r="I1556" s="47">
        <f>'[1]разовые без стом'!K$330</f>
        <v>36</v>
      </c>
      <c r="J1556" s="47">
        <f>'[1]разовые без стом'!O$330</f>
        <v>38</v>
      </c>
      <c r="K1556" s="47">
        <f>'[1]разовые без стом'!V$330</f>
        <v>42</v>
      </c>
      <c r="L1556" s="46">
        <f t="shared" si="440"/>
        <v>32.919039999999995</v>
      </c>
      <c r="M1556" s="46">
        <f>'[1]разовые без стом'!BP$330</f>
        <v>9.0527359999999994</v>
      </c>
      <c r="N1556" s="46">
        <f>'[1]разовые без стом'!CL$330</f>
        <v>7.406784</v>
      </c>
      <c r="O1556" s="46">
        <f>'[1]разовые без стом'!DH$330</f>
        <v>7.8182719999999994</v>
      </c>
      <c r="P1556" s="46">
        <f>'[1]разовые без стом'!EQ$330</f>
        <v>8.6412479999999992</v>
      </c>
      <c r="Q1556" s="20">
        <f t="shared" si="441"/>
        <v>0</v>
      </c>
      <c r="R1556" s="20">
        <f t="shared" si="442"/>
        <v>0</v>
      </c>
    </row>
    <row r="1557" spans="2:18" s="21" customFormat="1" ht="15" customHeight="1" x14ac:dyDescent="0.25">
      <c r="B1557" s="61"/>
      <c r="C1557" s="37" t="s">
        <v>24</v>
      </c>
      <c r="D1557" s="23" t="s">
        <v>33</v>
      </c>
      <c r="E1557" s="64">
        <f>'[1]разовые без стом'!W$331</f>
        <v>126</v>
      </c>
      <c r="F1557" s="46">
        <f>'[1]разовые без стом'!EV$331</f>
        <v>21.478464000000002</v>
      </c>
      <c r="G1557" s="47">
        <f t="shared" si="439"/>
        <v>126</v>
      </c>
      <c r="H1557" s="47">
        <f>'[1]разовые без стом'!G$331</f>
        <v>27</v>
      </c>
      <c r="I1557" s="47">
        <f>'[1]разовые без стом'!K$331</f>
        <v>39</v>
      </c>
      <c r="J1557" s="47">
        <f>'[1]разовые без стом'!O$331</f>
        <v>29</v>
      </c>
      <c r="K1557" s="47">
        <f>'[1]разовые без стом'!V$331</f>
        <v>31</v>
      </c>
      <c r="L1557" s="46">
        <f t="shared" si="440"/>
        <v>21.478463999999999</v>
      </c>
      <c r="M1557" s="46">
        <f>'[1]разовые без стом'!BP$331</f>
        <v>4.6025279999999995</v>
      </c>
      <c r="N1557" s="46">
        <f>'[1]разовые без стом'!CL$331</f>
        <v>6.6480960000000007</v>
      </c>
      <c r="O1557" s="46">
        <f>'[1]разовые без стом'!DH$331</f>
        <v>4.9434559999999994</v>
      </c>
      <c r="P1557" s="46">
        <f>'[1]разовые без стом'!EQ$331</f>
        <v>5.2843840000000002</v>
      </c>
      <c r="Q1557" s="20">
        <f t="shared" si="441"/>
        <v>0</v>
      </c>
      <c r="R1557" s="20">
        <f t="shared" si="442"/>
        <v>0</v>
      </c>
    </row>
    <row r="1558" spans="2:18" s="21" customFormat="1" ht="15" customHeight="1" x14ac:dyDescent="0.25">
      <c r="B1558" s="61"/>
      <c r="C1558" s="37" t="s">
        <v>35</v>
      </c>
      <c r="D1558" s="23" t="s">
        <v>33</v>
      </c>
      <c r="E1558" s="64">
        <f>'[1]разовые без стом'!W$332</f>
        <v>97</v>
      </c>
      <c r="F1558" s="46">
        <f>'[1]разовые без стом'!EV$332</f>
        <v>19.289031999999999</v>
      </c>
      <c r="G1558" s="47">
        <f t="shared" si="439"/>
        <v>97</v>
      </c>
      <c r="H1558" s="47">
        <f>'[1]разовые без стом'!G$332</f>
        <v>28</v>
      </c>
      <c r="I1558" s="47">
        <f>'[1]разовые без стом'!K$332</f>
        <v>30</v>
      </c>
      <c r="J1558" s="47">
        <f>'[1]разовые без стом'!O$332</f>
        <v>13</v>
      </c>
      <c r="K1558" s="47">
        <f>'[1]разовые без стом'!V$332</f>
        <v>26</v>
      </c>
      <c r="L1558" s="46">
        <f t="shared" si="440"/>
        <v>19.289031999999999</v>
      </c>
      <c r="M1558" s="46">
        <f>'[1]разовые без стом'!BP$332</f>
        <v>5.5679680000000005</v>
      </c>
      <c r="N1558" s="46">
        <f>'[1]разовые без стом'!CL$332</f>
        <v>5.9656800000000008</v>
      </c>
      <c r="O1558" s="46">
        <f>'[1]разовые без стом'!DH$332</f>
        <v>2.5851280000000001</v>
      </c>
      <c r="P1558" s="46">
        <f>'[1]разовые без стом'!EQ$332</f>
        <v>5.1702560000000002</v>
      </c>
      <c r="Q1558" s="20">
        <f t="shared" si="441"/>
        <v>0</v>
      </c>
      <c r="R1558" s="20">
        <f t="shared" si="442"/>
        <v>0</v>
      </c>
    </row>
    <row r="1559" spans="2:18" s="21" customFormat="1" ht="15" customHeight="1" x14ac:dyDescent="0.25">
      <c r="B1559" s="61"/>
      <c r="C1559" s="37" t="s">
        <v>28</v>
      </c>
      <c r="D1559" s="23" t="s">
        <v>33</v>
      </c>
      <c r="E1559" s="64">
        <f>'[1]разовые без стом'!W$333</f>
        <v>152</v>
      </c>
      <c r="F1559" s="46">
        <f>'[1]разовые без стом'!EV$333</f>
        <v>74.897087999999997</v>
      </c>
      <c r="G1559" s="47">
        <f t="shared" si="439"/>
        <v>152</v>
      </c>
      <c r="H1559" s="47">
        <f>'[1]разовые без стом'!G$333</f>
        <v>35</v>
      </c>
      <c r="I1559" s="47">
        <f>'[1]разовые без стом'!K$333</f>
        <v>36</v>
      </c>
      <c r="J1559" s="47">
        <f>'[1]разовые без стом'!O$333</f>
        <v>36</v>
      </c>
      <c r="K1559" s="47">
        <f>'[1]разовые без стом'!V$333</f>
        <v>45</v>
      </c>
      <c r="L1559" s="46">
        <f t="shared" si="440"/>
        <v>74.897087999999997</v>
      </c>
      <c r="M1559" s="46">
        <f>'[1]разовые без стом'!BP$333</f>
        <v>17.246040000000001</v>
      </c>
      <c r="N1559" s="46">
        <f>'[1]разовые без стом'!CL$333</f>
        <v>17.738783999999999</v>
      </c>
      <c r="O1559" s="46">
        <f>'[1]разовые без стом'!DH$333</f>
        <v>17.738783999999999</v>
      </c>
      <c r="P1559" s="46">
        <f>'[1]разовые без стом'!EQ$333</f>
        <v>22.173480000000001</v>
      </c>
      <c r="Q1559" s="20">
        <f t="shared" si="441"/>
        <v>0</v>
      </c>
      <c r="R1559" s="20">
        <f t="shared" si="442"/>
        <v>0</v>
      </c>
    </row>
    <row r="1560" spans="2:18" s="21" customFormat="1" ht="15" customHeight="1" x14ac:dyDescent="0.25">
      <c r="B1560" s="61"/>
      <c r="C1560" s="37" t="s">
        <v>91</v>
      </c>
      <c r="D1560" s="23" t="s">
        <v>33</v>
      </c>
      <c r="E1560" s="64">
        <f>'[1]разовые без стом'!W$334</f>
        <v>115</v>
      </c>
      <c r="F1560" s="46">
        <f>'[1]разовые без стом'!EV$334</f>
        <v>27.543880000000005</v>
      </c>
      <c r="G1560" s="47">
        <f t="shared" si="439"/>
        <v>115</v>
      </c>
      <c r="H1560" s="47">
        <f>'[1]разовые без стом'!G$334</f>
        <v>26</v>
      </c>
      <c r="I1560" s="47">
        <f>'[1]разовые без стом'!K$334</f>
        <v>30</v>
      </c>
      <c r="J1560" s="47">
        <f>'[1]разовые без стом'!O$334</f>
        <v>31</v>
      </c>
      <c r="K1560" s="47">
        <f>'[1]разовые без стом'!V$334</f>
        <v>28</v>
      </c>
      <c r="L1560" s="46">
        <f t="shared" si="440"/>
        <v>27.543880000000001</v>
      </c>
      <c r="M1560" s="46">
        <f>'[1]разовые без стом'!BP$334</f>
        <v>6.2273119999999995</v>
      </c>
      <c r="N1560" s="46">
        <f>'[1]разовые без стом'!CL$334</f>
        <v>7.1853600000000011</v>
      </c>
      <c r="O1560" s="46">
        <f>'[1]разовые без стом'!DH$334</f>
        <v>7.4248720000000006</v>
      </c>
      <c r="P1560" s="46">
        <f>'[1]разовые без стом'!EQ$334</f>
        <v>6.7063359999999994</v>
      </c>
      <c r="Q1560" s="20">
        <f t="shared" si="441"/>
        <v>0</v>
      </c>
      <c r="R1560" s="20">
        <f t="shared" si="442"/>
        <v>0</v>
      </c>
    </row>
    <row r="1561" spans="2:18" s="21" customFormat="1" ht="15" customHeight="1" x14ac:dyDescent="0.25">
      <c r="B1561" s="61"/>
      <c r="C1561" s="37" t="s">
        <v>17</v>
      </c>
      <c r="D1561" s="23" t="s">
        <v>33</v>
      </c>
      <c r="E1561" s="64">
        <f>'[1]разовые без стом'!W$335</f>
        <v>113</v>
      </c>
      <c r="F1561" s="46">
        <f>'[1]разовые без стом'!EV$335</f>
        <v>27.064856000000002</v>
      </c>
      <c r="G1561" s="47">
        <f t="shared" si="439"/>
        <v>113</v>
      </c>
      <c r="H1561" s="47">
        <f>'[1]разовые без стом'!G$335</f>
        <v>30</v>
      </c>
      <c r="I1561" s="47">
        <f>'[1]разовые без стом'!K$335</f>
        <v>30</v>
      </c>
      <c r="J1561" s="47">
        <f>'[1]разовые без стом'!O$335</f>
        <v>33</v>
      </c>
      <c r="K1561" s="47">
        <f>'[1]разовые без стом'!V$335</f>
        <v>20</v>
      </c>
      <c r="L1561" s="46">
        <f t="shared" si="440"/>
        <v>27.064856000000002</v>
      </c>
      <c r="M1561" s="46">
        <f>'[1]разовые без стом'!BP$335</f>
        <v>7.1853600000000002</v>
      </c>
      <c r="N1561" s="46">
        <f>'[1]разовые без стом'!CL$335</f>
        <v>7.1853600000000011</v>
      </c>
      <c r="O1561" s="46">
        <f>'[1]разовые без стом'!DH$335</f>
        <v>7.9038960000000005</v>
      </c>
      <c r="P1561" s="46">
        <f>'[1]разовые без стом'!EQ$335</f>
        <v>4.7902399999999998</v>
      </c>
      <c r="Q1561" s="20">
        <f t="shared" si="441"/>
        <v>0</v>
      </c>
      <c r="R1561" s="20">
        <f t="shared" si="442"/>
        <v>0</v>
      </c>
    </row>
    <row r="1562" spans="2:18" s="21" customFormat="1" ht="15" customHeight="1" x14ac:dyDescent="0.25">
      <c r="B1562" s="61"/>
      <c r="C1562" s="59" t="s">
        <v>7</v>
      </c>
      <c r="D1562" s="59"/>
      <c r="E1562" s="60">
        <f>E1540+E1551</f>
        <v>3945</v>
      </c>
      <c r="F1562" s="60">
        <f t="shared" ref="F1562:P1562" si="443">F1540+F1551</f>
        <v>6063.4506830423989</v>
      </c>
      <c r="G1562" s="60">
        <f t="shared" si="443"/>
        <v>3945</v>
      </c>
      <c r="H1562" s="60">
        <f t="shared" si="443"/>
        <v>918</v>
      </c>
      <c r="I1562" s="60">
        <f t="shared" si="443"/>
        <v>916</v>
      </c>
      <c r="J1562" s="60">
        <f t="shared" si="443"/>
        <v>864</v>
      </c>
      <c r="K1562" s="60">
        <f t="shared" si="443"/>
        <v>1247</v>
      </c>
      <c r="L1562" s="60">
        <f t="shared" si="443"/>
        <v>6063.4506830423989</v>
      </c>
      <c r="M1562" s="60">
        <f t="shared" si="443"/>
        <v>1369.4043843559996</v>
      </c>
      <c r="N1562" s="60">
        <f t="shared" si="443"/>
        <v>1374.0823387967998</v>
      </c>
      <c r="O1562" s="60">
        <f t="shared" si="443"/>
        <v>1314.6103270495996</v>
      </c>
      <c r="P1562" s="60">
        <f t="shared" si="443"/>
        <v>2005.3536328399996</v>
      </c>
      <c r="Q1562" s="20">
        <f t="shared" si="441"/>
        <v>0</v>
      </c>
      <c r="R1562" s="20">
        <f t="shared" si="442"/>
        <v>0</v>
      </c>
    </row>
    <row r="1563" spans="2:18" s="21" customFormat="1" ht="51" customHeight="1" x14ac:dyDescent="0.25">
      <c r="B1563" s="61" t="s">
        <v>127</v>
      </c>
      <c r="C1563" s="28" t="s">
        <v>13</v>
      </c>
      <c r="D1563" s="29" t="s">
        <v>14</v>
      </c>
      <c r="E1563" s="62">
        <f>SUM(E1564:E1568)</f>
        <v>1139</v>
      </c>
      <c r="F1563" s="62">
        <f t="shared" ref="F1563:P1563" si="444">SUM(F1564:F1568)</f>
        <v>2983.6699141523054</v>
      </c>
      <c r="G1563" s="62">
        <f t="shared" si="444"/>
        <v>1139</v>
      </c>
      <c r="H1563" s="62">
        <f t="shared" si="444"/>
        <v>315</v>
      </c>
      <c r="I1563" s="62">
        <f t="shared" si="444"/>
        <v>212</v>
      </c>
      <c r="J1563" s="62">
        <f t="shared" si="444"/>
        <v>298</v>
      </c>
      <c r="K1563" s="62">
        <f t="shared" si="444"/>
        <v>314</v>
      </c>
      <c r="L1563" s="62">
        <f t="shared" si="444"/>
        <v>2983.6699141523054</v>
      </c>
      <c r="M1563" s="62">
        <f t="shared" si="444"/>
        <v>824.08899656769768</v>
      </c>
      <c r="N1563" s="62">
        <f t="shared" si="444"/>
        <v>555.03412399284889</v>
      </c>
      <c r="O1563" s="62">
        <f t="shared" si="444"/>
        <v>781.01104566380798</v>
      </c>
      <c r="P1563" s="62">
        <f t="shared" si="444"/>
        <v>823.53574792795121</v>
      </c>
      <c r="Q1563" s="86">
        <f t="shared" si="441"/>
        <v>0</v>
      </c>
      <c r="R1563" s="86">
        <f t="shared" si="442"/>
        <v>0</v>
      </c>
    </row>
    <row r="1564" spans="2:18" s="21" customFormat="1" ht="15" customHeight="1" x14ac:dyDescent="0.25">
      <c r="B1564" s="61"/>
      <c r="C1564" s="22" t="s">
        <v>23</v>
      </c>
      <c r="D1564" s="23" t="s">
        <v>14</v>
      </c>
      <c r="E1564" s="64">
        <f>'[1]заб.без.стом.'!W$373</f>
        <v>641</v>
      </c>
      <c r="F1564" s="46">
        <f>'[1]заб.без.стом.'!EU$373</f>
        <v>1644.2046619953985</v>
      </c>
      <c r="G1564" s="47">
        <f>SUM(H1564:K1564)</f>
        <v>641</v>
      </c>
      <c r="H1564" s="47">
        <f>'[1]заб.без.стом.'!G$373</f>
        <v>170</v>
      </c>
      <c r="I1564" s="47">
        <f>'[1]заб.без.стом.'!K$373</f>
        <v>113</v>
      </c>
      <c r="J1564" s="47">
        <f>'[1]заб.без.стом.'!O$373</f>
        <v>206</v>
      </c>
      <c r="K1564" s="47">
        <f>'[1]заб.без.стом.'!V$373</f>
        <v>152</v>
      </c>
      <c r="L1564" s="46">
        <f>SUM(M1564:P1564)</f>
        <v>1644.2046619953987</v>
      </c>
      <c r="M1564" s="46">
        <f>'[1]заб.без.стом.'!BS$373</f>
        <v>436.06051878193097</v>
      </c>
      <c r="N1564" s="46">
        <f>'[1]заб.без.стом.'!CM$373</f>
        <v>289.85199189622472</v>
      </c>
      <c r="O1564" s="46">
        <f>'[1]заб.без.стом.'!DG$373</f>
        <v>528.40274628869281</v>
      </c>
      <c r="P1564" s="46">
        <f>'[1]заб.без.стом.'!EP$373</f>
        <v>389.88940502855002</v>
      </c>
      <c r="Q1564" s="86">
        <f t="shared" si="441"/>
        <v>0</v>
      </c>
      <c r="R1564" s="86">
        <f t="shared" si="442"/>
        <v>0</v>
      </c>
    </row>
    <row r="1565" spans="2:18" s="21" customFormat="1" ht="15" customHeight="1" x14ac:dyDescent="0.25">
      <c r="B1565" s="61"/>
      <c r="C1565" s="22" t="s">
        <v>15</v>
      </c>
      <c r="D1565" s="23" t="s">
        <v>14</v>
      </c>
      <c r="E1565" s="64">
        <f>'[1]заб.без.стом.'!W$374</f>
        <v>210</v>
      </c>
      <c r="F1565" s="46">
        <f>'[1]заб.без.стом.'!EU$374</f>
        <v>660.12621787922092</v>
      </c>
      <c r="G1565" s="47">
        <f>SUM(H1565:K1565)</f>
        <v>210</v>
      </c>
      <c r="H1565" s="47">
        <f>'[1]заб.без.стом.'!G$374</f>
        <v>60</v>
      </c>
      <c r="I1565" s="47">
        <f>'[1]заб.без.стом.'!K$374</f>
        <v>41</v>
      </c>
      <c r="J1565" s="47">
        <f>'[1]заб.без.стом.'!O$374</f>
        <v>49</v>
      </c>
      <c r="K1565" s="47">
        <f>'[1]заб.без.стом.'!V$374</f>
        <v>60</v>
      </c>
      <c r="L1565" s="46">
        <f>SUM(M1565:P1565)</f>
        <v>660.1262178792208</v>
      </c>
      <c r="M1565" s="46">
        <f>'[1]заб.без.стом.'!BS$374</f>
        <v>188.6074908226345</v>
      </c>
      <c r="N1565" s="46">
        <f>'[1]заб.без.стом.'!CM$374</f>
        <v>128.88178539546692</v>
      </c>
      <c r="O1565" s="46">
        <f>'[1]заб.без.стом.'!DG$374</f>
        <v>154.02945083848485</v>
      </c>
      <c r="P1565" s="46">
        <f>'[1]заб.без.стом.'!EP$374</f>
        <v>188.6074908226345</v>
      </c>
      <c r="Q1565" s="86">
        <f t="shared" si="441"/>
        <v>0</v>
      </c>
      <c r="R1565" s="86">
        <f t="shared" si="442"/>
        <v>0</v>
      </c>
    </row>
    <row r="1566" spans="2:18" s="21" customFormat="1" ht="15" customHeight="1" x14ac:dyDescent="0.25">
      <c r="B1566" s="61"/>
      <c r="C1566" s="22" t="s">
        <v>25</v>
      </c>
      <c r="D1566" s="23" t="s">
        <v>14</v>
      </c>
      <c r="E1566" s="64">
        <f>'[1]заб.без.стом.'!W$375</f>
        <v>191</v>
      </c>
      <c r="F1566" s="46">
        <f>'[1]заб.без.стом.'!EU$375</f>
        <v>480.32040996164255</v>
      </c>
      <c r="G1566" s="47">
        <f>SUM(H1566:K1566)</f>
        <v>191</v>
      </c>
      <c r="H1566" s="47">
        <f>'[1]заб.без.стом.'!G$375</f>
        <v>55</v>
      </c>
      <c r="I1566" s="47">
        <f>'[1]заб.без.стом.'!K$375</f>
        <v>38</v>
      </c>
      <c r="J1566" s="47">
        <f>'[1]заб.без.стом.'!O$375</f>
        <v>23</v>
      </c>
      <c r="K1566" s="47">
        <f>'[1]заб.без.стом.'!V$375</f>
        <v>75</v>
      </c>
      <c r="L1566" s="46">
        <f>SUM(M1566:P1566)</f>
        <v>480.32040996164255</v>
      </c>
      <c r="M1566" s="46">
        <f>'[1]заб.без.стом.'!BS$375</f>
        <v>138.31215993659865</v>
      </c>
      <c r="N1566" s="46">
        <f>'[1]заб.без.стом.'!CM$375</f>
        <v>95.561128683468169</v>
      </c>
      <c r="O1566" s="46">
        <f>'[1]заб.без.стом.'!DG$375</f>
        <v>57.839630518941249</v>
      </c>
      <c r="P1566" s="46">
        <f>'[1]заб.без.стом.'!EP$375</f>
        <v>188.6074908226345</v>
      </c>
      <c r="Q1566" s="86">
        <f t="shared" si="441"/>
        <v>0</v>
      </c>
      <c r="R1566" s="86">
        <f t="shared" si="442"/>
        <v>0</v>
      </c>
    </row>
    <row r="1567" spans="2:18" s="21" customFormat="1" ht="15" customHeight="1" x14ac:dyDescent="0.25">
      <c r="B1567" s="61"/>
      <c r="C1567" s="22" t="s">
        <v>17</v>
      </c>
      <c r="D1567" s="23" t="s">
        <v>14</v>
      </c>
      <c r="E1567" s="64">
        <f>'[1]заб.без.стом.'!W$376</f>
        <v>94</v>
      </c>
      <c r="F1567" s="46">
        <f>'[1]заб.без.стом.'!EU$376</f>
        <v>191.47432468313855</v>
      </c>
      <c r="G1567" s="47">
        <f>SUM(H1567:K1567)</f>
        <v>94</v>
      </c>
      <c r="H1567" s="47">
        <f>'[1]заб.без.стом.'!G$376</f>
        <v>30</v>
      </c>
      <c r="I1567" s="47">
        <f>'[1]заб.без.стом.'!K$376</f>
        <v>20</v>
      </c>
      <c r="J1567" s="47">
        <f>'[1]заб.без.стом.'!O$376</f>
        <v>20</v>
      </c>
      <c r="K1567" s="47">
        <f>'[1]заб.без.стом.'!V$376</f>
        <v>24</v>
      </c>
      <c r="L1567" s="46">
        <f>SUM(M1567:P1567)</f>
        <v>191.47432468313855</v>
      </c>
      <c r="M1567" s="46">
        <f>'[1]заб.без.стом.'!BS$376</f>
        <v>61.108827026533582</v>
      </c>
      <c r="N1567" s="46">
        <f>'[1]заб.без.стом.'!CM$376</f>
        <v>40.739218017689062</v>
      </c>
      <c r="O1567" s="46">
        <f>'[1]заб.без.стом.'!DG$376</f>
        <v>40.739218017689062</v>
      </c>
      <c r="P1567" s="46">
        <f>'[1]заб.без.стом.'!EP$376</f>
        <v>48.887061621226863</v>
      </c>
      <c r="Q1567" s="86">
        <f t="shared" si="441"/>
        <v>0</v>
      </c>
      <c r="R1567" s="86">
        <f t="shared" si="442"/>
        <v>0</v>
      </c>
    </row>
    <row r="1568" spans="2:18" s="21" customFormat="1" ht="15" customHeight="1" x14ac:dyDescent="0.25">
      <c r="B1568" s="61"/>
      <c r="C1568" s="96" t="s">
        <v>92</v>
      </c>
      <c r="D1568" s="23" t="s">
        <v>14</v>
      </c>
      <c r="E1568" s="64">
        <f>'[1]заб.без.стом.'!W$377</f>
        <v>3</v>
      </c>
      <c r="F1568" s="46">
        <f>'[1]заб.без.стом.'!EU$377</f>
        <v>7.544299632905382</v>
      </c>
      <c r="G1568" s="47">
        <f>SUM(H1568:K1568)</f>
        <v>3</v>
      </c>
      <c r="H1568" s="47">
        <f>'[1]заб.без.стом.'!G$377</f>
        <v>0</v>
      </c>
      <c r="I1568" s="47">
        <f>'[1]заб.без.стом.'!K$377</f>
        <v>0</v>
      </c>
      <c r="J1568" s="47">
        <f>'[1]заб.без.стом.'!O$377</f>
        <v>0</v>
      </c>
      <c r="K1568" s="47">
        <f>'[1]заб.без.стом.'!V$377</f>
        <v>3</v>
      </c>
      <c r="L1568" s="46">
        <f>SUM(M1568:P1568)</f>
        <v>7.544299632905382</v>
      </c>
      <c r="M1568" s="46">
        <f>'[1]заб.без.стом.'!BS$377</f>
        <v>0</v>
      </c>
      <c r="N1568" s="46">
        <f>'[1]заб.без.стом.'!CM$377</f>
        <v>0</v>
      </c>
      <c r="O1568" s="46">
        <f>'[1]заб.без.стом.'!DG$377</f>
        <v>0</v>
      </c>
      <c r="P1568" s="46">
        <f>'[1]заб.без.стом.'!EP$377</f>
        <v>7.544299632905382</v>
      </c>
      <c r="Q1568" s="86">
        <f t="shared" si="441"/>
        <v>0</v>
      </c>
      <c r="R1568" s="86">
        <f t="shared" si="442"/>
        <v>0</v>
      </c>
    </row>
    <row r="1569" spans="2:18" s="21" customFormat="1" ht="35.450000000000003" customHeight="1" x14ac:dyDescent="0.25">
      <c r="B1569" s="97"/>
      <c r="C1569" s="28" t="s">
        <v>29</v>
      </c>
      <c r="D1569" s="29" t="s">
        <v>14</v>
      </c>
      <c r="E1569" s="62">
        <f>'[1]стом обр.'!W$56</f>
        <v>964</v>
      </c>
      <c r="F1569" s="33">
        <f>'[1]стом обр.'!FL$56</f>
        <v>1879.3265448959996</v>
      </c>
      <c r="G1569" s="71">
        <f>H1569+I1569+J1569+K1569</f>
        <v>964</v>
      </c>
      <c r="H1569" s="48">
        <f>'[1]стом обр.'!G$56</f>
        <v>230</v>
      </c>
      <c r="I1569" s="48">
        <f>'[1]стом обр.'!K$56</f>
        <v>297</v>
      </c>
      <c r="J1569" s="48">
        <f>'[1]стом обр.'!O$56</f>
        <v>180</v>
      </c>
      <c r="K1569" s="48">
        <f>'[1]стом обр.'!V$56</f>
        <v>257</v>
      </c>
      <c r="L1569" s="33">
        <f>M1569+N1569+O1569+P1569</f>
        <v>1879.3265448959999</v>
      </c>
      <c r="M1569" s="33">
        <f>'[1]стом обр.'!CJ$56</f>
        <v>448.38703871999996</v>
      </c>
      <c r="N1569" s="33">
        <f>'[1]стом обр.'!DD$56</f>
        <v>579.00413260799985</v>
      </c>
      <c r="O1569" s="33">
        <f>'[1]стом обр.'!DX$56</f>
        <v>350.91159551999999</v>
      </c>
      <c r="P1569" s="33">
        <f>'[1]стом обр.'!FG$56</f>
        <v>501.02377804799994</v>
      </c>
      <c r="Q1569" s="86">
        <f t="shared" si="441"/>
        <v>0</v>
      </c>
      <c r="R1569" s="86">
        <f t="shared" si="442"/>
        <v>0</v>
      </c>
    </row>
    <row r="1570" spans="2:18" s="21" customFormat="1" ht="15" customHeight="1" x14ac:dyDescent="0.25">
      <c r="B1570" s="61"/>
      <c r="C1570" s="28" t="s">
        <v>40</v>
      </c>
      <c r="D1570" s="29" t="s">
        <v>33</v>
      </c>
      <c r="E1570" s="62">
        <f>SUM(E1571:E1575)</f>
        <v>11858</v>
      </c>
      <c r="F1570" s="62">
        <f t="shared" ref="F1570:P1570" si="445">SUM(F1571:F1575)</f>
        <v>3358.5000261120003</v>
      </c>
      <c r="G1570" s="62">
        <f t="shared" si="445"/>
        <v>11858</v>
      </c>
      <c r="H1570" s="62">
        <f t="shared" si="445"/>
        <v>3200</v>
      </c>
      <c r="I1570" s="62">
        <f t="shared" si="445"/>
        <v>3318</v>
      </c>
      <c r="J1570" s="62">
        <f t="shared" si="445"/>
        <v>1919</v>
      </c>
      <c r="K1570" s="62">
        <f t="shared" si="445"/>
        <v>3421</v>
      </c>
      <c r="L1570" s="62">
        <f t="shared" si="445"/>
        <v>3358.5000261120003</v>
      </c>
      <c r="M1570" s="62">
        <f t="shared" si="445"/>
        <v>914.96411999999987</v>
      </c>
      <c r="N1570" s="62">
        <f t="shared" si="445"/>
        <v>936.70876958400015</v>
      </c>
      <c r="O1570" s="62">
        <f t="shared" si="445"/>
        <v>570.53906582400009</v>
      </c>
      <c r="P1570" s="62">
        <f t="shared" si="445"/>
        <v>936.28807070399989</v>
      </c>
      <c r="Q1570" s="86">
        <f t="shared" si="441"/>
        <v>0</v>
      </c>
      <c r="R1570" s="86">
        <f t="shared" si="442"/>
        <v>0</v>
      </c>
    </row>
    <row r="1571" spans="2:18" s="21" customFormat="1" ht="15" customHeight="1" x14ac:dyDescent="0.25">
      <c r="B1571" s="61"/>
      <c r="C1571" s="37" t="s">
        <v>15</v>
      </c>
      <c r="D1571" s="23" t="s">
        <v>33</v>
      </c>
      <c r="E1571" s="64">
        <f>'[1]разовые без стом'!W$311</f>
        <v>2995</v>
      </c>
      <c r="F1571" s="46">
        <f>'[1]разовые без стом'!EV$311</f>
        <v>1080.7122059999999</v>
      </c>
      <c r="G1571" s="47">
        <f>SUM(H1571:K1571)</f>
        <v>2995</v>
      </c>
      <c r="H1571" s="47">
        <f>'[1]разовые без стом'!G$311</f>
        <v>750</v>
      </c>
      <c r="I1571" s="47">
        <f>'[1]разовые без стом'!K$311</f>
        <v>750</v>
      </c>
      <c r="J1571" s="47">
        <f>'[1]разовые без стом'!O$311</f>
        <v>750</v>
      </c>
      <c r="K1571" s="47">
        <f>'[1]разовые без стом'!V$311</f>
        <v>745</v>
      </c>
      <c r="L1571" s="46">
        <f>SUM(M1571:P1571)</f>
        <v>1080.7122059999999</v>
      </c>
      <c r="M1571" s="46">
        <f>'[1]разовые без стом'!BP$311</f>
        <v>270.62909999999994</v>
      </c>
      <c r="N1571" s="46">
        <f>'[1]разовые без стом'!CL$311</f>
        <v>270.62909999999999</v>
      </c>
      <c r="O1571" s="46">
        <f>'[1]разовые без стом'!DH$311</f>
        <v>270.62909999999999</v>
      </c>
      <c r="P1571" s="46">
        <f>'[1]разовые без стом'!EQ$311</f>
        <v>268.824906</v>
      </c>
      <c r="Q1571" s="86">
        <f t="shared" si="441"/>
        <v>0</v>
      </c>
      <c r="R1571" s="86">
        <f t="shared" si="442"/>
        <v>0</v>
      </c>
    </row>
    <row r="1572" spans="2:18" s="21" customFormat="1" ht="15" customHeight="1" x14ac:dyDescent="0.25">
      <c r="B1572" s="61"/>
      <c r="C1572" s="37" t="s">
        <v>23</v>
      </c>
      <c r="D1572" s="23" t="s">
        <v>33</v>
      </c>
      <c r="E1572" s="64">
        <f>'[1]разовые без стом'!W$312</f>
        <v>5679</v>
      </c>
      <c r="F1572" s="46">
        <f>'[1]разовые без стом'!EV$312</f>
        <v>1612.040122224</v>
      </c>
      <c r="G1572" s="47">
        <f>SUM(H1572:K1572)</f>
        <v>5679</v>
      </c>
      <c r="H1572" s="47">
        <f>'[1]разовые без стом'!G$312</f>
        <v>1850</v>
      </c>
      <c r="I1572" s="47">
        <f>'[1]разовые без стом'!K$312</f>
        <v>1750</v>
      </c>
      <c r="J1572" s="47">
        <f>'[1]разовые без стом'!O$312</f>
        <v>699</v>
      </c>
      <c r="K1572" s="47">
        <f>'[1]разовые без стом'!V$312</f>
        <v>1380</v>
      </c>
      <c r="L1572" s="46">
        <f>SUM(M1572:P1572)</f>
        <v>1612.040122224</v>
      </c>
      <c r="M1572" s="46">
        <f>'[1]разовые без стом'!BP$312</f>
        <v>525.14073359999998</v>
      </c>
      <c r="N1572" s="46">
        <f>'[1]разовые без стом'!CL$312</f>
        <v>496.75474800000006</v>
      </c>
      <c r="O1572" s="46">
        <f>'[1]разовые без стом'!DH$312</f>
        <v>198.41803934399999</v>
      </c>
      <c r="P1572" s="46">
        <f>'[1]разовые без стом'!EQ$312</f>
        <v>391.72660128000001</v>
      </c>
      <c r="Q1572" s="86">
        <f t="shared" si="441"/>
        <v>0</v>
      </c>
      <c r="R1572" s="86">
        <f t="shared" si="442"/>
        <v>0</v>
      </c>
    </row>
    <row r="1573" spans="2:18" s="21" customFormat="1" ht="15" customHeight="1" x14ac:dyDescent="0.25">
      <c r="B1573" s="61"/>
      <c r="C1573" s="37" t="s">
        <v>35</v>
      </c>
      <c r="D1573" s="23" t="s">
        <v>33</v>
      </c>
      <c r="E1573" s="64">
        <f>'[1]разовые без стом'!W$313</f>
        <v>2270</v>
      </c>
      <c r="F1573" s="46">
        <f>'[1]разовые без стом'!EV$313</f>
        <v>450.95171688000011</v>
      </c>
      <c r="G1573" s="47">
        <f>SUM(H1573:K1573)</f>
        <v>2270</v>
      </c>
      <c r="H1573" s="47">
        <f>'[1]разовые без стом'!G$313</f>
        <v>600</v>
      </c>
      <c r="I1573" s="47">
        <f>'[1]разовые без стом'!K$313</f>
        <v>650</v>
      </c>
      <c r="J1573" s="47">
        <f>'[1]разовые без стом'!O$313</f>
        <v>270</v>
      </c>
      <c r="K1573" s="47">
        <f>'[1]разовые без стом'!V$313</f>
        <v>750</v>
      </c>
      <c r="L1573" s="46">
        <f>SUM(M1573:P1573)</f>
        <v>450.95171688000011</v>
      </c>
      <c r="M1573" s="46">
        <f>'[1]разовые без стом'!BP$313</f>
        <v>119.19428640000004</v>
      </c>
      <c r="N1573" s="46">
        <f>'[1]разовые без стом'!CL$313</f>
        <v>129.12714360000001</v>
      </c>
      <c r="O1573" s="46">
        <f>'[1]разовые без стом'!DH$313</f>
        <v>53.637428880000016</v>
      </c>
      <c r="P1573" s="46">
        <f>'[1]разовые без стом'!EQ$313</f>
        <v>148.99285800000001</v>
      </c>
      <c r="Q1573" s="86">
        <f t="shared" si="441"/>
        <v>0</v>
      </c>
      <c r="R1573" s="86">
        <f t="shared" si="442"/>
        <v>0</v>
      </c>
    </row>
    <row r="1574" spans="2:18" s="21" customFormat="1" ht="15" customHeight="1" x14ac:dyDescent="0.25">
      <c r="B1574" s="61"/>
      <c r="C1574" s="37" t="s">
        <v>17</v>
      </c>
      <c r="D1574" s="23" t="s">
        <v>33</v>
      </c>
      <c r="E1574" s="64">
        <f>'[1]разовые без стом'!W$314</f>
        <v>818</v>
      </c>
      <c r="F1574" s="46">
        <f>'[1]разовые без стом'!EV$314</f>
        <v>195.72489518399999</v>
      </c>
      <c r="G1574" s="47">
        <f>SUM(H1574:K1574)</f>
        <v>818</v>
      </c>
      <c r="H1574" s="47">
        <f>'[1]разовые без стом'!G$314</f>
        <v>0</v>
      </c>
      <c r="I1574" s="47">
        <f>'[1]разовые без стом'!K$314</f>
        <v>168</v>
      </c>
      <c r="J1574" s="47">
        <f>'[1]разовые без стом'!O$314</f>
        <v>200</v>
      </c>
      <c r="K1574" s="47">
        <f>'[1]разовые без стом'!V$314</f>
        <v>450</v>
      </c>
      <c r="L1574" s="46">
        <f>SUM(M1574:P1574)</f>
        <v>195.72489518399999</v>
      </c>
      <c r="M1574" s="46">
        <f>'[1]разовые без стом'!BP$314</f>
        <v>0</v>
      </c>
      <c r="N1574" s="46">
        <f>'[1]разовые без стом'!CL$314</f>
        <v>40.197777984000005</v>
      </c>
      <c r="O1574" s="46">
        <f>'[1]разовые без стом'!DH$314</f>
        <v>47.854497600000002</v>
      </c>
      <c r="P1574" s="46">
        <f>'[1]разовые без стом'!EQ$314</f>
        <v>107.67261959999999</v>
      </c>
      <c r="Q1574" s="86">
        <f t="shared" si="441"/>
        <v>0</v>
      </c>
      <c r="R1574" s="86">
        <f t="shared" si="442"/>
        <v>0</v>
      </c>
    </row>
    <row r="1575" spans="2:18" s="21" customFormat="1" ht="15" customHeight="1" x14ac:dyDescent="0.25">
      <c r="B1575" s="61"/>
      <c r="C1575" s="35" t="s">
        <v>92</v>
      </c>
      <c r="D1575" s="23" t="s">
        <v>33</v>
      </c>
      <c r="E1575" s="64">
        <f>'[1]разовые без стом'!W$315</f>
        <v>96</v>
      </c>
      <c r="F1575" s="46">
        <f>'[1]разовые без стом'!EV$315</f>
        <v>19.071085824000001</v>
      </c>
      <c r="G1575" s="47">
        <f>SUM(H1575:K1575)</f>
        <v>96</v>
      </c>
      <c r="H1575" s="47">
        <f>'[1]разовые без стом'!G$315</f>
        <v>0</v>
      </c>
      <c r="I1575" s="47">
        <f>'[1]разовые без стом'!K$315</f>
        <v>0</v>
      </c>
      <c r="J1575" s="47">
        <f>'[1]разовые без стом'!O$315</f>
        <v>0</v>
      </c>
      <c r="K1575" s="47">
        <f>'[1]разовые без стом'!V$315</f>
        <v>96</v>
      </c>
      <c r="L1575" s="46">
        <f>SUM(M1575:P1575)</f>
        <v>19.071085824000001</v>
      </c>
      <c r="M1575" s="46">
        <f>'[1]разовые без стом'!BP$315</f>
        <v>0</v>
      </c>
      <c r="N1575" s="46">
        <f>'[1]разовые без стом'!CL$315</f>
        <v>0</v>
      </c>
      <c r="O1575" s="46">
        <f>'[1]разовые без стом'!DH$315</f>
        <v>0</v>
      </c>
      <c r="P1575" s="46">
        <f>'[1]разовые без стом'!EQ$315</f>
        <v>19.071085824000001</v>
      </c>
      <c r="Q1575" s="86">
        <f t="shared" si="441"/>
        <v>0</v>
      </c>
      <c r="R1575" s="86">
        <f t="shared" si="442"/>
        <v>0</v>
      </c>
    </row>
    <row r="1576" spans="2:18" s="21" customFormat="1" ht="30.75" customHeight="1" x14ac:dyDescent="0.25">
      <c r="B1576" s="61"/>
      <c r="C1576" s="28" t="s">
        <v>43</v>
      </c>
      <c r="D1576" s="29" t="s">
        <v>33</v>
      </c>
      <c r="E1576" s="62">
        <f>E1577+E1578</f>
        <v>2151</v>
      </c>
      <c r="F1576" s="62">
        <f t="shared" ref="F1576:P1576" si="446">F1577+F1578</f>
        <v>1550.2946526594033</v>
      </c>
      <c r="G1576" s="62">
        <f t="shared" si="446"/>
        <v>2151</v>
      </c>
      <c r="H1576" s="62">
        <f t="shared" si="446"/>
        <v>493</v>
      </c>
      <c r="I1576" s="62">
        <f t="shared" si="446"/>
        <v>503</v>
      </c>
      <c r="J1576" s="62">
        <f t="shared" si="446"/>
        <v>413</v>
      </c>
      <c r="K1576" s="62">
        <f t="shared" si="446"/>
        <v>742</v>
      </c>
      <c r="L1576" s="62">
        <f t="shared" si="446"/>
        <v>1550.2946526594028</v>
      </c>
      <c r="M1576" s="62">
        <f t="shared" si="446"/>
        <v>356.15876879556805</v>
      </c>
      <c r="N1576" s="62">
        <f t="shared" si="446"/>
        <v>363.55672541743445</v>
      </c>
      <c r="O1576" s="62">
        <f t="shared" si="446"/>
        <v>296.97511582063686</v>
      </c>
      <c r="P1576" s="62">
        <f t="shared" si="446"/>
        <v>533.60404262576355</v>
      </c>
      <c r="Q1576" s="86">
        <f t="shared" si="441"/>
        <v>0</v>
      </c>
      <c r="R1576" s="86">
        <f t="shared" si="442"/>
        <v>0</v>
      </c>
    </row>
    <row r="1577" spans="2:18" s="21" customFormat="1" ht="15" customHeight="1" x14ac:dyDescent="0.25">
      <c r="B1577" s="61"/>
      <c r="C1577" s="37" t="s">
        <v>44</v>
      </c>
      <c r="D1577" s="23" t="s">
        <v>33</v>
      </c>
      <c r="E1577" s="64">
        <f>'[1]проф.пос. по стом. '!W$66</f>
        <v>987</v>
      </c>
      <c r="F1577" s="46">
        <f>'[1]проф.пос. по стом. '!FB$66</f>
        <v>730.17831857821363</v>
      </c>
      <c r="G1577" s="47">
        <f>SUM(H1577:K1577)</f>
        <v>987</v>
      </c>
      <c r="H1577" s="47">
        <f>'[1]проф.пос. по стом. '!G$66</f>
        <v>250</v>
      </c>
      <c r="I1577" s="47">
        <f>'[1]проф.пос. по стом. '!K$66</f>
        <v>260</v>
      </c>
      <c r="J1577" s="47">
        <f>'[1]проф.пос. по стом. '!O$66</f>
        <v>170</v>
      </c>
      <c r="K1577" s="47">
        <f>'[1]проф.пос. по стом. '!V$66</f>
        <v>307</v>
      </c>
      <c r="L1577" s="46">
        <f>SUM(M1577:P1577)</f>
        <v>730.17831857821363</v>
      </c>
      <c r="M1577" s="46">
        <f>'[1]проф.пос. по стом. '!BZ$66</f>
        <v>184.94891554665998</v>
      </c>
      <c r="N1577" s="46">
        <f>'[1]проф.пос. по стом. '!CT$66</f>
        <v>192.34687216852637</v>
      </c>
      <c r="O1577" s="46">
        <f>'[1]проф.пос. по стом. '!DN$66</f>
        <v>125.76526257172878</v>
      </c>
      <c r="P1577" s="46">
        <f>'[1]проф.пос. по стом. '!EW$66</f>
        <v>227.11726829129847</v>
      </c>
      <c r="Q1577" s="86">
        <f t="shared" si="441"/>
        <v>0</v>
      </c>
      <c r="R1577" s="86">
        <f t="shared" si="442"/>
        <v>0</v>
      </c>
    </row>
    <row r="1578" spans="2:18" s="21" customFormat="1" ht="15" customHeight="1" x14ac:dyDescent="0.25">
      <c r="B1578" s="61"/>
      <c r="C1578" s="37" t="s">
        <v>45</v>
      </c>
      <c r="D1578" s="23" t="s">
        <v>33</v>
      </c>
      <c r="E1578" s="64">
        <f>'[1]проф.пос. по стом. '!W$67</f>
        <v>1164</v>
      </c>
      <c r="F1578" s="46">
        <f>'[1]проф.пос. по стом. '!FB$67</f>
        <v>820.11633408118951</v>
      </c>
      <c r="G1578" s="47">
        <f>SUM(H1578:K1578)</f>
        <v>1164</v>
      </c>
      <c r="H1578" s="47">
        <f>'[1]проф.пос. по стом. '!G$67</f>
        <v>243</v>
      </c>
      <c r="I1578" s="47">
        <f>'[1]проф.пос. по стом. '!K$67</f>
        <v>243</v>
      </c>
      <c r="J1578" s="47">
        <f>'[1]проф.пос. по стом. '!O$67</f>
        <v>243</v>
      </c>
      <c r="K1578" s="47">
        <f>'[1]проф.пос. по стом. '!V$67</f>
        <v>435</v>
      </c>
      <c r="L1578" s="46">
        <f>SUM(M1578:P1578)</f>
        <v>820.11633408118928</v>
      </c>
      <c r="M1578" s="46">
        <f>'[1]проф.пос. по стом. '!BZ$67</f>
        <v>171.20985324890808</v>
      </c>
      <c r="N1578" s="46">
        <f>'[1]проф.пос. по стом. '!CT$67</f>
        <v>171.20985324890808</v>
      </c>
      <c r="O1578" s="46">
        <f>'[1]проф.пос. по стом. '!DN$67</f>
        <v>171.20985324890808</v>
      </c>
      <c r="P1578" s="46">
        <f>'[1]проф.пос. по стом. '!EW$67</f>
        <v>306.48677433446511</v>
      </c>
      <c r="Q1578" s="86">
        <f t="shared" si="441"/>
        <v>0</v>
      </c>
      <c r="R1578" s="86">
        <f t="shared" si="442"/>
        <v>0</v>
      </c>
    </row>
    <row r="1579" spans="2:18" s="21" customFormat="1" ht="34.5" customHeight="1" x14ac:dyDescent="0.25">
      <c r="B1579" s="61"/>
      <c r="C1579" s="28" t="s">
        <v>128</v>
      </c>
      <c r="D1579" s="29" t="s">
        <v>33</v>
      </c>
      <c r="E1579" s="62">
        <f>SUM(E1580:E1589)</f>
        <v>12516</v>
      </c>
      <c r="F1579" s="62">
        <f t="shared" ref="F1579:P1579" si="447">SUM(F1580:F1589)</f>
        <v>8475.5695204404001</v>
      </c>
      <c r="G1579" s="62">
        <f t="shared" si="447"/>
        <v>12516</v>
      </c>
      <c r="H1579" s="62">
        <f t="shared" si="447"/>
        <v>2700</v>
      </c>
      <c r="I1579" s="62">
        <f t="shared" si="447"/>
        <v>4034</v>
      </c>
      <c r="J1579" s="62">
        <f t="shared" si="447"/>
        <v>1289</v>
      </c>
      <c r="K1579" s="62">
        <f t="shared" si="447"/>
        <v>4493</v>
      </c>
      <c r="L1579" s="62">
        <f t="shared" si="447"/>
        <v>8475.5695204404019</v>
      </c>
      <c r="M1579" s="62">
        <f t="shared" si="447"/>
        <v>1841.6279599199997</v>
      </c>
      <c r="N1579" s="62">
        <f t="shared" si="447"/>
        <v>2754.1794259728008</v>
      </c>
      <c r="O1579" s="62">
        <f t="shared" si="447"/>
        <v>906.43119431760022</v>
      </c>
      <c r="P1579" s="62">
        <f t="shared" si="447"/>
        <v>2973.3309402300006</v>
      </c>
      <c r="Q1579" s="86">
        <f t="shared" si="441"/>
        <v>0</v>
      </c>
      <c r="R1579" s="86">
        <f t="shared" si="442"/>
        <v>0</v>
      </c>
    </row>
    <row r="1580" spans="2:18" s="21" customFormat="1" ht="15" customHeight="1" x14ac:dyDescent="0.25">
      <c r="B1580" s="61"/>
      <c r="C1580" s="22" t="s">
        <v>129</v>
      </c>
      <c r="D1580" s="23" t="s">
        <v>33</v>
      </c>
      <c r="E1580" s="64">
        <f>'[1]моб.бригады с коэф'!W$22</f>
        <v>1344</v>
      </c>
      <c r="F1580" s="46">
        <f>'[1]моб.бригады с коэф'!EK$22</f>
        <v>916.74238924800011</v>
      </c>
      <c r="G1580" s="47">
        <f>SUM(H1580:K1580)</f>
        <v>1344</v>
      </c>
      <c r="H1580" s="47">
        <f>'[1]моб.бригады с коэф'!G$22</f>
        <v>300</v>
      </c>
      <c r="I1580" s="47">
        <f>'[1]моб.бригады с коэф'!K$22</f>
        <v>450</v>
      </c>
      <c r="J1580" s="47">
        <f>'[1]моб.бригады с коэф'!O$22</f>
        <v>161</v>
      </c>
      <c r="K1580" s="47">
        <f>'[1]моб.бригады с коэф'!V$22</f>
        <v>433</v>
      </c>
      <c r="L1580" s="46">
        <f t="shared" ref="L1580:L1589" si="448">SUM(M1580:P1580)</f>
        <v>916.74238924800011</v>
      </c>
      <c r="M1580" s="46">
        <f>'[1]моб.бригады с коэф'!BI$22</f>
        <v>204.62999760000002</v>
      </c>
      <c r="N1580" s="46">
        <f>'[1]моб.бригады с коэф'!CC$22</f>
        <v>306.94499640000004</v>
      </c>
      <c r="O1580" s="46">
        <f>'[1]моб.бригады с коэф'!CW$22</f>
        <v>109.81809871200001</v>
      </c>
      <c r="P1580" s="46">
        <f>'[1]моб.бригады с коэф'!EF$22</f>
        <v>295.34929653600005</v>
      </c>
      <c r="Q1580" s="86">
        <f t="shared" si="441"/>
        <v>0</v>
      </c>
      <c r="R1580" s="86">
        <f t="shared" si="442"/>
        <v>0</v>
      </c>
    </row>
    <row r="1581" spans="2:18" s="21" customFormat="1" ht="15" customHeight="1" x14ac:dyDescent="0.25">
      <c r="B1581" s="61"/>
      <c r="C1581" s="98" t="s">
        <v>28</v>
      </c>
      <c r="D1581" s="23" t="s">
        <v>33</v>
      </c>
      <c r="E1581" s="64">
        <f>'[1]моб.бригады с коэф'!W$23</f>
        <v>1361</v>
      </c>
      <c r="F1581" s="46">
        <f>'[1]моб.бригады с коэф'!EK$23</f>
        <v>1677.2991470423999</v>
      </c>
      <c r="G1581" s="47">
        <f t="shared" ref="G1581:G1588" si="449">SUM(H1581:K1581)</f>
        <v>1361</v>
      </c>
      <c r="H1581" s="47">
        <f>'[1]моб.бригады с коэф'!G$23</f>
        <v>300</v>
      </c>
      <c r="I1581" s="47">
        <f>'[1]моб.бригады с коэф'!K$23</f>
        <v>450</v>
      </c>
      <c r="J1581" s="47">
        <f>'[1]моб.бригады с коэф'!O$23</f>
        <v>162</v>
      </c>
      <c r="K1581" s="47">
        <f>'[1]моб.бригады с коэф'!V$23</f>
        <v>449</v>
      </c>
      <c r="L1581" s="46">
        <f t="shared" si="448"/>
        <v>1677.2991470424001</v>
      </c>
      <c r="M1581" s="46">
        <f>'[1]моб.бригады с коэф'!BI$23</f>
        <v>369.72060551999999</v>
      </c>
      <c r="N1581" s="46">
        <f>'[1]моб.бригады с коэф'!CC$23</f>
        <v>554.58090828000002</v>
      </c>
      <c r="O1581" s="46">
        <f>'[1]моб.бригады с коэф'!CW$23</f>
        <v>199.64912698080002</v>
      </c>
      <c r="P1581" s="46">
        <f>'[1]моб.бригады с коэф'!EF$23</f>
        <v>553.34850626160005</v>
      </c>
      <c r="Q1581" s="86">
        <f t="shared" si="441"/>
        <v>0</v>
      </c>
      <c r="R1581" s="86">
        <f t="shared" si="442"/>
        <v>0</v>
      </c>
    </row>
    <row r="1582" spans="2:18" s="21" customFormat="1" ht="15" customHeight="1" x14ac:dyDescent="0.25">
      <c r="B1582" s="61"/>
      <c r="C1582" s="99" t="s">
        <v>21</v>
      </c>
      <c r="D1582" s="23" t="s">
        <v>33</v>
      </c>
      <c r="E1582" s="64">
        <f>'[1]моб.бригады с коэф'!W$24</f>
        <v>1400</v>
      </c>
      <c r="F1582" s="46">
        <f>'[1]моб.бригады с коэф'!EK$24</f>
        <v>1170.7328959199999</v>
      </c>
      <c r="G1582" s="47">
        <f t="shared" si="449"/>
        <v>1400</v>
      </c>
      <c r="H1582" s="47">
        <f>'[1]моб.бригады с коэф'!G$24</f>
        <v>300</v>
      </c>
      <c r="I1582" s="47">
        <f>'[1]моб.бригады с коэф'!K$24</f>
        <v>450</v>
      </c>
      <c r="J1582" s="47">
        <f>'[1]моб.бригады с коэф'!O$24</f>
        <v>161</v>
      </c>
      <c r="K1582" s="47">
        <f>'[1]моб.бригады с коэф'!V$24</f>
        <v>489</v>
      </c>
      <c r="L1582" s="46">
        <f t="shared" si="448"/>
        <v>1170.7328959200001</v>
      </c>
      <c r="M1582" s="46">
        <f>'[1]моб.бригады с коэф'!BI$24</f>
        <v>250.87133484</v>
      </c>
      <c r="N1582" s="46">
        <f>'[1]моб.бригады с коэф'!CC$24</f>
        <v>376.30700225999999</v>
      </c>
      <c r="O1582" s="46">
        <f>'[1]моб.бригады с коэф'!CW$24</f>
        <v>134.63428303080002</v>
      </c>
      <c r="P1582" s="46">
        <f>'[1]моб.бригады с коэф'!EF$24</f>
        <v>408.92027578920005</v>
      </c>
      <c r="Q1582" s="86">
        <f t="shared" si="441"/>
        <v>0</v>
      </c>
      <c r="R1582" s="86">
        <f t="shared" si="442"/>
        <v>0</v>
      </c>
    </row>
    <row r="1583" spans="2:18" s="21" customFormat="1" ht="15" customHeight="1" x14ac:dyDescent="0.25">
      <c r="B1583" s="61"/>
      <c r="C1583" s="98" t="s">
        <v>25</v>
      </c>
      <c r="D1583" s="23" t="s">
        <v>33</v>
      </c>
      <c r="E1583" s="64">
        <f>'[1]моб.бригады с коэф'!W$25</f>
        <v>1563</v>
      </c>
      <c r="F1583" s="46">
        <f>'[1]моб.бригады с коэф'!EK$25</f>
        <v>777.37171312080011</v>
      </c>
      <c r="G1583" s="47">
        <f t="shared" si="449"/>
        <v>1563</v>
      </c>
      <c r="H1583" s="47">
        <f>'[1]моб.бригады с коэф'!G$25</f>
        <v>300</v>
      </c>
      <c r="I1583" s="47">
        <f>'[1]моб.бригады с коэф'!K$25</f>
        <v>450</v>
      </c>
      <c r="J1583" s="47">
        <f>'[1]моб.бригады с коэф'!O$25</f>
        <v>161</v>
      </c>
      <c r="K1583" s="47">
        <f>'[1]моб.бригады с коэф'!V$25</f>
        <v>652</v>
      </c>
      <c r="L1583" s="46">
        <f t="shared" si="448"/>
        <v>777.37171312080022</v>
      </c>
      <c r="M1583" s="46">
        <f>'[1]моб.бригады с коэф'!BI$25</f>
        <v>149.20762248000003</v>
      </c>
      <c r="N1583" s="46">
        <f>'[1]моб.бригады с коэф'!CC$25</f>
        <v>223.81143372000005</v>
      </c>
      <c r="O1583" s="46">
        <f>'[1]моб.бригады с коэф'!CW$25</f>
        <v>80.074757397600024</v>
      </c>
      <c r="P1583" s="46">
        <f>'[1]моб.бригады с коэф'!EF$25</f>
        <v>324.27789952320006</v>
      </c>
      <c r="Q1583" s="86">
        <f t="shared" si="441"/>
        <v>0</v>
      </c>
      <c r="R1583" s="86">
        <f t="shared" si="442"/>
        <v>0</v>
      </c>
    </row>
    <row r="1584" spans="2:18" s="21" customFormat="1" ht="15" customHeight="1" x14ac:dyDescent="0.25">
      <c r="B1584" s="61"/>
      <c r="C1584" s="98" t="s">
        <v>24</v>
      </c>
      <c r="D1584" s="23" t="s">
        <v>33</v>
      </c>
      <c r="E1584" s="64">
        <f>'[1]моб.бригады с коэф'!W$26</f>
        <v>1657</v>
      </c>
      <c r="F1584" s="46">
        <f>'[1]моб.бригады с коэф'!EK$26</f>
        <v>706.45782473280008</v>
      </c>
      <c r="G1584" s="47">
        <f t="shared" si="449"/>
        <v>1657</v>
      </c>
      <c r="H1584" s="47">
        <f>'[1]моб.бригады с коэф'!G$26</f>
        <v>300</v>
      </c>
      <c r="I1584" s="47">
        <f>'[1]моб.бригады с коэф'!K$26</f>
        <v>450</v>
      </c>
      <c r="J1584" s="47">
        <f>'[1]моб.бригады с коэф'!O$26</f>
        <v>161</v>
      </c>
      <c r="K1584" s="47">
        <f>'[1]моб.бригады с коэф'!V$26</f>
        <v>746</v>
      </c>
      <c r="L1584" s="46">
        <f t="shared" si="448"/>
        <v>706.45782473279996</v>
      </c>
      <c r="M1584" s="46">
        <f>'[1]моб.бригады с коэф'!BI$26</f>
        <v>127.90425312000001</v>
      </c>
      <c r="N1584" s="46">
        <f>'[1]моб.бригады с коэф'!CC$26</f>
        <v>191.85637968</v>
      </c>
      <c r="O1584" s="46">
        <f>'[1]моб.бригады с коэф'!CW$26</f>
        <v>68.641949174399997</v>
      </c>
      <c r="P1584" s="46">
        <f>'[1]моб.бригады с коэф'!EF$26</f>
        <v>318.05524275840003</v>
      </c>
      <c r="Q1584" s="86">
        <f t="shared" si="441"/>
        <v>0</v>
      </c>
      <c r="R1584" s="86">
        <f t="shared" si="442"/>
        <v>0</v>
      </c>
    </row>
    <row r="1585" spans="2:18" s="21" customFormat="1" ht="15" customHeight="1" x14ac:dyDescent="0.25">
      <c r="B1585" s="61"/>
      <c r="C1585" s="98" t="s">
        <v>130</v>
      </c>
      <c r="D1585" s="23" t="s">
        <v>33</v>
      </c>
      <c r="E1585" s="64">
        <f>'[1]моб.бригады с коэф'!W$27</f>
        <v>1377</v>
      </c>
      <c r="F1585" s="46">
        <f>'[1]моб.бригады с коэф'!EK$27</f>
        <v>878.7885669108</v>
      </c>
      <c r="G1585" s="47">
        <f t="shared" si="449"/>
        <v>1377</v>
      </c>
      <c r="H1585" s="47">
        <f>'[1]моб.бригады с коэф'!G$27</f>
        <v>300</v>
      </c>
      <c r="I1585" s="47">
        <f>'[1]моб.бригады с коэф'!K$27</f>
        <v>450</v>
      </c>
      <c r="J1585" s="47">
        <f>'[1]моб.бригады с коэф'!O$27</f>
        <v>161</v>
      </c>
      <c r="K1585" s="47">
        <f>'[1]моб.бригады с коэф'!V$27</f>
        <v>466</v>
      </c>
      <c r="L1585" s="46">
        <f t="shared" si="448"/>
        <v>878.7885669108</v>
      </c>
      <c r="M1585" s="46">
        <f>'[1]моб.бригады с коэф'!BI$27</f>
        <v>191.45720412</v>
      </c>
      <c r="N1585" s="46">
        <f>'[1]моб.бригады с коэф'!CC$27</f>
        <v>287.18580618000004</v>
      </c>
      <c r="O1585" s="46">
        <f>'[1]моб.бригады с коэф'!CW$27</f>
        <v>102.74869954440001</v>
      </c>
      <c r="P1585" s="46">
        <f>'[1]моб.бригады с коэф'!EF$27</f>
        <v>297.39685706640006</v>
      </c>
      <c r="Q1585" s="86">
        <f t="shared" si="441"/>
        <v>0</v>
      </c>
      <c r="R1585" s="86">
        <f t="shared" si="442"/>
        <v>0</v>
      </c>
    </row>
    <row r="1586" spans="2:18" s="21" customFormat="1" ht="15" customHeight="1" x14ac:dyDescent="0.25">
      <c r="B1586" s="61"/>
      <c r="C1586" s="98" t="s">
        <v>131</v>
      </c>
      <c r="D1586" s="23" t="s">
        <v>33</v>
      </c>
      <c r="E1586" s="64">
        <f>'[1]моб.бригады с коэф'!W$28</f>
        <v>1469</v>
      </c>
      <c r="F1586" s="46">
        <f>'[1]моб.бригады с коэф'!EK$28</f>
        <v>879.99484744080007</v>
      </c>
      <c r="G1586" s="47">
        <f t="shared" si="449"/>
        <v>1469</v>
      </c>
      <c r="H1586" s="47">
        <f>'[1]моб.бригады с коэф'!G$28</f>
        <v>300</v>
      </c>
      <c r="I1586" s="47">
        <f>'[1]моб.бригады с коэф'!K$28</f>
        <v>450</v>
      </c>
      <c r="J1586" s="47">
        <f>'[1]моб.бригады с коэф'!O$28</f>
        <v>161</v>
      </c>
      <c r="K1586" s="47">
        <f>'[1]моб.бригады с коэф'!V$28</f>
        <v>558</v>
      </c>
      <c r="L1586" s="46">
        <f t="shared" si="448"/>
        <v>879.99484744080019</v>
      </c>
      <c r="M1586" s="46">
        <f>'[1]моб.бригады с коэф'!BI$28</f>
        <v>179.71303896000001</v>
      </c>
      <c r="N1586" s="46">
        <f>'[1]моб.бригады с коэф'!CC$28</f>
        <v>269.56955844000004</v>
      </c>
      <c r="O1586" s="46">
        <f>'[1]моб.бригады с коэф'!CW$28</f>
        <v>96.44599757520001</v>
      </c>
      <c r="P1586" s="46">
        <f>'[1]моб.бригады с коэф'!EF$28</f>
        <v>334.26625246560008</v>
      </c>
      <c r="Q1586" s="86">
        <f t="shared" si="441"/>
        <v>0</v>
      </c>
      <c r="R1586" s="86">
        <f t="shared" si="442"/>
        <v>0</v>
      </c>
    </row>
    <row r="1587" spans="2:18" s="21" customFormat="1" ht="15" customHeight="1" x14ac:dyDescent="0.25">
      <c r="B1587" s="61"/>
      <c r="C1587" s="98" t="s">
        <v>132</v>
      </c>
      <c r="D1587" s="23" t="s">
        <v>33</v>
      </c>
      <c r="E1587" s="64">
        <f>'[1]моб.бригады с коэф'!W$29</f>
        <v>1021</v>
      </c>
      <c r="F1587" s="46">
        <f>'[1]моб.бригады с коэф'!EK$29</f>
        <v>527.25166870320004</v>
      </c>
      <c r="G1587" s="47">
        <f t="shared" si="449"/>
        <v>1021</v>
      </c>
      <c r="H1587" s="47">
        <f>'[1]моб.бригады с коэф'!G$29</f>
        <v>300</v>
      </c>
      <c r="I1587" s="47">
        <f>'[1]моб.бригады с коэф'!K$29</f>
        <v>434</v>
      </c>
      <c r="J1587" s="47">
        <f>'[1]моб.бригады с коэф'!O$29</f>
        <v>0</v>
      </c>
      <c r="K1587" s="47">
        <f>'[1]моб.бригады с коэф'!V$29</f>
        <v>287</v>
      </c>
      <c r="L1587" s="46">
        <f t="shared" si="448"/>
        <v>527.25166870320004</v>
      </c>
      <c r="M1587" s="46">
        <f>'[1]моб.бригады с коэф'!BI$29</f>
        <v>154.92213576</v>
      </c>
      <c r="N1587" s="46">
        <f>'[1]моб.бригады с коэф'!CC$29</f>
        <v>224.1206897328</v>
      </c>
      <c r="O1587" s="46">
        <f>'[1]моб.бригады с коэф'!CW$29</f>
        <v>0</v>
      </c>
      <c r="P1587" s="46">
        <f>'[1]моб.бригады с коэф'!EF$29</f>
        <v>148.2088432104</v>
      </c>
      <c r="Q1587" s="86">
        <f t="shared" si="441"/>
        <v>0</v>
      </c>
      <c r="R1587" s="86">
        <f t="shared" si="442"/>
        <v>0</v>
      </c>
    </row>
    <row r="1588" spans="2:18" s="21" customFormat="1" ht="15" customHeight="1" x14ac:dyDescent="0.25">
      <c r="B1588" s="61"/>
      <c r="C1588" s="98" t="s">
        <v>23</v>
      </c>
      <c r="D1588" s="23" t="s">
        <v>33</v>
      </c>
      <c r="E1588" s="64">
        <f>'[1]моб.бригады с коэф'!W$30</f>
        <v>1324</v>
      </c>
      <c r="F1588" s="46">
        <f>'[1]моб.бригады с коэф'!EK$30</f>
        <v>940.93046732159996</v>
      </c>
      <c r="G1588" s="47">
        <f t="shared" si="449"/>
        <v>1324</v>
      </c>
      <c r="H1588" s="47">
        <f>'[1]моб.бригады с коэф'!G$30</f>
        <v>300</v>
      </c>
      <c r="I1588" s="47">
        <f>'[1]моб.бригады с коэф'!K$30</f>
        <v>450</v>
      </c>
      <c r="J1588" s="47">
        <f>'[1]моб.бригады с коэф'!O$30</f>
        <v>161</v>
      </c>
      <c r="K1588" s="47">
        <f>'[1]моб.бригады с коэф'!V$30</f>
        <v>413</v>
      </c>
      <c r="L1588" s="46">
        <f t="shared" si="448"/>
        <v>940.93046732160019</v>
      </c>
      <c r="M1588" s="46">
        <f>'[1]моб.бригады с коэф'!BI$30</f>
        <v>213.20176752000003</v>
      </c>
      <c r="N1588" s="46">
        <f>'[1]моб.бригады с коэф'!CC$30</f>
        <v>319.80265128000002</v>
      </c>
      <c r="O1588" s="46">
        <f>'[1]моб.бригады с коэф'!CW$30</f>
        <v>114.41828190240001</v>
      </c>
      <c r="P1588" s="46">
        <f>'[1]моб.бригады с коэф'!EF$30</f>
        <v>293.50776661920003</v>
      </c>
      <c r="Q1588" s="86">
        <f t="shared" si="441"/>
        <v>0</v>
      </c>
      <c r="R1588" s="86">
        <f t="shared" si="442"/>
        <v>0</v>
      </c>
    </row>
    <row r="1589" spans="2:18" s="21" customFormat="1" ht="15" customHeight="1" x14ac:dyDescent="0.25">
      <c r="B1589" s="61"/>
      <c r="C1589" s="98" t="s">
        <v>15</v>
      </c>
      <c r="D1589" s="23" t="s">
        <v>33</v>
      </c>
      <c r="E1589" s="64"/>
      <c r="F1589" s="46"/>
      <c r="G1589" s="47">
        <f>SUM(H1589:K1589)</f>
        <v>0</v>
      </c>
      <c r="H1589" s="47">
        <f>'[1]моб.бригады с коэф'!G$31</f>
        <v>0</v>
      </c>
      <c r="I1589" s="47">
        <f>'[1]моб.бригады с коэф'!K$31</f>
        <v>0</v>
      </c>
      <c r="J1589" s="47">
        <f>'[1]моб.бригады с коэф'!O$31</f>
        <v>0</v>
      </c>
      <c r="K1589" s="47">
        <f>'[1]моб.бригады с коэф'!V$31</f>
        <v>0</v>
      </c>
      <c r="L1589" s="46">
        <f t="shared" si="448"/>
        <v>0</v>
      </c>
      <c r="M1589" s="46"/>
      <c r="N1589" s="46"/>
      <c r="O1589" s="46"/>
      <c r="P1589" s="46"/>
      <c r="Q1589" s="86">
        <f t="shared" si="441"/>
        <v>0</v>
      </c>
      <c r="R1589" s="86">
        <f t="shared" si="442"/>
        <v>0</v>
      </c>
    </row>
    <row r="1590" spans="2:18" s="21" customFormat="1" ht="15" customHeight="1" x14ac:dyDescent="0.25">
      <c r="B1590" s="61"/>
      <c r="C1590" s="100" t="s">
        <v>133</v>
      </c>
      <c r="D1590" s="29" t="s">
        <v>31</v>
      </c>
      <c r="E1590" s="62">
        <f>E1591+E1592</f>
        <v>3865</v>
      </c>
      <c r="F1590" s="62">
        <f t="shared" ref="F1590:P1590" si="450">F1591+F1592</f>
        <v>5694.1829032955757</v>
      </c>
      <c r="G1590" s="62">
        <f t="shared" si="450"/>
        <v>3865</v>
      </c>
      <c r="H1590" s="62">
        <f t="shared" si="450"/>
        <v>971</v>
      </c>
      <c r="I1590" s="62">
        <f t="shared" si="450"/>
        <v>1009</v>
      </c>
      <c r="J1590" s="62">
        <f t="shared" si="450"/>
        <v>574</v>
      </c>
      <c r="K1590" s="62">
        <f t="shared" si="450"/>
        <v>1311</v>
      </c>
      <c r="L1590" s="62">
        <f t="shared" si="450"/>
        <v>5694.1829032955748</v>
      </c>
      <c r="M1590" s="62">
        <f t="shared" si="450"/>
        <v>1397.4543289666051</v>
      </c>
      <c r="N1590" s="62">
        <f t="shared" si="450"/>
        <v>1453.7814290182953</v>
      </c>
      <c r="O1590" s="62">
        <f t="shared" si="450"/>
        <v>861.2287436654201</v>
      </c>
      <c r="P1590" s="62">
        <f t="shared" si="450"/>
        <v>1981.718401645255</v>
      </c>
      <c r="Q1590" s="86">
        <f t="shared" si="441"/>
        <v>0</v>
      </c>
      <c r="R1590" s="86">
        <f t="shared" si="442"/>
        <v>0</v>
      </c>
    </row>
    <row r="1591" spans="2:18" s="21" customFormat="1" ht="15" customHeight="1" x14ac:dyDescent="0.25">
      <c r="B1591" s="61"/>
      <c r="C1591" s="22" t="s">
        <v>134</v>
      </c>
      <c r="D1591" s="23" t="s">
        <v>31</v>
      </c>
      <c r="E1591" s="64">
        <f>'[1]центры здоровья'!W$14</f>
        <v>3025</v>
      </c>
      <c r="F1591" s="46">
        <f>'[1]центры здоровья'!EJ$14</f>
        <v>5327.9349715913759</v>
      </c>
      <c r="G1591" s="47">
        <f>SUM(H1591:K1591)</f>
        <v>3025</v>
      </c>
      <c r="H1591" s="47">
        <f>'[1]центры здоровья'!G$14</f>
        <v>735</v>
      </c>
      <c r="I1591" s="47">
        <f>'[1]центры здоровья'!K$14</f>
        <v>765</v>
      </c>
      <c r="J1591" s="47">
        <f>'[1]центры здоровья'!O$14</f>
        <v>461</v>
      </c>
      <c r="K1591" s="47">
        <f>'[1]центры здоровья'!V$14</f>
        <v>1064</v>
      </c>
      <c r="L1591" s="46">
        <f>SUM(M1591:P1591)</f>
        <v>5327.934971591375</v>
      </c>
      <c r="M1591" s="46">
        <f>'[1]центры здоровья'!BH$14</f>
        <v>1294.556100535425</v>
      </c>
      <c r="N1591" s="46">
        <f>'[1]центры здоровья'!CB$14</f>
        <v>1347.3951250470752</v>
      </c>
      <c r="O1591" s="46">
        <f>'[1]центры здоровья'!CV$14</f>
        <v>811.95967666235504</v>
      </c>
      <c r="P1591" s="46">
        <f>'[1]центры здоровья'!EE$14</f>
        <v>1874.02406934652</v>
      </c>
      <c r="Q1591" s="86">
        <f t="shared" si="441"/>
        <v>0</v>
      </c>
      <c r="R1591" s="86">
        <f t="shared" si="442"/>
        <v>0</v>
      </c>
    </row>
    <row r="1592" spans="2:18" s="21" customFormat="1" ht="15" customHeight="1" x14ac:dyDescent="0.25">
      <c r="B1592" s="61"/>
      <c r="C1592" s="22" t="s">
        <v>135</v>
      </c>
      <c r="D1592" s="23" t="s">
        <v>31</v>
      </c>
      <c r="E1592" s="64">
        <f>'[1]центры здоровья'!W$15</f>
        <v>840</v>
      </c>
      <c r="F1592" s="46">
        <f>'[1]центры здоровья'!EJ$15</f>
        <v>366.24793170420003</v>
      </c>
      <c r="G1592" s="47">
        <f>SUM(H1592:K1592)</f>
        <v>840</v>
      </c>
      <c r="H1592" s="47">
        <f>'[1]центры здоровья'!G$15</f>
        <v>236</v>
      </c>
      <c r="I1592" s="47">
        <f>'[1]центры здоровья'!K$15</f>
        <v>244</v>
      </c>
      <c r="J1592" s="47">
        <f>'[1]центры здоровья'!O$15</f>
        <v>113</v>
      </c>
      <c r="K1592" s="47">
        <f>'[1]центры здоровья'!V$15</f>
        <v>247</v>
      </c>
      <c r="L1592" s="46">
        <f>SUM(M1592:P1592)</f>
        <v>366.24793170420003</v>
      </c>
      <c r="M1592" s="46">
        <f>'[1]центры здоровья'!BH$15</f>
        <v>102.89822843118002</v>
      </c>
      <c r="N1592" s="46">
        <f>'[1]центры здоровья'!CB$15</f>
        <v>106.38630397122002</v>
      </c>
      <c r="O1592" s="46">
        <f>'[1]центры здоровья'!CV$15</f>
        <v>49.269067003065004</v>
      </c>
      <c r="P1592" s="46">
        <f>'[1]центры здоровья'!EE$15</f>
        <v>107.69433229873499</v>
      </c>
      <c r="Q1592" s="86">
        <f t="shared" si="441"/>
        <v>0</v>
      </c>
      <c r="R1592" s="86">
        <f t="shared" si="442"/>
        <v>0</v>
      </c>
    </row>
    <row r="1593" spans="2:18" s="21" customFormat="1" ht="15" customHeight="1" x14ac:dyDescent="0.25">
      <c r="B1593" s="61"/>
      <c r="C1593" s="59" t="s">
        <v>7</v>
      </c>
      <c r="D1593" s="59"/>
      <c r="E1593" s="60">
        <f>E1563+E1569+E1570+E1576+E1579+E1590</f>
        <v>32493</v>
      </c>
      <c r="F1593" s="60">
        <f t="shared" ref="F1593:P1593" si="451">F1563+F1569+F1570+F1576+F1579+F1590</f>
        <v>23941.543561555685</v>
      </c>
      <c r="G1593" s="60">
        <f t="shared" si="451"/>
        <v>32493</v>
      </c>
      <c r="H1593" s="60">
        <f t="shared" si="451"/>
        <v>7909</v>
      </c>
      <c r="I1593" s="60">
        <f t="shared" si="451"/>
        <v>9373</v>
      </c>
      <c r="J1593" s="60">
        <f t="shared" si="451"/>
        <v>4673</v>
      </c>
      <c r="K1593" s="60">
        <f t="shared" si="451"/>
        <v>10538</v>
      </c>
      <c r="L1593" s="60">
        <f t="shared" si="451"/>
        <v>23941.543561555685</v>
      </c>
      <c r="M1593" s="60">
        <f t="shared" si="451"/>
        <v>5782.6812129698701</v>
      </c>
      <c r="N1593" s="60">
        <f t="shared" si="451"/>
        <v>6642.2646065933795</v>
      </c>
      <c r="O1593" s="60">
        <f t="shared" si="451"/>
        <v>3767.0967608114652</v>
      </c>
      <c r="P1593" s="60">
        <f t="shared" si="451"/>
        <v>7749.5009811809696</v>
      </c>
      <c r="Q1593" s="86">
        <f t="shared" si="441"/>
        <v>0</v>
      </c>
      <c r="R1593" s="86">
        <f t="shared" si="442"/>
        <v>0</v>
      </c>
    </row>
    <row r="1594" spans="2:18" s="21" customFormat="1" ht="48.75" customHeight="1" x14ac:dyDescent="0.25">
      <c r="B1594" s="61" t="s">
        <v>136</v>
      </c>
      <c r="C1594" s="28" t="s">
        <v>13</v>
      </c>
      <c r="D1594" s="29" t="s">
        <v>14</v>
      </c>
      <c r="E1594" s="62">
        <f>E1595+E1596+E1598+E1599+E1600+E1601+E1602+E1603+E1604+E1605+E1606</f>
        <v>324</v>
      </c>
      <c r="F1594" s="62">
        <f t="shared" ref="F1594:P1594" si="452">F1595+F1596+F1598+F1599+F1600+F1601+F1602+F1603+F1604+F1605+F1606</f>
        <v>738.75867153839999</v>
      </c>
      <c r="G1594" s="62">
        <f t="shared" si="452"/>
        <v>324</v>
      </c>
      <c r="H1594" s="62">
        <f t="shared" si="452"/>
        <v>0</v>
      </c>
      <c r="I1594" s="62">
        <f t="shared" si="452"/>
        <v>42</v>
      </c>
      <c r="J1594" s="62">
        <f t="shared" si="452"/>
        <v>85</v>
      </c>
      <c r="K1594" s="62">
        <f t="shared" si="452"/>
        <v>197</v>
      </c>
      <c r="L1594" s="62">
        <f t="shared" si="452"/>
        <v>738.75867153839988</v>
      </c>
      <c r="M1594" s="62">
        <f t="shared" si="452"/>
        <v>0</v>
      </c>
      <c r="N1594" s="62">
        <f t="shared" si="452"/>
        <v>87.437924258400017</v>
      </c>
      <c r="O1594" s="62">
        <f t="shared" si="452"/>
        <v>173.14066969200002</v>
      </c>
      <c r="P1594" s="62">
        <f t="shared" si="452"/>
        <v>478.18007758800002</v>
      </c>
      <c r="Q1594" s="86">
        <f t="shared" si="441"/>
        <v>0</v>
      </c>
      <c r="R1594" s="86">
        <f t="shared" si="442"/>
        <v>0</v>
      </c>
    </row>
    <row r="1595" spans="2:18" s="21" customFormat="1" ht="15" customHeight="1" x14ac:dyDescent="0.25">
      <c r="B1595" s="61"/>
      <c r="C1595" s="22" t="s">
        <v>27</v>
      </c>
      <c r="D1595" s="23" t="s">
        <v>14</v>
      </c>
      <c r="E1595" s="72">
        <f>'[1]заб.без.стом.'!W$346</f>
        <v>3</v>
      </c>
      <c r="F1595" s="52">
        <f>'[1]заб.без.стом.'!EU$346</f>
        <v>7.8460259903999985</v>
      </c>
      <c r="G1595" s="53">
        <f>SUM(H1595:K1595)</f>
        <v>3</v>
      </c>
      <c r="H1595" s="53">
        <f>'[1]заб.без.стом.'!G$346</f>
        <v>0</v>
      </c>
      <c r="I1595" s="53">
        <f>'[1]заб.без.стом.'!K$346</f>
        <v>0</v>
      </c>
      <c r="J1595" s="53">
        <f>'[1]заб.без.стом.'!O$346</f>
        <v>0</v>
      </c>
      <c r="K1595" s="53">
        <f>'[1]заб.без.стом.'!V$346</f>
        <v>3</v>
      </c>
      <c r="L1595" s="52">
        <f>SUM(M1595:P1595)</f>
        <v>7.8460259903999985</v>
      </c>
      <c r="M1595" s="52">
        <f>'[1]заб.без.стом.'!BS$346</f>
        <v>0</v>
      </c>
      <c r="N1595" s="52">
        <f>'[1]заб.без.стом.'!CM$346</f>
        <v>0</v>
      </c>
      <c r="O1595" s="52">
        <f>'[1]заб.без.стом.'!DG$346</f>
        <v>0</v>
      </c>
      <c r="P1595" s="52">
        <f>'[1]заб.без.стом.'!EP$346</f>
        <v>7.8460259903999985</v>
      </c>
      <c r="Q1595" s="86">
        <f t="shared" si="441"/>
        <v>0</v>
      </c>
      <c r="R1595" s="86">
        <f t="shared" si="442"/>
        <v>0</v>
      </c>
    </row>
    <row r="1596" spans="2:18" s="21" customFormat="1" ht="15" customHeight="1" x14ac:dyDescent="0.25">
      <c r="B1596" s="61"/>
      <c r="C1596" s="22" t="s">
        <v>16</v>
      </c>
      <c r="D1596" s="23" t="s">
        <v>14</v>
      </c>
      <c r="E1596" s="72">
        <f>'[1]заб.без.стом.'!W$347</f>
        <v>176</v>
      </c>
      <c r="F1596" s="52">
        <f>'[1]заб.без.стом.'!EU$347</f>
        <v>358.50303371520005</v>
      </c>
      <c r="G1596" s="53">
        <f t="shared" ref="G1596:G1606" si="453">SUM(H1596:K1596)</f>
        <v>176</v>
      </c>
      <c r="H1596" s="53">
        <f>'[1]заб.без.стом.'!G$347</f>
        <v>0</v>
      </c>
      <c r="I1596" s="53">
        <f>'[1]заб.без.стом.'!K$347</f>
        <v>34</v>
      </c>
      <c r="J1596" s="53">
        <f>'[1]заб.без.стом.'!O$347</f>
        <v>85</v>
      </c>
      <c r="K1596" s="53">
        <f>'[1]заб.без.стом.'!V$347</f>
        <v>57</v>
      </c>
      <c r="L1596" s="52">
        <f t="shared" ref="L1596:L1606" si="454">SUM(M1596:P1596)</f>
        <v>358.50303371519999</v>
      </c>
      <c r="M1596" s="52">
        <f>'[1]заб.без.стом.'!BS$347</f>
        <v>0</v>
      </c>
      <c r="N1596" s="52">
        <f>'[1]заб.без.стом.'!CM$347</f>
        <v>69.25626787680001</v>
      </c>
      <c r="O1596" s="52">
        <f>'[1]заб.без.стом.'!DG$347</f>
        <v>173.14066969200002</v>
      </c>
      <c r="P1596" s="52">
        <f>'[1]заб.без.стом.'!EP$347</f>
        <v>116.10609614640001</v>
      </c>
      <c r="Q1596" s="86">
        <f t="shared" si="441"/>
        <v>0</v>
      </c>
      <c r="R1596" s="86">
        <f t="shared" si="442"/>
        <v>0</v>
      </c>
    </row>
    <row r="1597" spans="2:18" s="21" customFormat="1" ht="36" customHeight="1" x14ac:dyDescent="0.25">
      <c r="B1597" s="61"/>
      <c r="C1597" s="22" t="s">
        <v>19</v>
      </c>
      <c r="D1597" s="23" t="s">
        <v>14</v>
      </c>
      <c r="E1597" s="72">
        <v>4</v>
      </c>
      <c r="F1597" s="52">
        <v>8.1478000000000002</v>
      </c>
      <c r="G1597" s="53">
        <f t="shared" si="453"/>
        <v>4</v>
      </c>
      <c r="H1597" s="53"/>
      <c r="I1597" s="53">
        <v>2</v>
      </c>
      <c r="J1597" s="53"/>
      <c r="K1597" s="53">
        <v>2</v>
      </c>
      <c r="L1597" s="52">
        <f t="shared" si="454"/>
        <v>8.1478000000000002</v>
      </c>
      <c r="M1597" s="52"/>
      <c r="N1597" s="52">
        <v>4.0739000000000001</v>
      </c>
      <c r="O1597" s="52"/>
      <c r="P1597" s="52">
        <v>4.0739000000000001</v>
      </c>
      <c r="Q1597" s="86">
        <f t="shared" si="441"/>
        <v>0</v>
      </c>
      <c r="R1597" s="86">
        <f t="shared" si="442"/>
        <v>0</v>
      </c>
    </row>
    <row r="1598" spans="2:18" s="21" customFormat="1" ht="15" customHeight="1" x14ac:dyDescent="0.25">
      <c r="B1598" s="61"/>
      <c r="C1598" s="22" t="s">
        <v>28</v>
      </c>
      <c r="D1598" s="23" t="s">
        <v>14</v>
      </c>
      <c r="E1598" s="72">
        <f>'[1]заб.без.стом.'!W$348</f>
        <v>12</v>
      </c>
      <c r="F1598" s="52">
        <f>'[1]заб.без.стом.'!EU$348</f>
        <v>45.869075020800004</v>
      </c>
      <c r="G1598" s="53">
        <f t="shared" si="453"/>
        <v>12</v>
      </c>
      <c r="H1598" s="53">
        <f>'[1]заб.без.стом.'!G$348</f>
        <v>0</v>
      </c>
      <c r="I1598" s="53">
        <f>'[1]заб.без.стом.'!K$348</f>
        <v>0</v>
      </c>
      <c r="J1598" s="53">
        <f>'[1]заб.без.стом.'!O$348</f>
        <v>0</v>
      </c>
      <c r="K1598" s="53">
        <f>'[1]заб.без.стом.'!V$348</f>
        <v>12</v>
      </c>
      <c r="L1598" s="52">
        <f t="shared" si="454"/>
        <v>45.869075020800004</v>
      </c>
      <c r="M1598" s="52">
        <f>'[1]заб.без.стом.'!BS$348</f>
        <v>0</v>
      </c>
      <c r="N1598" s="52">
        <f>'[1]заб.без.стом.'!CM$348</f>
        <v>0</v>
      </c>
      <c r="O1598" s="52">
        <f>'[1]заб.без.стом.'!DG$348</f>
        <v>0</v>
      </c>
      <c r="P1598" s="52">
        <f>'[1]заб.без.стом.'!EP$348</f>
        <v>45.869075020800004</v>
      </c>
      <c r="Q1598" s="86">
        <f t="shared" si="441"/>
        <v>0</v>
      </c>
      <c r="R1598" s="86">
        <f t="shared" si="442"/>
        <v>0</v>
      </c>
    </row>
    <row r="1599" spans="2:18" s="21" customFormat="1" ht="15" customHeight="1" x14ac:dyDescent="0.25">
      <c r="B1599" s="61"/>
      <c r="C1599" s="22" t="s">
        <v>23</v>
      </c>
      <c r="D1599" s="23" t="s">
        <v>14</v>
      </c>
      <c r="E1599" s="72">
        <f>'[1]заб.без.стом.'!W$349</f>
        <v>44</v>
      </c>
      <c r="F1599" s="52">
        <f>'[1]заб.без.стом.'!EU$349</f>
        <v>112.8620661696</v>
      </c>
      <c r="G1599" s="53">
        <f t="shared" si="453"/>
        <v>44</v>
      </c>
      <c r="H1599" s="53">
        <f>'[1]заб.без.стом.'!G$349</f>
        <v>0</v>
      </c>
      <c r="I1599" s="53">
        <f>'[1]заб.без.стом.'!K$349</f>
        <v>0</v>
      </c>
      <c r="J1599" s="53">
        <f>'[1]заб.без.стом.'!O$349</f>
        <v>0</v>
      </c>
      <c r="K1599" s="53">
        <f>'[1]заб.без.стом.'!V$349</f>
        <v>44</v>
      </c>
      <c r="L1599" s="52">
        <f t="shared" si="454"/>
        <v>112.8620661696</v>
      </c>
      <c r="M1599" s="52">
        <f>'[1]заб.без.стом.'!BS$349</f>
        <v>0</v>
      </c>
      <c r="N1599" s="52">
        <f>'[1]заб.без.стом.'!CM$349</f>
        <v>0</v>
      </c>
      <c r="O1599" s="52">
        <f>'[1]заб.без.стом.'!DG$349</f>
        <v>0</v>
      </c>
      <c r="P1599" s="52">
        <f>'[1]заб.без.стом.'!EP$349</f>
        <v>112.8620661696</v>
      </c>
      <c r="Q1599" s="86">
        <f t="shared" si="441"/>
        <v>0</v>
      </c>
      <c r="R1599" s="86">
        <f t="shared" si="442"/>
        <v>0</v>
      </c>
    </row>
    <row r="1600" spans="2:18" s="21" customFormat="1" ht="15" customHeight="1" x14ac:dyDescent="0.25">
      <c r="B1600" s="61"/>
      <c r="C1600" s="22" t="s">
        <v>20</v>
      </c>
      <c r="D1600" s="23" t="s">
        <v>14</v>
      </c>
      <c r="E1600" s="72">
        <f>'[1]заб.без.стом.'!W$350</f>
        <v>24</v>
      </c>
      <c r="F1600" s="52">
        <f>'[1]заб.без.стом.'!EU$350</f>
        <v>56.732803315199995</v>
      </c>
      <c r="G1600" s="53">
        <f t="shared" si="453"/>
        <v>24</v>
      </c>
      <c r="H1600" s="53">
        <f>'[1]заб.без.стом.'!G$350</f>
        <v>0</v>
      </c>
      <c r="I1600" s="53">
        <f>'[1]заб.без.стом.'!K$350</f>
        <v>4</v>
      </c>
      <c r="J1600" s="53">
        <f>'[1]заб.без.стом.'!O$350</f>
        <v>0</v>
      </c>
      <c r="K1600" s="53">
        <f>'[1]заб.без.стом.'!V$350</f>
        <v>20</v>
      </c>
      <c r="L1600" s="52">
        <f t="shared" si="454"/>
        <v>56.732803315200002</v>
      </c>
      <c r="M1600" s="52">
        <f>'[1]заб.без.стом.'!BS$350</f>
        <v>0</v>
      </c>
      <c r="N1600" s="52">
        <f>'[1]заб.без.стом.'!CM$350</f>
        <v>9.4554672192000009</v>
      </c>
      <c r="O1600" s="52">
        <f>'[1]заб.без.стом.'!DG$350</f>
        <v>0</v>
      </c>
      <c r="P1600" s="52">
        <f>'[1]заб.без.стом.'!EP$350</f>
        <v>47.277336095999999</v>
      </c>
      <c r="Q1600" s="86">
        <f t="shared" si="441"/>
        <v>0</v>
      </c>
      <c r="R1600" s="86">
        <f t="shared" si="442"/>
        <v>0</v>
      </c>
    </row>
    <row r="1601" spans="2:18" s="21" customFormat="1" ht="15" customHeight="1" x14ac:dyDescent="0.25">
      <c r="B1601" s="61"/>
      <c r="C1601" s="22" t="s">
        <v>90</v>
      </c>
      <c r="D1601" s="23" t="s">
        <v>14</v>
      </c>
      <c r="E1601" s="72">
        <f>'[1]заб.без.стом.'!W$351</f>
        <v>3</v>
      </c>
      <c r="F1601" s="52">
        <f>'[1]заб.без.стом.'!EU$351</f>
        <v>4.9792088016000005</v>
      </c>
      <c r="G1601" s="53">
        <f t="shared" si="453"/>
        <v>3</v>
      </c>
      <c r="H1601" s="53">
        <f>'[1]заб.без.стом.'!G$351</f>
        <v>0</v>
      </c>
      <c r="I1601" s="53">
        <f>'[1]заб.без.стом.'!K$351</f>
        <v>0</v>
      </c>
      <c r="J1601" s="53">
        <f>'[1]заб.без.стом.'!O$351</f>
        <v>0</v>
      </c>
      <c r="K1601" s="53">
        <f>'[1]заб.без.стом.'!V$351</f>
        <v>3</v>
      </c>
      <c r="L1601" s="52">
        <f t="shared" si="454"/>
        <v>4.9792088016000005</v>
      </c>
      <c r="M1601" s="52">
        <f>'[1]заб.без.стом.'!BS$351</f>
        <v>0</v>
      </c>
      <c r="N1601" s="52">
        <f>'[1]заб.без.стом.'!CM$351</f>
        <v>0</v>
      </c>
      <c r="O1601" s="52">
        <f>'[1]заб.без.стом.'!DG$351</f>
        <v>0</v>
      </c>
      <c r="P1601" s="52">
        <f>'[1]заб.без.стом.'!EP$351</f>
        <v>4.9792088016000005</v>
      </c>
      <c r="Q1601" s="86">
        <f t="shared" si="441"/>
        <v>0</v>
      </c>
      <c r="R1601" s="86">
        <f t="shared" si="442"/>
        <v>0</v>
      </c>
    </row>
    <row r="1602" spans="2:18" s="21" customFormat="1" ht="33" customHeight="1" x14ac:dyDescent="0.25">
      <c r="B1602" s="61"/>
      <c r="C1602" s="22" t="s">
        <v>17</v>
      </c>
      <c r="D1602" s="23" t="s">
        <v>14</v>
      </c>
      <c r="E1602" s="72">
        <f>'[1]заб.без.стом.'!W$352</f>
        <v>16</v>
      </c>
      <c r="F1602" s="52">
        <f>'[1]заб.без.стом.'!EU$352</f>
        <v>32.5911848832</v>
      </c>
      <c r="G1602" s="53">
        <f t="shared" si="453"/>
        <v>16</v>
      </c>
      <c r="H1602" s="53">
        <f>'[1]заб.без.стом.'!G$352</f>
        <v>0</v>
      </c>
      <c r="I1602" s="53">
        <f>'[1]заб.без.стом.'!K$352</f>
        <v>2</v>
      </c>
      <c r="J1602" s="53">
        <f>'[1]заб.без.стом.'!O$352</f>
        <v>0</v>
      </c>
      <c r="K1602" s="53">
        <f>'[1]заб.без.стом.'!V$352</f>
        <v>14</v>
      </c>
      <c r="L1602" s="52">
        <f t="shared" si="454"/>
        <v>32.5911848832</v>
      </c>
      <c r="M1602" s="52">
        <f>'[1]заб.без.стом.'!BS$352</f>
        <v>0</v>
      </c>
      <c r="N1602" s="52">
        <f>'[1]заб.без.стом.'!CM$352</f>
        <v>4.0738981104</v>
      </c>
      <c r="O1602" s="52">
        <f>'[1]заб.без.стом.'!DG$352</f>
        <v>0</v>
      </c>
      <c r="P1602" s="52">
        <f>'[1]заб.без.стом.'!EP$352</f>
        <v>28.517286772800002</v>
      </c>
      <c r="Q1602" s="86">
        <f t="shared" si="441"/>
        <v>0</v>
      </c>
      <c r="R1602" s="86">
        <f t="shared" si="442"/>
        <v>0</v>
      </c>
    </row>
    <row r="1603" spans="2:18" s="21" customFormat="1" ht="15" customHeight="1" x14ac:dyDescent="0.25">
      <c r="B1603" s="61"/>
      <c r="C1603" s="22" t="s">
        <v>21</v>
      </c>
      <c r="D1603" s="23" t="s">
        <v>14</v>
      </c>
      <c r="E1603" s="72">
        <f>'[1]заб.без.стом.'!W$353</f>
        <v>6</v>
      </c>
      <c r="F1603" s="52">
        <f>'[1]заб.без.стом.'!EU$353</f>
        <v>23.387192856000002</v>
      </c>
      <c r="G1603" s="53">
        <f t="shared" si="453"/>
        <v>6</v>
      </c>
      <c r="H1603" s="53">
        <f>'[1]заб.без.стом.'!G$353</f>
        <v>0</v>
      </c>
      <c r="I1603" s="53">
        <f>'[1]заб.без.стом.'!K$353</f>
        <v>0</v>
      </c>
      <c r="J1603" s="53">
        <f>'[1]заб.без.стом.'!O$353</f>
        <v>0</v>
      </c>
      <c r="K1603" s="53">
        <f>'[1]заб.без.стом.'!V$353</f>
        <v>6</v>
      </c>
      <c r="L1603" s="52">
        <f t="shared" si="454"/>
        <v>23.387192856000002</v>
      </c>
      <c r="M1603" s="52">
        <f>'[1]заб.без.стом.'!BS$353</f>
        <v>0</v>
      </c>
      <c r="N1603" s="52">
        <f>'[1]заб.без.стом.'!CM$353</f>
        <v>0</v>
      </c>
      <c r="O1603" s="52">
        <f>'[1]заб.без.стом.'!DG$353</f>
        <v>0</v>
      </c>
      <c r="P1603" s="52">
        <f>'[1]заб.без.стом.'!EP$353</f>
        <v>23.387192856000002</v>
      </c>
      <c r="Q1603" s="86">
        <f t="shared" si="441"/>
        <v>0</v>
      </c>
      <c r="R1603" s="86">
        <f t="shared" si="442"/>
        <v>0</v>
      </c>
    </row>
    <row r="1604" spans="2:18" s="21" customFormat="1" ht="15" customHeight="1" x14ac:dyDescent="0.25">
      <c r="B1604" s="61"/>
      <c r="C1604" s="22" t="s">
        <v>25</v>
      </c>
      <c r="D1604" s="23" t="s">
        <v>14</v>
      </c>
      <c r="E1604" s="72">
        <f>'[1]заб.без.стом.'!W$354</f>
        <v>30</v>
      </c>
      <c r="F1604" s="52">
        <f>'[1]заб.без.стом.'!EU$354</f>
        <v>75.442557600000015</v>
      </c>
      <c r="G1604" s="53">
        <f t="shared" si="453"/>
        <v>30</v>
      </c>
      <c r="H1604" s="53">
        <f>'[1]заб.без.стом.'!G$354</f>
        <v>0</v>
      </c>
      <c r="I1604" s="53">
        <f>'[1]заб.без.стом.'!K$354</f>
        <v>0</v>
      </c>
      <c r="J1604" s="53">
        <f>'[1]заб.без.стом.'!O$354</f>
        <v>0</v>
      </c>
      <c r="K1604" s="53">
        <f>'[1]заб.без.стом.'!V$354</f>
        <v>30</v>
      </c>
      <c r="L1604" s="52">
        <f t="shared" si="454"/>
        <v>75.442557600000015</v>
      </c>
      <c r="M1604" s="52">
        <f>'[1]заб.без.стом.'!BS$354</f>
        <v>0</v>
      </c>
      <c r="N1604" s="52">
        <f>'[1]заб.без.стом.'!CM$354</f>
        <v>0</v>
      </c>
      <c r="O1604" s="52">
        <f>'[1]заб.без.стом.'!DG$354</f>
        <v>0</v>
      </c>
      <c r="P1604" s="52">
        <f>'[1]заб.без.стом.'!EP$354</f>
        <v>75.442557600000015</v>
      </c>
      <c r="Q1604" s="86">
        <f t="shared" si="441"/>
        <v>0</v>
      </c>
      <c r="R1604" s="86">
        <f t="shared" si="442"/>
        <v>0</v>
      </c>
    </row>
    <row r="1605" spans="2:18" s="21" customFormat="1" ht="15" customHeight="1" x14ac:dyDescent="0.25">
      <c r="B1605" s="61"/>
      <c r="C1605" s="22" t="s">
        <v>24</v>
      </c>
      <c r="D1605" s="23" t="s">
        <v>14</v>
      </c>
      <c r="E1605" s="72">
        <f>'[1]заб.без.стом.'!W$355</f>
        <v>9</v>
      </c>
      <c r="F1605" s="52">
        <f>'[1]заб.без.стом.'!EU$355</f>
        <v>17.879886151200001</v>
      </c>
      <c r="G1605" s="53">
        <f t="shared" si="453"/>
        <v>9</v>
      </c>
      <c r="H1605" s="53">
        <f>'[1]заб.без.стом.'!G$355</f>
        <v>0</v>
      </c>
      <c r="I1605" s="53">
        <f>'[1]заб.без.стом.'!K$355</f>
        <v>1</v>
      </c>
      <c r="J1605" s="53">
        <f>'[1]заб.без.стом.'!O$355</f>
        <v>0</v>
      </c>
      <c r="K1605" s="53">
        <f>'[1]заб.без.стом.'!V$355</f>
        <v>8</v>
      </c>
      <c r="L1605" s="52">
        <f t="shared" si="454"/>
        <v>17.879886151199997</v>
      </c>
      <c r="M1605" s="52">
        <f>'[1]заб.без.стом.'!BS$355</f>
        <v>0</v>
      </c>
      <c r="N1605" s="52">
        <f>'[1]заб.без.стом.'!CM$355</f>
        <v>1.9866540167999998</v>
      </c>
      <c r="O1605" s="52">
        <f>'[1]заб.без.стом.'!DG$355</f>
        <v>0</v>
      </c>
      <c r="P1605" s="52">
        <f>'[1]заб.без.стом.'!EP$355</f>
        <v>15.893232134399998</v>
      </c>
      <c r="Q1605" s="86">
        <f t="shared" si="441"/>
        <v>0</v>
      </c>
      <c r="R1605" s="86">
        <f t="shared" si="442"/>
        <v>0</v>
      </c>
    </row>
    <row r="1606" spans="2:18" s="21" customFormat="1" ht="15" customHeight="1" x14ac:dyDescent="0.25">
      <c r="B1606" s="61"/>
      <c r="C1606" s="22" t="s">
        <v>22</v>
      </c>
      <c r="D1606" s="23" t="s">
        <v>14</v>
      </c>
      <c r="E1606" s="72">
        <f>'[1]заб.без.стом.'!W$356</f>
        <v>1</v>
      </c>
      <c r="F1606" s="52">
        <f>'[1]заб.без.стом.'!EU$356</f>
        <v>2.6656370352000001</v>
      </c>
      <c r="G1606" s="53">
        <f t="shared" si="453"/>
        <v>1</v>
      </c>
      <c r="H1606" s="53">
        <f>'[1]заб.без.стом.'!G$356</f>
        <v>0</v>
      </c>
      <c r="I1606" s="53">
        <f>'[1]заб.без.стом.'!K$356</f>
        <v>1</v>
      </c>
      <c r="J1606" s="53">
        <f>'[1]заб.без.стом.'!O$356</f>
        <v>0</v>
      </c>
      <c r="K1606" s="53">
        <f>'[1]заб.без.стом.'!V$356</f>
        <v>0</v>
      </c>
      <c r="L1606" s="52">
        <f t="shared" si="454"/>
        <v>2.6656370352000001</v>
      </c>
      <c r="M1606" s="52">
        <f>'[1]заб.без.стом.'!BS$356</f>
        <v>0</v>
      </c>
      <c r="N1606" s="52">
        <f>'[1]заб.без.стом.'!CM$356</f>
        <v>2.6656370352000001</v>
      </c>
      <c r="O1606" s="52">
        <f>'[1]заб.без.стом.'!DG$356</f>
        <v>0</v>
      </c>
      <c r="P1606" s="52">
        <f>'[1]заб.без.стом.'!EP$356</f>
        <v>0</v>
      </c>
      <c r="Q1606" s="86">
        <f t="shared" si="441"/>
        <v>0</v>
      </c>
      <c r="R1606" s="86">
        <f t="shared" si="442"/>
        <v>0</v>
      </c>
    </row>
    <row r="1607" spans="2:18" s="21" customFormat="1" ht="15" customHeight="1" x14ac:dyDescent="0.25">
      <c r="B1607" s="61"/>
      <c r="C1607" s="28" t="s">
        <v>29</v>
      </c>
      <c r="D1607" s="29" t="s">
        <v>14</v>
      </c>
      <c r="E1607" s="62">
        <f>'[1]стом обр.'!W$50</f>
        <v>29</v>
      </c>
      <c r="F1607" s="33">
        <f>'[1]стом обр.'!FL$50</f>
        <v>56.535757056000008</v>
      </c>
      <c r="G1607" s="48">
        <f>H1607+I1607+J1607+K1607</f>
        <v>29</v>
      </c>
      <c r="H1607" s="48">
        <f>'[1]стом обр.'!G$50</f>
        <v>0</v>
      </c>
      <c r="I1607" s="48">
        <f>'[1]стом обр.'!K$50</f>
        <v>7</v>
      </c>
      <c r="J1607" s="48">
        <f>'[1]стом обр.'!O$50</f>
        <v>0</v>
      </c>
      <c r="K1607" s="48">
        <f>'[1]стом обр.'!V$50</f>
        <v>22</v>
      </c>
      <c r="L1607" s="33">
        <f>M1607+N1607+O1607+P1607</f>
        <v>56.535757056000008</v>
      </c>
      <c r="M1607" s="33">
        <f>'[1]стом обр.'!CJ$50</f>
        <v>0</v>
      </c>
      <c r="N1607" s="33">
        <f>'[1]стом обр.'!DD$50</f>
        <v>13.646562048</v>
      </c>
      <c r="O1607" s="33">
        <f>'[1]стом обр.'!DX$50</f>
        <v>0</v>
      </c>
      <c r="P1607" s="33">
        <f>'[1]стом обр.'!FG$50</f>
        <v>42.889195008000009</v>
      </c>
      <c r="Q1607" s="86">
        <f t="shared" si="441"/>
        <v>0</v>
      </c>
      <c r="R1607" s="86">
        <f t="shared" si="442"/>
        <v>0</v>
      </c>
    </row>
    <row r="1608" spans="2:18" s="21" customFormat="1" ht="15" customHeight="1" x14ac:dyDescent="0.25">
      <c r="B1608" s="61"/>
      <c r="C1608" s="28" t="s">
        <v>40</v>
      </c>
      <c r="D1608" s="29" t="s">
        <v>33</v>
      </c>
      <c r="E1608" s="62">
        <f>SUM(E1609:E1619)</f>
        <v>609</v>
      </c>
      <c r="F1608" s="62">
        <f t="shared" ref="F1608:P1608" si="455">SUM(F1609:F1619)</f>
        <v>158.54596799999996</v>
      </c>
      <c r="G1608" s="62">
        <f t="shared" si="455"/>
        <v>609</v>
      </c>
      <c r="H1608" s="62">
        <f t="shared" si="455"/>
        <v>80</v>
      </c>
      <c r="I1608" s="62">
        <f t="shared" si="455"/>
        <v>105</v>
      </c>
      <c r="J1608" s="62">
        <f t="shared" si="455"/>
        <v>169</v>
      </c>
      <c r="K1608" s="62">
        <f t="shared" si="455"/>
        <v>255</v>
      </c>
      <c r="L1608" s="62">
        <f t="shared" si="455"/>
        <v>158.54596799999999</v>
      </c>
      <c r="M1608" s="62">
        <f t="shared" si="455"/>
        <v>19.022864000000002</v>
      </c>
      <c r="N1608" s="62">
        <f t="shared" si="455"/>
        <v>25.403952000000004</v>
      </c>
      <c r="O1608" s="62">
        <f t="shared" si="455"/>
        <v>46.739896000000009</v>
      </c>
      <c r="P1608" s="62">
        <f t="shared" si="455"/>
        <v>67.379256000000012</v>
      </c>
      <c r="Q1608" s="86">
        <f t="shared" si="441"/>
        <v>0</v>
      </c>
      <c r="R1608" s="86">
        <f t="shared" si="442"/>
        <v>0</v>
      </c>
    </row>
    <row r="1609" spans="2:18" s="21" customFormat="1" ht="15" customHeight="1" x14ac:dyDescent="0.25">
      <c r="B1609" s="61"/>
      <c r="C1609" s="35" t="s">
        <v>27</v>
      </c>
      <c r="D1609" s="23" t="s">
        <v>33</v>
      </c>
      <c r="E1609" s="72">
        <f>'[1]разовые без стом'!W$299</f>
        <v>12</v>
      </c>
      <c r="F1609" s="52">
        <f>'[1]разовые без стом'!EV$299</f>
        <v>3.2726399999999995</v>
      </c>
      <c r="G1609" s="53">
        <f>SUM(H1609:K1609)</f>
        <v>12</v>
      </c>
      <c r="H1609" s="53">
        <f>'[1]разовые без стом'!G$299</f>
        <v>0</v>
      </c>
      <c r="I1609" s="53">
        <f>'[1]разовые без стом'!K$299</f>
        <v>0</v>
      </c>
      <c r="J1609" s="53">
        <f>'[1]разовые без стом'!O$299</f>
        <v>0</v>
      </c>
      <c r="K1609" s="53">
        <f>'[1]разовые без стом'!V$299</f>
        <v>12</v>
      </c>
      <c r="L1609" s="52">
        <f>SUM(M1609:P1609)</f>
        <v>3.2726399999999995</v>
      </c>
      <c r="M1609" s="52">
        <f>'[1]разовые без стом'!BP$299</f>
        <v>0</v>
      </c>
      <c r="N1609" s="52">
        <f>'[1]разовые без стом'!CL$299</f>
        <v>0</v>
      </c>
      <c r="O1609" s="52">
        <f>'[1]разовые без стом'!DH$299</f>
        <v>0</v>
      </c>
      <c r="P1609" s="52">
        <f>'[1]разовые без стом'!EQ$299</f>
        <v>3.2726399999999995</v>
      </c>
      <c r="Q1609" s="86">
        <f t="shared" si="441"/>
        <v>0</v>
      </c>
      <c r="R1609" s="86">
        <f t="shared" si="442"/>
        <v>0</v>
      </c>
    </row>
    <row r="1610" spans="2:18" s="21" customFormat="1" ht="15" customHeight="1" x14ac:dyDescent="0.25">
      <c r="B1610" s="61"/>
      <c r="C1610" s="35" t="s">
        <v>16</v>
      </c>
      <c r="D1610" s="23" t="s">
        <v>33</v>
      </c>
      <c r="E1610" s="72">
        <f>'[1]разовые без стом'!W$300</f>
        <v>334</v>
      </c>
      <c r="F1610" s="52">
        <f>'[1]разовые без стом'!EV$300</f>
        <v>79.997007999999994</v>
      </c>
      <c r="G1610" s="53">
        <f t="shared" ref="G1610:G1619" si="456">SUM(H1610:K1610)</f>
        <v>334</v>
      </c>
      <c r="H1610" s="53">
        <f>'[1]разовые без стом'!G$300</f>
        <v>78</v>
      </c>
      <c r="I1610" s="53">
        <f>'[1]разовые без стом'!K$300</f>
        <v>84</v>
      </c>
      <c r="J1610" s="53">
        <f>'[1]разовые без стом'!O$300</f>
        <v>90</v>
      </c>
      <c r="K1610" s="53">
        <f>'[1]разовые без стом'!V$300</f>
        <v>82</v>
      </c>
      <c r="L1610" s="52">
        <f t="shared" ref="L1610:L1619" si="457">SUM(M1610:P1610)</f>
        <v>79.997008000000008</v>
      </c>
      <c r="M1610" s="52">
        <f>'[1]разовые без стом'!BP$300</f>
        <v>18.681936</v>
      </c>
      <c r="N1610" s="52">
        <f>'[1]разовые без стом'!CL$300</f>
        <v>20.119008000000001</v>
      </c>
      <c r="O1610" s="52">
        <f>'[1]разовые без стом'!DH$300</f>
        <v>21.556080000000001</v>
      </c>
      <c r="P1610" s="52">
        <f>'[1]разовые без стом'!EQ$300</f>
        <v>19.639984000000002</v>
      </c>
      <c r="Q1610" s="86">
        <f t="shared" si="441"/>
        <v>0</v>
      </c>
      <c r="R1610" s="86">
        <f t="shared" si="442"/>
        <v>0</v>
      </c>
    </row>
    <row r="1611" spans="2:18" s="21" customFormat="1" ht="15" customHeight="1" x14ac:dyDescent="0.25">
      <c r="B1611" s="61"/>
      <c r="C1611" s="35" t="s">
        <v>28</v>
      </c>
      <c r="D1611" s="23" t="s">
        <v>33</v>
      </c>
      <c r="E1611" s="72">
        <f>'[1]разовые без стом'!W$301</f>
        <v>46</v>
      </c>
      <c r="F1611" s="52">
        <f>'[1]разовые без стом'!EV$301</f>
        <v>22.666224</v>
      </c>
      <c r="G1611" s="53">
        <f t="shared" si="456"/>
        <v>46</v>
      </c>
      <c r="H1611" s="53">
        <f>'[1]разовые без стом'!G$301</f>
        <v>0</v>
      </c>
      <c r="I1611" s="53">
        <f>'[1]разовые без стом'!K$301</f>
        <v>0</v>
      </c>
      <c r="J1611" s="53">
        <f>'[1]разовые без стом'!O$301</f>
        <v>20</v>
      </c>
      <c r="K1611" s="53">
        <f>'[1]разовые без стом'!V$301</f>
        <v>26</v>
      </c>
      <c r="L1611" s="52">
        <f t="shared" si="457"/>
        <v>22.666224000000003</v>
      </c>
      <c r="M1611" s="52">
        <f>'[1]разовые без стом'!BP$301</f>
        <v>0</v>
      </c>
      <c r="N1611" s="52">
        <f>'[1]разовые без стом'!CL$301</f>
        <v>0</v>
      </c>
      <c r="O1611" s="52">
        <f>'[1]разовые без стом'!DH$301</f>
        <v>9.8548800000000014</v>
      </c>
      <c r="P1611" s="52">
        <f>'[1]разовые без стом'!EQ$301</f>
        <v>12.811344000000002</v>
      </c>
      <c r="Q1611" s="86">
        <f t="shared" si="441"/>
        <v>0</v>
      </c>
      <c r="R1611" s="86">
        <f t="shared" si="442"/>
        <v>0</v>
      </c>
    </row>
    <row r="1612" spans="2:18" s="21" customFormat="1" ht="15" customHeight="1" x14ac:dyDescent="0.25">
      <c r="B1612" s="61"/>
      <c r="C1612" s="35" t="s">
        <v>23</v>
      </c>
      <c r="D1612" s="23" t="s">
        <v>33</v>
      </c>
      <c r="E1612" s="72">
        <f>'[1]разовые без стом'!W$302</f>
        <v>69</v>
      </c>
      <c r="F1612" s="52">
        <f>'[1]разовые без стом'!EV$302</f>
        <v>19.605936000000003</v>
      </c>
      <c r="G1612" s="53">
        <f t="shared" si="456"/>
        <v>69</v>
      </c>
      <c r="H1612" s="53">
        <f>'[1]разовые без стом'!G$302</f>
        <v>0</v>
      </c>
      <c r="I1612" s="53">
        <f>'[1]разовые без стом'!K$302</f>
        <v>15</v>
      </c>
      <c r="J1612" s="53">
        <f>'[1]разовые без стом'!O$302</f>
        <v>27</v>
      </c>
      <c r="K1612" s="53">
        <f>'[1]разовые без стом'!V$302</f>
        <v>27</v>
      </c>
      <c r="L1612" s="52">
        <f t="shared" si="457"/>
        <v>19.605936</v>
      </c>
      <c r="M1612" s="52">
        <f>'[1]разовые без стом'!BP$302</f>
        <v>0</v>
      </c>
      <c r="N1612" s="52">
        <f>'[1]разовые без стом'!CL$302</f>
        <v>4.2621600000000006</v>
      </c>
      <c r="O1612" s="52">
        <f>'[1]разовые без стом'!DH$302</f>
        <v>7.671888</v>
      </c>
      <c r="P1612" s="52">
        <f>'[1]разовые без стом'!EQ$302</f>
        <v>7.671888</v>
      </c>
      <c r="Q1612" s="86">
        <f t="shared" si="441"/>
        <v>0</v>
      </c>
      <c r="R1612" s="86">
        <f t="shared" si="442"/>
        <v>0</v>
      </c>
    </row>
    <row r="1613" spans="2:18" s="21" customFormat="1" ht="15" customHeight="1" x14ac:dyDescent="0.25">
      <c r="B1613" s="61"/>
      <c r="C1613" s="35" t="s">
        <v>20</v>
      </c>
      <c r="D1613" s="23" t="s">
        <v>33</v>
      </c>
      <c r="E1613" s="72">
        <f>'[1]разовые без стом'!W$303</f>
        <v>56</v>
      </c>
      <c r="F1613" s="52">
        <f>'[1]разовые без стом'!EV$303</f>
        <v>14.289184000000001</v>
      </c>
      <c r="G1613" s="53">
        <f t="shared" si="456"/>
        <v>56</v>
      </c>
      <c r="H1613" s="53">
        <f>'[1]разовые без стом'!G$303</f>
        <v>0</v>
      </c>
      <c r="I1613" s="53">
        <f>'[1]разовые без стом'!K$303</f>
        <v>0</v>
      </c>
      <c r="J1613" s="53">
        <f>'[1]разовые без стом'!O$303</f>
        <v>26</v>
      </c>
      <c r="K1613" s="53">
        <f>'[1]разовые без стом'!V$303</f>
        <v>30</v>
      </c>
      <c r="L1613" s="52">
        <f t="shared" si="457"/>
        <v>14.289184000000001</v>
      </c>
      <c r="M1613" s="52">
        <f>'[1]разовые без стом'!BP$303</f>
        <v>0</v>
      </c>
      <c r="N1613" s="52">
        <f>'[1]разовые без стом'!CL$303</f>
        <v>0</v>
      </c>
      <c r="O1613" s="52">
        <f>'[1]разовые без стом'!DH$303</f>
        <v>6.6342639999999999</v>
      </c>
      <c r="P1613" s="52">
        <f>'[1]разовые без стом'!EQ$303</f>
        <v>7.6549200000000006</v>
      </c>
      <c r="Q1613" s="86">
        <f t="shared" si="441"/>
        <v>0</v>
      </c>
      <c r="R1613" s="86">
        <f t="shared" si="442"/>
        <v>0</v>
      </c>
    </row>
    <row r="1614" spans="2:18" s="21" customFormat="1" ht="15" customHeight="1" x14ac:dyDescent="0.25">
      <c r="B1614" s="61"/>
      <c r="C1614" s="35" t="s">
        <v>90</v>
      </c>
      <c r="D1614" s="23" t="s">
        <v>33</v>
      </c>
      <c r="E1614" s="72">
        <f>'[1]разовые без стом'!W$304</f>
        <v>10</v>
      </c>
      <c r="F1614" s="52">
        <f>'[1]разовые без стом'!EV$304</f>
        <v>2.0647200000000003</v>
      </c>
      <c r="G1614" s="53">
        <f t="shared" si="456"/>
        <v>10</v>
      </c>
      <c r="H1614" s="53">
        <f>'[1]разовые без стом'!G$304</f>
        <v>0</v>
      </c>
      <c r="I1614" s="53">
        <f>'[1]разовые без стом'!K$304</f>
        <v>0</v>
      </c>
      <c r="J1614" s="53">
        <f>'[1]разовые без стом'!O$304</f>
        <v>0</v>
      </c>
      <c r="K1614" s="53">
        <f>'[1]разовые без стом'!V$304</f>
        <v>10</v>
      </c>
      <c r="L1614" s="52">
        <f t="shared" si="457"/>
        <v>2.0647200000000003</v>
      </c>
      <c r="M1614" s="52">
        <f>'[1]разовые без стом'!BP$304</f>
        <v>0</v>
      </c>
      <c r="N1614" s="52">
        <f>'[1]разовые без стом'!CL$304</f>
        <v>0</v>
      </c>
      <c r="O1614" s="52">
        <f>'[1]разовые без стом'!DH$304</f>
        <v>0</v>
      </c>
      <c r="P1614" s="52">
        <f>'[1]разовые без стом'!EQ$304</f>
        <v>2.0647200000000003</v>
      </c>
      <c r="Q1614" s="86">
        <f t="shared" si="441"/>
        <v>0</v>
      </c>
      <c r="R1614" s="86">
        <f t="shared" si="442"/>
        <v>0</v>
      </c>
    </row>
    <row r="1615" spans="2:18" s="21" customFormat="1" ht="15" customHeight="1" x14ac:dyDescent="0.25">
      <c r="B1615" s="61"/>
      <c r="C1615" s="35" t="s">
        <v>17</v>
      </c>
      <c r="D1615" s="23" t="s">
        <v>33</v>
      </c>
      <c r="E1615" s="72">
        <f>'[1]разовые без стом'!W$305</f>
        <v>8</v>
      </c>
      <c r="F1615" s="52">
        <f>'[1]разовые без стом'!EV$305</f>
        <v>1.9160959999999998</v>
      </c>
      <c r="G1615" s="53">
        <f t="shared" si="456"/>
        <v>8</v>
      </c>
      <c r="H1615" s="53">
        <f>'[1]разовые без стом'!G$305</f>
        <v>0</v>
      </c>
      <c r="I1615" s="53">
        <f>'[1]разовые без стом'!K$305</f>
        <v>0</v>
      </c>
      <c r="J1615" s="53">
        <f>'[1]разовые без стом'!O$305</f>
        <v>0</v>
      </c>
      <c r="K1615" s="53">
        <f>'[1]разовые без стом'!V$305</f>
        <v>8</v>
      </c>
      <c r="L1615" s="52">
        <f t="shared" si="457"/>
        <v>1.9160959999999998</v>
      </c>
      <c r="M1615" s="52">
        <f>'[1]разовые без стом'!BP$305</f>
        <v>0</v>
      </c>
      <c r="N1615" s="52">
        <f>'[1]разовые без стом'!CL$305</f>
        <v>0</v>
      </c>
      <c r="O1615" s="52">
        <f>'[1]разовые без стом'!DH$305</f>
        <v>0</v>
      </c>
      <c r="P1615" s="52">
        <f>'[1]разовые без стом'!EQ$305</f>
        <v>1.9160959999999998</v>
      </c>
      <c r="Q1615" s="86">
        <f t="shared" si="441"/>
        <v>0</v>
      </c>
      <c r="R1615" s="86">
        <f t="shared" si="442"/>
        <v>0</v>
      </c>
    </row>
    <row r="1616" spans="2:18" s="21" customFormat="1" ht="15" customHeight="1" x14ac:dyDescent="0.25">
      <c r="B1616" s="61"/>
      <c r="C1616" s="37" t="s">
        <v>41</v>
      </c>
      <c r="D1616" s="23" t="s">
        <v>33</v>
      </c>
      <c r="E1616" s="72">
        <f>'[1]разовые без стом'!W$306</f>
        <v>8</v>
      </c>
      <c r="F1616" s="52">
        <f>'[1]разовые без стом'!EV$306</f>
        <v>2.6747839999999994</v>
      </c>
      <c r="G1616" s="53">
        <f t="shared" si="456"/>
        <v>8</v>
      </c>
      <c r="H1616" s="53">
        <f>'[1]разовые без стом'!G$306</f>
        <v>0</v>
      </c>
      <c r="I1616" s="53">
        <f>'[1]разовые без стом'!K$306</f>
        <v>0</v>
      </c>
      <c r="J1616" s="53">
        <f>'[1]разовые без стом'!O$306</f>
        <v>0</v>
      </c>
      <c r="K1616" s="53">
        <f>'[1]разовые без стом'!V$306</f>
        <v>8</v>
      </c>
      <c r="L1616" s="52">
        <f t="shared" si="457"/>
        <v>2.6747839999999994</v>
      </c>
      <c r="M1616" s="52">
        <f>'[1]разовые без стом'!BP$306</f>
        <v>0</v>
      </c>
      <c r="N1616" s="52">
        <f>'[1]разовые без стом'!CL$306</f>
        <v>0</v>
      </c>
      <c r="O1616" s="52">
        <f>'[1]разовые без стом'!DH$306</f>
        <v>0</v>
      </c>
      <c r="P1616" s="52">
        <f>'[1]разовые без стом'!EQ$306</f>
        <v>2.6747839999999994</v>
      </c>
      <c r="Q1616" s="86">
        <f t="shared" si="441"/>
        <v>0</v>
      </c>
      <c r="R1616" s="86">
        <f t="shared" si="442"/>
        <v>0</v>
      </c>
    </row>
    <row r="1617" spans="2:18" s="21" customFormat="1" ht="15" customHeight="1" x14ac:dyDescent="0.25">
      <c r="B1617" s="61"/>
      <c r="C1617" s="37" t="s">
        <v>35</v>
      </c>
      <c r="D1617" s="23" t="s">
        <v>33</v>
      </c>
      <c r="E1617" s="72">
        <f>'[1]разовые без стом'!W$307</f>
        <v>26</v>
      </c>
      <c r="F1617" s="52">
        <f>'[1]разовые без стом'!EV$307</f>
        <v>5.1702560000000011</v>
      </c>
      <c r="G1617" s="53">
        <f t="shared" si="456"/>
        <v>26</v>
      </c>
      <c r="H1617" s="53">
        <f>'[1]разовые без стом'!G$307</f>
        <v>0</v>
      </c>
      <c r="I1617" s="53">
        <f>'[1]разовые без стом'!K$307</f>
        <v>0</v>
      </c>
      <c r="J1617" s="53">
        <f>'[1]разовые без стом'!O$307</f>
        <v>0</v>
      </c>
      <c r="K1617" s="53">
        <f>'[1]разовые без стом'!V$307</f>
        <v>26</v>
      </c>
      <c r="L1617" s="52">
        <f t="shared" si="457"/>
        <v>5.1702560000000011</v>
      </c>
      <c r="M1617" s="52">
        <f>'[1]разовые без стом'!BP$307</f>
        <v>0</v>
      </c>
      <c r="N1617" s="52">
        <f>'[1]разовые без стом'!CL$307</f>
        <v>0</v>
      </c>
      <c r="O1617" s="52">
        <f>'[1]разовые без стом'!DH$307</f>
        <v>0</v>
      </c>
      <c r="P1617" s="52">
        <f>'[1]разовые без стом'!EQ$307</f>
        <v>5.1702560000000011</v>
      </c>
      <c r="Q1617" s="86">
        <f t="shared" ref="Q1617:Q1680" si="458">E1617-G1617</f>
        <v>0</v>
      </c>
      <c r="R1617" s="86">
        <f t="shared" ref="R1617:R1680" si="459">F1617-L1617</f>
        <v>0</v>
      </c>
    </row>
    <row r="1618" spans="2:18" s="21" customFormat="1" ht="15" customHeight="1" x14ac:dyDescent="0.25">
      <c r="B1618" s="61"/>
      <c r="C1618" s="35" t="s">
        <v>24</v>
      </c>
      <c r="D1618" s="23" t="s">
        <v>33</v>
      </c>
      <c r="E1618" s="72">
        <f>'[1]разовые без стом'!W$308</f>
        <v>38</v>
      </c>
      <c r="F1618" s="52">
        <f>'[1]разовые без стом'!EV$308</f>
        <v>6.4776320000000007</v>
      </c>
      <c r="G1618" s="53">
        <f t="shared" si="456"/>
        <v>38</v>
      </c>
      <c r="H1618" s="53">
        <f>'[1]разовые без стом'!G$308</f>
        <v>2</v>
      </c>
      <c r="I1618" s="53">
        <f>'[1]разовые без стом'!K$308</f>
        <v>6</v>
      </c>
      <c r="J1618" s="53">
        <f>'[1]разовые без стом'!O$308</f>
        <v>6</v>
      </c>
      <c r="K1618" s="53">
        <f>'[1]разовые без стом'!V$308</f>
        <v>24</v>
      </c>
      <c r="L1618" s="52">
        <f t="shared" si="457"/>
        <v>6.4776320000000007</v>
      </c>
      <c r="M1618" s="52">
        <f>'[1]разовые без стом'!BP$308</f>
        <v>0.34092800000000006</v>
      </c>
      <c r="N1618" s="52">
        <f>'[1]разовые без стом'!CL$308</f>
        <v>1.0227840000000001</v>
      </c>
      <c r="O1618" s="52">
        <f>'[1]разовые без стом'!DH$308</f>
        <v>1.0227840000000001</v>
      </c>
      <c r="P1618" s="52">
        <f>'[1]разовые без стом'!EQ$308</f>
        <v>4.0911360000000005</v>
      </c>
      <c r="Q1618" s="86">
        <f t="shared" si="458"/>
        <v>0</v>
      </c>
      <c r="R1618" s="86">
        <f t="shared" si="459"/>
        <v>0</v>
      </c>
    </row>
    <row r="1619" spans="2:18" s="21" customFormat="1" ht="15" customHeight="1" x14ac:dyDescent="0.25">
      <c r="B1619" s="61"/>
      <c r="C1619" s="35" t="s">
        <v>22</v>
      </c>
      <c r="D1619" s="23" t="s">
        <v>33</v>
      </c>
      <c r="E1619" s="72">
        <f>'[1]разовые без стом'!W$309</f>
        <v>2</v>
      </c>
      <c r="F1619" s="52">
        <f>'[1]разовые без стом'!EV$309</f>
        <v>0.41148800000000002</v>
      </c>
      <c r="G1619" s="53">
        <f t="shared" si="456"/>
        <v>2</v>
      </c>
      <c r="H1619" s="53">
        <f>'[1]разовые без стом'!G$309</f>
        <v>0</v>
      </c>
      <c r="I1619" s="53">
        <f>'[1]разовые без стом'!K$309</f>
        <v>0</v>
      </c>
      <c r="J1619" s="53">
        <f>'[1]разовые без стом'!O$309</f>
        <v>0</v>
      </c>
      <c r="K1619" s="53">
        <f>'[1]разовые без стом'!V$309</f>
        <v>2</v>
      </c>
      <c r="L1619" s="52">
        <f t="shared" si="457"/>
        <v>0.41148800000000002</v>
      </c>
      <c r="M1619" s="52">
        <f>'[1]разовые без стом'!BP$309</f>
        <v>0</v>
      </c>
      <c r="N1619" s="52">
        <f>'[1]разовые без стом'!CL$309</f>
        <v>0</v>
      </c>
      <c r="O1619" s="52">
        <f>'[1]разовые без стом'!DH$309</f>
        <v>0</v>
      </c>
      <c r="P1619" s="52">
        <f>'[1]разовые без стом'!EQ$309</f>
        <v>0.41148800000000002</v>
      </c>
      <c r="Q1619" s="86">
        <f t="shared" si="458"/>
        <v>0</v>
      </c>
      <c r="R1619" s="86">
        <f t="shared" si="459"/>
        <v>0</v>
      </c>
    </row>
    <row r="1620" spans="2:18" s="21" customFormat="1" ht="15" customHeight="1" x14ac:dyDescent="0.25">
      <c r="B1620" s="61"/>
      <c r="C1620" s="28" t="s">
        <v>42</v>
      </c>
      <c r="D1620" s="29" t="s">
        <v>33</v>
      </c>
      <c r="E1620" s="62">
        <f>SUM(E1621:E1629)</f>
        <v>1469</v>
      </c>
      <c r="F1620" s="62">
        <f>SUM(F1621:F1629)</f>
        <v>163.04144400000001</v>
      </c>
      <c r="G1620" s="62">
        <f t="shared" ref="G1620:P1620" si="460">SUM(G1621:G1629)</f>
        <v>1469</v>
      </c>
      <c r="H1620" s="62">
        <f t="shared" si="460"/>
        <v>359</v>
      </c>
      <c r="I1620" s="62">
        <f t="shared" si="460"/>
        <v>373</v>
      </c>
      <c r="J1620" s="62">
        <f t="shared" si="460"/>
        <v>372</v>
      </c>
      <c r="K1620" s="62">
        <f t="shared" si="460"/>
        <v>365</v>
      </c>
      <c r="L1620" s="62">
        <f t="shared" si="460"/>
        <v>163.04144400000001</v>
      </c>
      <c r="M1620" s="62">
        <f t="shared" si="460"/>
        <v>39.665664000000007</v>
      </c>
      <c r="N1620" s="62">
        <f t="shared" si="460"/>
        <v>41.428955999999999</v>
      </c>
      <c r="O1620" s="62">
        <f t="shared" si="460"/>
        <v>41.355899999999998</v>
      </c>
      <c r="P1620" s="62">
        <f t="shared" si="460"/>
        <v>40.590924000000001</v>
      </c>
      <c r="Q1620" s="86">
        <f t="shared" si="458"/>
        <v>0</v>
      </c>
      <c r="R1620" s="86">
        <f t="shared" si="459"/>
        <v>0</v>
      </c>
    </row>
    <row r="1621" spans="2:18" s="21" customFormat="1" ht="15" customHeight="1" x14ac:dyDescent="0.25">
      <c r="B1621" s="61"/>
      <c r="C1621" s="37" t="s">
        <v>16</v>
      </c>
      <c r="D1621" s="23" t="s">
        <v>33</v>
      </c>
      <c r="E1621" s="72">
        <f>[1]иные!W$260</f>
        <v>91</v>
      </c>
      <c r="F1621" s="52">
        <f>[1]иные!EK$260</f>
        <v>9.3409680000000002</v>
      </c>
      <c r="G1621" s="53">
        <f>SUM(H1621:K1621)</f>
        <v>91</v>
      </c>
      <c r="H1621" s="53">
        <f>[1]иные!G$260</f>
        <v>22</v>
      </c>
      <c r="I1621" s="53">
        <f>[1]иные!K$260</f>
        <v>24</v>
      </c>
      <c r="J1621" s="53">
        <f>[1]иные!O$260</f>
        <v>24</v>
      </c>
      <c r="K1621" s="53">
        <f>[1]иные!V$260</f>
        <v>21</v>
      </c>
      <c r="L1621" s="52">
        <f>SUM(M1621:P1621)</f>
        <v>9.3409680000000002</v>
      </c>
      <c r="M1621" s="52">
        <f>[1]иные!BI$260</f>
        <v>2.2582560000000003</v>
      </c>
      <c r="N1621" s="52">
        <f>[1]иные!CC$260</f>
        <v>2.463552</v>
      </c>
      <c r="O1621" s="52">
        <f>[1]иные!CW$260</f>
        <v>2.463552</v>
      </c>
      <c r="P1621" s="52">
        <f>[1]иные!EF$260</f>
        <v>2.155608</v>
      </c>
      <c r="Q1621" s="86">
        <f t="shared" si="458"/>
        <v>0</v>
      </c>
      <c r="R1621" s="86">
        <f t="shared" si="459"/>
        <v>0</v>
      </c>
    </row>
    <row r="1622" spans="2:18" s="21" customFormat="1" ht="15" customHeight="1" x14ac:dyDescent="0.25">
      <c r="B1622" s="61"/>
      <c r="C1622" s="38" t="s">
        <v>28</v>
      </c>
      <c r="D1622" s="23" t="s">
        <v>33</v>
      </c>
      <c r="E1622" s="72">
        <f>[1]иные!W$261</f>
        <v>22</v>
      </c>
      <c r="F1622" s="52">
        <f>[1]иные!EK$261</f>
        <v>4.6458720000000007</v>
      </c>
      <c r="G1622" s="53">
        <f t="shared" ref="G1622:G1629" si="461">SUM(H1622:K1622)</f>
        <v>22</v>
      </c>
      <c r="H1622" s="53">
        <f>[1]иные!G$261</f>
        <v>4</v>
      </c>
      <c r="I1622" s="53">
        <f>[1]иные!K$261</f>
        <v>6</v>
      </c>
      <c r="J1622" s="53">
        <f>[1]иные!O$261</f>
        <v>6</v>
      </c>
      <c r="K1622" s="53">
        <f>[1]иные!V$261</f>
        <v>6</v>
      </c>
      <c r="L1622" s="52">
        <f t="shared" ref="L1622:L1629" si="462">SUM(M1622:P1622)</f>
        <v>4.6458720000000007</v>
      </c>
      <c r="M1622" s="52">
        <f>[1]иные!BI$261</f>
        <v>0.84470400000000012</v>
      </c>
      <c r="N1622" s="52">
        <f>[1]иные!CC$261</f>
        <v>1.2670560000000002</v>
      </c>
      <c r="O1622" s="52">
        <f>[1]иные!CW$261</f>
        <v>1.2670560000000002</v>
      </c>
      <c r="P1622" s="52">
        <f>[1]иные!EF$261</f>
        <v>1.2670560000000002</v>
      </c>
      <c r="Q1622" s="86">
        <f t="shared" si="458"/>
        <v>0</v>
      </c>
      <c r="R1622" s="86">
        <f t="shared" si="459"/>
        <v>0</v>
      </c>
    </row>
    <row r="1623" spans="2:18" s="21" customFormat="1" ht="15" customHeight="1" x14ac:dyDescent="0.25">
      <c r="B1623" s="61"/>
      <c r="C1623" s="38" t="s">
        <v>23</v>
      </c>
      <c r="D1623" s="23" t="s">
        <v>33</v>
      </c>
      <c r="E1623" s="72">
        <f>[1]иные!W$262</f>
        <v>250</v>
      </c>
      <c r="F1623" s="52">
        <f>[1]иные!EK$262</f>
        <v>30.443999999999999</v>
      </c>
      <c r="G1623" s="53">
        <f t="shared" si="461"/>
        <v>250</v>
      </c>
      <c r="H1623" s="53">
        <f>[1]иные!G$262</f>
        <v>61</v>
      </c>
      <c r="I1623" s="53">
        <f>[1]иные!K$262</f>
        <v>63</v>
      </c>
      <c r="J1623" s="53">
        <f>[1]иные!O$262</f>
        <v>63</v>
      </c>
      <c r="K1623" s="53">
        <f>[1]иные!V$262</f>
        <v>63</v>
      </c>
      <c r="L1623" s="52">
        <f t="shared" si="462"/>
        <v>30.443999999999999</v>
      </c>
      <c r="M1623" s="52">
        <f>[1]иные!BI$262</f>
        <v>7.4283359999999998</v>
      </c>
      <c r="N1623" s="52">
        <f>[1]иные!CC$262</f>
        <v>7.671888</v>
      </c>
      <c r="O1623" s="52">
        <f>[1]иные!CW$262</f>
        <v>7.671888</v>
      </c>
      <c r="P1623" s="52">
        <f>[1]иные!EF$262</f>
        <v>7.671888</v>
      </c>
      <c r="Q1623" s="86">
        <f t="shared" si="458"/>
        <v>0</v>
      </c>
      <c r="R1623" s="86">
        <f t="shared" si="459"/>
        <v>0</v>
      </c>
    </row>
    <row r="1624" spans="2:18" s="21" customFormat="1" ht="15" customHeight="1" x14ac:dyDescent="0.25">
      <c r="B1624" s="61"/>
      <c r="C1624" s="37" t="s">
        <v>20</v>
      </c>
      <c r="D1624" s="23" t="s">
        <v>33</v>
      </c>
      <c r="E1624" s="72">
        <f>[1]иные!W$263</f>
        <v>286</v>
      </c>
      <c r="F1624" s="52">
        <f>[1]иные!EK$263</f>
        <v>31.275816000000006</v>
      </c>
      <c r="G1624" s="53">
        <f t="shared" si="461"/>
        <v>286</v>
      </c>
      <c r="H1624" s="53">
        <f>[1]иные!G$263</f>
        <v>70</v>
      </c>
      <c r="I1624" s="53">
        <f>[1]иные!K$263</f>
        <v>72</v>
      </c>
      <c r="J1624" s="53">
        <f>[1]иные!O$263</f>
        <v>72</v>
      </c>
      <c r="K1624" s="53">
        <f>[1]иные!V$263</f>
        <v>72</v>
      </c>
      <c r="L1624" s="52">
        <f t="shared" si="462"/>
        <v>31.275816000000003</v>
      </c>
      <c r="M1624" s="52">
        <f>[1]иные!BI$263</f>
        <v>7.6549200000000006</v>
      </c>
      <c r="N1624" s="52">
        <f>[1]иные!CC$263</f>
        <v>7.8736320000000006</v>
      </c>
      <c r="O1624" s="52">
        <f>[1]иные!CW$263</f>
        <v>7.8736320000000006</v>
      </c>
      <c r="P1624" s="52">
        <f>[1]иные!EF$263</f>
        <v>7.8736320000000006</v>
      </c>
      <c r="Q1624" s="86">
        <f t="shared" si="458"/>
        <v>0</v>
      </c>
      <c r="R1624" s="86">
        <f t="shared" si="459"/>
        <v>0</v>
      </c>
    </row>
    <row r="1625" spans="2:18" s="21" customFormat="1" ht="15" customHeight="1" x14ac:dyDescent="0.25">
      <c r="B1625" s="61"/>
      <c r="C1625" s="38" t="s">
        <v>90</v>
      </c>
      <c r="D1625" s="23" t="s">
        <v>33</v>
      </c>
      <c r="E1625" s="72">
        <f>[1]иные!W$264</f>
        <v>60</v>
      </c>
      <c r="F1625" s="52">
        <f>[1]иные!EK$264</f>
        <v>5.3092799999999993</v>
      </c>
      <c r="G1625" s="53">
        <f t="shared" si="461"/>
        <v>60</v>
      </c>
      <c r="H1625" s="53">
        <f>[1]иные!G$264</f>
        <v>15</v>
      </c>
      <c r="I1625" s="53">
        <f>[1]иные!K$264</f>
        <v>15</v>
      </c>
      <c r="J1625" s="53">
        <f>[1]иные!O$264</f>
        <v>15</v>
      </c>
      <c r="K1625" s="53">
        <f>[1]иные!V$264</f>
        <v>15</v>
      </c>
      <c r="L1625" s="52">
        <f t="shared" si="462"/>
        <v>5.3092799999999993</v>
      </c>
      <c r="M1625" s="52">
        <f>[1]иные!BI$264</f>
        <v>1.3273199999999998</v>
      </c>
      <c r="N1625" s="52">
        <f>[1]иные!CC$264</f>
        <v>1.3273199999999998</v>
      </c>
      <c r="O1625" s="52">
        <f>[1]иные!CW$264</f>
        <v>1.3273199999999998</v>
      </c>
      <c r="P1625" s="52">
        <f>[1]иные!EF$264</f>
        <v>1.3273199999999998</v>
      </c>
      <c r="Q1625" s="86">
        <f t="shared" si="458"/>
        <v>0</v>
      </c>
      <c r="R1625" s="86">
        <f t="shared" si="459"/>
        <v>0</v>
      </c>
    </row>
    <row r="1626" spans="2:18" s="21" customFormat="1" ht="15" customHeight="1" x14ac:dyDescent="0.25">
      <c r="B1626" s="61"/>
      <c r="C1626" s="37" t="s">
        <v>21</v>
      </c>
      <c r="D1626" s="23" t="s">
        <v>33</v>
      </c>
      <c r="E1626" s="72">
        <f>[1]иные!W$265</f>
        <v>319</v>
      </c>
      <c r="F1626" s="52">
        <f>[1]иные!EK$265</f>
        <v>45.710148000000004</v>
      </c>
      <c r="G1626" s="53">
        <f t="shared" si="461"/>
        <v>319</v>
      </c>
      <c r="H1626" s="53">
        <f>[1]иные!G$265</f>
        <v>78</v>
      </c>
      <c r="I1626" s="53">
        <f>[1]иные!K$265</f>
        <v>81</v>
      </c>
      <c r="J1626" s="53">
        <f>[1]иные!O$265</f>
        <v>81</v>
      </c>
      <c r="K1626" s="53">
        <f>[1]иные!V$265</f>
        <v>79</v>
      </c>
      <c r="L1626" s="52">
        <f t="shared" si="462"/>
        <v>45.710147999999997</v>
      </c>
      <c r="M1626" s="52">
        <f>[1]иные!BI$265</f>
        <v>11.176776000000002</v>
      </c>
      <c r="N1626" s="52">
        <f>[1]иные!CC$265</f>
        <v>11.606652</v>
      </c>
      <c r="O1626" s="52">
        <f>[1]иные!CW$265</f>
        <v>11.606652</v>
      </c>
      <c r="P1626" s="52">
        <f>[1]иные!EF$265</f>
        <v>11.320068000000001</v>
      </c>
      <c r="Q1626" s="86">
        <f t="shared" si="458"/>
        <v>0</v>
      </c>
      <c r="R1626" s="86">
        <f t="shared" si="459"/>
        <v>0</v>
      </c>
    </row>
    <row r="1627" spans="2:18" s="21" customFormat="1" ht="15" customHeight="1" x14ac:dyDescent="0.25">
      <c r="B1627" s="61"/>
      <c r="C1627" s="37" t="s">
        <v>25</v>
      </c>
      <c r="D1627" s="23" t="s">
        <v>33</v>
      </c>
      <c r="E1627" s="72">
        <f>[1]иные!W$266</f>
        <v>128</v>
      </c>
      <c r="F1627" s="52">
        <f>[1]иные!EK$266</f>
        <v>10.908672000000001</v>
      </c>
      <c r="G1627" s="53">
        <f t="shared" si="461"/>
        <v>128</v>
      </c>
      <c r="H1627" s="53">
        <f>[1]иные!G$266</f>
        <v>31</v>
      </c>
      <c r="I1627" s="53">
        <f>[1]иные!K$266</f>
        <v>33</v>
      </c>
      <c r="J1627" s="53">
        <f>[1]иные!O$266</f>
        <v>33</v>
      </c>
      <c r="K1627" s="53">
        <f>[1]иные!V$266</f>
        <v>31</v>
      </c>
      <c r="L1627" s="52">
        <f t="shared" si="462"/>
        <v>10.908672000000003</v>
      </c>
      <c r="M1627" s="52">
        <f>[1]иные!BI$266</f>
        <v>2.6419440000000005</v>
      </c>
      <c r="N1627" s="52">
        <f>[1]иные!CC$266</f>
        <v>2.8123920000000004</v>
      </c>
      <c r="O1627" s="52">
        <f>[1]иные!CW$266</f>
        <v>2.8123920000000004</v>
      </c>
      <c r="P1627" s="52">
        <f>[1]иные!EF$266</f>
        <v>2.6419440000000005</v>
      </c>
      <c r="Q1627" s="86">
        <f t="shared" si="458"/>
        <v>0</v>
      </c>
      <c r="R1627" s="86">
        <f t="shared" si="459"/>
        <v>0</v>
      </c>
    </row>
    <row r="1628" spans="2:18" s="21" customFormat="1" ht="15" customHeight="1" x14ac:dyDescent="0.25">
      <c r="B1628" s="61"/>
      <c r="C1628" s="37" t="s">
        <v>24</v>
      </c>
      <c r="D1628" s="23" t="s">
        <v>33</v>
      </c>
      <c r="E1628" s="72">
        <f>[1]иные!W$267</f>
        <v>145</v>
      </c>
      <c r="F1628" s="52">
        <f>[1]иные!EK$267</f>
        <v>10.593120000000003</v>
      </c>
      <c r="G1628" s="53">
        <f t="shared" si="461"/>
        <v>145</v>
      </c>
      <c r="H1628" s="53">
        <f>[1]иные!G$267</f>
        <v>36</v>
      </c>
      <c r="I1628" s="53">
        <f>[1]иные!K$267</f>
        <v>37</v>
      </c>
      <c r="J1628" s="53">
        <f>[1]иные!O$267</f>
        <v>36</v>
      </c>
      <c r="K1628" s="53">
        <f>[1]иные!V$267</f>
        <v>36</v>
      </c>
      <c r="L1628" s="52">
        <f t="shared" si="462"/>
        <v>10.593120000000003</v>
      </c>
      <c r="M1628" s="52">
        <f>[1]иные!BI$267</f>
        <v>2.6300160000000004</v>
      </c>
      <c r="N1628" s="52">
        <f>[1]иные!CC$267</f>
        <v>2.7030720000000006</v>
      </c>
      <c r="O1628" s="52">
        <f>[1]иные!CW$267</f>
        <v>2.6300160000000004</v>
      </c>
      <c r="P1628" s="52">
        <f>[1]иные!EF$267</f>
        <v>2.6300160000000004</v>
      </c>
      <c r="Q1628" s="86">
        <f t="shared" si="458"/>
        <v>0</v>
      </c>
      <c r="R1628" s="86">
        <f t="shared" si="459"/>
        <v>0</v>
      </c>
    </row>
    <row r="1629" spans="2:18" s="21" customFormat="1" ht="15" customHeight="1" x14ac:dyDescent="0.25">
      <c r="B1629" s="61"/>
      <c r="C1629" s="37" t="s">
        <v>22</v>
      </c>
      <c r="D1629" s="23" t="s">
        <v>33</v>
      </c>
      <c r="E1629" s="72">
        <f>[1]иные!W$268</f>
        <v>168</v>
      </c>
      <c r="F1629" s="52">
        <f>[1]иные!EK$268</f>
        <v>14.813568000000002</v>
      </c>
      <c r="G1629" s="53">
        <f t="shared" si="461"/>
        <v>168</v>
      </c>
      <c r="H1629" s="53">
        <f>[1]иные!G$268</f>
        <v>42</v>
      </c>
      <c r="I1629" s="53">
        <f>[1]иные!K$268</f>
        <v>42</v>
      </c>
      <c r="J1629" s="53">
        <f>[1]иные!O$268</f>
        <v>42</v>
      </c>
      <c r="K1629" s="53">
        <f>[1]иные!V$268</f>
        <v>42</v>
      </c>
      <c r="L1629" s="52">
        <f t="shared" si="462"/>
        <v>14.813568000000002</v>
      </c>
      <c r="M1629" s="52">
        <f>[1]иные!BI$268</f>
        <v>3.7033920000000005</v>
      </c>
      <c r="N1629" s="52">
        <f>[1]иные!CC$268</f>
        <v>3.7033920000000005</v>
      </c>
      <c r="O1629" s="52">
        <f>[1]иные!CW$268</f>
        <v>3.7033920000000005</v>
      </c>
      <c r="P1629" s="52">
        <f>[1]иные!EF$268</f>
        <v>3.7033920000000005</v>
      </c>
      <c r="Q1629" s="86">
        <f t="shared" si="458"/>
        <v>0</v>
      </c>
      <c r="R1629" s="86">
        <f t="shared" si="459"/>
        <v>0</v>
      </c>
    </row>
    <row r="1630" spans="2:18" s="21" customFormat="1" ht="15" customHeight="1" x14ac:dyDescent="0.25">
      <c r="B1630" s="61"/>
      <c r="C1630" s="28" t="s">
        <v>43</v>
      </c>
      <c r="D1630" s="29" t="s">
        <v>33</v>
      </c>
      <c r="E1630" s="62">
        <f>E1631</f>
        <v>112</v>
      </c>
      <c r="F1630" s="62">
        <f t="shared" ref="F1630:P1630" si="463">F1631</f>
        <v>82.856632319999989</v>
      </c>
      <c r="G1630" s="62">
        <f t="shared" si="463"/>
        <v>112</v>
      </c>
      <c r="H1630" s="62">
        <f t="shared" si="463"/>
        <v>30</v>
      </c>
      <c r="I1630" s="62">
        <f t="shared" si="463"/>
        <v>0</v>
      </c>
      <c r="J1630" s="62">
        <f t="shared" si="463"/>
        <v>22</v>
      </c>
      <c r="K1630" s="62">
        <f t="shared" si="463"/>
        <v>60</v>
      </c>
      <c r="L1630" s="62">
        <f t="shared" si="463"/>
        <v>82.856632319999989</v>
      </c>
      <c r="M1630" s="62">
        <f t="shared" si="463"/>
        <v>22.193740799999997</v>
      </c>
      <c r="N1630" s="62">
        <f t="shared" si="463"/>
        <v>0</v>
      </c>
      <c r="O1630" s="62">
        <f t="shared" si="463"/>
        <v>16.275409920000001</v>
      </c>
      <c r="P1630" s="62">
        <f t="shared" si="463"/>
        <v>44.387481599999994</v>
      </c>
      <c r="Q1630" s="86">
        <f t="shared" si="458"/>
        <v>0</v>
      </c>
      <c r="R1630" s="86">
        <f t="shared" si="459"/>
        <v>0</v>
      </c>
    </row>
    <row r="1631" spans="2:18" s="21" customFormat="1" ht="15" customHeight="1" x14ac:dyDescent="0.25">
      <c r="B1631" s="61"/>
      <c r="C1631" s="37" t="s">
        <v>44</v>
      </c>
      <c r="D1631" s="23" t="s">
        <v>33</v>
      </c>
      <c r="E1631" s="72">
        <f>'[1]проф.пос. по стом. '!W$69</f>
        <v>112</v>
      </c>
      <c r="F1631" s="52">
        <f>'[1]проф.пос. по стом. '!FB$69</f>
        <v>82.856632319999989</v>
      </c>
      <c r="G1631" s="53">
        <f>SUM(H1631:K1631)</f>
        <v>112</v>
      </c>
      <c r="H1631" s="53">
        <f>'[1]проф.пос. по стом. '!G$69</f>
        <v>30</v>
      </c>
      <c r="I1631" s="53">
        <f>'[1]проф.пос. по стом. '!K$69</f>
        <v>0</v>
      </c>
      <c r="J1631" s="53">
        <f>'[1]проф.пос. по стом. '!O$69</f>
        <v>22</v>
      </c>
      <c r="K1631" s="53">
        <f>'[1]проф.пос. по стом. '!V$69</f>
        <v>60</v>
      </c>
      <c r="L1631" s="52">
        <f>SUM(M1631:P1631)</f>
        <v>82.856632319999989</v>
      </c>
      <c r="M1631" s="52">
        <f>'[1]проф.пос. по стом. '!BZ$69</f>
        <v>22.193740799999997</v>
      </c>
      <c r="N1631" s="52">
        <f>'[1]проф.пос. по стом. '!CT$69</f>
        <v>0</v>
      </c>
      <c r="O1631" s="52">
        <f>'[1]проф.пос. по стом. '!DN$69</f>
        <v>16.275409920000001</v>
      </c>
      <c r="P1631" s="52">
        <f>'[1]проф.пос. по стом. '!EW$69</f>
        <v>44.387481599999994</v>
      </c>
      <c r="Q1631" s="86">
        <f t="shared" si="458"/>
        <v>0</v>
      </c>
      <c r="R1631" s="86">
        <f t="shared" si="459"/>
        <v>0</v>
      </c>
    </row>
    <row r="1632" spans="2:18" s="21" customFormat="1" ht="15" customHeight="1" x14ac:dyDescent="0.25">
      <c r="B1632" s="61"/>
      <c r="C1632" s="59" t="s">
        <v>7</v>
      </c>
      <c r="D1632" s="59"/>
      <c r="E1632" s="60">
        <f>E1594+E1607+E1608+E1620+E1630</f>
        <v>2543</v>
      </c>
      <c r="F1632" s="60">
        <f>F1594+F1607+F1608+F1620+F1630</f>
        <v>1199.7384729143998</v>
      </c>
      <c r="G1632" s="60">
        <f t="shared" ref="G1632:P1632" si="464">G1594+G1607+G1608+G1620+G1630</f>
        <v>2543</v>
      </c>
      <c r="H1632" s="60">
        <f t="shared" si="464"/>
        <v>469</v>
      </c>
      <c r="I1632" s="60">
        <f t="shared" si="464"/>
        <v>527</v>
      </c>
      <c r="J1632" s="60">
        <f t="shared" si="464"/>
        <v>648</v>
      </c>
      <c r="K1632" s="60">
        <f t="shared" si="464"/>
        <v>899</v>
      </c>
      <c r="L1632" s="60">
        <f t="shared" si="464"/>
        <v>1199.7384729143998</v>
      </c>
      <c r="M1632" s="60">
        <f t="shared" si="464"/>
        <v>80.882268800000006</v>
      </c>
      <c r="N1632" s="60">
        <f t="shared" si="464"/>
        <v>167.91739430640001</v>
      </c>
      <c r="O1632" s="60">
        <f t="shared" si="464"/>
        <v>277.51187561200004</v>
      </c>
      <c r="P1632" s="60">
        <f t="shared" si="464"/>
        <v>673.42693419600005</v>
      </c>
      <c r="Q1632" s="86">
        <f t="shared" si="458"/>
        <v>0</v>
      </c>
      <c r="R1632" s="86">
        <f t="shared" si="459"/>
        <v>0</v>
      </c>
    </row>
    <row r="1633" spans="2:18" s="21" customFormat="1" ht="15" customHeight="1" x14ac:dyDescent="0.25">
      <c r="B1633" s="61" t="s">
        <v>137</v>
      </c>
      <c r="C1633" s="28" t="s">
        <v>13</v>
      </c>
      <c r="D1633" s="29" t="s">
        <v>14</v>
      </c>
      <c r="E1633" s="62">
        <f>SUM(E1634:E1638)</f>
        <v>3950</v>
      </c>
      <c r="F1633" s="62">
        <f t="shared" ref="F1633:P1633" si="465">SUM(F1634:F1638)</f>
        <v>12374.691958109343</v>
      </c>
      <c r="G1633" s="62">
        <f t="shared" si="465"/>
        <v>3950</v>
      </c>
      <c r="H1633" s="62">
        <f t="shared" si="465"/>
        <v>725</v>
      </c>
      <c r="I1633" s="62">
        <f t="shared" si="465"/>
        <v>1007</v>
      </c>
      <c r="J1633" s="62">
        <f t="shared" si="465"/>
        <v>1058</v>
      </c>
      <c r="K1633" s="62">
        <f t="shared" si="465"/>
        <v>1160</v>
      </c>
      <c r="L1633" s="62">
        <f t="shared" si="465"/>
        <v>12374.691958109344</v>
      </c>
      <c r="M1633" s="62">
        <f t="shared" si="465"/>
        <v>2282.8163439014297</v>
      </c>
      <c r="N1633" s="62">
        <f t="shared" si="465"/>
        <v>3149.8776559229482</v>
      </c>
      <c r="O1633" s="62">
        <f t="shared" si="465"/>
        <v>3347.034205888107</v>
      </c>
      <c r="P1633" s="62">
        <f t="shared" si="465"/>
        <v>3594.963752396859</v>
      </c>
      <c r="Q1633" s="86">
        <f t="shared" si="458"/>
        <v>0</v>
      </c>
      <c r="R1633" s="86">
        <f t="shared" si="459"/>
        <v>0</v>
      </c>
    </row>
    <row r="1634" spans="2:18" s="21" customFormat="1" ht="15" customHeight="1" x14ac:dyDescent="0.25">
      <c r="B1634" s="61"/>
      <c r="C1634" s="22" t="s">
        <v>23</v>
      </c>
      <c r="D1634" s="23" t="s">
        <v>14</v>
      </c>
      <c r="E1634" s="64">
        <f>'[1]заб.без.стом.'!W$358</f>
        <v>1160</v>
      </c>
      <c r="F1634" s="46">
        <f>'[1]заб.без.стом.'!EU$358</f>
        <v>2975.4544632496904</v>
      </c>
      <c r="G1634" s="47">
        <f>SUM(H1634:K1634)</f>
        <v>1160</v>
      </c>
      <c r="H1634" s="47">
        <f>'[1]заб.без.стом.'!G$358</f>
        <v>227</v>
      </c>
      <c r="I1634" s="47">
        <f>'[1]заб.без.стом.'!K$358</f>
        <v>278</v>
      </c>
      <c r="J1634" s="47">
        <f>'[1]заб.без.стом.'!O$358</f>
        <v>294</v>
      </c>
      <c r="K1634" s="47">
        <f>'[1]заб.без.стом.'!V$358</f>
        <v>361</v>
      </c>
      <c r="L1634" s="46">
        <f>SUM(M1634:P1634)</f>
        <v>2975.4544632496904</v>
      </c>
      <c r="M1634" s="46">
        <f>'[1]заб.без.стом.'!BS$358</f>
        <v>582.2656578945514</v>
      </c>
      <c r="N1634" s="46">
        <f>'[1]заб.без.стом.'!CM$358</f>
        <v>713.0830523994947</v>
      </c>
      <c r="O1634" s="46">
        <f>'[1]заб.без.стом.'!DG$358</f>
        <v>754.12380361673183</v>
      </c>
      <c r="P1634" s="46">
        <f>'[1]заб.без.стом.'!EP$358</f>
        <v>925.98194933891227</v>
      </c>
      <c r="Q1634" s="86">
        <f t="shared" si="458"/>
        <v>0</v>
      </c>
      <c r="R1634" s="86">
        <f t="shared" si="459"/>
        <v>0</v>
      </c>
    </row>
    <row r="1635" spans="2:18" s="21" customFormat="1" ht="15" customHeight="1" x14ac:dyDescent="0.25">
      <c r="B1635" s="61"/>
      <c r="C1635" s="22" t="s">
        <v>27</v>
      </c>
      <c r="D1635" s="23" t="s">
        <v>14</v>
      </c>
      <c r="E1635" s="64">
        <f>'[1]заб.без.стом.'!W$359</f>
        <v>1119</v>
      </c>
      <c r="F1635" s="46">
        <f>'[1]заб.без.стом.'!EU$359</f>
        <v>2926.5677726845784</v>
      </c>
      <c r="G1635" s="47">
        <f>SUM(H1635:K1635)</f>
        <v>1119</v>
      </c>
      <c r="H1635" s="47">
        <f>'[1]заб.без.стом.'!G$359</f>
        <v>183</v>
      </c>
      <c r="I1635" s="47">
        <f>'[1]заб.без.стом.'!K$359</f>
        <v>308</v>
      </c>
      <c r="J1635" s="47">
        <f>'[1]заб.без.стом.'!O$359</f>
        <v>290</v>
      </c>
      <c r="K1635" s="47">
        <f>'[1]заб.без.стом.'!V$359</f>
        <v>338</v>
      </c>
      <c r="L1635" s="46">
        <f>SUM(M1635:P1635)</f>
        <v>2926.5677726845788</v>
      </c>
      <c r="M1635" s="46">
        <f>'[1]заб.без.стом.'!BS$359</f>
        <v>478.60758404807393</v>
      </c>
      <c r="N1635" s="46">
        <f>'[1]заб.без.стом.'!CM$359</f>
        <v>805.52533271479092</v>
      </c>
      <c r="O1635" s="46">
        <f>'[1]заб.без.стом.'!DG$359</f>
        <v>758.4491769067838</v>
      </c>
      <c r="P1635" s="46">
        <f>'[1]заб.без.стом.'!EP$359</f>
        <v>883.98567901493004</v>
      </c>
      <c r="Q1635" s="86">
        <f t="shared" si="458"/>
        <v>0</v>
      </c>
      <c r="R1635" s="86">
        <f t="shared" si="459"/>
        <v>0</v>
      </c>
    </row>
    <row r="1636" spans="2:18" s="21" customFormat="1" ht="15" customHeight="1" x14ac:dyDescent="0.25">
      <c r="B1636" s="61"/>
      <c r="C1636" s="22" t="s">
        <v>28</v>
      </c>
      <c r="D1636" s="23" t="s">
        <v>14</v>
      </c>
      <c r="E1636" s="64">
        <f>'[1]заб.без.стом.'!W$360</f>
        <v>539</v>
      </c>
      <c r="F1636" s="46">
        <f>'[1]заб.без.стом.'!EU$360</f>
        <v>2060.2860159395204</v>
      </c>
      <c r="G1636" s="47">
        <f>SUM(H1636:K1636)</f>
        <v>539</v>
      </c>
      <c r="H1636" s="47">
        <f>'[1]заб.без.стом.'!G$360</f>
        <v>78</v>
      </c>
      <c r="I1636" s="47">
        <f>'[1]заб.без.стом.'!K$360</f>
        <v>129</v>
      </c>
      <c r="J1636" s="47">
        <f>'[1]заб.без.стом.'!O$360</f>
        <v>174</v>
      </c>
      <c r="K1636" s="47">
        <f>'[1]заб.без.стом.'!V$360</f>
        <v>158</v>
      </c>
      <c r="L1636" s="46">
        <f>SUM(M1636:P1636)</f>
        <v>2060.2860159395204</v>
      </c>
      <c r="M1636" s="46">
        <f>'[1]заб.без.стом.'!BS$360</f>
        <v>298.14898678404609</v>
      </c>
      <c r="N1636" s="46">
        <f>'[1]заб.без.стом.'!CM$360</f>
        <v>493.09255506592234</v>
      </c>
      <c r="O1636" s="46">
        <f>'[1]заб.без.стом.'!DG$360</f>
        <v>665.10158590287199</v>
      </c>
      <c r="P1636" s="46">
        <f>'[1]заб.без.стом.'!EP$360</f>
        <v>603.94288818668019</v>
      </c>
      <c r="Q1636" s="86">
        <f t="shared" si="458"/>
        <v>0</v>
      </c>
      <c r="R1636" s="86">
        <f t="shared" si="459"/>
        <v>0</v>
      </c>
    </row>
    <row r="1637" spans="2:18" s="21" customFormat="1" ht="15" customHeight="1" x14ac:dyDescent="0.25">
      <c r="B1637" s="61"/>
      <c r="C1637" s="22" t="s">
        <v>21</v>
      </c>
      <c r="D1637" s="23" t="s">
        <v>14</v>
      </c>
      <c r="E1637" s="64">
        <f>'[1]заб.без.стом.'!W$361</f>
        <v>1132</v>
      </c>
      <c r="F1637" s="46">
        <f>'[1]заб.без.стом.'!EU$361</f>
        <v>4412.3837062355524</v>
      </c>
      <c r="G1637" s="47">
        <f>SUM(H1637:K1637)</f>
        <v>1132</v>
      </c>
      <c r="H1637" s="47">
        <f>'[1]заб.без.стом.'!G$361</f>
        <v>237</v>
      </c>
      <c r="I1637" s="47">
        <f>'[1]заб.без.стом.'!K$361</f>
        <v>292</v>
      </c>
      <c r="J1637" s="47">
        <f>'[1]заб.без.стом.'!O$361</f>
        <v>300</v>
      </c>
      <c r="K1637" s="47">
        <f>'[1]заб.без.стом.'!V$361</f>
        <v>303</v>
      </c>
      <c r="L1637" s="46">
        <f>SUM(M1637:P1637)</f>
        <v>4412.3837062355542</v>
      </c>
      <c r="M1637" s="46">
        <f>'[1]заб.без.стом.'!BS$361</f>
        <v>923.79411517475808</v>
      </c>
      <c r="N1637" s="46">
        <f>'[1]заб.без.стом.'!CM$361</f>
        <v>1138.1767157427398</v>
      </c>
      <c r="O1637" s="46">
        <f>'[1]заб.без.стом.'!DG$361</f>
        <v>1169.3596394617191</v>
      </c>
      <c r="P1637" s="46">
        <f>'[1]заб.без.стом.'!EP$361</f>
        <v>1181.0532358563364</v>
      </c>
      <c r="Q1637" s="86">
        <f t="shared" si="458"/>
        <v>0</v>
      </c>
      <c r="R1637" s="86">
        <f t="shared" si="459"/>
        <v>0</v>
      </c>
    </row>
    <row r="1638" spans="2:18" s="21" customFormat="1" ht="15" customHeight="1" x14ac:dyDescent="0.25">
      <c r="B1638" s="61"/>
      <c r="C1638" s="22" t="s">
        <v>16</v>
      </c>
      <c r="D1638" s="23" t="s">
        <v>14</v>
      </c>
      <c r="E1638" s="64">
        <f>'[1]заб.без.стом.'!W$362</f>
        <v>0</v>
      </c>
      <c r="F1638" s="46">
        <f>'[1]заб.без.стом.'!EU$362</f>
        <v>0</v>
      </c>
      <c r="G1638" s="47">
        <f>SUM(H1638:K1638)</f>
        <v>0</v>
      </c>
      <c r="H1638" s="47">
        <f>'[1]заб.без.стом.'!G$362</f>
        <v>0</v>
      </c>
      <c r="I1638" s="47">
        <f>'[1]заб.без.стом.'!K$362</f>
        <v>0</v>
      </c>
      <c r="J1638" s="47">
        <f>'[1]заб.без.стом.'!O$362</f>
        <v>0</v>
      </c>
      <c r="K1638" s="47">
        <f>'[1]заб.без.стом.'!V$362</f>
        <v>0</v>
      </c>
      <c r="L1638" s="46">
        <f>SUM(M1638:P1638)</f>
        <v>0</v>
      </c>
      <c r="M1638" s="46">
        <f>'[1]заб.без.стом.'!BS$362</f>
        <v>0</v>
      </c>
      <c r="N1638" s="46">
        <f>'[1]заб.без.стом.'!CM$362</f>
        <v>0</v>
      </c>
      <c r="O1638" s="46">
        <f>'[1]заб.без.стом.'!DG$362</f>
        <v>0</v>
      </c>
      <c r="P1638" s="46">
        <f>'[1]заб.без.стом.'!EP$362</f>
        <v>0</v>
      </c>
      <c r="Q1638" s="86">
        <f t="shared" si="458"/>
        <v>0</v>
      </c>
      <c r="R1638" s="86">
        <f t="shared" si="459"/>
        <v>0</v>
      </c>
    </row>
    <row r="1639" spans="2:18" s="21" customFormat="1" ht="15" customHeight="1" x14ac:dyDescent="0.25">
      <c r="B1639" s="61"/>
      <c r="C1639" s="28" t="s">
        <v>62</v>
      </c>
      <c r="D1639" s="29" t="s">
        <v>31</v>
      </c>
      <c r="E1639" s="62">
        <f>'[1]КТ,МРТ,Услуги'!Y$327</f>
        <v>309</v>
      </c>
      <c r="F1639" s="33">
        <f>'[1]КТ,МРТ,Услуги'!EE$327</f>
        <v>527.31517156040741</v>
      </c>
      <c r="G1639" s="71">
        <f>H1639+I1639+J1639+K1639</f>
        <v>309</v>
      </c>
      <c r="H1639" s="71">
        <f>'[1]КТ,МРТ,Услуги'!H$327</f>
        <v>50</v>
      </c>
      <c r="I1639" s="71">
        <f>'[1]КТ,МРТ,Услуги'!L$327</f>
        <v>59</v>
      </c>
      <c r="J1639" s="71">
        <f>'[1]КТ,МРТ,Услуги'!Q$327</f>
        <v>80</v>
      </c>
      <c r="K1639" s="71">
        <f>'[1]КТ,МРТ,Услуги'!X$327</f>
        <v>120</v>
      </c>
      <c r="L1639" s="33">
        <f>M1639+N1639+O1639+P1639</f>
        <v>527.31517156040741</v>
      </c>
      <c r="M1639" s="33">
        <f>'[1]КТ,МРТ,Услуги'!BC$327</f>
        <v>85.32607954051899</v>
      </c>
      <c r="N1639" s="33">
        <f>'[1]КТ,МРТ,Услуги'!BW$327</f>
        <v>100.68477385781242</v>
      </c>
      <c r="O1639" s="33">
        <f>'[1]КТ,МРТ,Услуги'!CQ$327</f>
        <v>136.52172726483042</v>
      </c>
      <c r="P1639" s="33">
        <f>'[1]КТ,МРТ,Услуги'!DZ$327</f>
        <v>204.7825908972456</v>
      </c>
      <c r="Q1639" s="86">
        <f t="shared" si="458"/>
        <v>0</v>
      </c>
      <c r="R1639" s="86">
        <f t="shared" si="459"/>
        <v>0</v>
      </c>
    </row>
    <row r="1640" spans="2:18" s="21" customFormat="1" ht="15" customHeight="1" x14ac:dyDescent="0.25">
      <c r="B1640" s="61"/>
      <c r="C1640" s="28" t="s">
        <v>40</v>
      </c>
      <c r="D1640" s="29" t="s">
        <v>33</v>
      </c>
      <c r="E1640" s="62">
        <f>SUM(E1641:E1648)</f>
        <v>6891</v>
      </c>
      <c r="F1640" s="62">
        <f t="shared" ref="F1640:P1640" si="466">SUM(F1641:F1648)</f>
        <v>2121.5901499432966</v>
      </c>
      <c r="G1640" s="62">
        <f t="shared" si="466"/>
        <v>6891</v>
      </c>
      <c r="H1640" s="62">
        <f t="shared" si="466"/>
        <v>1372</v>
      </c>
      <c r="I1640" s="62">
        <f t="shared" si="466"/>
        <v>1711</v>
      </c>
      <c r="J1640" s="62">
        <f t="shared" si="466"/>
        <v>1820</v>
      </c>
      <c r="K1640" s="62">
        <f t="shared" si="466"/>
        <v>1988</v>
      </c>
      <c r="L1640" s="62">
        <f t="shared" si="466"/>
        <v>2121.5901499432966</v>
      </c>
      <c r="M1640" s="62">
        <f t="shared" si="466"/>
        <v>410.18406682900894</v>
      </c>
      <c r="N1640" s="62">
        <f t="shared" si="466"/>
        <v>508.96882254699887</v>
      </c>
      <c r="O1640" s="62">
        <f t="shared" si="466"/>
        <v>559.03618240406684</v>
      </c>
      <c r="P1640" s="62">
        <f t="shared" si="466"/>
        <v>643.40107816322245</v>
      </c>
      <c r="Q1640" s="86">
        <f t="shared" si="458"/>
        <v>0</v>
      </c>
      <c r="R1640" s="86">
        <f t="shared" si="459"/>
        <v>0</v>
      </c>
    </row>
    <row r="1641" spans="2:18" s="21" customFormat="1" ht="15" customHeight="1" x14ac:dyDescent="0.25">
      <c r="B1641" s="61"/>
      <c r="C1641" s="67" t="s">
        <v>27</v>
      </c>
      <c r="D1641" s="23" t="s">
        <v>33</v>
      </c>
      <c r="E1641" s="64">
        <f>'[1]разовые без стом'!W$317</f>
        <v>2070</v>
      </c>
      <c r="F1641" s="46">
        <f>'[1]разовые без стом'!EV$317</f>
        <v>564.53039838838197</v>
      </c>
      <c r="G1641" s="47">
        <f>SUM(H1641:K1641)</f>
        <v>2070</v>
      </c>
      <c r="H1641" s="47">
        <f>'[1]разовые без стом'!G$317</f>
        <v>395</v>
      </c>
      <c r="I1641" s="47">
        <f>'[1]разовые без стом'!K$317</f>
        <v>562</v>
      </c>
      <c r="J1641" s="47">
        <f>'[1]разовые без стом'!O$317</f>
        <v>569</v>
      </c>
      <c r="K1641" s="47">
        <f>'[1]разовые без стом'!V$317</f>
        <v>544</v>
      </c>
      <c r="L1641" s="46">
        <f>SUM(M1641:P1641)</f>
        <v>564.53039838838197</v>
      </c>
      <c r="M1641" s="46">
        <f>'[1]разовые без стом'!BP$317</f>
        <v>107.72439969246901</v>
      </c>
      <c r="N1641" s="46">
        <f>'[1]разовые без стом'!CL$317</f>
        <v>153.26863956244961</v>
      </c>
      <c r="O1641" s="46">
        <f>'[1]разовые без стом'!DH$317</f>
        <v>155.17767955699969</v>
      </c>
      <c r="P1641" s="46">
        <f>'[1]разовые без стом'!EQ$317</f>
        <v>148.35967957646366</v>
      </c>
      <c r="Q1641" s="86">
        <f t="shared" si="458"/>
        <v>0</v>
      </c>
      <c r="R1641" s="86">
        <f t="shared" si="459"/>
        <v>0</v>
      </c>
    </row>
    <row r="1642" spans="2:18" s="21" customFormat="1" ht="15" customHeight="1" x14ac:dyDescent="0.25">
      <c r="B1642" s="61"/>
      <c r="C1642" s="67" t="s">
        <v>23</v>
      </c>
      <c r="D1642" s="23" t="s">
        <v>33</v>
      </c>
      <c r="E1642" s="64">
        <f>'[1]разовые без стом'!W$318</f>
        <v>2228</v>
      </c>
      <c r="F1642" s="46">
        <f>'[1]разовые без стом'!EV$318</f>
        <v>633.07283019270744</v>
      </c>
      <c r="G1642" s="47">
        <f t="shared" ref="G1642:G1648" si="467">SUM(H1642:K1642)</f>
        <v>2228</v>
      </c>
      <c r="H1642" s="47">
        <f>'[1]разовые без стом'!G$318</f>
        <v>482</v>
      </c>
      <c r="I1642" s="47">
        <f>'[1]разовые без стом'!K$318</f>
        <v>567</v>
      </c>
      <c r="J1642" s="47">
        <f>'[1]разовые без стом'!O$318</f>
        <v>571</v>
      </c>
      <c r="K1642" s="47">
        <f>'[1]разовые без стом'!V$318</f>
        <v>608</v>
      </c>
      <c r="L1642" s="46">
        <f t="shared" ref="L1642:L1648" si="468">SUM(M1642:P1642)</f>
        <v>633.07283019270744</v>
      </c>
      <c r="M1642" s="46">
        <f>'[1]разовые без стом'!BP$318</f>
        <v>136.95740760901481</v>
      </c>
      <c r="N1642" s="46">
        <f>'[1]разовые без стом'!CL$318</f>
        <v>161.10964754006517</v>
      </c>
      <c r="O1642" s="46">
        <f>'[1]разовые без стом'!DH$318</f>
        <v>162.24622353682045</v>
      </c>
      <c r="P1642" s="46">
        <f>'[1]разовые без стом'!EQ$318</f>
        <v>172.75955150680704</v>
      </c>
      <c r="Q1642" s="86">
        <f t="shared" si="458"/>
        <v>0</v>
      </c>
      <c r="R1642" s="86">
        <f t="shared" si="459"/>
        <v>0</v>
      </c>
    </row>
    <row r="1643" spans="2:18" s="21" customFormat="1" ht="15" customHeight="1" x14ac:dyDescent="0.25">
      <c r="B1643" s="61"/>
      <c r="C1643" s="67" t="s">
        <v>41</v>
      </c>
      <c r="D1643" s="23" t="s">
        <v>33</v>
      </c>
      <c r="E1643" s="64">
        <f>'[1]разовые без стом'!W$319</f>
        <v>2233</v>
      </c>
      <c r="F1643" s="46">
        <f>'[1]разовые без стом'!EV$319</f>
        <v>746.59908186861321</v>
      </c>
      <c r="G1643" s="47">
        <f t="shared" si="467"/>
        <v>2233</v>
      </c>
      <c r="H1643" s="47">
        <f>'[1]разовые без стом'!G$319</f>
        <v>495</v>
      </c>
      <c r="I1643" s="47">
        <f>'[1]разовые без стом'!K$319</f>
        <v>582</v>
      </c>
      <c r="J1643" s="47">
        <f>'[1]разовые без стом'!O$319</f>
        <v>590</v>
      </c>
      <c r="K1643" s="47">
        <f>'[1]разовые без стом'!V$319</f>
        <v>566</v>
      </c>
      <c r="L1643" s="46">
        <f t="shared" si="468"/>
        <v>746.59908186861333</v>
      </c>
      <c r="M1643" s="46">
        <f>'[1]разовые без стом'!BP$319</f>
        <v>165.50225952752513</v>
      </c>
      <c r="N1643" s="46">
        <f>'[1]разовые без стом'!CL$319</f>
        <v>194.59053544448409</v>
      </c>
      <c r="O1643" s="46">
        <f>'[1]разовые без стом'!DH$319</f>
        <v>197.26531943684813</v>
      </c>
      <c r="P1643" s="46">
        <f>'[1]разовые без стом'!EQ$319</f>
        <v>189.24096745975601</v>
      </c>
      <c r="Q1643" s="86">
        <f t="shared" si="458"/>
        <v>0</v>
      </c>
      <c r="R1643" s="86">
        <f t="shared" si="459"/>
        <v>0</v>
      </c>
    </row>
    <row r="1644" spans="2:18" s="21" customFormat="1" ht="15" customHeight="1" x14ac:dyDescent="0.25">
      <c r="B1644" s="61"/>
      <c r="C1644" s="67" t="s">
        <v>18</v>
      </c>
      <c r="D1644" s="23" t="s">
        <v>33</v>
      </c>
      <c r="E1644" s="64">
        <f>'[1]разовые без стом'!W$320</f>
        <v>0</v>
      </c>
      <c r="F1644" s="46">
        <f>'[1]разовые без стом'!EV$320</f>
        <v>0</v>
      </c>
      <c r="G1644" s="47">
        <f t="shared" si="467"/>
        <v>0</v>
      </c>
      <c r="H1644" s="47">
        <f>'[1]разовые без стом'!G$320</f>
        <v>0</v>
      </c>
      <c r="I1644" s="47">
        <f>'[1]разовые без стом'!K$320</f>
        <v>0</v>
      </c>
      <c r="J1644" s="47">
        <f>'[1]разовые без стом'!O$320</f>
        <v>0</v>
      </c>
      <c r="K1644" s="47">
        <f>'[1]разовые без стом'!V$320</f>
        <v>0</v>
      </c>
      <c r="L1644" s="46">
        <f t="shared" si="468"/>
        <v>0</v>
      </c>
      <c r="M1644" s="46">
        <f>'[1]разовые без стом'!BP$320</f>
        <v>0</v>
      </c>
      <c r="N1644" s="46">
        <f>'[1]разовые без стом'!CL$320</f>
        <v>0</v>
      </c>
      <c r="O1644" s="46">
        <f>'[1]разовые без стом'!DH$320</f>
        <v>0</v>
      </c>
      <c r="P1644" s="46">
        <f>'[1]разовые без стом'!EQ$320</f>
        <v>0</v>
      </c>
      <c r="Q1644" s="86">
        <f t="shared" si="458"/>
        <v>0</v>
      </c>
      <c r="R1644" s="86">
        <f t="shared" si="459"/>
        <v>0</v>
      </c>
    </row>
    <row r="1645" spans="2:18" s="21" customFormat="1" ht="15" customHeight="1" x14ac:dyDescent="0.25">
      <c r="B1645" s="61"/>
      <c r="C1645" s="67" t="s">
        <v>24</v>
      </c>
      <c r="D1645" s="23" t="s">
        <v>33</v>
      </c>
      <c r="E1645" s="64">
        <f>'[1]разовые без стом'!W$321</f>
        <v>0</v>
      </c>
      <c r="F1645" s="46">
        <f>'[1]разовые без стом'!EV$321</f>
        <v>0</v>
      </c>
      <c r="G1645" s="47">
        <f t="shared" si="467"/>
        <v>0</v>
      </c>
      <c r="H1645" s="47">
        <f>'[1]разовые без стом'!G$321</f>
        <v>0</v>
      </c>
      <c r="I1645" s="47">
        <f>'[1]разовые без стом'!K$321</f>
        <v>0</v>
      </c>
      <c r="J1645" s="47">
        <f>'[1]разовые без стом'!O$321</f>
        <v>0</v>
      </c>
      <c r="K1645" s="47">
        <f>'[1]разовые без стом'!V$321</f>
        <v>0</v>
      </c>
      <c r="L1645" s="46">
        <f t="shared" si="468"/>
        <v>0</v>
      </c>
      <c r="M1645" s="46">
        <f>'[1]разовые без стом'!BP$321</f>
        <v>0</v>
      </c>
      <c r="N1645" s="46">
        <f>'[1]разовые без стом'!CL$321</f>
        <v>0</v>
      </c>
      <c r="O1645" s="46">
        <f>'[1]разовые без стом'!DH$321</f>
        <v>0</v>
      </c>
      <c r="P1645" s="46">
        <f>'[1]разовые без стом'!EQ$321</f>
        <v>0</v>
      </c>
      <c r="Q1645" s="86">
        <f t="shared" si="458"/>
        <v>0</v>
      </c>
      <c r="R1645" s="86">
        <f t="shared" si="459"/>
        <v>0</v>
      </c>
    </row>
    <row r="1646" spans="2:18" s="21" customFormat="1" ht="15" customHeight="1" x14ac:dyDescent="0.25">
      <c r="B1646" s="61"/>
      <c r="C1646" s="67" t="s">
        <v>28</v>
      </c>
      <c r="D1646" s="23" t="s">
        <v>33</v>
      </c>
      <c r="E1646" s="64">
        <f>'[1]разовые без стом'!W$322</f>
        <v>360</v>
      </c>
      <c r="F1646" s="46">
        <f>'[1]разовые без стом'!EV$322</f>
        <v>177.38783949359424</v>
      </c>
      <c r="G1646" s="47">
        <f t="shared" si="467"/>
        <v>360</v>
      </c>
      <c r="H1646" s="47">
        <f>'[1]разовые без стом'!G$322</f>
        <v>0</v>
      </c>
      <c r="I1646" s="47">
        <f>'[1]разовые без стом'!K$322</f>
        <v>0</v>
      </c>
      <c r="J1646" s="47">
        <f>'[1]разовые без стом'!O$322</f>
        <v>90</v>
      </c>
      <c r="K1646" s="47">
        <f>'[1]разовые без стом'!V$322</f>
        <v>270</v>
      </c>
      <c r="L1646" s="46">
        <f t="shared" si="468"/>
        <v>177.38783949359427</v>
      </c>
      <c r="M1646" s="46">
        <f>'[1]разовые без стом'!BP$322</f>
        <v>0</v>
      </c>
      <c r="N1646" s="46">
        <f>'[1]разовые без стом'!CL$322</f>
        <v>0</v>
      </c>
      <c r="O1646" s="46">
        <f>'[1]разовые без стом'!DH$322</f>
        <v>44.346959873398561</v>
      </c>
      <c r="P1646" s="46">
        <f>'[1]разовые без стом'!EQ$322</f>
        <v>133.04087962019571</v>
      </c>
      <c r="Q1646" s="86">
        <f t="shared" si="458"/>
        <v>0</v>
      </c>
      <c r="R1646" s="86">
        <f t="shared" si="459"/>
        <v>0</v>
      </c>
    </row>
    <row r="1647" spans="2:18" s="21" customFormat="1" ht="15" customHeight="1" x14ac:dyDescent="0.25">
      <c r="B1647" s="61"/>
      <c r="C1647" s="39"/>
      <c r="D1647" s="23" t="s">
        <v>33</v>
      </c>
      <c r="E1647" s="64"/>
      <c r="F1647" s="46"/>
      <c r="G1647" s="47">
        <f t="shared" si="467"/>
        <v>0</v>
      </c>
      <c r="H1647" s="47"/>
      <c r="I1647" s="47"/>
      <c r="J1647" s="47"/>
      <c r="K1647" s="47"/>
      <c r="L1647" s="46">
        <f t="shared" si="468"/>
        <v>0</v>
      </c>
      <c r="M1647" s="46"/>
      <c r="N1647" s="46"/>
      <c r="O1647" s="46"/>
      <c r="P1647" s="46"/>
      <c r="Q1647" s="86">
        <f t="shared" si="458"/>
        <v>0</v>
      </c>
      <c r="R1647" s="86">
        <f t="shared" si="459"/>
        <v>0</v>
      </c>
    </row>
    <row r="1648" spans="2:18" s="21" customFormat="1" ht="15" customHeight="1" x14ac:dyDescent="0.25">
      <c r="B1648" s="61"/>
      <c r="C1648" s="39"/>
      <c r="D1648" s="23" t="s">
        <v>33</v>
      </c>
      <c r="E1648" s="64"/>
      <c r="F1648" s="46"/>
      <c r="G1648" s="47">
        <f t="shared" si="467"/>
        <v>0</v>
      </c>
      <c r="H1648" s="47"/>
      <c r="I1648" s="47"/>
      <c r="J1648" s="47"/>
      <c r="K1648" s="47"/>
      <c r="L1648" s="46">
        <f t="shared" si="468"/>
        <v>0</v>
      </c>
      <c r="M1648" s="46"/>
      <c r="N1648" s="46"/>
      <c r="O1648" s="46"/>
      <c r="P1648" s="46"/>
      <c r="Q1648" s="86">
        <f t="shared" si="458"/>
        <v>0</v>
      </c>
      <c r="R1648" s="86">
        <f t="shared" si="459"/>
        <v>0</v>
      </c>
    </row>
    <row r="1649" spans="2:18" s="21" customFormat="1" ht="15" customHeight="1" x14ac:dyDescent="0.25">
      <c r="B1649" s="61"/>
      <c r="C1649" s="28" t="s">
        <v>128</v>
      </c>
      <c r="D1649" s="29" t="s">
        <v>33</v>
      </c>
      <c r="E1649" s="62">
        <f>SUM(E1650:E1656)</f>
        <v>14947</v>
      </c>
      <c r="F1649" s="62">
        <f t="shared" ref="F1649:P1649" si="469">SUM(F1650:F1656)</f>
        <v>10405.354672773257</v>
      </c>
      <c r="G1649" s="62">
        <f t="shared" si="469"/>
        <v>14947</v>
      </c>
      <c r="H1649" s="62">
        <f t="shared" si="469"/>
        <v>2775</v>
      </c>
      <c r="I1649" s="62">
        <f t="shared" si="469"/>
        <v>3719</v>
      </c>
      <c r="J1649" s="62">
        <f t="shared" si="469"/>
        <v>3638</v>
      </c>
      <c r="K1649" s="62">
        <f t="shared" si="469"/>
        <v>4815</v>
      </c>
      <c r="L1649" s="62">
        <f t="shared" si="469"/>
        <v>10405.354672773257</v>
      </c>
      <c r="M1649" s="62">
        <f t="shared" si="469"/>
        <v>1950.2623924828026</v>
      </c>
      <c r="N1649" s="62">
        <f t="shared" si="469"/>
        <v>2609.382475889151</v>
      </c>
      <c r="O1649" s="62">
        <f t="shared" si="469"/>
        <v>2527.3198244370233</v>
      </c>
      <c r="P1649" s="62">
        <f t="shared" si="469"/>
        <v>3318.38997996428</v>
      </c>
      <c r="Q1649" s="86">
        <f t="shared" si="458"/>
        <v>0</v>
      </c>
      <c r="R1649" s="86">
        <f t="shared" si="459"/>
        <v>0</v>
      </c>
    </row>
    <row r="1650" spans="2:18" s="21" customFormat="1" ht="15" customHeight="1" x14ac:dyDescent="0.25">
      <c r="B1650" s="61"/>
      <c r="C1650" s="98" t="s">
        <v>64</v>
      </c>
      <c r="D1650" s="23" t="s">
        <v>33</v>
      </c>
      <c r="E1650" s="64">
        <f>'[1]моб.бригады с коэф'!W$9</f>
        <v>2925</v>
      </c>
      <c r="F1650" s="46">
        <f>'[1]моб.бригады с коэф'!EK$9</f>
        <v>1995.142470904279</v>
      </c>
      <c r="G1650" s="101">
        <f>SUM(H1650:K1650)</f>
        <v>2925</v>
      </c>
      <c r="H1650" s="47">
        <f>'[1]моб.бригады с коэф'!G$9</f>
        <v>533</v>
      </c>
      <c r="I1650" s="47">
        <f>'[1]моб.бригады с коэф'!K$9</f>
        <v>685</v>
      </c>
      <c r="J1650" s="47">
        <f>'[1]моб.бригады с коэф'!O$9</f>
        <v>718</v>
      </c>
      <c r="K1650" s="47">
        <f>'[1]моб.бригады с коэф'!V$9</f>
        <v>989</v>
      </c>
      <c r="L1650" s="46">
        <f>SUM(M1650:P1650)</f>
        <v>1995.1424709042792</v>
      </c>
      <c r="M1650" s="46">
        <f>'[1]моб.бригады с коэф'!BI$9</f>
        <v>363.55929469811315</v>
      </c>
      <c r="N1650" s="46">
        <f>'[1]моб.бригады с коэф'!CC$9</f>
        <v>467.23849318613037</v>
      </c>
      <c r="O1650" s="46">
        <f>'[1]моб.бригады с коэф'!CW$9</f>
        <v>489.74779285787099</v>
      </c>
      <c r="P1650" s="46">
        <f>'[1]моб.бригады с коэф'!EF$9</f>
        <v>674.59689016216475</v>
      </c>
      <c r="Q1650" s="86">
        <f t="shared" si="458"/>
        <v>0</v>
      </c>
      <c r="R1650" s="86">
        <f t="shared" si="459"/>
        <v>0</v>
      </c>
    </row>
    <row r="1651" spans="2:18" s="21" customFormat="1" ht="15" customHeight="1" x14ac:dyDescent="0.25">
      <c r="B1651" s="61"/>
      <c r="C1651" s="98" t="s">
        <v>23</v>
      </c>
      <c r="D1651" s="23" t="s">
        <v>33</v>
      </c>
      <c r="E1651" s="64">
        <f>'[1]моб.бригады с коэф'!W$10</f>
        <v>2870</v>
      </c>
      <c r="F1651" s="46">
        <f>'[1]моб.бригады с коэф'!EK$10</f>
        <v>2039.6302367852759</v>
      </c>
      <c r="G1651" s="101">
        <f t="shared" ref="G1651:G1656" si="470">SUM(H1651:K1651)</f>
        <v>2870</v>
      </c>
      <c r="H1651" s="47">
        <f>'[1]моб.бригады с коэф'!G$10</f>
        <v>517</v>
      </c>
      <c r="I1651" s="47">
        <f>'[1]моб.бригады с коэф'!K$10</f>
        <v>683</v>
      </c>
      <c r="J1651" s="47">
        <f>'[1]моб.бригады с коэф'!O$10</f>
        <v>709</v>
      </c>
      <c r="K1651" s="47">
        <f>'[1]моб.бригады с коэф'!V$10</f>
        <v>961</v>
      </c>
      <c r="L1651" s="46">
        <f t="shared" ref="L1651:L1656" si="471">SUM(M1651:P1651)</f>
        <v>2039.6302367852761</v>
      </c>
      <c r="M1651" s="46">
        <f>'[1]моб.бригады с коэф'!BI$10</f>
        <v>367.41771164389809</v>
      </c>
      <c r="N1651" s="46">
        <f>'[1]моб.бригады с коэф'!CC$10</f>
        <v>485.38935600151342</v>
      </c>
      <c r="O1651" s="46">
        <f>'[1]моб.бригады с коэф'!CW$10</f>
        <v>503.86684246716408</v>
      </c>
      <c r="P1651" s="46">
        <f>'[1]моб.бригады с коэф'!EF$10</f>
        <v>682.95632667270047</v>
      </c>
      <c r="Q1651" s="86">
        <f t="shared" si="458"/>
        <v>0</v>
      </c>
      <c r="R1651" s="86">
        <f t="shared" si="459"/>
        <v>0</v>
      </c>
    </row>
    <row r="1652" spans="2:18" s="21" customFormat="1" ht="15" customHeight="1" x14ac:dyDescent="0.25">
      <c r="B1652" s="61"/>
      <c r="C1652" s="99" t="s">
        <v>25</v>
      </c>
      <c r="D1652" s="23" t="s">
        <v>33</v>
      </c>
      <c r="E1652" s="64">
        <f>'[1]моб.бригады с коэф'!W$11</f>
        <v>2801</v>
      </c>
      <c r="F1652" s="46">
        <f>'[1]моб.бригады с коэф'!EK$11</f>
        <v>1393.1018312445813</v>
      </c>
      <c r="G1652" s="101">
        <f t="shared" si="470"/>
        <v>2801</v>
      </c>
      <c r="H1652" s="47">
        <f>'[1]моб.бригады с коэф'!G$11</f>
        <v>479</v>
      </c>
      <c r="I1652" s="47">
        <f>'[1]моб.бригады с коэф'!K$11</f>
        <v>675</v>
      </c>
      <c r="J1652" s="47">
        <f>'[1]моб.бригады с коэф'!O$11</f>
        <v>715</v>
      </c>
      <c r="K1652" s="47">
        <f>'[1]моб.бригады с коэф'!V$11</f>
        <v>932</v>
      </c>
      <c r="L1652" s="46">
        <f t="shared" si="471"/>
        <v>1393.1018312445813</v>
      </c>
      <c r="M1652" s="46">
        <f>'[1]моб.бригады с коэф'!BI$11</f>
        <v>238.23483654628865</v>
      </c>
      <c r="N1652" s="46">
        <f>'[1]моб.бригады с коэф'!CC$11</f>
        <v>335.71714962159672</v>
      </c>
      <c r="O1652" s="46">
        <f>'[1]моб.бригады с коэф'!CW$11</f>
        <v>355.61149922880247</v>
      </c>
      <c r="P1652" s="46">
        <f>'[1]моб.бригады с коэф'!EF$11</f>
        <v>463.53834584789354</v>
      </c>
      <c r="Q1652" s="86">
        <f t="shared" si="458"/>
        <v>0</v>
      </c>
      <c r="R1652" s="86">
        <f t="shared" si="459"/>
        <v>0</v>
      </c>
    </row>
    <row r="1653" spans="2:18" s="21" customFormat="1" ht="15" customHeight="1" x14ac:dyDescent="0.25">
      <c r="B1653" s="61"/>
      <c r="C1653" s="98" t="s">
        <v>24</v>
      </c>
      <c r="D1653" s="23" t="s">
        <v>33</v>
      </c>
      <c r="E1653" s="64">
        <f>'[1]моб.бригады с коэф'!W$12</f>
        <v>2362</v>
      </c>
      <c r="F1653" s="46">
        <f>'[1]моб.бригады с коэф'!EK$12</f>
        <v>1007.0328166899287</v>
      </c>
      <c r="G1653" s="101">
        <f t="shared" si="470"/>
        <v>2362</v>
      </c>
      <c r="H1653" s="47">
        <f>'[1]моб.бригады с коэф'!G$12</f>
        <v>310</v>
      </c>
      <c r="I1653" s="47">
        <f>'[1]моб.бригады с коэф'!K$12</f>
        <v>416</v>
      </c>
      <c r="J1653" s="47">
        <f>'[1]моб.бригады с коэф'!O$12</f>
        <v>590</v>
      </c>
      <c r="K1653" s="47">
        <f>'[1]моб.бригады с коэф'!V$12</f>
        <v>1046</v>
      </c>
      <c r="L1653" s="46">
        <f t="shared" si="471"/>
        <v>1007.0328166899287</v>
      </c>
      <c r="M1653" s="46">
        <f>'[1]моб.бригады с коэф'!BI$12</f>
        <v>132.16772784668836</v>
      </c>
      <c r="N1653" s="46">
        <f>'[1]моб.бригады с коэф'!CC$12</f>
        <v>177.36056382007212</v>
      </c>
      <c r="O1653" s="46">
        <f>'[1]моб.бригады с коэф'!CW$12</f>
        <v>251.54503041789076</v>
      </c>
      <c r="P1653" s="46">
        <f>'[1]моб.бригады с коэф'!EF$12</f>
        <v>445.95949460527754</v>
      </c>
      <c r="Q1653" s="86">
        <f t="shared" si="458"/>
        <v>0</v>
      </c>
      <c r="R1653" s="86">
        <f t="shared" si="459"/>
        <v>0</v>
      </c>
    </row>
    <row r="1654" spans="2:18" s="21" customFormat="1" ht="15" customHeight="1" x14ac:dyDescent="0.25">
      <c r="B1654" s="61"/>
      <c r="C1654" s="98" t="s">
        <v>28</v>
      </c>
      <c r="D1654" s="23" t="s">
        <v>33</v>
      </c>
      <c r="E1654" s="64">
        <f>'[1]моб.бригады с коэф'!W$13</f>
        <v>2496</v>
      </c>
      <c r="F1654" s="46">
        <f>'[1]моб.бригады с коэф'!EK$13</f>
        <v>3076.0754291448384</v>
      </c>
      <c r="G1654" s="101">
        <f t="shared" si="470"/>
        <v>2496</v>
      </c>
      <c r="H1654" s="47">
        <f>'[1]моб.бригады с коэф'!G$13</f>
        <v>455</v>
      </c>
      <c r="I1654" s="47">
        <f>'[1]моб.бригады с коэф'!K$13</f>
        <v>614</v>
      </c>
      <c r="J1654" s="47">
        <f>'[1]моб.бригады с коэф'!O$13</f>
        <v>606</v>
      </c>
      <c r="K1654" s="47">
        <f>'[1]моб.бригады с коэф'!V$13</f>
        <v>821</v>
      </c>
      <c r="L1654" s="46">
        <f t="shared" si="471"/>
        <v>3076.0754291448384</v>
      </c>
      <c r="M1654" s="46">
        <f>'[1]моб.бригады с коэф'!BI$13</f>
        <v>560.74291677119436</v>
      </c>
      <c r="N1654" s="46">
        <f>'[1]моб.бригады с коэф'!CC$13</f>
        <v>756.69483713739214</v>
      </c>
      <c r="O1654" s="46">
        <f>'[1]моб.бригады с коэф'!CW$13</f>
        <v>746.8356210183382</v>
      </c>
      <c r="P1654" s="46">
        <f>'[1]моб.бригады с коэф'!EF$13</f>
        <v>1011.8020542179136</v>
      </c>
      <c r="Q1654" s="86">
        <f t="shared" si="458"/>
        <v>0</v>
      </c>
      <c r="R1654" s="86">
        <f t="shared" si="459"/>
        <v>0</v>
      </c>
    </row>
    <row r="1655" spans="2:18" s="21" customFormat="1" ht="15" customHeight="1" x14ac:dyDescent="0.25">
      <c r="B1655" s="61"/>
      <c r="C1655" s="98" t="s">
        <v>16</v>
      </c>
      <c r="D1655" s="23" t="s">
        <v>33</v>
      </c>
      <c r="E1655" s="64">
        <f>'[1]моб.бригады с коэф'!W$14</f>
        <v>1493</v>
      </c>
      <c r="F1655" s="46">
        <f>'[1]моб.бригады с коэф'!EK$14</f>
        <v>894.3718880043524</v>
      </c>
      <c r="G1655" s="101">
        <f t="shared" si="470"/>
        <v>1493</v>
      </c>
      <c r="H1655" s="47">
        <f>'[1]моб.бригады с коэф'!G$14</f>
        <v>481</v>
      </c>
      <c r="I1655" s="47">
        <f>'[1]моб.бригады с коэф'!K$14</f>
        <v>646</v>
      </c>
      <c r="J1655" s="47">
        <f>'[1]моб.бригады с коэф'!O$14</f>
        <v>300</v>
      </c>
      <c r="K1655" s="47">
        <f>'[1]моб.бригады с коэф'!V$14</f>
        <v>66</v>
      </c>
      <c r="L1655" s="46">
        <f t="shared" si="471"/>
        <v>894.37188800435251</v>
      </c>
      <c r="M1655" s="46">
        <f>'[1]моб.бригады с коэф'!BI$14</f>
        <v>288.13990497661996</v>
      </c>
      <c r="N1655" s="46">
        <f>'[1]моб.бригады с коэф'!CC$14</f>
        <v>386.98207612244585</v>
      </c>
      <c r="O1655" s="46">
        <f>'[1]моб.бригады с коэф'!CW$14</f>
        <v>179.71303844695632</v>
      </c>
      <c r="P1655" s="46">
        <f>'[1]моб.бригады с коэф'!EF$14</f>
        <v>39.536868458330389</v>
      </c>
      <c r="Q1655" s="86">
        <f t="shared" si="458"/>
        <v>0</v>
      </c>
      <c r="R1655" s="86">
        <f t="shared" si="459"/>
        <v>0</v>
      </c>
    </row>
    <row r="1656" spans="2:18" s="21" customFormat="1" ht="15" customHeight="1" x14ac:dyDescent="0.25">
      <c r="B1656" s="61"/>
      <c r="C1656" s="99"/>
      <c r="D1656" s="23" t="s">
        <v>33</v>
      </c>
      <c r="E1656" s="64"/>
      <c r="F1656" s="46"/>
      <c r="G1656" s="101">
        <f t="shared" si="470"/>
        <v>0</v>
      </c>
      <c r="H1656" s="47"/>
      <c r="I1656" s="47"/>
      <c r="J1656" s="47"/>
      <c r="K1656" s="47"/>
      <c r="L1656" s="46">
        <f t="shared" si="471"/>
        <v>0</v>
      </c>
      <c r="M1656" s="46"/>
      <c r="N1656" s="46"/>
      <c r="O1656" s="46"/>
      <c r="P1656" s="46"/>
      <c r="Q1656" s="86">
        <f t="shared" si="458"/>
        <v>0</v>
      </c>
      <c r="R1656" s="86">
        <f t="shared" si="459"/>
        <v>0</v>
      </c>
    </row>
    <row r="1657" spans="2:18" s="21" customFormat="1" ht="15" customHeight="1" x14ac:dyDescent="0.25">
      <c r="B1657" s="61"/>
      <c r="C1657" s="28" t="s">
        <v>133</v>
      </c>
      <c r="D1657" s="29" t="s">
        <v>31</v>
      </c>
      <c r="E1657" s="62">
        <f>E1658+E1659+E1660</f>
        <v>5752</v>
      </c>
      <c r="F1657" s="62">
        <f t="shared" ref="F1657:P1657" si="472">F1658+F1659+F1660</f>
        <v>13260.421784711627</v>
      </c>
      <c r="G1657" s="62">
        <f t="shared" si="472"/>
        <v>5752</v>
      </c>
      <c r="H1657" s="62">
        <f t="shared" si="472"/>
        <v>1336</v>
      </c>
      <c r="I1657" s="62">
        <f t="shared" si="472"/>
        <v>1465</v>
      </c>
      <c r="J1657" s="62">
        <f t="shared" si="472"/>
        <v>1454</v>
      </c>
      <c r="K1657" s="62">
        <f t="shared" si="472"/>
        <v>1497</v>
      </c>
      <c r="L1657" s="62">
        <f t="shared" si="472"/>
        <v>13260.421784711627</v>
      </c>
      <c r="M1657" s="62">
        <f t="shared" si="472"/>
        <v>3178.0857093712198</v>
      </c>
      <c r="N1657" s="62">
        <f t="shared" si="472"/>
        <v>3357.4996778861796</v>
      </c>
      <c r="O1657" s="62">
        <f t="shared" si="472"/>
        <v>3326.1173932614693</v>
      </c>
      <c r="P1657" s="62">
        <f t="shared" si="472"/>
        <v>3398.719004192757</v>
      </c>
      <c r="Q1657" s="86">
        <f t="shared" si="458"/>
        <v>0</v>
      </c>
      <c r="R1657" s="86">
        <f t="shared" si="459"/>
        <v>0</v>
      </c>
    </row>
    <row r="1658" spans="2:18" s="21" customFormat="1" ht="15" customHeight="1" x14ac:dyDescent="0.25">
      <c r="B1658" s="61"/>
      <c r="C1658" s="22" t="s">
        <v>138</v>
      </c>
      <c r="D1658" s="23" t="s">
        <v>31</v>
      </c>
      <c r="E1658" s="64">
        <f>'[1]центры здоровья'!W$10</f>
        <v>3822</v>
      </c>
      <c r="F1658" s="46">
        <f>'[1]центры здоровья'!EJ$10</f>
        <v>10992.158875357749</v>
      </c>
      <c r="G1658" s="101">
        <f>SUM(H1658:K1658)</f>
        <v>3822</v>
      </c>
      <c r="H1658" s="101">
        <f>'[1]центры здоровья'!G$10</f>
        <v>928</v>
      </c>
      <c r="I1658" s="101">
        <f>'[1]центры здоровья'!K$10</f>
        <v>974</v>
      </c>
      <c r="J1658" s="101">
        <f>'[1]центры здоровья'!O$10</f>
        <v>968</v>
      </c>
      <c r="K1658" s="47">
        <f>'[1]центры здоровья'!V$10</f>
        <v>952</v>
      </c>
      <c r="L1658" s="46">
        <f>SUM(M1658:P1658)</f>
        <v>10992.158875357749</v>
      </c>
      <c r="M1658" s="46">
        <f>'[1]центры здоровья'!BH$10</f>
        <v>2668.9490937551</v>
      </c>
      <c r="N1658" s="46">
        <f>'[1]центры здоровья'!CB$10</f>
        <v>2801.2461393507187</v>
      </c>
      <c r="O1658" s="46">
        <f>'[1]центры здоровья'!CV$10</f>
        <v>2783.9900029686814</v>
      </c>
      <c r="P1658" s="46">
        <f>'[1]центры здоровья'!EE$10</f>
        <v>2737.9736392832488</v>
      </c>
      <c r="Q1658" s="86">
        <f t="shared" si="458"/>
        <v>0</v>
      </c>
      <c r="R1658" s="86">
        <f t="shared" si="459"/>
        <v>0</v>
      </c>
    </row>
    <row r="1659" spans="2:18" s="21" customFormat="1" ht="15" customHeight="1" x14ac:dyDescent="0.25">
      <c r="B1659" s="61"/>
      <c r="C1659" s="22" t="s">
        <v>139</v>
      </c>
      <c r="D1659" s="23" t="s">
        <v>31</v>
      </c>
      <c r="E1659" s="64">
        <f>'[1]центры здоровья'!W$11</f>
        <v>614</v>
      </c>
      <c r="F1659" s="46">
        <f>'[1]центры здоровья'!EJ$11</f>
        <v>1132.3372729115104</v>
      </c>
      <c r="G1659" s="101">
        <f>SUM(H1659:K1659)</f>
        <v>614</v>
      </c>
      <c r="H1659" s="101">
        <f>'[1]центры здоровья'!G$11</f>
        <v>160</v>
      </c>
      <c r="I1659" s="101">
        <f>'[1]центры здоровья'!K$11</f>
        <v>135</v>
      </c>
      <c r="J1659" s="101">
        <f>'[1]центры здоровья'!O$11</f>
        <v>125</v>
      </c>
      <c r="K1659" s="47">
        <f>'[1]центры здоровья'!V$11</f>
        <v>194</v>
      </c>
      <c r="L1659" s="46">
        <f>SUM(M1659:P1659)</f>
        <v>1132.3372729115104</v>
      </c>
      <c r="M1659" s="46">
        <f>'[1]центры здоровья'!BH$11</f>
        <v>295.07160206163132</v>
      </c>
      <c r="N1659" s="46">
        <f>'[1]центры здоровья'!CB$11</f>
        <v>248.96666423950143</v>
      </c>
      <c r="O1659" s="46">
        <f>'[1]центры здоровья'!CV$11</f>
        <v>230.52468911064946</v>
      </c>
      <c r="P1659" s="46">
        <f>'[1]центры здоровья'!EE$11</f>
        <v>357.774317499728</v>
      </c>
      <c r="Q1659" s="86">
        <f t="shared" si="458"/>
        <v>0</v>
      </c>
      <c r="R1659" s="86">
        <f t="shared" si="459"/>
        <v>0</v>
      </c>
    </row>
    <row r="1660" spans="2:18" s="21" customFormat="1" ht="15" customHeight="1" x14ac:dyDescent="0.25">
      <c r="B1660" s="61"/>
      <c r="C1660" s="22" t="s">
        <v>140</v>
      </c>
      <c r="D1660" s="23" t="s">
        <v>31</v>
      </c>
      <c r="E1660" s="64">
        <f>'[1]центры здоровья'!W$12</f>
        <v>1316</v>
      </c>
      <c r="F1660" s="46">
        <f>'[1]центры здоровья'!EJ$12</f>
        <v>1135.9256364423663</v>
      </c>
      <c r="G1660" s="101">
        <f>SUM(H1660:K1660)</f>
        <v>1316</v>
      </c>
      <c r="H1660" s="101">
        <f>'[1]центры здоровья'!G$12</f>
        <v>248</v>
      </c>
      <c r="I1660" s="101">
        <f>'[1]центры здоровья'!K$12</f>
        <v>356</v>
      </c>
      <c r="J1660" s="101">
        <f>'[1]центры здоровья'!O$12</f>
        <v>361</v>
      </c>
      <c r="K1660" s="47">
        <f>'[1]центры здоровья'!V$12</f>
        <v>351</v>
      </c>
      <c r="L1660" s="46">
        <f>SUM(M1660:P1660)</f>
        <v>1135.9256364423663</v>
      </c>
      <c r="M1660" s="46">
        <f>'[1]центры здоровья'!BH$12</f>
        <v>214.06501355448847</v>
      </c>
      <c r="N1660" s="46">
        <f>'[1]центры здоровья'!CB$12</f>
        <v>307.28687429595925</v>
      </c>
      <c r="O1660" s="46">
        <f>'[1]центры здоровья'!CV$12</f>
        <v>311.6027011821385</v>
      </c>
      <c r="P1660" s="46">
        <f>'[1]центры здоровья'!EE$12</f>
        <v>302.97104740978006</v>
      </c>
      <c r="Q1660" s="86">
        <f t="shared" si="458"/>
        <v>0</v>
      </c>
      <c r="R1660" s="86">
        <f t="shared" si="459"/>
        <v>0</v>
      </c>
    </row>
    <row r="1661" spans="2:18" s="21" customFormat="1" ht="15" customHeight="1" x14ac:dyDescent="0.25">
      <c r="B1661" s="61"/>
      <c r="C1661" s="59" t="s">
        <v>7</v>
      </c>
      <c r="D1661" s="59"/>
      <c r="E1661" s="60">
        <f>E1633+E1639+E1640+E1649+E1657</f>
        <v>31849</v>
      </c>
      <c r="F1661" s="60">
        <f t="shared" ref="F1661:P1661" si="473">F1633+F1639+F1640+F1649+F1657</f>
        <v>38689.373737097936</v>
      </c>
      <c r="G1661" s="60">
        <f t="shared" si="473"/>
        <v>31849</v>
      </c>
      <c r="H1661" s="60">
        <f t="shared" si="473"/>
        <v>6258</v>
      </c>
      <c r="I1661" s="60">
        <f t="shared" si="473"/>
        <v>7961</v>
      </c>
      <c r="J1661" s="60">
        <f t="shared" si="473"/>
        <v>8050</v>
      </c>
      <c r="K1661" s="60">
        <f t="shared" si="473"/>
        <v>9580</v>
      </c>
      <c r="L1661" s="60">
        <f t="shared" si="473"/>
        <v>38689.373737097936</v>
      </c>
      <c r="M1661" s="60">
        <f t="shared" si="473"/>
        <v>7906.6745921249803</v>
      </c>
      <c r="N1661" s="60">
        <f t="shared" si="473"/>
        <v>9726.4134061030891</v>
      </c>
      <c r="O1661" s="60">
        <f t="shared" si="473"/>
        <v>9896.0293332554975</v>
      </c>
      <c r="P1661" s="60">
        <f t="shared" si="473"/>
        <v>11160.256405614364</v>
      </c>
      <c r="Q1661" s="86">
        <f t="shared" si="458"/>
        <v>0</v>
      </c>
      <c r="R1661" s="86">
        <f t="shared" si="459"/>
        <v>0</v>
      </c>
    </row>
    <row r="1662" spans="2:18" s="21" customFormat="1" ht="15" customHeight="1" x14ac:dyDescent="0.25">
      <c r="B1662" s="61" t="s">
        <v>141</v>
      </c>
      <c r="C1662" s="28" t="s">
        <v>29</v>
      </c>
      <c r="D1662" s="29" t="s">
        <v>14</v>
      </c>
      <c r="E1662" s="62">
        <f>'[1]стом обр.'!W$52</f>
        <v>34677</v>
      </c>
      <c r="F1662" s="33">
        <f>'[1]стом обр.'!FL$52</f>
        <v>67603.118876927998</v>
      </c>
      <c r="G1662" s="71">
        <f>H1662+I1662+J1662+K1662</f>
        <v>34677</v>
      </c>
      <c r="H1662" s="48">
        <f>'[1]стом обр.'!G$52</f>
        <v>7826</v>
      </c>
      <c r="I1662" s="48">
        <f>'[1]стом обр.'!K$52</f>
        <v>8047</v>
      </c>
      <c r="J1662" s="48">
        <f>'[1]стом обр.'!O$52</f>
        <v>8271</v>
      </c>
      <c r="K1662" s="48">
        <f>'[1]стом обр.'!V$52</f>
        <v>10533</v>
      </c>
      <c r="L1662" s="33">
        <f>M1662+N1662+O1662+P1662</f>
        <v>67603.118876927998</v>
      </c>
      <c r="M1662" s="33">
        <f>'[1]стом обр.'!CJ$52</f>
        <v>15256.856369664001</v>
      </c>
      <c r="N1662" s="33">
        <f>'[1]стом обр.'!DD$52</f>
        <v>15687.697828607999</v>
      </c>
      <c r="O1662" s="33">
        <f>'[1]стом обр.'!DX$52</f>
        <v>16124.387814143998</v>
      </c>
      <c r="P1662" s="33">
        <f>'[1]стом обр.'!FG$52</f>
        <v>20534.176864511996</v>
      </c>
      <c r="Q1662" s="86">
        <f t="shared" si="458"/>
        <v>0</v>
      </c>
      <c r="R1662" s="86">
        <f t="shared" si="459"/>
        <v>0</v>
      </c>
    </row>
    <row r="1663" spans="2:18" s="21" customFormat="1" ht="15" customHeight="1" x14ac:dyDescent="0.25">
      <c r="B1663" s="61"/>
      <c r="C1663" s="28" t="s">
        <v>43</v>
      </c>
      <c r="D1663" s="29" t="s">
        <v>33</v>
      </c>
      <c r="E1663" s="62">
        <f>E1664+E1665</f>
        <v>68152</v>
      </c>
      <c r="F1663" s="62">
        <f t="shared" ref="F1663:P1663" si="474">F1664+F1665</f>
        <v>49562.859630780455</v>
      </c>
      <c r="G1663" s="62">
        <f t="shared" si="474"/>
        <v>68152</v>
      </c>
      <c r="H1663" s="62">
        <f t="shared" si="474"/>
        <v>12971</v>
      </c>
      <c r="I1663" s="62">
        <f t="shared" si="474"/>
        <v>16014</v>
      </c>
      <c r="J1663" s="62">
        <f t="shared" si="474"/>
        <v>15889</v>
      </c>
      <c r="K1663" s="62">
        <f t="shared" si="474"/>
        <v>23278</v>
      </c>
      <c r="L1663" s="62">
        <f t="shared" si="474"/>
        <v>49562.859630780455</v>
      </c>
      <c r="M1663" s="62">
        <f t="shared" si="474"/>
        <v>9423.8215560102417</v>
      </c>
      <c r="N1663" s="62">
        <f t="shared" si="474"/>
        <v>11636.021137533153</v>
      </c>
      <c r="O1663" s="62">
        <f t="shared" si="474"/>
        <v>11551.756261838409</v>
      </c>
      <c r="P1663" s="62">
        <f t="shared" si="474"/>
        <v>16951.260675398651</v>
      </c>
      <c r="Q1663" s="20">
        <f t="shared" si="458"/>
        <v>0</v>
      </c>
      <c r="R1663" s="20">
        <f t="shared" si="459"/>
        <v>0</v>
      </c>
    </row>
    <row r="1664" spans="2:18" s="21" customFormat="1" ht="15" customHeight="1" x14ac:dyDescent="0.25">
      <c r="B1664" s="61"/>
      <c r="C1664" s="37" t="s">
        <v>44</v>
      </c>
      <c r="D1664" s="23" t="s">
        <v>33</v>
      </c>
      <c r="E1664" s="64">
        <f>'[1]проф.пос. по стом. '!W$71</f>
        <v>43885</v>
      </c>
      <c r="F1664" s="46">
        <f>'[1]проф.пос. по стом. '!FB$71</f>
        <v>32465.403623386323</v>
      </c>
      <c r="G1664" s="47">
        <f>SUM(H1664:K1664)</f>
        <v>43885</v>
      </c>
      <c r="H1664" s="47">
        <f>'[1]проф.пос. по стом. '!G$71</f>
        <v>8091</v>
      </c>
      <c r="I1664" s="47">
        <f>'[1]проф.пос. по стом. '!K$71</f>
        <v>10028</v>
      </c>
      <c r="J1664" s="47">
        <f>'[1]проф.пос. по стом. '!O$71</f>
        <v>10136</v>
      </c>
      <c r="K1664" s="47">
        <f>'[1]проф.пос. по стом. '!V$71</f>
        <v>15630</v>
      </c>
      <c r="L1664" s="46">
        <f>SUM(M1664:P1664)</f>
        <v>32465.403623386326</v>
      </c>
      <c r="M1664" s="46">
        <f>'[1]проф.пос. по стом. '!BZ$71</f>
        <v>5985.5891698033211</v>
      </c>
      <c r="N1664" s="46">
        <f>'[1]проф.пос. по стом. '!CT$71</f>
        <v>7418.5500178949078</v>
      </c>
      <c r="O1664" s="46">
        <f>'[1]проф.пос. по стом. '!DN$71</f>
        <v>7498.4466475252093</v>
      </c>
      <c r="P1664" s="46">
        <f>'[1]проф.пос. по стом. '!EW$71</f>
        <v>11562.817788162887</v>
      </c>
      <c r="Q1664" s="20">
        <f t="shared" si="458"/>
        <v>0</v>
      </c>
      <c r="R1664" s="20">
        <f t="shared" si="459"/>
        <v>0</v>
      </c>
    </row>
    <row r="1665" spans="2:18" s="21" customFormat="1" ht="15" customHeight="1" x14ac:dyDescent="0.25">
      <c r="B1665" s="61"/>
      <c r="C1665" s="37" t="s">
        <v>45</v>
      </c>
      <c r="D1665" s="23" t="s">
        <v>33</v>
      </c>
      <c r="E1665" s="64">
        <f>'[1]проф.пос. по стом. '!W$72</f>
        <v>24267</v>
      </c>
      <c r="F1665" s="46">
        <f>'[1]проф.пос. по стом. '!FB$72</f>
        <v>17097.456007394128</v>
      </c>
      <c r="G1665" s="47">
        <f>SUM(H1665:K1665)</f>
        <v>24267</v>
      </c>
      <c r="H1665" s="47">
        <f>'[1]проф.пос. по стом. '!G$72</f>
        <v>4880</v>
      </c>
      <c r="I1665" s="47">
        <f>'[1]проф.пос. по стом. '!K$72</f>
        <v>5986</v>
      </c>
      <c r="J1665" s="47">
        <f>'[1]проф.пос. по стом. '!O$72</f>
        <v>5753</v>
      </c>
      <c r="K1665" s="47">
        <f>'[1]проф.пос. по стом. '!V$72</f>
        <v>7648</v>
      </c>
      <c r="L1665" s="46">
        <f>SUM(M1665:P1665)</f>
        <v>17097.456007394132</v>
      </c>
      <c r="M1665" s="46">
        <f>'[1]проф.пос. по стом. '!BZ$72</f>
        <v>3438.2323862069211</v>
      </c>
      <c r="N1665" s="46">
        <f>'[1]проф.пос. по стом. '!CT$72</f>
        <v>4217.4711196382441</v>
      </c>
      <c r="O1665" s="46">
        <f>'[1]проф.пос. по стом. '!DN$72</f>
        <v>4053.3096143132002</v>
      </c>
      <c r="P1665" s="46">
        <f>'[1]проф.пос. по стом. '!EW$72</f>
        <v>5388.4428872357648</v>
      </c>
      <c r="Q1665" s="20">
        <f t="shared" si="458"/>
        <v>0</v>
      </c>
      <c r="R1665" s="20">
        <f t="shared" si="459"/>
        <v>0</v>
      </c>
    </row>
    <row r="1666" spans="2:18" s="21" customFormat="1" ht="15" customHeight="1" x14ac:dyDescent="0.25">
      <c r="B1666" s="61"/>
      <c r="C1666" s="59" t="s">
        <v>7</v>
      </c>
      <c r="D1666" s="59"/>
      <c r="E1666" s="60">
        <f>E1662+E1663</f>
        <v>102829</v>
      </c>
      <c r="F1666" s="60">
        <f t="shared" ref="F1666:P1666" si="475">F1662+F1663</f>
        <v>117165.97850770845</v>
      </c>
      <c r="G1666" s="60">
        <f t="shared" si="475"/>
        <v>102829</v>
      </c>
      <c r="H1666" s="60">
        <f t="shared" si="475"/>
        <v>20797</v>
      </c>
      <c r="I1666" s="60">
        <f t="shared" si="475"/>
        <v>24061</v>
      </c>
      <c r="J1666" s="60">
        <f t="shared" si="475"/>
        <v>24160</v>
      </c>
      <c r="K1666" s="60">
        <f t="shared" si="475"/>
        <v>33811</v>
      </c>
      <c r="L1666" s="60">
        <f t="shared" si="475"/>
        <v>117165.97850770845</v>
      </c>
      <c r="M1666" s="60">
        <f t="shared" si="475"/>
        <v>24680.677925674245</v>
      </c>
      <c r="N1666" s="60">
        <f t="shared" si="475"/>
        <v>27323.718966141154</v>
      </c>
      <c r="O1666" s="60">
        <f t="shared" si="475"/>
        <v>27676.144075982407</v>
      </c>
      <c r="P1666" s="60">
        <f t="shared" si="475"/>
        <v>37485.43753991065</v>
      </c>
      <c r="Q1666" s="20">
        <f t="shared" si="458"/>
        <v>0</v>
      </c>
      <c r="R1666" s="20">
        <f t="shared" si="459"/>
        <v>0</v>
      </c>
    </row>
    <row r="1667" spans="2:18" s="21" customFormat="1" ht="15" customHeight="1" x14ac:dyDescent="0.25">
      <c r="B1667" s="61" t="s">
        <v>142</v>
      </c>
      <c r="C1667" s="28" t="s">
        <v>13</v>
      </c>
      <c r="D1667" s="29" t="s">
        <v>14</v>
      </c>
      <c r="E1667" s="62">
        <f>E1668</f>
        <v>0</v>
      </c>
      <c r="F1667" s="62">
        <f t="shared" ref="F1667:P1667" si="476">F1668</f>
        <v>0</v>
      </c>
      <c r="G1667" s="62">
        <f t="shared" si="476"/>
        <v>0</v>
      </c>
      <c r="H1667" s="62">
        <f t="shared" si="476"/>
        <v>0</v>
      </c>
      <c r="I1667" s="62">
        <f t="shared" si="476"/>
        <v>0</v>
      </c>
      <c r="J1667" s="62">
        <f t="shared" si="476"/>
        <v>0</v>
      </c>
      <c r="K1667" s="62">
        <f t="shared" si="476"/>
        <v>0</v>
      </c>
      <c r="L1667" s="62">
        <f t="shared" si="476"/>
        <v>0</v>
      </c>
      <c r="M1667" s="62">
        <f t="shared" si="476"/>
        <v>0</v>
      </c>
      <c r="N1667" s="62">
        <f t="shared" si="476"/>
        <v>0</v>
      </c>
      <c r="O1667" s="62">
        <f t="shared" si="476"/>
        <v>0</v>
      </c>
      <c r="P1667" s="62">
        <f t="shared" si="476"/>
        <v>0</v>
      </c>
      <c r="Q1667" s="20">
        <f t="shared" si="458"/>
        <v>0</v>
      </c>
      <c r="R1667" s="20">
        <f t="shared" si="459"/>
        <v>0</v>
      </c>
    </row>
    <row r="1668" spans="2:18" s="21" customFormat="1" ht="15" customHeight="1" x14ac:dyDescent="0.25">
      <c r="B1668" s="61"/>
      <c r="C1668" s="22" t="s">
        <v>143</v>
      </c>
      <c r="D1668" s="23" t="s">
        <v>14</v>
      </c>
      <c r="E1668" s="64"/>
      <c r="F1668" s="46"/>
      <c r="G1668" s="47">
        <f>SUM(H1668:K1668)</f>
        <v>0</v>
      </c>
      <c r="H1668" s="47">
        <f>'[1]заб.без.стом.'!G$371</f>
        <v>0</v>
      </c>
      <c r="I1668" s="47">
        <f>'[1]заб.без.стом.'!K$371</f>
        <v>0</v>
      </c>
      <c r="J1668" s="47">
        <f>'[1]заб.без.стом.'!O$371</f>
        <v>0</v>
      </c>
      <c r="K1668" s="47">
        <f>'[1]заб.без.стом.'!V$371</f>
        <v>0</v>
      </c>
      <c r="L1668" s="46">
        <f>SUM(M1668:P1668)</f>
        <v>0</v>
      </c>
      <c r="M1668" s="46"/>
      <c r="N1668" s="46"/>
      <c r="O1668" s="46"/>
      <c r="P1668" s="46"/>
      <c r="Q1668" s="20">
        <f t="shared" si="458"/>
        <v>0</v>
      </c>
      <c r="R1668" s="20">
        <f t="shared" si="459"/>
        <v>0</v>
      </c>
    </row>
    <row r="1669" spans="2:18" s="21" customFormat="1" ht="15" customHeight="1" x14ac:dyDescent="0.25">
      <c r="B1669" s="61"/>
      <c r="C1669" s="28" t="s">
        <v>40</v>
      </c>
      <c r="D1669" s="29" t="s">
        <v>33</v>
      </c>
      <c r="E1669" s="62">
        <f>E1670</f>
        <v>1000</v>
      </c>
      <c r="F1669" s="62">
        <f t="shared" ref="F1669:P1669" si="477">F1670</f>
        <v>239.51199931624257</v>
      </c>
      <c r="G1669" s="62">
        <f t="shared" si="477"/>
        <v>1000</v>
      </c>
      <c r="H1669" s="62">
        <f t="shared" si="477"/>
        <v>244</v>
      </c>
      <c r="I1669" s="62">
        <f t="shared" si="477"/>
        <v>252</v>
      </c>
      <c r="J1669" s="62">
        <f t="shared" si="477"/>
        <v>252</v>
      </c>
      <c r="K1669" s="62">
        <f t="shared" si="477"/>
        <v>252</v>
      </c>
      <c r="L1669" s="62">
        <f t="shared" si="477"/>
        <v>239.51199931624257</v>
      </c>
      <c r="M1669" s="62">
        <f t="shared" si="477"/>
        <v>58.44092783316318</v>
      </c>
      <c r="N1669" s="62">
        <f t="shared" si="477"/>
        <v>60.357023827693126</v>
      </c>
      <c r="O1669" s="62">
        <f t="shared" si="477"/>
        <v>60.357023827693126</v>
      </c>
      <c r="P1669" s="62">
        <f t="shared" si="477"/>
        <v>60.357023827693126</v>
      </c>
      <c r="Q1669" s="20">
        <f t="shared" si="458"/>
        <v>0</v>
      </c>
      <c r="R1669" s="20">
        <f t="shared" si="459"/>
        <v>0</v>
      </c>
    </row>
    <row r="1670" spans="2:18" s="21" customFormat="1" ht="15" customHeight="1" x14ac:dyDescent="0.25">
      <c r="B1670" s="61"/>
      <c r="C1670" s="22" t="s">
        <v>143</v>
      </c>
      <c r="D1670" s="23" t="s">
        <v>33</v>
      </c>
      <c r="E1670" s="64">
        <f>'[1]разовые без стом'!W$324</f>
        <v>1000</v>
      </c>
      <c r="F1670" s="46">
        <f>'[1]разовые без стом'!EV$324</f>
        <v>239.51199931624257</v>
      </c>
      <c r="G1670" s="47">
        <f>SUM(H1670:K1670)</f>
        <v>1000</v>
      </c>
      <c r="H1670" s="47">
        <f>'[1]разовые без стом'!G$324</f>
        <v>244</v>
      </c>
      <c r="I1670" s="47">
        <f>'[1]разовые без стом'!K$324</f>
        <v>252</v>
      </c>
      <c r="J1670" s="47">
        <f>'[1]разовые без стом'!O$324</f>
        <v>252</v>
      </c>
      <c r="K1670" s="47">
        <f>'[1]разовые без стом'!V$324</f>
        <v>252</v>
      </c>
      <c r="L1670" s="46">
        <f>SUM(M1670:P1670)</f>
        <v>239.51199931624257</v>
      </c>
      <c r="M1670" s="46">
        <f>'[1]разовые без стом'!BP$324</f>
        <v>58.44092783316318</v>
      </c>
      <c r="N1670" s="46">
        <f>'[1]разовые без стом'!CL$324</f>
        <v>60.357023827693126</v>
      </c>
      <c r="O1670" s="46">
        <f>'[1]разовые без стом'!DH$324</f>
        <v>60.357023827693126</v>
      </c>
      <c r="P1670" s="46">
        <f>'[1]разовые без стом'!EQ$324</f>
        <v>60.357023827693126</v>
      </c>
      <c r="Q1670" s="20">
        <f t="shared" si="458"/>
        <v>0</v>
      </c>
      <c r="R1670" s="20">
        <f t="shared" si="459"/>
        <v>0</v>
      </c>
    </row>
    <row r="1671" spans="2:18" s="21" customFormat="1" ht="15" customHeight="1" x14ac:dyDescent="0.25">
      <c r="B1671" s="61"/>
      <c r="C1671" s="102" t="s">
        <v>144</v>
      </c>
      <c r="D1671" s="29" t="s">
        <v>145</v>
      </c>
      <c r="E1671" s="62">
        <f>E1672+E1673</f>
        <v>0</v>
      </c>
      <c r="F1671" s="62">
        <f t="shared" ref="F1671:P1671" si="478">F1672+F1673</f>
        <v>0</v>
      </c>
      <c r="G1671" s="62">
        <f t="shared" si="478"/>
        <v>0</v>
      </c>
      <c r="H1671" s="62">
        <f t="shared" si="478"/>
        <v>0</v>
      </c>
      <c r="I1671" s="62">
        <f t="shared" si="478"/>
        <v>0</v>
      </c>
      <c r="J1671" s="62">
        <f t="shared" si="478"/>
        <v>0</v>
      </c>
      <c r="K1671" s="62">
        <f t="shared" si="478"/>
        <v>0</v>
      </c>
      <c r="L1671" s="62">
        <f t="shared" si="478"/>
        <v>0</v>
      </c>
      <c r="M1671" s="62">
        <f t="shared" si="478"/>
        <v>0</v>
      </c>
      <c r="N1671" s="62">
        <f t="shared" si="478"/>
        <v>0</v>
      </c>
      <c r="O1671" s="62">
        <f t="shared" si="478"/>
        <v>0</v>
      </c>
      <c r="P1671" s="62">
        <f t="shared" si="478"/>
        <v>0</v>
      </c>
      <c r="Q1671" s="20">
        <f t="shared" si="458"/>
        <v>0</v>
      </c>
      <c r="R1671" s="20">
        <f t="shared" si="459"/>
        <v>0</v>
      </c>
    </row>
    <row r="1672" spans="2:18" s="78" customFormat="1" ht="15" customHeight="1" x14ac:dyDescent="0.25">
      <c r="B1672" s="61"/>
      <c r="C1672" s="67" t="s">
        <v>109</v>
      </c>
      <c r="D1672" s="23" t="s">
        <v>145</v>
      </c>
      <c r="E1672" s="72"/>
      <c r="F1672" s="52"/>
      <c r="G1672" s="47">
        <f>SUM(H1672:K1672)</f>
        <v>0</v>
      </c>
      <c r="H1672" s="103">
        <f>[1]гемодиализ!G$15</f>
        <v>0</v>
      </c>
      <c r="I1672" s="103">
        <f>[1]гемодиализ!K$15</f>
        <v>0</v>
      </c>
      <c r="J1672" s="103">
        <f>[1]гемодиализ!O$15</f>
        <v>0</v>
      </c>
      <c r="K1672" s="103">
        <f>[1]гемодиализ!V$15</f>
        <v>0</v>
      </c>
      <c r="L1672" s="46">
        <f>SUM(M1672:P1672)</f>
        <v>0</v>
      </c>
      <c r="M1672" s="52"/>
      <c r="N1672" s="52"/>
      <c r="O1672" s="52"/>
      <c r="P1672" s="52"/>
      <c r="Q1672" s="20">
        <f t="shared" si="458"/>
        <v>0</v>
      </c>
      <c r="R1672" s="20">
        <f t="shared" si="459"/>
        <v>0</v>
      </c>
    </row>
    <row r="1673" spans="2:18" s="78" customFormat="1" ht="15" customHeight="1" x14ac:dyDescent="0.25">
      <c r="B1673" s="61"/>
      <c r="C1673" s="39" t="s">
        <v>108</v>
      </c>
      <c r="D1673" s="23" t="s">
        <v>145</v>
      </c>
      <c r="E1673" s="72"/>
      <c r="F1673" s="52"/>
      <c r="G1673" s="47">
        <f>SUM(H1673:K1673)</f>
        <v>0</v>
      </c>
      <c r="H1673" s="103">
        <f>[1]гемодиализ!G$16</f>
        <v>0</v>
      </c>
      <c r="I1673" s="103">
        <f>[1]гемодиализ!K$16</f>
        <v>0</v>
      </c>
      <c r="J1673" s="103">
        <f>[1]гемодиализ!O$16</f>
        <v>0</v>
      </c>
      <c r="K1673" s="103">
        <f>[1]гемодиализ!V$16</f>
        <v>0</v>
      </c>
      <c r="L1673" s="46">
        <f>SUM(M1673:P1673)</f>
        <v>0</v>
      </c>
      <c r="M1673" s="52"/>
      <c r="N1673" s="52"/>
      <c r="O1673" s="52"/>
      <c r="P1673" s="52"/>
      <c r="Q1673" s="20">
        <f t="shared" si="458"/>
        <v>0</v>
      </c>
      <c r="R1673" s="20">
        <f t="shared" si="459"/>
        <v>0</v>
      </c>
    </row>
    <row r="1674" spans="2:18" s="21" customFormat="1" ht="15" customHeight="1" x14ac:dyDescent="0.25">
      <c r="B1674" s="61"/>
      <c r="C1674" s="59" t="s">
        <v>7</v>
      </c>
      <c r="D1674" s="59"/>
      <c r="E1674" s="60">
        <f>E1667+E1669+E1671</f>
        <v>1000</v>
      </c>
      <c r="F1674" s="60">
        <f t="shared" ref="F1674:P1674" si="479">F1667+F1669+F1671</f>
        <v>239.51199931624257</v>
      </c>
      <c r="G1674" s="60">
        <f t="shared" si="479"/>
        <v>1000</v>
      </c>
      <c r="H1674" s="60">
        <f t="shared" si="479"/>
        <v>244</v>
      </c>
      <c r="I1674" s="60">
        <f t="shared" si="479"/>
        <v>252</v>
      </c>
      <c r="J1674" s="60">
        <f t="shared" si="479"/>
        <v>252</v>
      </c>
      <c r="K1674" s="60">
        <f t="shared" si="479"/>
        <v>252</v>
      </c>
      <c r="L1674" s="60">
        <f t="shared" si="479"/>
        <v>239.51199931624257</v>
      </c>
      <c r="M1674" s="60">
        <f t="shared" si="479"/>
        <v>58.44092783316318</v>
      </c>
      <c r="N1674" s="60">
        <f t="shared" si="479"/>
        <v>60.357023827693126</v>
      </c>
      <c r="O1674" s="60">
        <f t="shared" si="479"/>
        <v>60.357023827693126</v>
      </c>
      <c r="P1674" s="60">
        <f t="shared" si="479"/>
        <v>60.357023827693126</v>
      </c>
      <c r="Q1674" s="20">
        <f t="shared" si="458"/>
        <v>0</v>
      </c>
      <c r="R1674" s="20">
        <f t="shared" si="459"/>
        <v>0</v>
      </c>
    </row>
    <row r="1675" spans="2:18" s="21" customFormat="1" ht="15" customHeight="1" x14ac:dyDescent="0.25">
      <c r="B1675" s="61" t="s">
        <v>146</v>
      </c>
      <c r="C1675" s="28" t="s">
        <v>13</v>
      </c>
      <c r="D1675" s="29" t="s">
        <v>14</v>
      </c>
      <c r="E1675" s="62">
        <f>E1676+E1677</f>
        <v>372</v>
      </c>
      <c r="F1675" s="62">
        <f t="shared" ref="F1675:P1675" si="480">F1676+F1677</f>
        <v>1069.9362287639999</v>
      </c>
      <c r="G1675" s="62">
        <f t="shared" si="480"/>
        <v>372</v>
      </c>
      <c r="H1675" s="62">
        <f t="shared" si="480"/>
        <v>93</v>
      </c>
      <c r="I1675" s="62">
        <f t="shared" si="480"/>
        <v>89</v>
      </c>
      <c r="J1675" s="62">
        <f t="shared" si="480"/>
        <v>92</v>
      </c>
      <c r="K1675" s="62">
        <f t="shared" si="480"/>
        <v>98</v>
      </c>
      <c r="L1675" s="62">
        <f t="shared" si="480"/>
        <v>1069.9362287639999</v>
      </c>
      <c r="M1675" s="62">
        <f t="shared" si="480"/>
        <v>265.32313927199999</v>
      </c>
      <c r="N1675" s="62">
        <f t="shared" si="480"/>
        <v>263.74472966159999</v>
      </c>
      <c r="O1675" s="62">
        <f t="shared" si="480"/>
        <v>263.92010850719998</v>
      </c>
      <c r="P1675" s="62">
        <f t="shared" si="480"/>
        <v>276.9482513232</v>
      </c>
      <c r="Q1675" s="20">
        <f t="shared" si="458"/>
        <v>0</v>
      </c>
      <c r="R1675" s="20">
        <f t="shared" si="459"/>
        <v>0</v>
      </c>
    </row>
    <row r="1676" spans="2:18" s="21" customFormat="1" ht="15" customHeight="1" x14ac:dyDescent="0.25">
      <c r="B1676" s="61"/>
      <c r="C1676" s="22" t="s">
        <v>23</v>
      </c>
      <c r="D1676" s="23" t="s">
        <v>14</v>
      </c>
      <c r="E1676" s="64">
        <f>'[1]заб.без.стом.'!W$365</f>
        <v>165</v>
      </c>
      <c r="F1676" s="46">
        <f>'[1]заб.без.стом.'!EU$365</f>
        <v>421.66085306399992</v>
      </c>
      <c r="G1676" s="47">
        <f>SUM(H1676:K1676)</f>
        <v>165</v>
      </c>
      <c r="H1676" s="47">
        <f>'[1]заб.без.стом.'!G$365</f>
        <v>45</v>
      </c>
      <c r="I1676" s="47">
        <f>'[1]заб.без.стом.'!K$365</f>
        <v>26</v>
      </c>
      <c r="J1676" s="47">
        <f>'[1]заб.без.стом.'!O$365</f>
        <v>42</v>
      </c>
      <c r="K1676" s="47">
        <f>'[1]заб.без.стом.'!V$365</f>
        <v>52</v>
      </c>
      <c r="L1676" s="46">
        <f>SUM(M1676:P1676)</f>
        <v>421.66085306399992</v>
      </c>
      <c r="M1676" s="46">
        <f>'[1]заб.без.стом.'!BS$365</f>
        <v>114.99841447199998</v>
      </c>
      <c r="N1676" s="46">
        <f>'[1]заб.без.стом.'!CM$365</f>
        <v>66.443528361600002</v>
      </c>
      <c r="O1676" s="46">
        <f>'[1]заб.без.стом.'!DG$365</f>
        <v>107.33185350719999</v>
      </c>
      <c r="P1676" s="46">
        <f>'[1]заб.без.стом.'!EP$365</f>
        <v>132.88705672319998</v>
      </c>
      <c r="Q1676" s="20">
        <f t="shared" si="458"/>
        <v>0</v>
      </c>
      <c r="R1676" s="20">
        <f t="shared" si="459"/>
        <v>0</v>
      </c>
    </row>
    <row r="1677" spans="2:18" s="21" customFormat="1" ht="15" customHeight="1" x14ac:dyDescent="0.25">
      <c r="B1677" s="61"/>
      <c r="C1677" s="22" t="s">
        <v>15</v>
      </c>
      <c r="D1677" s="23" t="s">
        <v>14</v>
      </c>
      <c r="E1677" s="64">
        <f>'[1]заб.без.стом.'!W$366</f>
        <v>207</v>
      </c>
      <c r="F1677" s="46">
        <f>'[1]заб.без.стом.'!EU$366</f>
        <v>648.27537569999993</v>
      </c>
      <c r="G1677" s="47">
        <f>SUM(H1677:K1677)</f>
        <v>207</v>
      </c>
      <c r="H1677" s="47">
        <f>'[1]заб.без.стом.'!G$366</f>
        <v>48</v>
      </c>
      <c r="I1677" s="47">
        <f>'[1]заб.без.стом.'!K$366</f>
        <v>63</v>
      </c>
      <c r="J1677" s="47">
        <f>'[1]заб.без.стом.'!O$366</f>
        <v>50</v>
      </c>
      <c r="K1677" s="47">
        <f>'[1]заб.без.стом.'!V$366</f>
        <v>46</v>
      </c>
      <c r="L1677" s="46">
        <f>SUM(M1677:P1677)</f>
        <v>648.27537570000004</v>
      </c>
      <c r="M1677" s="46">
        <f>'[1]заб.без.стом.'!BS$366</f>
        <v>150.32472480000001</v>
      </c>
      <c r="N1677" s="46">
        <f>'[1]заб.без.стом.'!CM$366</f>
        <v>197.30120129999997</v>
      </c>
      <c r="O1677" s="46">
        <f>'[1]заб.без.стом.'!DG$366</f>
        <v>156.58825499999998</v>
      </c>
      <c r="P1677" s="46">
        <f>'[1]заб.без.стом.'!EP$366</f>
        <v>144.06119459999999</v>
      </c>
      <c r="Q1677" s="20">
        <f t="shared" si="458"/>
        <v>0</v>
      </c>
      <c r="R1677" s="20">
        <f t="shared" si="459"/>
        <v>0</v>
      </c>
    </row>
    <row r="1678" spans="2:18" s="21" customFormat="1" ht="15" customHeight="1" x14ac:dyDescent="0.25">
      <c r="B1678" s="61"/>
      <c r="C1678" s="59" t="s">
        <v>7</v>
      </c>
      <c r="D1678" s="59"/>
      <c r="E1678" s="60">
        <f>E1675</f>
        <v>372</v>
      </c>
      <c r="F1678" s="60">
        <f t="shared" ref="F1678:P1678" si="481">F1675</f>
        <v>1069.9362287639999</v>
      </c>
      <c r="G1678" s="60">
        <f t="shared" si="481"/>
        <v>372</v>
      </c>
      <c r="H1678" s="60">
        <f t="shared" si="481"/>
        <v>93</v>
      </c>
      <c r="I1678" s="60">
        <f t="shared" si="481"/>
        <v>89</v>
      </c>
      <c r="J1678" s="60">
        <f t="shared" si="481"/>
        <v>92</v>
      </c>
      <c r="K1678" s="60">
        <f t="shared" si="481"/>
        <v>98</v>
      </c>
      <c r="L1678" s="60">
        <f t="shared" si="481"/>
        <v>1069.9362287639999</v>
      </c>
      <c r="M1678" s="60">
        <f t="shared" si="481"/>
        <v>265.32313927199999</v>
      </c>
      <c r="N1678" s="60">
        <f t="shared" si="481"/>
        <v>263.74472966159999</v>
      </c>
      <c r="O1678" s="60">
        <f t="shared" si="481"/>
        <v>263.92010850719998</v>
      </c>
      <c r="P1678" s="60">
        <f t="shared" si="481"/>
        <v>276.9482513232</v>
      </c>
      <c r="Q1678" s="20">
        <f t="shared" si="458"/>
        <v>0</v>
      </c>
      <c r="R1678" s="20">
        <f t="shared" si="459"/>
        <v>0</v>
      </c>
    </row>
    <row r="1679" spans="2:18" s="21" customFormat="1" ht="15" customHeight="1" x14ac:dyDescent="0.25">
      <c r="B1679" s="61" t="s">
        <v>147</v>
      </c>
      <c r="C1679" s="28" t="s">
        <v>13</v>
      </c>
      <c r="D1679" s="29" t="s">
        <v>14</v>
      </c>
      <c r="E1679" s="62">
        <f>SUM(E1680:E1681)</f>
        <v>902</v>
      </c>
      <c r="F1679" s="62">
        <f t="shared" ref="F1679:P1679" si="482">SUM(F1680:F1681)</f>
        <v>2622.634777368</v>
      </c>
      <c r="G1679" s="62">
        <f t="shared" si="482"/>
        <v>902</v>
      </c>
      <c r="H1679" s="62">
        <f t="shared" si="482"/>
        <v>230</v>
      </c>
      <c r="I1679" s="62">
        <f t="shared" si="482"/>
        <v>211</v>
      </c>
      <c r="J1679" s="62">
        <f t="shared" si="482"/>
        <v>217</v>
      </c>
      <c r="K1679" s="62">
        <f t="shared" si="482"/>
        <v>244</v>
      </c>
      <c r="L1679" s="62">
        <f t="shared" si="482"/>
        <v>2622.634777368</v>
      </c>
      <c r="M1679" s="62">
        <f t="shared" si="482"/>
        <v>673.19908898400001</v>
      </c>
      <c r="N1679" s="62">
        <f t="shared" si="482"/>
        <v>602.8614777816</v>
      </c>
      <c r="O1679" s="62">
        <f t="shared" si="482"/>
        <v>635.55325274159998</v>
      </c>
      <c r="P1679" s="62">
        <f t="shared" si="482"/>
        <v>711.02095786079997</v>
      </c>
      <c r="Q1679" s="20">
        <f t="shared" si="458"/>
        <v>0</v>
      </c>
      <c r="R1679" s="20">
        <f t="shared" si="459"/>
        <v>0</v>
      </c>
    </row>
    <row r="1680" spans="2:18" s="21" customFormat="1" ht="15" customHeight="1" x14ac:dyDescent="0.25">
      <c r="B1680" s="61"/>
      <c r="C1680" s="22" t="s">
        <v>57</v>
      </c>
      <c r="D1680" s="23" t="s">
        <v>14</v>
      </c>
      <c r="E1680" s="64">
        <f>'[1]заб.без.стом.'!W$368</f>
        <v>480</v>
      </c>
      <c r="F1680" s="46">
        <f>'[1]заб.без.стом.'!EU$368</f>
        <v>977.73554649599987</v>
      </c>
      <c r="G1680" s="47">
        <f>SUM(H1680:K1680)</f>
        <v>480</v>
      </c>
      <c r="H1680" s="47">
        <f>'[1]заб.без.стом.'!G$368</f>
        <v>120</v>
      </c>
      <c r="I1680" s="47">
        <f>'[1]заб.без.стом.'!K$368</f>
        <v>118</v>
      </c>
      <c r="J1680" s="47">
        <f>'[1]заб.без.стом.'!O$368</f>
        <v>113</v>
      </c>
      <c r="K1680" s="47">
        <f>'[1]заб.без.стом.'!V$368</f>
        <v>129</v>
      </c>
      <c r="L1680" s="46">
        <f>SUM(M1680:P1680)</f>
        <v>977.7355464960001</v>
      </c>
      <c r="M1680" s="46">
        <f>'[1]заб.без.стом.'!BS$368</f>
        <v>244.433886624</v>
      </c>
      <c r="N1680" s="46">
        <f>'[1]заб.без.стом.'!CM$368</f>
        <v>240.3599885136</v>
      </c>
      <c r="O1680" s="46">
        <f>'[1]заб.без.стом.'!DG$368</f>
        <v>230.17524323760003</v>
      </c>
      <c r="P1680" s="46">
        <f>'[1]заб.без.стом.'!EP$368</f>
        <v>262.76642812080001</v>
      </c>
      <c r="Q1680" s="20">
        <f t="shared" si="458"/>
        <v>0</v>
      </c>
      <c r="R1680" s="20">
        <f t="shared" si="459"/>
        <v>0</v>
      </c>
    </row>
    <row r="1681" spans="2:18" s="21" customFormat="1" ht="15" customHeight="1" x14ac:dyDescent="0.25">
      <c r="B1681" s="61"/>
      <c r="C1681" s="22" t="s">
        <v>21</v>
      </c>
      <c r="D1681" s="23" t="s">
        <v>14</v>
      </c>
      <c r="E1681" s="64">
        <f>'[1]заб.без.стом.'!W$369</f>
        <v>422</v>
      </c>
      <c r="F1681" s="46">
        <f>'[1]заб.без.стом.'!EU$369</f>
        <v>1644.8992308719999</v>
      </c>
      <c r="G1681" s="47">
        <f>SUM(H1681:K1681)</f>
        <v>422</v>
      </c>
      <c r="H1681" s="47">
        <f>'[1]заб.без.стом.'!G$369</f>
        <v>110</v>
      </c>
      <c r="I1681" s="47">
        <f>'[1]заб.без.стом.'!K$369</f>
        <v>93</v>
      </c>
      <c r="J1681" s="47">
        <f>'[1]заб.без.стом.'!O$369</f>
        <v>104</v>
      </c>
      <c r="K1681" s="47">
        <f>'[1]заб.без.стом.'!V$369</f>
        <v>115</v>
      </c>
      <c r="L1681" s="46">
        <f>SUM(M1681:P1681)</f>
        <v>1644.8992308719999</v>
      </c>
      <c r="M1681" s="46">
        <f>'[1]заб.без.стом.'!BS$369</f>
        <v>428.76520235999999</v>
      </c>
      <c r="N1681" s="46">
        <f>'[1]заб.без.стом.'!CM$369</f>
        <v>362.501489268</v>
      </c>
      <c r="O1681" s="46">
        <f>'[1]заб.без.стом.'!DG$369</f>
        <v>405.37800950399998</v>
      </c>
      <c r="P1681" s="46">
        <f>'[1]заб.без.стом.'!EP$369</f>
        <v>448.25452973999995</v>
      </c>
      <c r="Q1681" s="20">
        <f t="shared" ref="Q1681:Q1734" si="483">E1681-G1681</f>
        <v>0</v>
      </c>
      <c r="R1681" s="20">
        <f t="shared" ref="R1681:R1744" si="484">F1681-L1681</f>
        <v>0</v>
      </c>
    </row>
    <row r="1682" spans="2:18" s="21" customFormat="1" ht="15" customHeight="1" x14ac:dyDescent="0.25">
      <c r="B1682" s="61"/>
      <c r="C1682" s="28" t="s">
        <v>40</v>
      </c>
      <c r="D1682" s="29" t="s">
        <v>33</v>
      </c>
      <c r="E1682" s="62">
        <f>E1683+E1684+E1685+E1686+E1687+E1688</f>
        <v>733</v>
      </c>
      <c r="F1682" s="62">
        <f t="shared" ref="F1682:P1682" si="485">F1683+F1684+F1685+F1686+F1687+F1688</f>
        <v>250.20483599999997</v>
      </c>
      <c r="G1682" s="62">
        <f t="shared" si="485"/>
        <v>733</v>
      </c>
      <c r="H1682" s="62">
        <f t="shared" si="485"/>
        <v>180</v>
      </c>
      <c r="I1682" s="62">
        <f t="shared" si="485"/>
        <v>130</v>
      </c>
      <c r="J1682" s="62">
        <f t="shared" si="485"/>
        <v>154</v>
      </c>
      <c r="K1682" s="62">
        <f t="shared" si="485"/>
        <v>269</v>
      </c>
      <c r="L1682" s="62">
        <f t="shared" si="485"/>
        <v>250.204836</v>
      </c>
      <c r="M1682" s="62">
        <f t="shared" si="485"/>
        <v>61.130048000000002</v>
      </c>
      <c r="N1682" s="62">
        <f t="shared" si="485"/>
        <v>42.831179999999996</v>
      </c>
      <c r="O1682" s="62">
        <f t="shared" si="485"/>
        <v>51.794484000000004</v>
      </c>
      <c r="P1682" s="62">
        <f t="shared" si="485"/>
        <v>94.449123999999998</v>
      </c>
      <c r="Q1682" s="20">
        <f t="shared" si="483"/>
        <v>0</v>
      </c>
      <c r="R1682" s="20">
        <f t="shared" si="484"/>
        <v>0</v>
      </c>
    </row>
    <row r="1683" spans="2:18" s="21" customFormat="1" ht="15" customHeight="1" x14ac:dyDescent="0.25">
      <c r="B1683" s="61"/>
      <c r="C1683" s="92" t="s">
        <v>41</v>
      </c>
      <c r="D1683" s="23" t="s">
        <v>33</v>
      </c>
      <c r="E1683" s="72">
        <f>'[1]разовые без стом'!W$348</f>
        <v>239</v>
      </c>
      <c r="F1683" s="72">
        <f>'[1]разовые без стом'!EV$348</f>
        <v>79.909171999999998</v>
      </c>
      <c r="G1683" s="47">
        <f t="shared" ref="G1683:G1687" si="486">SUM(H1683:K1683)</f>
        <v>239</v>
      </c>
      <c r="H1683" s="72">
        <f>'[1]разовые без стом'!G$348</f>
        <v>64</v>
      </c>
      <c r="I1683" s="72">
        <f>'[1]разовые без стом'!K$348</f>
        <v>45</v>
      </c>
      <c r="J1683" s="72">
        <f>'[1]разовые без стом'!O$348</f>
        <v>63</v>
      </c>
      <c r="K1683" s="72">
        <f>'[1]разовые без стом'!V$348</f>
        <v>67</v>
      </c>
      <c r="L1683" s="46">
        <f t="shared" ref="L1683:L1687" si="487">SUM(M1683:P1683)</f>
        <v>79.909171999999984</v>
      </c>
      <c r="M1683" s="72">
        <f>'[1]разовые без стом'!BP$348</f>
        <v>21.398271999999999</v>
      </c>
      <c r="N1683" s="72">
        <f>'[1]разовые без стом'!CL$348</f>
        <v>15.045659999999994</v>
      </c>
      <c r="O1683" s="72">
        <f>'[1]разовые без стом'!DH$348</f>
        <v>21.063924</v>
      </c>
      <c r="P1683" s="72">
        <f>'[1]разовые без стом'!EQ$348</f>
        <v>22.401315999999994</v>
      </c>
      <c r="Q1683" s="20">
        <f t="shared" si="483"/>
        <v>0</v>
      </c>
      <c r="R1683" s="20">
        <f t="shared" si="484"/>
        <v>0</v>
      </c>
    </row>
    <row r="1684" spans="2:18" s="21" customFormat="1" ht="15" customHeight="1" x14ac:dyDescent="0.25">
      <c r="B1684" s="61"/>
      <c r="C1684" s="92" t="s">
        <v>57</v>
      </c>
      <c r="D1684" s="23" t="s">
        <v>33</v>
      </c>
      <c r="E1684" s="72">
        <f>'[1]разовые без стом'!W$349</f>
        <v>102</v>
      </c>
      <c r="F1684" s="72">
        <f>'[1]разовые без стом'!EV$349</f>
        <v>24.430224000000003</v>
      </c>
      <c r="G1684" s="47">
        <f t="shared" si="486"/>
        <v>102</v>
      </c>
      <c r="H1684" s="72">
        <f>'[1]разовые без стом'!G$349</f>
        <v>23</v>
      </c>
      <c r="I1684" s="72">
        <f>'[1]разовые без стом'!K$349</f>
        <v>26</v>
      </c>
      <c r="J1684" s="72">
        <f>'[1]разовые без стом'!O$349</f>
        <v>17</v>
      </c>
      <c r="K1684" s="72">
        <f>'[1]разовые без стом'!V$349</f>
        <v>36</v>
      </c>
      <c r="L1684" s="46">
        <f t="shared" si="487"/>
        <v>24.430223999999999</v>
      </c>
      <c r="M1684" s="72">
        <f>'[1]разовые без стом'!BP$349</f>
        <v>5.5087760000000001</v>
      </c>
      <c r="N1684" s="72">
        <f>'[1]разовые без стом'!CL$349</f>
        <v>6.2273119999999995</v>
      </c>
      <c r="O1684" s="72">
        <f>'[1]разовые без стом'!DH$349</f>
        <v>4.0717040000000004</v>
      </c>
      <c r="P1684" s="72">
        <f>'[1]разовые без стом'!EQ$349</f>
        <v>8.6224319999999999</v>
      </c>
      <c r="Q1684" s="20">
        <f t="shared" si="483"/>
        <v>0</v>
      </c>
      <c r="R1684" s="20">
        <f t="shared" si="484"/>
        <v>0</v>
      </c>
    </row>
    <row r="1685" spans="2:18" s="21" customFormat="1" ht="15" customHeight="1" x14ac:dyDescent="0.25">
      <c r="B1685" s="61"/>
      <c r="C1685" s="92" t="s">
        <v>91</v>
      </c>
      <c r="D1685" s="23" t="s">
        <v>33</v>
      </c>
      <c r="E1685" s="72">
        <f>'[1]разовые без стом'!W$350</f>
        <v>95</v>
      </c>
      <c r="F1685" s="72">
        <f>'[1]разовые без стом'!EV$350</f>
        <v>22.753640000000001</v>
      </c>
      <c r="G1685" s="47">
        <f t="shared" si="486"/>
        <v>95</v>
      </c>
      <c r="H1685" s="72">
        <f>'[1]разовые без стом'!G$350</f>
        <v>24</v>
      </c>
      <c r="I1685" s="72">
        <f>'[1]разовые без стом'!K$350</f>
        <v>8</v>
      </c>
      <c r="J1685" s="72">
        <f>'[1]разовые без стом'!O$350</f>
        <v>0</v>
      </c>
      <c r="K1685" s="72">
        <f>'[1]разовые без стом'!V$350</f>
        <v>63</v>
      </c>
      <c r="L1685" s="46">
        <f t="shared" si="487"/>
        <v>22.753640000000001</v>
      </c>
      <c r="M1685" s="72">
        <f>'[1]разовые без стом'!BP$350</f>
        <v>5.7482880000000005</v>
      </c>
      <c r="N1685" s="72">
        <f>'[1]разовые без стом'!CL$350</f>
        <v>1.916096</v>
      </c>
      <c r="O1685" s="72">
        <f>'[1]разовые без стом'!DH$350</f>
        <v>0</v>
      </c>
      <c r="P1685" s="72">
        <f>'[1]разовые без стом'!EQ$350</f>
        <v>15.089256000000001</v>
      </c>
      <c r="Q1685" s="20">
        <f t="shared" si="483"/>
        <v>0</v>
      </c>
      <c r="R1685" s="20">
        <f t="shared" si="484"/>
        <v>0</v>
      </c>
    </row>
    <row r="1686" spans="2:18" s="21" customFormat="1" ht="15" customHeight="1" x14ac:dyDescent="0.25">
      <c r="B1686" s="61"/>
      <c r="C1686" s="92" t="s">
        <v>28</v>
      </c>
      <c r="D1686" s="23" t="s">
        <v>33</v>
      </c>
      <c r="E1686" s="72">
        <f>'[1]разовые без стом'!W$351</f>
        <v>110</v>
      </c>
      <c r="F1686" s="72">
        <f>'[1]разовые без стом'!EV$351</f>
        <v>54.201840000000004</v>
      </c>
      <c r="G1686" s="47">
        <f t="shared" si="486"/>
        <v>110</v>
      </c>
      <c r="H1686" s="72">
        <f>'[1]разовые без стом'!G$351</f>
        <v>23</v>
      </c>
      <c r="I1686" s="72">
        <f>'[1]разовые без стом'!K$351</f>
        <v>19</v>
      </c>
      <c r="J1686" s="72">
        <f>'[1]разовые без стом'!O$351</f>
        <v>27</v>
      </c>
      <c r="K1686" s="72">
        <f>'[1]разовые без стом'!V$351</f>
        <v>41</v>
      </c>
      <c r="L1686" s="46">
        <f t="shared" si="487"/>
        <v>54.201840000000004</v>
      </c>
      <c r="M1686" s="72">
        <f>'[1]разовые без стом'!BP$351</f>
        <v>11.333112</v>
      </c>
      <c r="N1686" s="72">
        <f>'[1]разовые без стом'!CL$351</f>
        <v>9.3621360000000013</v>
      </c>
      <c r="O1686" s="72">
        <f>'[1]разовые без стом'!DH$351</f>
        <v>13.304088000000002</v>
      </c>
      <c r="P1686" s="72">
        <f>'[1]разовые без стом'!EQ$351</f>
        <v>20.202504000000001</v>
      </c>
      <c r="Q1686" s="20">
        <f t="shared" si="483"/>
        <v>0</v>
      </c>
      <c r="R1686" s="20">
        <f t="shared" si="484"/>
        <v>0</v>
      </c>
    </row>
    <row r="1687" spans="2:18" s="21" customFormat="1" ht="15" customHeight="1" x14ac:dyDescent="0.25">
      <c r="B1687" s="61"/>
      <c r="C1687" s="92" t="s">
        <v>23</v>
      </c>
      <c r="D1687" s="23" t="s">
        <v>33</v>
      </c>
      <c r="E1687" s="72">
        <f>'[1]разовые без стом'!W$352</f>
        <v>94</v>
      </c>
      <c r="F1687" s="72">
        <f>'[1]разовые без стом'!EV$352</f>
        <v>26.709535999999996</v>
      </c>
      <c r="G1687" s="47">
        <f t="shared" si="486"/>
        <v>94</v>
      </c>
      <c r="H1687" s="72">
        <f>'[1]разовые без стом'!G$352</f>
        <v>22</v>
      </c>
      <c r="I1687" s="72">
        <f>'[1]разовые без стом'!K$352</f>
        <v>25</v>
      </c>
      <c r="J1687" s="72">
        <f>'[1]разовые без стом'!O$352</f>
        <v>47</v>
      </c>
      <c r="K1687" s="72">
        <f>'[1]разовые без стом'!V$352</f>
        <v>0</v>
      </c>
      <c r="L1687" s="46">
        <f t="shared" si="487"/>
        <v>26.709536</v>
      </c>
      <c r="M1687" s="72">
        <f>'[1]разовые без стом'!BP$352</f>
        <v>6.2511679999999998</v>
      </c>
      <c r="N1687" s="72">
        <f>'[1]разовые без стом'!CL$352</f>
        <v>7.1036000000000001</v>
      </c>
      <c r="O1687" s="72">
        <f>'[1]разовые без стом'!DH$352</f>
        <v>13.354768</v>
      </c>
      <c r="P1687" s="72">
        <f>'[1]разовые без стом'!EQ$352</f>
        <v>0</v>
      </c>
      <c r="Q1687" s="20">
        <f t="shared" si="483"/>
        <v>0</v>
      </c>
      <c r="R1687" s="20">
        <f t="shared" si="484"/>
        <v>0</v>
      </c>
    </row>
    <row r="1688" spans="2:18" s="21" customFormat="1" ht="15" customHeight="1" x14ac:dyDescent="0.25">
      <c r="B1688" s="61"/>
      <c r="C1688" s="92" t="s">
        <v>97</v>
      </c>
      <c r="D1688" s="23" t="s">
        <v>33</v>
      </c>
      <c r="E1688" s="64">
        <f>'[1]разовые без стом'!W$353</f>
        <v>93</v>
      </c>
      <c r="F1688" s="46">
        <f>'[1]разовые без стом'!EV$353</f>
        <v>42.200424000000005</v>
      </c>
      <c r="G1688" s="47">
        <f>SUM(H1688:K1688)</f>
        <v>93</v>
      </c>
      <c r="H1688" s="47">
        <f>'[1]разовые без стом'!G$353</f>
        <v>24</v>
      </c>
      <c r="I1688" s="47">
        <f>'[1]разовые без стом'!K$353</f>
        <v>7</v>
      </c>
      <c r="J1688" s="47">
        <f>'[1]разовые без стом'!O$353</f>
        <v>0</v>
      </c>
      <c r="K1688" s="47">
        <f>'[1]разовые без стом'!V$353</f>
        <v>62</v>
      </c>
      <c r="L1688" s="46">
        <f>SUM(M1688:P1688)</f>
        <v>42.200424000000005</v>
      </c>
      <c r="M1688" s="46">
        <f>'[1]разовые без стом'!BP$353</f>
        <v>10.890432000000001</v>
      </c>
      <c r="N1688" s="46">
        <f>'[1]разовые без стом'!CL$353</f>
        <v>3.1763759999999999</v>
      </c>
      <c r="O1688" s="46">
        <f>'[1]разовые без стом'!DH$353</f>
        <v>0</v>
      </c>
      <c r="P1688" s="46">
        <f>'[1]разовые без стом'!EQ$353</f>
        <v>28.133616000000004</v>
      </c>
      <c r="Q1688" s="20">
        <f t="shared" si="483"/>
        <v>0</v>
      </c>
      <c r="R1688" s="20">
        <f t="shared" si="484"/>
        <v>0</v>
      </c>
    </row>
    <row r="1689" spans="2:18" s="21" customFormat="1" ht="15" customHeight="1" x14ac:dyDescent="0.25">
      <c r="B1689" s="61"/>
      <c r="C1689" s="59" t="s">
        <v>7</v>
      </c>
      <c r="D1689" s="59"/>
      <c r="E1689" s="60">
        <f>E1679+E1682</f>
        <v>1635</v>
      </c>
      <c r="F1689" s="60">
        <f t="shared" ref="F1689:P1689" si="488">F1679+F1682</f>
        <v>2872.8396133679998</v>
      </c>
      <c r="G1689" s="60">
        <f t="shared" si="488"/>
        <v>1635</v>
      </c>
      <c r="H1689" s="60">
        <f t="shared" si="488"/>
        <v>410</v>
      </c>
      <c r="I1689" s="60">
        <f t="shared" si="488"/>
        <v>341</v>
      </c>
      <c r="J1689" s="60">
        <f t="shared" si="488"/>
        <v>371</v>
      </c>
      <c r="K1689" s="60">
        <f t="shared" si="488"/>
        <v>513</v>
      </c>
      <c r="L1689" s="60">
        <f t="shared" si="488"/>
        <v>2872.8396133679998</v>
      </c>
      <c r="M1689" s="60">
        <f t="shared" si="488"/>
        <v>734.329136984</v>
      </c>
      <c r="N1689" s="60">
        <f t="shared" si="488"/>
        <v>645.69265778160002</v>
      </c>
      <c r="O1689" s="60">
        <f t="shared" si="488"/>
        <v>687.34773674159999</v>
      </c>
      <c r="P1689" s="60">
        <f t="shared" si="488"/>
        <v>805.47008186079995</v>
      </c>
      <c r="Q1689" s="20">
        <f t="shared" si="483"/>
        <v>0</v>
      </c>
      <c r="R1689" s="20">
        <f t="shared" si="484"/>
        <v>0</v>
      </c>
    </row>
    <row r="1690" spans="2:18" s="21" customFormat="1" ht="15" customHeight="1" x14ac:dyDescent="0.25">
      <c r="B1690" s="61" t="s">
        <v>148</v>
      </c>
      <c r="C1690" s="28" t="s">
        <v>13</v>
      </c>
      <c r="D1690" s="29" t="s">
        <v>14</v>
      </c>
      <c r="E1690" s="62">
        <f>SUM(E1691:E1694)</f>
        <v>1981</v>
      </c>
      <c r="F1690" s="62">
        <f t="shared" ref="F1690:P1690" si="489">SUM(F1691:F1694)</f>
        <v>5045.4990631871997</v>
      </c>
      <c r="G1690" s="62">
        <f t="shared" si="489"/>
        <v>1981</v>
      </c>
      <c r="H1690" s="62">
        <f t="shared" si="489"/>
        <v>254</v>
      </c>
      <c r="I1690" s="62">
        <f t="shared" si="489"/>
        <v>575</v>
      </c>
      <c r="J1690" s="62">
        <f t="shared" si="489"/>
        <v>518</v>
      </c>
      <c r="K1690" s="62">
        <f t="shared" si="489"/>
        <v>634</v>
      </c>
      <c r="L1690" s="62">
        <f t="shared" si="489"/>
        <v>5045.4990631871997</v>
      </c>
      <c r="M1690" s="62">
        <f t="shared" si="489"/>
        <v>677.6889135191999</v>
      </c>
      <c r="N1690" s="62">
        <f t="shared" si="489"/>
        <v>1395.5896909224</v>
      </c>
      <c r="O1690" s="62">
        <f t="shared" si="489"/>
        <v>1324.2105007631999</v>
      </c>
      <c r="P1690" s="62">
        <f t="shared" si="489"/>
        <v>1648.0099579824</v>
      </c>
      <c r="Q1690" s="20">
        <f t="shared" si="483"/>
        <v>0</v>
      </c>
      <c r="R1690" s="20">
        <f t="shared" si="484"/>
        <v>0</v>
      </c>
    </row>
    <row r="1691" spans="2:18" s="21" customFormat="1" ht="15" customHeight="1" x14ac:dyDescent="0.25">
      <c r="B1691" s="61"/>
      <c r="C1691" s="22" t="s">
        <v>27</v>
      </c>
      <c r="D1691" s="23" t="s">
        <v>14</v>
      </c>
      <c r="E1691" s="64">
        <f>'[1]заб.без.стом.'!W$394</f>
        <v>505</v>
      </c>
      <c r="F1691" s="46">
        <f>'[1]заб.без.стом.'!EU$394</f>
        <v>1315.8424244159999</v>
      </c>
      <c r="G1691" s="47">
        <f>SUM(H1691:K1691)</f>
        <v>505</v>
      </c>
      <c r="H1691" s="47">
        <f>'[1]заб.без.стом.'!G$394</f>
        <v>102</v>
      </c>
      <c r="I1691" s="47">
        <f>'[1]заб.без.стом.'!K$394</f>
        <v>54</v>
      </c>
      <c r="J1691" s="47">
        <f>'[1]заб.без.стом.'!O$394</f>
        <v>102</v>
      </c>
      <c r="K1691" s="47">
        <f>'[1]заб.без.стом.'!V$394</f>
        <v>247</v>
      </c>
      <c r="L1691" s="46">
        <f>SUM(M1691:P1691)</f>
        <v>1315.8424244159996</v>
      </c>
      <c r="M1691" s="46">
        <f>'[1]заб.без.стом.'!BS$394</f>
        <v>265.77411344639995</v>
      </c>
      <c r="N1691" s="46">
        <f>'[1]заб.без.стом.'!CM$394</f>
        <v>140.70394241279999</v>
      </c>
      <c r="O1691" s="46">
        <f>'[1]заб.без.стом.'!DG$394</f>
        <v>265.77411344639995</v>
      </c>
      <c r="P1691" s="46">
        <f>'[1]заб.без.стом.'!EP$394</f>
        <v>643.59025511039988</v>
      </c>
      <c r="Q1691" s="20">
        <f t="shared" si="483"/>
        <v>0</v>
      </c>
      <c r="R1691" s="20">
        <f t="shared" si="484"/>
        <v>0</v>
      </c>
    </row>
    <row r="1692" spans="2:18" s="21" customFormat="1" ht="15" customHeight="1" x14ac:dyDescent="0.25">
      <c r="B1692" s="61"/>
      <c r="C1692" s="22" t="s">
        <v>149</v>
      </c>
      <c r="D1692" s="23" t="s">
        <v>14</v>
      </c>
      <c r="E1692" s="64">
        <f>'[1]заб.без.стом.'!W$395</f>
        <v>888</v>
      </c>
      <c r="F1692" s="46">
        <f>'[1]заб.без.стом.'!EU$395</f>
        <v>1802.0928009023999</v>
      </c>
      <c r="G1692" s="47">
        <f>SUM(H1692:K1692)</f>
        <v>888</v>
      </c>
      <c r="H1692" s="47">
        <f>'[1]заб.без.стом.'!G$395</f>
        <v>74</v>
      </c>
      <c r="I1692" s="47">
        <f>'[1]заб.без.стом.'!K$395</f>
        <v>360</v>
      </c>
      <c r="J1692" s="47">
        <f>'[1]заб.без.стом.'!O$395</f>
        <v>236</v>
      </c>
      <c r="K1692" s="47">
        <f>'[1]заб.без.стом.'!V$395</f>
        <v>218</v>
      </c>
      <c r="L1692" s="46">
        <f>SUM(M1692:P1692)</f>
        <v>1802.0928009024001</v>
      </c>
      <c r="M1692" s="46">
        <f>'[1]заб.без.стом.'!BS$395</f>
        <v>150.17440007520003</v>
      </c>
      <c r="N1692" s="46">
        <f>'[1]заб.без.стом.'!CM$395</f>
        <v>730.57816252800001</v>
      </c>
      <c r="O1692" s="46">
        <f>'[1]заб.без.стом.'!DG$395</f>
        <v>478.93457321280005</v>
      </c>
      <c r="P1692" s="46">
        <f>'[1]заб.без.стом.'!EP$395</f>
        <v>442.40566508640001</v>
      </c>
      <c r="Q1692" s="20">
        <f t="shared" si="483"/>
        <v>0</v>
      </c>
      <c r="R1692" s="20">
        <f t="shared" si="484"/>
        <v>0</v>
      </c>
    </row>
    <row r="1693" spans="2:18" s="21" customFormat="1" ht="15" customHeight="1" x14ac:dyDescent="0.25">
      <c r="B1693" s="61"/>
      <c r="C1693" s="22" t="s">
        <v>23</v>
      </c>
      <c r="D1693" s="23" t="s">
        <v>14</v>
      </c>
      <c r="E1693" s="64">
        <f>'[1]заб.без.стом.'!W$396</f>
        <v>268</v>
      </c>
      <c r="F1693" s="46">
        <f>'[1]заб.без.стом.'!EU$396</f>
        <v>684.8794461888001</v>
      </c>
      <c r="G1693" s="47">
        <f>SUM(H1693:K1693)</f>
        <v>268</v>
      </c>
      <c r="H1693" s="47">
        <f>'[1]заб.без.стом.'!G$396</f>
        <v>31</v>
      </c>
      <c r="I1693" s="47">
        <f>'[1]заб.без.стом.'!K$396</f>
        <v>76</v>
      </c>
      <c r="J1693" s="47">
        <f>'[1]заб.без.стом.'!O$396</f>
        <v>90</v>
      </c>
      <c r="K1693" s="47">
        <f>'[1]заб.без.стом.'!V$396</f>
        <v>71</v>
      </c>
      <c r="L1693" s="46">
        <f>SUM(M1693:P1693)</f>
        <v>684.87944618879999</v>
      </c>
      <c r="M1693" s="46">
        <f>'[1]заб.без.стом.'!BS$396</f>
        <v>79.2211299696</v>
      </c>
      <c r="N1693" s="46">
        <f>'[1]заб.без.стом.'!CM$396</f>
        <v>194.21954444159999</v>
      </c>
      <c r="O1693" s="46">
        <f>'[1]заб.без.стом.'!DG$396</f>
        <v>229.99682894400001</v>
      </c>
      <c r="P1693" s="46">
        <f>'[1]заб.без.стом.'!EP$396</f>
        <v>181.4419428336</v>
      </c>
      <c r="Q1693" s="20">
        <f t="shared" si="483"/>
        <v>0</v>
      </c>
      <c r="R1693" s="20">
        <f t="shared" si="484"/>
        <v>0</v>
      </c>
    </row>
    <row r="1694" spans="2:18" s="21" customFormat="1" ht="15" customHeight="1" x14ac:dyDescent="0.25">
      <c r="B1694" s="61"/>
      <c r="C1694" s="22" t="s">
        <v>150</v>
      </c>
      <c r="D1694" s="23" t="s">
        <v>14</v>
      </c>
      <c r="E1694" s="64">
        <f>'[1]заб.без.стом.'!W$397</f>
        <v>320</v>
      </c>
      <c r="F1694" s="46">
        <f>'[1]заб.без.стом.'!EU$397</f>
        <v>1242.6843916800001</v>
      </c>
      <c r="G1694" s="47">
        <f>SUM(H1694:K1694)</f>
        <v>320</v>
      </c>
      <c r="H1694" s="47">
        <f>'[1]заб.без.стом.'!G$397</f>
        <v>47</v>
      </c>
      <c r="I1694" s="47">
        <f>'[1]заб.без.стом.'!K$397</f>
        <v>85</v>
      </c>
      <c r="J1694" s="47">
        <f>'[1]заб.без.стом.'!O$397</f>
        <v>90</v>
      </c>
      <c r="K1694" s="47">
        <f>'[1]заб.без.стом.'!V$397</f>
        <v>98</v>
      </c>
      <c r="L1694" s="46">
        <f>SUM(M1694:P1694)</f>
        <v>1242.6843916800001</v>
      </c>
      <c r="M1694" s="46">
        <f>'[1]заб.без.стом.'!BS$397</f>
        <v>182.51927002799997</v>
      </c>
      <c r="N1694" s="46">
        <f>'[1]заб.без.стом.'!CM$397</f>
        <v>330.08804154000001</v>
      </c>
      <c r="O1694" s="46">
        <f>'[1]заб.без.стом.'!DG$397</f>
        <v>349.50498516000005</v>
      </c>
      <c r="P1694" s="46">
        <f>'[1]заб.без.стом.'!EP$397</f>
        <v>380.57209495200004</v>
      </c>
      <c r="Q1694" s="20">
        <f t="shared" si="483"/>
        <v>0</v>
      </c>
      <c r="R1694" s="20">
        <f t="shared" si="484"/>
        <v>0</v>
      </c>
    </row>
    <row r="1695" spans="2:18" s="21" customFormat="1" ht="15" customHeight="1" x14ac:dyDescent="0.25">
      <c r="B1695" s="61"/>
      <c r="C1695" s="104" t="s">
        <v>61</v>
      </c>
      <c r="D1695" s="29" t="s">
        <v>31</v>
      </c>
      <c r="E1695" s="62">
        <f>'[1]КТ,МРТ,Услуги'!Y$319</f>
        <v>492</v>
      </c>
      <c r="F1695" s="33">
        <f>'[1]КТ,МРТ,Услуги'!EE$319</f>
        <v>457.87586399999986</v>
      </c>
      <c r="G1695" s="48">
        <f>H1695+I1695+J1695+K1695</f>
        <v>492</v>
      </c>
      <c r="H1695" s="48">
        <f>'[1]КТ,МРТ,Услуги'!H$319</f>
        <v>158</v>
      </c>
      <c r="I1695" s="48">
        <f>'[1]КТ,МРТ,Услуги'!L$319</f>
        <v>82</v>
      </c>
      <c r="J1695" s="48">
        <f>'[1]КТ,МРТ,Услуги'!Q$319</f>
        <v>119</v>
      </c>
      <c r="K1695" s="48">
        <f>'[1]КТ,МРТ,Услуги'!X$319</f>
        <v>133</v>
      </c>
      <c r="L1695" s="33">
        <f>M1695+N1695+O1695+P1695</f>
        <v>457.87586399999998</v>
      </c>
      <c r="M1695" s="33">
        <f>'[1]КТ,МРТ,Услуги'!BC$319</f>
        <v>147.04143599999998</v>
      </c>
      <c r="N1695" s="33">
        <f>'[1]КТ,МРТ,Услуги'!BW$319</f>
        <v>76.312643999999992</v>
      </c>
      <c r="O1695" s="33">
        <f>'[1]КТ,МРТ,Услуги'!CQ$319</f>
        <v>110.74639799999997</v>
      </c>
      <c r="P1695" s="33">
        <f>'[1]КТ,МРТ,Услуги'!DZ$319</f>
        <v>123.775386</v>
      </c>
      <c r="Q1695" s="20">
        <f t="shared" si="483"/>
        <v>0</v>
      </c>
      <c r="R1695" s="20">
        <f t="shared" si="484"/>
        <v>0</v>
      </c>
    </row>
    <row r="1696" spans="2:18" s="21" customFormat="1" ht="15" customHeight="1" x14ac:dyDescent="0.25">
      <c r="B1696" s="61"/>
      <c r="C1696" s="105" t="s">
        <v>40</v>
      </c>
      <c r="D1696" s="29" t="s">
        <v>33</v>
      </c>
      <c r="E1696" s="62">
        <f>SUM(E1697:E1700)</f>
        <v>339</v>
      </c>
      <c r="F1696" s="62">
        <f t="shared" ref="F1696:P1696" si="490">SUM(F1697:F1700)</f>
        <v>97.724388204799993</v>
      </c>
      <c r="G1696" s="62">
        <f t="shared" si="490"/>
        <v>339</v>
      </c>
      <c r="H1696" s="62">
        <f t="shared" si="490"/>
        <v>52</v>
      </c>
      <c r="I1696" s="62">
        <f t="shared" si="490"/>
        <v>47</v>
      </c>
      <c r="J1696" s="62">
        <f t="shared" si="490"/>
        <v>90</v>
      </c>
      <c r="K1696" s="62">
        <f t="shared" si="490"/>
        <v>150</v>
      </c>
      <c r="L1696" s="62">
        <f t="shared" si="490"/>
        <v>97.724388204799993</v>
      </c>
      <c r="M1696" s="62">
        <f t="shared" si="490"/>
        <v>24.492320204799999</v>
      </c>
      <c r="N1696" s="62">
        <f t="shared" si="490"/>
        <v>11.992708</v>
      </c>
      <c r="O1696" s="62">
        <f t="shared" si="490"/>
        <v>22.964760000000002</v>
      </c>
      <c r="P1696" s="62">
        <f t="shared" si="490"/>
        <v>38.2746</v>
      </c>
      <c r="Q1696" s="20">
        <f t="shared" si="483"/>
        <v>0</v>
      </c>
      <c r="R1696" s="20">
        <f t="shared" si="484"/>
        <v>0</v>
      </c>
    </row>
    <row r="1697" spans="2:18" s="21" customFormat="1" ht="15" customHeight="1" x14ac:dyDescent="0.25">
      <c r="B1697" s="61"/>
      <c r="C1697" s="67" t="s">
        <v>151</v>
      </c>
      <c r="D1697" s="23" t="s">
        <v>33</v>
      </c>
      <c r="E1697" s="64">
        <f>'[1]разовые без стом'!W$365</f>
        <v>287</v>
      </c>
      <c r="F1697" s="46">
        <f>'[1]разовые без стом'!EV$365</f>
        <v>73.232067999999998</v>
      </c>
      <c r="G1697" s="47">
        <f>H1697+I1697+J1697+K1697</f>
        <v>287</v>
      </c>
      <c r="H1697" s="47">
        <f>'[1]разовые без стом'!G$365</f>
        <v>0</v>
      </c>
      <c r="I1697" s="47">
        <f>'[1]разовые без стом'!K$365</f>
        <v>47</v>
      </c>
      <c r="J1697" s="47">
        <f>'[1]разовые без стом'!O$365</f>
        <v>90</v>
      </c>
      <c r="K1697" s="47">
        <f>'[1]разовые без стом'!V$365</f>
        <v>150</v>
      </c>
      <c r="L1697" s="46">
        <f>M1697+N1697+O1697+P1697</f>
        <v>73.232067999999998</v>
      </c>
      <c r="M1697" s="46">
        <f>'[1]разовые без стом'!BP$365</f>
        <v>0</v>
      </c>
      <c r="N1697" s="46">
        <f>'[1]разовые без стом'!CL$365</f>
        <v>11.992708</v>
      </c>
      <c r="O1697" s="46">
        <f>'[1]разовые без стом'!DH$365</f>
        <v>22.964760000000002</v>
      </c>
      <c r="P1697" s="46">
        <f>'[1]разовые без стом'!EQ$365</f>
        <v>38.2746</v>
      </c>
      <c r="Q1697" s="20">
        <f t="shared" si="483"/>
        <v>0</v>
      </c>
      <c r="R1697" s="20">
        <f t="shared" si="484"/>
        <v>0</v>
      </c>
    </row>
    <row r="1698" spans="2:18" s="21" customFormat="1" ht="15" customHeight="1" x14ac:dyDescent="0.25">
      <c r="B1698" s="61"/>
      <c r="C1698" s="67" t="s">
        <v>41</v>
      </c>
      <c r="D1698" s="23" t="s">
        <v>33</v>
      </c>
      <c r="E1698" s="64">
        <f>'[1]разовые без стом'!W$366</f>
        <v>16</v>
      </c>
      <c r="F1698" s="46">
        <f>'[1]разовые без стом'!EV$366</f>
        <v>12.633539788799999</v>
      </c>
      <c r="G1698" s="47">
        <f t="shared" ref="G1698:G1700" si="491">H1698+I1698+J1698+K1698</f>
        <v>16</v>
      </c>
      <c r="H1698" s="47">
        <f>'[1]разовые без стом'!G$366</f>
        <v>16</v>
      </c>
      <c r="I1698" s="47">
        <f>'[1]разовые без стом'!K$366</f>
        <v>0</v>
      </c>
      <c r="J1698" s="47">
        <f>'[1]разовые без стом'!O$366</f>
        <v>0</v>
      </c>
      <c r="K1698" s="47">
        <f>'[1]разовые без стом'!V$366</f>
        <v>0</v>
      </c>
      <c r="L1698" s="46">
        <f t="shared" ref="L1698:L1700" si="492">M1698+N1698+O1698+P1698</f>
        <v>12.633539788799999</v>
      </c>
      <c r="M1698" s="46">
        <f>'[1]разовые без стом'!BP$366</f>
        <v>12.633539788799999</v>
      </c>
      <c r="N1698" s="46">
        <f>'[1]разовые без стом'!CL$366</f>
        <v>0</v>
      </c>
      <c r="O1698" s="46">
        <f>'[1]разовые без стом'!DH$366</f>
        <v>0</v>
      </c>
      <c r="P1698" s="46">
        <f>'[1]разовые без стом'!EQ$366</f>
        <v>0</v>
      </c>
      <c r="Q1698" s="20">
        <f t="shared" si="483"/>
        <v>0</v>
      </c>
      <c r="R1698" s="20">
        <f t="shared" si="484"/>
        <v>0</v>
      </c>
    </row>
    <row r="1699" spans="2:18" s="21" customFormat="1" ht="15" customHeight="1" x14ac:dyDescent="0.25">
      <c r="B1699" s="61"/>
      <c r="C1699" s="67" t="s">
        <v>27</v>
      </c>
      <c r="D1699" s="23" t="s">
        <v>33</v>
      </c>
      <c r="E1699" s="64">
        <f>'[1]разовые без стом'!W$367</f>
        <v>8</v>
      </c>
      <c r="F1699" s="46">
        <f>'[1]разовые без стом'!EV$367</f>
        <v>5.1524444159999998</v>
      </c>
      <c r="G1699" s="47">
        <f t="shared" si="491"/>
        <v>8</v>
      </c>
      <c r="H1699" s="47">
        <f>'[1]разовые без стом'!G$367</f>
        <v>8</v>
      </c>
      <c r="I1699" s="47">
        <f>'[1]разовые без стом'!K$367</f>
        <v>0</v>
      </c>
      <c r="J1699" s="47">
        <f>'[1]разовые без стом'!O$367</f>
        <v>0</v>
      </c>
      <c r="K1699" s="47">
        <f>'[1]разовые без стом'!V$367</f>
        <v>0</v>
      </c>
      <c r="L1699" s="46">
        <f t="shared" si="492"/>
        <v>5.1524444159999998</v>
      </c>
      <c r="M1699" s="46">
        <f>'[1]разовые без стом'!BP$367</f>
        <v>5.1524444159999998</v>
      </c>
      <c r="N1699" s="46">
        <f>'[1]разовые без стом'!CL$367</f>
        <v>0</v>
      </c>
      <c r="O1699" s="46">
        <f>'[1]разовые без стом'!DH$367</f>
        <v>0</v>
      </c>
      <c r="P1699" s="46">
        <f>'[1]разовые без стом'!EQ$367</f>
        <v>0</v>
      </c>
      <c r="Q1699" s="20">
        <f t="shared" si="483"/>
        <v>0</v>
      </c>
      <c r="R1699" s="20">
        <f t="shared" si="484"/>
        <v>0</v>
      </c>
    </row>
    <row r="1700" spans="2:18" s="21" customFormat="1" ht="15" customHeight="1" x14ac:dyDescent="0.25">
      <c r="B1700" s="61"/>
      <c r="C1700" s="27" t="s">
        <v>23</v>
      </c>
      <c r="D1700" s="23" t="s">
        <v>33</v>
      </c>
      <c r="E1700" s="64">
        <f>'[1]разовые без стом'!W$368</f>
        <v>28</v>
      </c>
      <c r="F1700" s="46">
        <f>'[1]разовые без стом'!EV$368</f>
        <v>6.7063360000000003</v>
      </c>
      <c r="G1700" s="47">
        <f t="shared" si="491"/>
        <v>28</v>
      </c>
      <c r="H1700" s="47">
        <f>'[1]разовые без стом'!G$368</f>
        <v>28</v>
      </c>
      <c r="I1700" s="47">
        <f>'[1]разовые без стом'!K$368</f>
        <v>0</v>
      </c>
      <c r="J1700" s="47">
        <f>'[1]разовые без стом'!O$368</f>
        <v>0</v>
      </c>
      <c r="K1700" s="47">
        <f>'[1]разовые без стом'!V$368</f>
        <v>0</v>
      </c>
      <c r="L1700" s="46">
        <f t="shared" si="492"/>
        <v>6.7063360000000003</v>
      </c>
      <c r="M1700" s="46">
        <f>'[1]разовые без стом'!BP$368</f>
        <v>6.7063360000000003</v>
      </c>
      <c r="N1700" s="46">
        <f>'[1]разовые без стом'!CL$368</f>
        <v>0</v>
      </c>
      <c r="O1700" s="46">
        <f>'[1]разовые без стом'!DH$368</f>
        <v>0</v>
      </c>
      <c r="P1700" s="46">
        <f>'[1]разовые без стом'!EQ$368</f>
        <v>0</v>
      </c>
      <c r="Q1700" s="20">
        <f t="shared" si="483"/>
        <v>0</v>
      </c>
      <c r="R1700" s="20">
        <f t="shared" si="484"/>
        <v>0</v>
      </c>
    </row>
    <row r="1701" spans="2:18" s="21" customFormat="1" ht="15" customHeight="1" x14ac:dyDescent="0.25">
      <c r="B1701" s="61"/>
      <c r="C1701" s="59" t="s">
        <v>7</v>
      </c>
      <c r="D1701" s="59"/>
      <c r="E1701" s="60">
        <f>E1690+E1695+E1696</f>
        <v>2812</v>
      </c>
      <c r="F1701" s="60">
        <f t="shared" ref="F1701:P1701" si="493">F1690+F1695+F1696</f>
        <v>5601.099315391999</v>
      </c>
      <c r="G1701" s="60">
        <f t="shared" si="493"/>
        <v>2812</v>
      </c>
      <c r="H1701" s="60">
        <f t="shared" si="493"/>
        <v>464</v>
      </c>
      <c r="I1701" s="60">
        <f t="shared" si="493"/>
        <v>704</v>
      </c>
      <c r="J1701" s="60">
        <f t="shared" si="493"/>
        <v>727</v>
      </c>
      <c r="K1701" s="60">
        <f t="shared" si="493"/>
        <v>917</v>
      </c>
      <c r="L1701" s="60">
        <f t="shared" si="493"/>
        <v>5601.099315391999</v>
      </c>
      <c r="M1701" s="60">
        <f t="shared" si="493"/>
        <v>849.22266972399984</v>
      </c>
      <c r="N1701" s="60">
        <f t="shared" si="493"/>
        <v>1483.8950429224001</v>
      </c>
      <c r="O1701" s="60">
        <f t="shared" si="493"/>
        <v>1457.9216587632</v>
      </c>
      <c r="P1701" s="60">
        <f t="shared" si="493"/>
        <v>1810.0599439824</v>
      </c>
      <c r="Q1701" s="86">
        <f t="shared" si="483"/>
        <v>0</v>
      </c>
      <c r="R1701" s="86">
        <f t="shared" si="484"/>
        <v>0</v>
      </c>
    </row>
    <row r="1702" spans="2:18" s="21" customFormat="1" ht="15" customHeight="1" x14ac:dyDescent="0.25">
      <c r="B1702" s="61" t="s">
        <v>152</v>
      </c>
      <c r="C1702" s="28" t="s">
        <v>29</v>
      </c>
      <c r="D1702" s="29" t="s">
        <v>14</v>
      </c>
      <c r="E1702" s="62">
        <f>'[1]стом обр.'!W$58</f>
        <v>133</v>
      </c>
      <c r="F1702" s="33">
        <f>'[1]стом обр.'!FL$59</f>
        <v>259.28467891199995</v>
      </c>
      <c r="G1702" s="71">
        <f>H1702+I1702+J1702+K1702</f>
        <v>133</v>
      </c>
      <c r="H1702" s="48">
        <f>'[1]стом обр.'!G$58</f>
        <v>17</v>
      </c>
      <c r="I1702" s="48">
        <f>'[1]стом обр.'!K$58</f>
        <v>51</v>
      </c>
      <c r="J1702" s="48">
        <f>'[1]стом обр.'!O$58</f>
        <v>38</v>
      </c>
      <c r="K1702" s="48">
        <f>'[1]стом обр.'!V$58</f>
        <v>27</v>
      </c>
      <c r="L1702" s="33">
        <f>M1702+N1702+O1702+P1702</f>
        <v>259.28467891199995</v>
      </c>
      <c r="M1702" s="33">
        <f>'[1]стом обр.'!CJ$59</f>
        <v>33.141650687999999</v>
      </c>
      <c r="N1702" s="33">
        <f>'[1]стом обр.'!DD$59</f>
        <v>99.424952063999967</v>
      </c>
      <c r="O1702" s="33">
        <f>'[1]стом обр.'!DX$59</f>
        <v>74.081336832000005</v>
      </c>
      <c r="P1702" s="33">
        <f>'[1]стом обр.'!FG$59</f>
        <v>52.636739327999997</v>
      </c>
      <c r="Q1702" s="86">
        <f t="shared" si="483"/>
        <v>0</v>
      </c>
      <c r="R1702" s="86">
        <f t="shared" si="484"/>
        <v>0</v>
      </c>
    </row>
    <row r="1703" spans="2:18" s="21" customFormat="1" ht="15" customHeight="1" x14ac:dyDescent="0.25">
      <c r="B1703" s="61"/>
      <c r="C1703" s="28" t="s">
        <v>73</v>
      </c>
      <c r="D1703" s="29" t="s">
        <v>33</v>
      </c>
      <c r="E1703" s="62">
        <f>'[1]проф.пос. по стом. '!W$74</f>
        <v>155</v>
      </c>
      <c r="F1703" s="33">
        <f>'[1]проф.пос. по стом. '!FB$74</f>
        <v>114.66766079999999</v>
      </c>
      <c r="G1703" s="71">
        <f>H1703+I1703+J1703+K1703</f>
        <v>155</v>
      </c>
      <c r="H1703" s="48">
        <f>'[1]проф.пос. по стом. '!G$74</f>
        <v>30</v>
      </c>
      <c r="I1703" s="48">
        <f>'[1]проф.пос. по стом. '!K$74</f>
        <v>30</v>
      </c>
      <c r="J1703" s="48">
        <f>'[1]проф.пос. по стом. '!O$74</f>
        <v>30</v>
      </c>
      <c r="K1703" s="48">
        <f>'[1]проф.пос. по стом. '!V$74</f>
        <v>65</v>
      </c>
      <c r="L1703" s="33">
        <f>M1703+N1703+O1703+P1703</f>
        <v>114.66766079999999</v>
      </c>
      <c r="M1703" s="33">
        <f>'[1]проф.пос. по стом. '!BZ$74</f>
        <v>22.1937408</v>
      </c>
      <c r="N1703" s="33">
        <f>'[1]проф.пос. по стом. '!CT$74</f>
        <v>22.1937408</v>
      </c>
      <c r="O1703" s="33">
        <f>'[1]проф.пос. по стом. '!DN$74</f>
        <v>22.1937408</v>
      </c>
      <c r="P1703" s="33">
        <f>'[1]проф.пос. по стом. '!EW$74</f>
        <v>48.086438399999992</v>
      </c>
      <c r="Q1703" s="86">
        <f t="shared" si="483"/>
        <v>0</v>
      </c>
      <c r="R1703" s="86">
        <f t="shared" si="484"/>
        <v>0</v>
      </c>
    </row>
    <row r="1704" spans="2:18" s="21" customFormat="1" ht="15" customHeight="1" x14ac:dyDescent="0.25">
      <c r="B1704" s="61"/>
      <c r="C1704" s="59" t="s">
        <v>7</v>
      </c>
      <c r="D1704" s="59"/>
      <c r="E1704" s="60">
        <f>E1702+E1703</f>
        <v>288</v>
      </c>
      <c r="F1704" s="60">
        <f t="shared" ref="F1704:P1704" si="494">F1702+F1703</f>
        <v>373.95233971199991</v>
      </c>
      <c r="G1704" s="60">
        <f t="shared" si="494"/>
        <v>288</v>
      </c>
      <c r="H1704" s="60">
        <f t="shared" si="494"/>
        <v>47</v>
      </c>
      <c r="I1704" s="60">
        <f t="shared" si="494"/>
        <v>81</v>
      </c>
      <c r="J1704" s="60">
        <f t="shared" si="494"/>
        <v>68</v>
      </c>
      <c r="K1704" s="60">
        <f t="shared" si="494"/>
        <v>92</v>
      </c>
      <c r="L1704" s="60">
        <f t="shared" si="494"/>
        <v>373.95233971199991</v>
      </c>
      <c r="M1704" s="60">
        <f t="shared" si="494"/>
        <v>55.335391487999999</v>
      </c>
      <c r="N1704" s="60">
        <f t="shared" si="494"/>
        <v>121.61869286399997</v>
      </c>
      <c r="O1704" s="60">
        <f t="shared" si="494"/>
        <v>96.275077632000006</v>
      </c>
      <c r="P1704" s="60">
        <f t="shared" si="494"/>
        <v>100.723177728</v>
      </c>
      <c r="Q1704" s="86">
        <f t="shared" si="483"/>
        <v>0</v>
      </c>
      <c r="R1704" s="86">
        <f t="shared" si="484"/>
        <v>0</v>
      </c>
    </row>
    <row r="1705" spans="2:18" s="21" customFormat="1" ht="15" customHeight="1" x14ac:dyDescent="0.25">
      <c r="B1705" s="106" t="s">
        <v>153</v>
      </c>
      <c r="C1705" s="71" t="s">
        <v>118</v>
      </c>
      <c r="D1705" s="29" t="s">
        <v>31</v>
      </c>
      <c r="E1705" s="62">
        <f>E1706</f>
        <v>500</v>
      </c>
      <c r="F1705" s="62">
        <f t="shared" ref="F1705:P1705" si="495">F1706</f>
        <v>2087.9450000000002</v>
      </c>
      <c r="G1705" s="62">
        <f>G1706</f>
        <v>500</v>
      </c>
      <c r="H1705" s="62">
        <f t="shared" si="495"/>
        <v>116</v>
      </c>
      <c r="I1705" s="62">
        <f t="shared" si="495"/>
        <v>142</v>
      </c>
      <c r="J1705" s="62">
        <f t="shared" si="495"/>
        <v>123</v>
      </c>
      <c r="K1705" s="62">
        <f t="shared" si="495"/>
        <v>119</v>
      </c>
      <c r="L1705" s="62">
        <f t="shared" si="495"/>
        <v>2087.9450000000002</v>
      </c>
      <c r="M1705" s="62">
        <f t="shared" si="495"/>
        <v>484.4032400000001</v>
      </c>
      <c r="N1705" s="62">
        <f t="shared" si="495"/>
        <v>592.97638000000006</v>
      </c>
      <c r="O1705" s="62">
        <f t="shared" si="495"/>
        <v>513.63447000000008</v>
      </c>
      <c r="P1705" s="62">
        <f t="shared" si="495"/>
        <v>496.93091000000004</v>
      </c>
      <c r="Q1705" s="86">
        <f t="shared" si="483"/>
        <v>0</v>
      </c>
      <c r="R1705" s="86">
        <f t="shared" si="484"/>
        <v>0</v>
      </c>
    </row>
    <row r="1706" spans="2:18" s="21" customFormat="1" ht="15" customHeight="1" x14ac:dyDescent="0.25">
      <c r="B1706" s="107"/>
      <c r="C1706" s="103" t="s">
        <v>60</v>
      </c>
      <c r="D1706" s="23" t="s">
        <v>31</v>
      </c>
      <c r="E1706" s="72">
        <f>'[1]КТ,МРТ,Услуги'!Y$147</f>
        <v>500</v>
      </c>
      <c r="F1706" s="72">
        <f>'[1]КТ,МРТ,Услуги'!EE$147</f>
        <v>2087.9450000000002</v>
      </c>
      <c r="G1706" s="72">
        <f>H1706+I1706+J1706+K1706</f>
        <v>500</v>
      </c>
      <c r="H1706" s="72">
        <f>'[1]КТ,МРТ,Услуги'!H$147</f>
        <v>116</v>
      </c>
      <c r="I1706" s="72">
        <f>'[1]КТ,МРТ,Услуги'!L$147</f>
        <v>142</v>
      </c>
      <c r="J1706" s="72">
        <f>'[1]КТ,МРТ,Услуги'!Q$147</f>
        <v>123</v>
      </c>
      <c r="K1706" s="72">
        <f>'[1]КТ,МРТ,Услуги'!X$147</f>
        <v>119</v>
      </c>
      <c r="L1706" s="72">
        <f>M1706+N1706+O1706+P1706</f>
        <v>2087.9450000000002</v>
      </c>
      <c r="M1706" s="72">
        <f>'[1]КТ,МРТ,Услуги'!BC$147</f>
        <v>484.4032400000001</v>
      </c>
      <c r="N1706" s="72">
        <f>'[1]КТ,МРТ,Услуги'!BW$147</f>
        <v>592.97638000000006</v>
      </c>
      <c r="O1706" s="72">
        <f>'[1]КТ,МРТ,Услуги'!CQ$147</f>
        <v>513.63447000000008</v>
      </c>
      <c r="P1706" s="72">
        <f>'[1]КТ,МРТ,Услуги'!DZ$147</f>
        <v>496.93091000000004</v>
      </c>
      <c r="Q1706" s="86">
        <f t="shared" si="483"/>
        <v>0</v>
      </c>
      <c r="R1706" s="86">
        <f t="shared" si="484"/>
        <v>0</v>
      </c>
    </row>
    <row r="1707" spans="2:18" s="21" customFormat="1" ht="15" customHeight="1" x14ac:dyDescent="0.25">
      <c r="B1707" s="107"/>
      <c r="C1707" s="71" t="s">
        <v>98</v>
      </c>
      <c r="D1707" s="29" t="s">
        <v>31</v>
      </c>
      <c r="E1707" s="62">
        <f>E1708+E1709</f>
        <v>2131</v>
      </c>
      <c r="F1707" s="62">
        <f t="shared" ref="F1707:P1707" si="496">F1708+F1709</f>
        <v>14271.584499999997</v>
      </c>
      <c r="G1707" s="62">
        <f>G1708+G1709</f>
        <v>2131</v>
      </c>
      <c r="H1707" s="62">
        <f t="shared" si="496"/>
        <v>447</v>
      </c>
      <c r="I1707" s="62">
        <f t="shared" si="496"/>
        <v>853</v>
      </c>
      <c r="J1707" s="62">
        <f t="shared" si="496"/>
        <v>605</v>
      </c>
      <c r="K1707" s="62">
        <f t="shared" si="496"/>
        <v>226</v>
      </c>
      <c r="L1707" s="62">
        <f t="shared" si="496"/>
        <v>14271.584499999997</v>
      </c>
      <c r="M1707" s="62">
        <f t="shared" si="496"/>
        <v>2953.0063</v>
      </c>
      <c r="N1707" s="62">
        <f t="shared" si="496"/>
        <v>5657.7442199999987</v>
      </c>
      <c r="O1707" s="62">
        <f t="shared" si="496"/>
        <v>4288.9780599999995</v>
      </c>
      <c r="P1707" s="62">
        <f t="shared" si="496"/>
        <v>1371.8559199999997</v>
      </c>
      <c r="Q1707" s="86">
        <f>E1707-G1707</f>
        <v>0</v>
      </c>
      <c r="R1707" s="86">
        <f t="shared" si="484"/>
        <v>0</v>
      </c>
    </row>
    <row r="1708" spans="2:18" s="21" customFormat="1" ht="15" customHeight="1" x14ac:dyDescent="0.25">
      <c r="B1708" s="107"/>
      <c r="C1708" s="23" t="s">
        <v>154</v>
      </c>
      <c r="D1708" s="23" t="s">
        <v>31</v>
      </c>
      <c r="E1708" s="72">
        <f>'[1]КТ,МРТ,Услуги'!Y$198</f>
        <v>1286</v>
      </c>
      <c r="F1708" s="52">
        <f>'[1]КТ,МРТ,Услуги'!EE$198</f>
        <v>9522.7013999999999</v>
      </c>
      <c r="G1708" s="53">
        <f>H1708+I1708+J1708+K1708</f>
        <v>1286</v>
      </c>
      <c r="H1708" s="103">
        <f>'[1]КТ,МРТ,Услуги'!H$198</f>
        <v>247</v>
      </c>
      <c r="I1708" s="103">
        <f>'[1]КТ,МРТ,Услуги'!L$198</f>
        <v>484</v>
      </c>
      <c r="J1708" s="103">
        <f>'[1]КТ,МРТ,Услуги'!Q$198</f>
        <v>498</v>
      </c>
      <c r="K1708" s="103">
        <f>'[1]КТ,МРТ,Услуги'!X$198</f>
        <v>57</v>
      </c>
      <c r="L1708" s="52">
        <f>M1708+N1708+O1708+P1708</f>
        <v>9522.7013999999981</v>
      </c>
      <c r="M1708" s="52">
        <f>'[1]КТ,МРТ,Услуги'!BC$198</f>
        <v>1829.0102999999997</v>
      </c>
      <c r="N1708" s="52">
        <f>'[1]КТ,МРТ,Услуги'!BW$198</f>
        <v>3583.9715999999994</v>
      </c>
      <c r="O1708" s="52">
        <f>'[1]КТ,МРТ,Услуги'!CQ$198</f>
        <v>3687.6401999999994</v>
      </c>
      <c r="P1708" s="52">
        <f>'[1]КТ,МРТ,Услуги'!DZ$198</f>
        <v>422.07929999999993</v>
      </c>
      <c r="Q1708" s="86">
        <f t="shared" si="483"/>
        <v>0</v>
      </c>
      <c r="R1708" s="86">
        <f t="shared" si="484"/>
        <v>0</v>
      </c>
    </row>
    <row r="1709" spans="2:18" s="21" customFormat="1" ht="15" customHeight="1" x14ac:dyDescent="0.25">
      <c r="B1709" s="107"/>
      <c r="C1709" s="23" t="s">
        <v>155</v>
      </c>
      <c r="D1709" s="23" t="s">
        <v>31</v>
      </c>
      <c r="E1709" s="72">
        <f>'[1]КТ,МРТ,Услуги'!Y$223</f>
        <v>845</v>
      </c>
      <c r="F1709" s="52">
        <f>'[1]КТ,МРТ,Услуги'!EE$223</f>
        <v>4748.8830999999982</v>
      </c>
      <c r="G1709" s="53">
        <f>H1709+I1709+J1709+K1709</f>
        <v>845</v>
      </c>
      <c r="H1709" s="103">
        <f>'[1]КТ,МРТ,Услуги'!H$223</f>
        <v>200</v>
      </c>
      <c r="I1709" s="103">
        <f>'[1]КТ,МРТ,Услуги'!L$223</f>
        <v>369</v>
      </c>
      <c r="J1709" s="103">
        <f>'[1]КТ,МРТ,Услуги'!Q$223</f>
        <v>107</v>
      </c>
      <c r="K1709" s="103">
        <f>'[1]КТ,МРТ,Услуги'!X$223</f>
        <v>169</v>
      </c>
      <c r="L1709" s="52">
        <f>M1709+N1709+O1709+P1709</f>
        <v>4748.8830999999991</v>
      </c>
      <c r="M1709" s="52">
        <f>'[1]КТ,МРТ,Услуги'!BC$223</f>
        <v>1123.9960000000005</v>
      </c>
      <c r="N1709" s="52">
        <f>'[1]КТ,МРТ,Услуги'!BW$223</f>
        <v>2073.7726199999988</v>
      </c>
      <c r="O1709" s="52">
        <f>'[1]КТ,МРТ,Услуги'!CQ$223</f>
        <v>601.33785999999986</v>
      </c>
      <c r="P1709" s="52">
        <f>'[1]КТ,МРТ,Услуги'!DZ$223</f>
        <v>949.77661999999987</v>
      </c>
      <c r="Q1709" s="86">
        <f t="shared" si="483"/>
        <v>0</v>
      </c>
      <c r="R1709" s="86">
        <f t="shared" si="484"/>
        <v>0</v>
      </c>
    </row>
    <row r="1710" spans="2:18" s="21" customFormat="1" ht="15" customHeight="1" x14ac:dyDescent="0.25">
      <c r="B1710" s="108"/>
      <c r="C1710" s="59" t="s">
        <v>7</v>
      </c>
      <c r="D1710" s="59"/>
      <c r="E1710" s="60">
        <f>E1705+E1707</f>
        <v>2631</v>
      </c>
      <c r="F1710" s="60">
        <f t="shared" ref="F1710:P1710" si="497">F1705+F1707</f>
        <v>16359.529499999997</v>
      </c>
      <c r="G1710" s="60">
        <f t="shared" si="497"/>
        <v>2631</v>
      </c>
      <c r="H1710" s="60">
        <f t="shared" si="497"/>
        <v>563</v>
      </c>
      <c r="I1710" s="60">
        <f t="shared" si="497"/>
        <v>995</v>
      </c>
      <c r="J1710" s="60">
        <f t="shared" si="497"/>
        <v>728</v>
      </c>
      <c r="K1710" s="60">
        <f t="shared" si="497"/>
        <v>345</v>
      </c>
      <c r="L1710" s="60">
        <f t="shared" si="497"/>
        <v>16359.529499999997</v>
      </c>
      <c r="M1710" s="60">
        <f t="shared" si="497"/>
        <v>3437.4095400000001</v>
      </c>
      <c r="N1710" s="60">
        <f t="shared" si="497"/>
        <v>6250.7205999999987</v>
      </c>
      <c r="O1710" s="60">
        <f t="shared" si="497"/>
        <v>4802.6125299999994</v>
      </c>
      <c r="P1710" s="60">
        <f t="shared" si="497"/>
        <v>1868.7868299999998</v>
      </c>
      <c r="Q1710" s="86">
        <f t="shared" si="483"/>
        <v>0</v>
      </c>
      <c r="R1710" s="86">
        <f t="shared" si="484"/>
        <v>0</v>
      </c>
    </row>
    <row r="1711" spans="2:18" s="21" customFormat="1" ht="15" customHeight="1" x14ac:dyDescent="0.25">
      <c r="B1711" s="109" t="s">
        <v>156</v>
      </c>
      <c r="C1711" s="28" t="s">
        <v>30</v>
      </c>
      <c r="D1711" s="29" t="s">
        <v>31</v>
      </c>
      <c r="E1711" s="62">
        <f>'[1]КТ,МРТ,Услуги'!Y$345</f>
        <v>14508</v>
      </c>
      <c r="F1711" s="62">
        <f>'[1]КТ,МРТ,Услуги'!EE$345</f>
        <v>9925.2129599999989</v>
      </c>
      <c r="G1711" s="62">
        <f>SUM(H1711:K1711)</f>
        <v>14508</v>
      </c>
      <c r="H1711" s="62">
        <f>'[1]КТ,МРТ,Услуги'!H$345</f>
        <v>298</v>
      </c>
      <c r="I1711" s="62">
        <f>'[1]КТ,МРТ,Услуги'!L$345</f>
        <v>5342</v>
      </c>
      <c r="J1711" s="62">
        <f>'[1]КТ,МРТ,Услуги'!Q$345</f>
        <v>4431</v>
      </c>
      <c r="K1711" s="62">
        <f>'[1]КТ,МРТ,Услуги'!X$345</f>
        <v>4437</v>
      </c>
      <c r="L1711" s="62">
        <f>SUM(M1711:P1711)</f>
        <v>9925.2129599999971</v>
      </c>
      <c r="M1711" s="62">
        <f>'[1]КТ,МРТ,Услуги'!BC$345</f>
        <v>203.86775999999998</v>
      </c>
      <c r="N1711" s="62">
        <f>'[1]КТ,МРТ,Услуги'!BW$345</f>
        <v>3654.5690399999994</v>
      </c>
      <c r="O1711" s="62">
        <f>'[1]КТ,МРТ,Услуги'!CQ$345</f>
        <v>3031.3357199999991</v>
      </c>
      <c r="P1711" s="62">
        <f>'[1]КТ,МРТ,Услуги'!DZ$345</f>
        <v>3035.4404399999994</v>
      </c>
      <c r="Q1711" s="86">
        <f t="shared" si="483"/>
        <v>0</v>
      </c>
      <c r="R1711" s="86">
        <f t="shared" si="484"/>
        <v>0</v>
      </c>
    </row>
    <row r="1712" spans="2:18" s="21" customFormat="1" ht="15" customHeight="1" x14ac:dyDescent="0.25">
      <c r="B1712" s="110"/>
      <c r="C1712" s="111" t="s">
        <v>63</v>
      </c>
      <c r="D1712" s="29" t="s">
        <v>31</v>
      </c>
      <c r="E1712" s="62">
        <f>'[1]КТ,МРТ,Услуги'!Y$351</f>
        <v>0</v>
      </c>
      <c r="F1712" s="62">
        <f>'[1]КТ,МРТ,Услуги'!EE$351</f>
        <v>0</v>
      </c>
      <c r="G1712" s="62">
        <f>SUM(H1712:K1712)</f>
        <v>0</v>
      </c>
      <c r="H1712" s="62">
        <f>'[1]КТ,МРТ,Услуги'!H$351</f>
        <v>0</v>
      </c>
      <c r="I1712" s="62">
        <f>'[1]КТ,МРТ,Услуги'!L$351</f>
        <v>0</v>
      </c>
      <c r="J1712" s="62">
        <f>'[1]КТ,МРТ,Услуги'!Q$351</f>
        <v>0</v>
      </c>
      <c r="K1712" s="62">
        <f>'[1]КТ,МРТ,Услуги'!X$351</f>
        <v>0</v>
      </c>
      <c r="L1712" s="62">
        <f>SUM(M1712:P1712)</f>
        <v>0</v>
      </c>
      <c r="M1712" s="62">
        <f>'[1]КТ,МРТ,Услуги'!BC$351</f>
        <v>0</v>
      </c>
      <c r="N1712" s="62">
        <f>'[1]КТ,МРТ,Услуги'!BW$351</f>
        <v>0</v>
      </c>
      <c r="O1712" s="62">
        <f>'[1]КТ,МРТ,Услуги'!CQ$351</f>
        <v>0</v>
      </c>
      <c r="P1712" s="62">
        <f>'[1]КТ,МРТ,Услуги'!DZ$351</f>
        <v>0</v>
      </c>
      <c r="Q1712" s="86">
        <f t="shared" si="483"/>
        <v>0</v>
      </c>
      <c r="R1712" s="86">
        <f t="shared" si="484"/>
        <v>0</v>
      </c>
    </row>
    <row r="1713" spans="2:18" s="21" customFormat="1" ht="15" customHeight="1" x14ac:dyDescent="0.25">
      <c r="B1713" s="112"/>
      <c r="C1713" s="59" t="s">
        <v>7</v>
      </c>
      <c r="D1713" s="59"/>
      <c r="E1713" s="60">
        <f>E1711+E1712</f>
        <v>14508</v>
      </c>
      <c r="F1713" s="60">
        <f t="shared" ref="F1713:P1713" si="498">F1711+F1712</f>
        <v>9925.2129599999989</v>
      </c>
      <c r="G1713" s="60">
        <f t="shared" si="498"/>
        <v>14508</v>
      </c>
      <c r="H1713" s="60">
        <f t="shared" si="498"/>
        <v>298</v>
      </c>
      <c r="I1713" s="60">
        <f t="shared" si="498"/>
        <v>5342</v>
      </c>
      <c r="J1713" s="60">
        <f t="shared" si="498"/>
        <v>4431</v>
      </c>
      <c r="K1713" s="60">
        <f t="shared" si="498"/>
        <v>4437</v>
      </c>
      <c r="L1713" s="60">
        <f t="shared" si="498"/>
        <v>9925.2129599999971</v>
      </c>
      <c r="M1713" s="60">
        <f t="shared" si="498"/>
        <v>203.86775999999998</v>
      </c>
      <c r="N1713" s="60">
        <f t="shared" si="498"/>
        <v>3654.5690399999994</v>
      </c>
      <c r="O1713" s="60">
        <f t="shared" si="498"/>
        <v>3031.3357199999991</v>
      </c>
      <c r="P1713" s="60">
        <f t="shared" si="498"/>
        <v>3035.4404399999994</v>
      </c>
      <c r="Q1713" s="86">
        <f t="shared" si="483"/>
        <v>0</v>
      </c>
      <c r="R1713" s="86">
        <f t="shared" si="484"/>
        <v>0</v>
      </c>
    </row>
    <row r="1714" spans="2:18" s="21" customFormat="1" ht="15" customHeight="1" x14ac:dyDescent="0.25">
      <c r="B1714" s="61" t="s">
        <v>157</v>
      </c>
      <c r="C1714" s="28" t="s">
        <v>13</v>
      </c>
      <c r="D1714" s="29" t="s">
        <v>14</v>
      </c>
      <c r="E1714" s="62">
        <f>SUM(E1715:E1723)</f>
        <v>644</v>
      </c>
      <c r="F1714" s="62">
        <f>SUM(F1715:F1723)</f>
        <v>1534.5899531207999</v>
      </c>
      <c r="G1714" s="62">
        <f>SUM(G1715:G1723)</f>
        <v>644</v>
      </c>
      <c r="H1714" s="62">
        <f>SUM(H1715:H1723)</f>
        <v>46</v>
      </c>
      <c r="I1714" s="62">
        <f t="shared" ref="I1714:P1714" si="499">SUM(I1715:I1723)</f>
        <v>101</v>
      </c>
      <c r="J1714" s="62">
        <f t="shared" si="499"/>
        <v>157</v>
      </c>
      <c r="K1714" s="62">
        <f t="shared" si="499"/>
        <v>340</v>
      </c>
      <c r="L1714" s="62">
        <f t="shared" si="499"/>
        <v>1534.5899531207997</v>
      </c>
      <c r="M1714" s="62">
        <f t="shared" si="499"/>
        <v>114.99841447200001</v>
      </c>
      <c r="N1714" s="62">
        <f t="shared" si="499"/>
        <v>241.1709668208</v>
      </c>
      <c r="O1714" s="62">
        <f t="shared" si="499"/>
        <v>370.45023014880002</v>
      </c>
      <c r="P1714" s="62">
        <f t="shared" si="499"/>
        <v>807.97034167919992</v>
      </c>
      <c r="Q1714" s="86">
        <f t="shared" si="483"/>
        <v>0</v>
      </c>
      <c r="R1714" s="86">
        <f t="shared" si="484"/>
        <v>0</v>
      </c>
    </row>
    <row r="1715" spans="2:18" s="21" customFormat="1" ht="15" customHeight="1" x14ac:dyDescent="0.25">
      <c r="B1715" s="61"/>
      <c r="C1715" s="22" t="s">
        <v>16</v>
      </c>
      <c r="D1715" s="23" t="s">
        <v>14</v>
      </c>
      <c r="E1715" s="64">
        <f>'[1]заб.без.стом.'!W$401</f>
        <v>199</v>
      </c>
      <c r="F1715" s="46">
        <f>'[1]заб.без.стом.'!EU$401</f>
        <v>403.84737317520006</v>
      </c>
      <c r="G1715" s="64">
        <f t="shared" ref="G1715:G1723" si="500">SUM(H1715:K1715)</f>
        <v>199</v>
      </c>
      <c r="H1715" s="47">
        <f>'[1]заб.без.стом.'!G$401</f>
        <v>12</v>
      </c>
      <c r="I1715" s="47">
        <f>'[1]заб.без.стом.'!K$401</f>
        <v>30</v>
      </c>
      <c r="J1715" s="47">
        <f>'[1]заб.без.стом.'!O$401</f>
        <v>48</v>
      </c>
      <c r="K1715" s="47">
        <f>'[1]заб.без.стом.'!V$401</f>
        <v>109</v>
      </c>
      <c r="L1715" s="46">
        <f t="shared" ref="L1715:L1723" si="501">SUM(M1715:P1715)</f>
        <v>403.8473731752</v>
      </c>
      <c r="M1715" s="46">
        <f>'[1]заб.без.стом.'!BS$401</f>
        <v>24.352605417600003</v>
      </c>
      <c r="N1715" s="46">
        <f>'[1]заб.без.стом.'!CM$401</f>
        <v>60.881513544000001</v>
      </c>
      <c r="O1715" s="46">
        <f>'[1]заб.без.стом.'!DG$401</f>
        <v>97.410421670399998</v>
      </c>
      <c r="P1715" s="46">
        <f>'[1]заб.без.стом.'!EP$401</f>
        <v>221.20283254320003</v>
      </c>
      <c r="Q1715" s="86">
        <f t="shared" si="483"/>
        <v>0</v>
      </c>
      <c r="R1715" s="86">
        <f t="shared" si="484"/>
        <v>0</v>
      </c>
    </row>
    <row r="1716" spans="2:18" s="21" customFormat="1" ht="15" customHeight="1" x14ac:dyDescent="0.25">
      <c r="B1716" s="61"/>
      <c r="C1716" s="22" t="s">
        <v>23</v>
      </c>
      <c r="D1716" s="23" t="s">
        <v>14</v>
      </c>
      <c r="E1716" s="64">
        <f>'[1]заб.без.стом.'!W$402</f>
        <v>281</v>
      </c>
      <c r="F1716" s="46">
        <f>'[1]заб.без.стом.'!EU$402</f>
        <v>718.10121036960004</v>
      </c>
      <c r="G1716" s="64">
        <f t="shared" si="500"/>
        <v>281</v>
      </c>
      <c r="H1716" s="47">
        <f>'[1]заб.без.стом.'!G$402</f>
        <v>31</v>
      </c>
      <c r="I1716" s="47">
        <f>'[1]заб.без.стом.'!K$402</f>
        <v>65</v>
      </c>
      <c r="J1716" s="47">
        <f>'[1]заб.без.стом.'!O$402</f>
        <v>79</v>
      </c>
      <c r="K1716" s="47">
        <f>'[1]заб.без.стом.'!V$402</f>
        <v>106</v>
      </c>
      <c r="L1716" s="46">
        <f t="shared" si="501"/>
        <v>718.10121036960004</v>
      </c>
      <c r="M1716" s="46">
        <f>'[1]заб.без.стом.'!BS$402</f>
        <v>79.2211299696</v>
      </c>
      <c r="N1716" s="46">
        <f>'[1]заб.без.стом.'!CM$402</f>
        <v>166.108820904</v>
      </c>
      <c r="O1716" s="46">
        <f>'[1]заб.без.стом.'!DG$402</f>
        <v>201.88610540640002</v>
      </c>
      <c r="P1716" s="46">
        <f>'[1]заб.без.стом.'!EP$402</f>
        <v>270.88515408959995</v>
      </c>
      <c r="Q1716" s="86">
        <f t="shared" si="483"/>
        <v>0</v>
      </c>
      <c r="R1716" s="86">
        <f t="shared" si="484"/>
        <v>0</v>
      </c>
    </row>
    <row r="1717" spans="2:18" s="21" customFormat="1" ht="15" customHeight="1" x14ac:dyDescent="0.25">
      <c r="B1717" s="61"/>
      <c r="C1717" s="22" t="s">
        <v>25</v>
      </c>
      <c r="D1717" s="23" t="s">
        <v>14</v>
      </c>
      <c r="E1717" s="64">
        <f>'[1]заб.без.стом.'!W$403</f>
        <v>25</v>
      </c>
      <c r="F1717" s="46">
        <f>'[1]заб.без.стом.'!EU$403</f>
        <v>62.635301999999996</v>
      </c>
      <c r="G1717" s="64">
        <f t="shared" si="500"/>
        <v>25</v>
      </c>
      <c r="H1717" s="47">
        <f>'[1]заб.без.стом.'!G$403</f>
        <v>0</v>
      </c>
      <c r="I1717" s="47">
        <f>'[1]заб.без.стом.'!K$403</f>
        <v>5</v>
      </c>
      <c r="J1717" s="47">
        <f>'[1]заб.без.стом.'!O$403</f>
        <v>0</v>
      </c>
      <c r="K1717" s="47">
        <f>'[1]заб.без.стом.'!V$403</f>
        <v>20</v>
      </c>
      <c r="L1717" s="46">
        <f t="shared" si="501"/>
        <v>62.635301999999996</v>
      </c>
      <c r="M1717" s="46">
        <f>'[1]заб.без.стом.'!BS$403</f>
        <v>0</v>
      </c>
      <c r="N1717" s="46">
        <f>'[1]заб.без.стом.'!CM$403</f>
        <v>12.5270604</v>
      </c>
      <c r="O1717" s="46">
        <f>'[1]заб.без.стом.'!DG$403</f>
        <v>0</v>
      </c>
      <c r="P1717" s="46">
        <f>'[1]заб.без.стом.'!EP$403</f>
        <v>50.108241599999999</v>
      </c>
      <c r="Q1717" s="86">
        <f t="shared" si="483"/>
        <v>0</v>
      </c>
      <c r="R1717" s="86">
        <f t="shared" si="484"/>
        <v>0</v>
      </c>
    </row>
    <row r="1718" spans="2:18" s="21" customFormat="1" ht="15" customHeight="1" x14ac:dyDescent="0.25">
      <c r="B1718" s="61"/>
      <c r="C1718" s="22" t="s">
        <v>158</v>
      </c>
      <c r="D1718" s="23" t="s">
        <v>14</v>
      </c>
      <c r="E1718" s="64">
        <f>'[1]заб.без.стом.'!W$404</f>
        <v>0</v>
      </c>
      <c r="F1718" s="46">
        <f>'[1]заб.без.стом.'!EU$404</f>
        <v>0</v>
      </c>
      <c r="G1718" s="64">
        <f t="shared" si="500"/>
        <v>0</v>
      </c>
      <c r="H1718" s="47">
        <f>'[1]заб.без.стом.'!G$404</f>
        <v>0</v>
      </c>
      <c r="I1718" s="47">
        <f>'[1]заб.без.стом.'!K$404</f>
        <v>0</v>
      </c>
      <c r="J1718" s="47">
        <f>'[1]заб.без.стом.'!O$404</f>
        <v>0</v>
      </c>
      <c r="K1718" s="47">
        <f>'[1]заб.без.стом.'!V$404</f>
        <v>0</v>
      </c>
      <c r="L1718" s="46">
        <f t="shared" si="501"/>
        <v>0</v>
      </c>
      <c r="M1718" s="46">
        <f>'[1]заб.без.стом.'!BS$404</f>
        <v>0</v>
      </c>
      <c r="N1718" s="46">
        <f>'[1]заб.без.стом.'!CM$404</f>
        <v>0</v>
      </c>
      <c r="O1718" s="46">
        <f>'[1]заб.без.стом.'!DG$404</f>
        <v>0</v>
      </c>
      <c r="P1718" s="46">
        <f>'[1]заб.без.стом.'!EP$404</f>
        <v>0</v>
      </c>
      <c r="Q1718" s="86">
        <f t="shared" si="483"/>
        <v>0</v>
      </c>
      <c r="R1718" s="86">
        <f t="shared" si="484"/>
        <v>0</v>
      </c>
    </row>
    <row r="1719" spans="2:18" s="21" customFormat="1" ht="15" customHeight="1" x14ac:dyDescent="0.25">
      <c r="B1719" s="61"/>
      <c r="C1719" s="22" t="s">
        <v>28</v>
      </c>
      <c r="D1719" s="23" t="s">
        <v>14</v>
      </c>
      <c r="E1719" s="64">
        <f>'[1]заб.без.стом.'!W$405</f>
        <v>46</v>
      </c>
      <c r="F1719" s="46">
        <f>'[1]заб.без.стом.'!EU$405</f>
        <v>175.17841263359998</v>
      </c>
      <c r="G1719" s="64">
        <f t="shared" si="500"/>
        <v>46</v>
      </c>
      <c r="H1719" s="47">
        <f>'[1]заб.без.стом.'!G$405</f>
        <v>3</v>
      </c>
      <c r="I1719" s="47">
        <f>'[1]заб.без.стом.'!K$405</f>
        <v>0</v>
      </c>
      <c r="J1719" s="47">
        <f>'[1]заб.без.стом.'!O$405</f>
        <v>10</v>
      </c>
      <c r="K1719" s="47">
        <f>'[1]заб.без.стом.'!V$405</f>
        <v>33</v>
      </c>
      <c r="L1719" s="46">
        <f t="shared" si="501"/>
        <v>175.17841263359998</v>
      </c>
      <c r="M1719" s="46">
        <f>'[1]заб.без.стом.'!BS$405</f>
        <v>11.424679084799999</v>
      </c>
      <c r="N1719" s="46">
        <f>'[1]заб.без.стом.'!CM$405</f>
        <v>0</v>
      </c>
      <c r="O1719" s="46">
        <f>'[1]заб.без.стом.'!DG$405</f>
        <v>38.082263615999999</v>
      </c>
      <c r="P1719" s="46">
        <f>'[1]заб.без.стом.'!EP$405</f>
        <v>125.67146993279998</v>
      </c>
      <c r="Q1719" s="86">
        <f t="shared" si="483"/>
        <v>0</v>
      </c>
      <c r="R1719" s="86">
        <f t="shared" si="484"/>
        <v>0</v>
      </c>
    </row>
    <row r="1720" spans="2:18" s="21" customFormat="1" ht="15" customHeight="1" x14ac:dyDescent="0.25">
      <c r="B1720" s="61"/>
      <c r="C1720" s="22" t="s">
        <v>17</v>
      </c>
      <c r="D1720" s="23" t="s">
        <v>14</v>
      </c>
      <c r="E1720" s="64">
        <f>'[1]заб.без.стом.'!W$406</f>
        <v>0</v>
      </c>
      <c r="F1720" s="46">
        <f>'[1]заб.без.стом.'!EU$406</f>
        <v>0</v>
      </c>
      <c r="G1720" s="64">
        <f t="shared" si="500"/>
        <v>0</v>
      </c>
      <c r="H1720" s="47">
        <f>'[1]заб.без.стом.'!G$406</f>
        <v>0</v>
      </c>
      <c r="I1720" s="47">
        <f>'[1]заб.без.стом.'!K$406</f>
        <v>0</v>
      </c>
      <c r="J1720" s="47">
        <f>'[1]заб.без.стом.'!O$406</f>
        <v>0</v>
      </c>
      <c r="K1720" s="47">
        <f>'[1]заб.без.стом.'!V$406</f>
        <v>0</v>
      </c>
      <c r="L1720" s="46">
        <f t="shared" si="501"/>
        <v>0</v>
      </c>
      <c r="M1720" s="46">
        <f>'[1]заб.без.стом.'!BS$406</f>
        <v>0</v>
      </c>
      <c r="N1720" s="46">
        <f>'[1]заб.без.стом.'!CM$406</f>
        <v>0</v>
      </c>
      <c r="O1720" s="46">
        <f>'[1]заб.без.стом.'!DG$406</f>
        <v>0</v>
      </c>
      <c r="P1720" s="46">
        <f>'[1]заб.без.стом.'!EP$406</f>
        <v>0</v>
      </c>
      <c r="Q1720" s="86">
        <f t="shared" si="483"/>
        <v>0</v>
      </c>
      <c r="R1720" s="86">
        <f t="shared" si="484"/>
        <v>0</v>
      </c>
    </row>
    <row r="1721" spans="2:18" s="21" customFormat="1" ht="15" customHeight="1" x14ac:dyDescent="0.25">
      <c r="B1721" s="61"/>
      <c r="C1721" s="22" t="s">
        <v>97</v>
      </c>
      <c r="D1721" s="23" t="s">
        <v>14</v>
      </c>
      <c r="E1721" s="64">
        <f>'[1]заб.без.стом.'!W$407</f>
        <v>0</v>
      </c>
      <c r="F1721" s="46">
        <f>'[1]заб.без.стом.'!EU$407</f>
        <v>0</v>
      </c>
      <c r="G1721" s="64">
        <f t="shared" si="500"/>
        <v>0</v>
      </c>
      <c r="H1721" s="47">
        <f>'[1]заб.без.стом.'!G$407</f>
        <v>0</v>
      </c>
      <c r="I1721" s="47">
        <f>'[1]заб.без.стом.'!K$407</f>
        <v>0</v>
      </c>
      <c r="J1721" s="47">
        <f>'[1]заб.без.стом.'!O$407</f>
        <v>0</v>
      </c>
      <c r="K1721" s="47">
        <f>'[1]заб.без.стом.'!V$407</f>
        <v>0</v>
      </c>
      <c r="L1721" s="46">
        <f t="shared" si="501"/>
        <v>0</v>
      </c>
      <c r="M1721" s="46">
        <f>'[1]заб.без.стом.'!BS$407</f>
        <v>0</v>
      </c>
      <c r="N1721" s="46">
        <f>'[1]заб.без.стом.'!CM$407</f>
        <v>0</v>
      </c>
      <c r="O1721" s="46">
        <f>'[1]заб.без.стом.'!DG$407</f>
        <v>0</v>
      </c>
      <c r="P1721" s="46">
        <f>'[1]заб.без.стом.'!EP$407</f>
        <v>0</v>
      </c>
      <c r="Q1721" s="86">
        <f t="shared" si="483"/>
        <v>0</v>
      </c>
      <c r="R1721" s="86">
        <f t="shared" si="484"/>
        <v>0</v>
      </c>
    </row>
    <row r="1722" spans="2:18" s="21" customFormat="1" ht="15" customHeight="1" x14ac:dyDescent="0.25">
      <c r="B1722" s="61"/>
      <c r="C1722" s="22" t="s">
        <v>90</v>
      </c>
      <c r="D1722" s="23" t="s">
        <v>14</v>
      </c>
      <c r="E1722" s="64">
        <f>'[1]заб.без.стом.'!W$408</f>
        <v>63</v>
      </c>
      <c r="F1722" s="46">
        <f>'[1]заб.без.стом.'!EU$408</f>
        <v>104.17503428640002</v>
      </c>
      <c r="G1722" s="64">
        <f t="shared" si="500"/>
        <v>63</v>
      </c>
      <c r="H1722" s="47">
        <f>'[1]заб.без.стом.'!G$408</f>
        <v>0</v>
      </c>
      <c r="I1722" s="47">
        <f>'[1]заб.без.стом.'!K$408</f>
        <v>1</v>
      </c>
      <c r="J1722" s="47">
        <f>'[1]заб.без.стом.'!O$408</f>
        <v>20</v>
      </c>
      <c r="K1722" s="47">
        <f>'[1]заб.без.стом.'!V$408</f>
        <v>42</v>
      </c>
      <c r="L1722" s="46">
        <f t="shared" si="501"/>
        <v>104.17503428640001</v>
      </c>
      <c r="M1722" s="46">
        <f>'[1]заб.без.стом.'!BS$408</f>
        <v>0</v>
      </c>
      <c r="N1722" s="46">
        <f>'[1]заб.без.стом.'!CM$408</f>
        <v>1.6535719728</v>
      </c>
      <c r="O1722" s="46">
        <f>'[1]заб.без.стом.'!DG$408</f>
        <v>33.071439456000007</v>
      </c>
      <c r="P1722" s="46">
        <f>'[1]заб.без.стом.'!EP$408</f>
        <v>69.450022857600004</v>
      </c>
      <c r="Q1722" s="86">
        <f t="shared" si="483"/>
        <v>0</v>
      </c>
      <c r="R1722" s="86">
        <f t="shared" si="484"/>
        <v>0</v>
      </c>
    </row>
    <row r="1723" spans="2:18" s="21" customFormat="1" ht="15" customHeight="1" x14ac:dyDescent="0.25">
      <c r="B1723" s="61"/>
      <c r="C1723" s="22" t="s">
        <v>20</v>
      </c>
      <c r="D1723" s="23" t="s">
        <v>14</v>
      </c>
      <c r="E1723" s="64">
        <f>'[1]заб.без.стом.'!W$409</f>
        <v>30</v>
      </c>
      <c r="F1723" s="46">
        <f>'[1]заб.без.стом.'!EU$409</f>
        <v>70.652620655999996</v>
      </c>
      <c r="G1723" s="64">
        <f t="shared" si="500"/>
        <v>30</v>
      </c>
      <c r="H1723" s="47">
        <f>'[1]заб.без.стом.'!G$409</f>
        <v>0</v>
      </c>
      <c r="I1723" s="47">
        <f>'[1]заб.без.стом.'!K$409</f>
        <v>0</v>
      </c>
      <c r="J1723" s="47">
        <f>'[1]заб.без.стом.'!O$409</f>
        <v>0</v>
      </c>
      <c r="K1723" s="47">
        <f>'[1]заб.без.стом.'!V$409</f>
        <v>30</v>
      </c>
      <c r="L1723" s="46">
        <f t="shared" si="501"/>
        <v>70.652620655999996</v>
      </c>
      <c r="M1723" s="46">
        <f>'[1]заб.без.стом.'!BS$409</f>
        <v>0</v>
      </c>
      <c r="N1723" s="46">
        <f>'[1]заб.без.стом.'!CM$409</f>
        <v>0</v>
      </c>
      <c r="O1723" s="46">
        <f>'[1]заб.без.стом.'!DG$409</f>
        <v>0</v>
      </c>
      <c r="P1723" s="46">
        <f>'[1]заб.без.стом.'!EP$409</f>
        <v>70.652620655999996</v>
      </c>
      <c r="Q1723" s="86">
        <f t="shared" si="483"/>
        <v>0</v>
      </c>
      <c r="R1723" s="86">
        <f t="shared" si="484"/>
        <v>0</v>
      </c>
    </row>
    <row r="1724" spans="2:18" s="21" customFormat="1" ht="15" customHeight="1" x14ac:dyDescent="0.25">
      <c r="B1724" s="61"/>
      <c r="C1724" s="28" t="s">
        <v>40</v>
      </c>
      <c r="D1724" s="29" t="s">
        <v>33</v>
      </c>
      <c r="E1724" s="62">
        <f>SUM(E1725:E1733)</f>
        <v>325</v>
      </c>
      <c r="F1724" s="62">
        <f>SUM(F1725:F1733)</f>
        <v>84.968128000000007</v>
      </c>
      <c r="G1724" s="62">
        <f>SUM(G1725:G1733)</f>
        <v>325</v>
      </c>
      <c r="H1724" s="62">
        <f>SUM(H1725:H1733)</f>
        <v>30</v>
      </c>
      <c r="I1724" s="62">
        <f t="shared" ref="I1724:P1724" si="502">SUM(I1725:I1733)</f>
        <v>76</v>
      </c>
      <c r="J1724" s="62">
        <f t="shared" si="502"/>
        <v>37</v>
      </c>
      <c r="K1724" s="62">
        <f t="shared" si="502"/>
        <v>182</v>
      </c>
      <c r="L1724" s="62">
        <f t="shared" si="502"/>
        <v>84.968128000000007</v>
      </c>
      <c r="M1724" s="62">
        <f t="shared" si="502"/>
        <v>7.6489839999999996</v>
      </c>
      <c r="N1724" s="62">
        <f t="shared" si="502"/>
        <v>19.003823999999998</v>
      </c>
      <c r="O1724" s="62">
        <f t="shared" si="502"/>
        <v>8.477056000000001</v>
      </c>
      <c r="P1724" s="62">
        <f t="shared" si="502"/>
        <v>49.838264000000009</v>
      </c>
      <c r="Q1724" s="86">
        <f t="shared" si="483"/>
        <v>0</v>
      </c>
      <c r="R1724" s="86">
        <f t="shared" si="484"/>
        <v>0</v>
      </c>
    </row>
    <row r="1725" spans="2:18" s="21" customFormat="1" ht="15" customHeight="1" x14ac:dyDescent="0.25">
      <c r="B1725" s="61"/>
      <c r="C1725" s="22" t="s">
        <v>16</v>
      </c>
      <c r="D1725" s="23" t="s">
        <v>33</v>
      </c>
      <c r="E1725" s="64">
        <f>'[1]разовые без стом'!W$355</f>
        <v>148</v>
      </c>
      <c r="F1725" s="46">
        <f>'[1]разовые без стом'!EV$355</f>
        <v>35.447776000000005</v>
      </c>
      <c r="G1725" s="64">
        <f>SUM(H1725:K1725)</f>
        <v>148</v>
      </c>
      <c r="H1725" s="47">
        <f>'[1]разовые без стом'!G$355</f>
        <v>9</v>
      </c>
      <c r="I1725" s="47">
        <f>'[1]разовые без стом'!K$355</f>
        <v>50</v>
      </c>
      <c r="J1725" s="47">
        <f>'[1]разовые без стом'!O$355</f>
        <v>23</v>
      </c>
      <c r="K1725" s="47">
        <f>'[1]разовые без стом'!V$355</f>
        <v>66</v>
      </c>
      <c r="L1725" s="46">
        <f>SUM(M1725:P1725)</f>
        <v>35.447775999999998</v>
      </c>
      <c r="M1725" s="46">
        <f>'[1]разовые без стом'!BP$355</f>
        <v>2.155608</v>
      </c>
      <c r="N1725" s="46">
        <f>'[1]разовые без стом'!CL$355</f>
        <v>11.975599999999998</v>
      </c>
      <c r="O1725" s="46">
        <f>'[1]разовые без стом'!DH$355</f>
        <v>5.5087760000000001</v>
      </c>
      <c r="P1725" s="46">
        <f>'[1]разовые без стом'!EQ$355</f>
        <v>15.807792000000001</v>
      </c>
      <c r="Q1725" s="86">
        <f t="shared" si="483"/>
        <v>0</v>
      </c>
      <c r="R1725" s="86">
        <f t="shared" si="484"/>
        <v>0</v>
      </c>
    </row>
    <row r="1726" spans="2:18" s="21" customFormat="1" ht="15" customHeight="1" x14ac:dyDescent="0.25">
      <c r="B1726" s="61"/>
      <c r="C1726" s="22" t="s">
        <v>23</v>
      </c>
      <c r="D1726" s="23" t="s">
        <v>33</v>
      </c>
      <c r="E1726" s="64">
        <f>'[1]разовые без стом'!W$356</f>
        <v>95</v>
      </c>
      <c r="F1726" s="46">
        <f>'[1]разовые без стом'!EV$356</f>
        <v>26.993680000000001</v>
      </c>
      <c r="G1726" s="64">
        <f>SUM(H1726:K1726)</f>
        <v>95</v>
      </c>
      <c r="H1726" s="47">
        <f>'[1]разовые без стом'!G$356</f>
        <v>15</v>
      </c>
      <c r="I1726" s="47">
        <f>'[1]разовые без стом'!K$356</f>
        <v>14</v>
      </c>
      <c r="J1726" s="47">
        <f>'[1]разовые без стом'!O$356</f>
        <v>1</v>
      </c>
      <c r="K1726" s="47">
        <f>'[1]разовые без стом'!V$356</f>
        <v>65</v>
      </c>
      <c r="L1726" s="46">
        <f>SUM(M1726:P1726)</f>
        <v>26.993680000000001</v>
      </c>
      <c r="M1726" s="46">
        <f>'[1]разовые без стом'!BP$356</f>
        <v>4.2621599999999997</v>
      </c>
      <c r="N1726" s="46">
        <f>'[1]разовые без стом'!CL$356</f>
        <v>3.9780160000000002</v>
      </c>
      <c r="O1726" s="46">
        <f>'[1]разовые без стом'!DH$356</f>
        <v>0.28414399999999995</v>
      </c>
      <c r="P1726" s="46">
        <f>'[1]разовые без стом'!EQ$356</f>
        <v>18.469360000000002</v>
      </c>
      <c r="Q1726" s="86">
        <f t="shared" si="483"/>
        <v>0</v>
      </c>
      <c r="R1726" s="86">
        <f t="shared" si="484"/>
        <v>0</v>
      </c>
    </row>
    <row r="1727" spans="2:18" s="21" customFormat="1" ht="15" customHeight="1" x14ac:dyDescent="0.25">
      <c r="B1727" s="61"/>
      <c r="C1727" s="22" t="s">
        <v>17</v>
      </c>
      <c r="D1727" s="23" t="s">
        <v>33</v>
      </c>
      <c r="E1727" s="64">
        <f>'[1]разовые без стом'!W$357</f>
        <v>0</v>
      </c>
      <c r="F1727" s="46">
        <f>'[1]разовые без стом'!EV$357</f>
        <v>0</v>
      </c>
      <c r="G1727" s="64">
        <f>SUM(H1727:K1727)</f>
        <v>0</v>
      </c>
      <c r="H1727" s="47">
        <f>'[1]разовые без стом'!G$357</f>
        <v>0</v>
      </c>
      <c r="I1727" s="47">
        <f>'[1]разовые без стом'!K$357</f>
        <v>0</v>
      </c>
      <c r="J1727" s="47">
        <f>'[1]разовые без стом'!O$357</f>
        <v>0</v>
      </c>
      <c r="K1727" s="47">
        <f>'[1]разовые без стом'!V$357</f>
        <v>0</v>
      </c>
      <c r="L1727" s="46">
        <f>SUM(M1727:P1727)</f>
        <v>0</v>
      </c>
      <c r="M1727" s="46">
        <f>'[1]разовые без стом'!BP$357</f>
        <v>0</v>
      </c>
      <c r="N1727" s="46">
        <f>'[1]разовые без стом'!CL$357</f>
        <v>0</v>
      </c>
      <c r="O1727" s="46">
        <f>'[1]разовые без стом'!DH$357</f>
        <v>0</v>
      </c>
      <c r="P1727" s="46">
        <f>'[1]разовые без стом'!EQ$357</f>
        <v>0</v>
      </c>
      <c r="Q1727" s="86">
        <f t="shared" si="483"/>
        <v>0</v>
      </c>
      <c r="R1727" s="86">
        <f t="shared" si="484"/>
        <v>0</v>
      </c>
    </row>
    <row r="1728" spans="2:18" s="21" customFormat="1" ht="15" customHeight="1" x14ac:dyDescent="0.25">
      <c r="B1728" s="61"/>
      <c r="C1728" s="22" t="s">
        <v>97</v>
      </c>
      <c r="D1728" s="23" t="s">
        <v>33</v>
      </c>
      <c r="E1728" s="64">
        <f>'[1]разовые без стом'!W$358</f>
        <v>0</v>
      </c>
      <c r="F1728" s="46">
        <f>'[1]разовые без стом'!EV$358</f>
        <v>0</v>
      </c>
      <c r="G1728" s="64">
        <f>SUM(H1728:K1728)</f>
        <v>0</v>
      </c>
      <c r="H1728" s="47">
        <f>'[1]разовые без стом'!G$358</f>
        <v>0</v>
      </c>
      <c r="I1728" s="47">
        <f>'[1]разовые без стом'!K$358</f>
        <v>0</v>
      </c>
      <c r="J1728" s="47">
        <f>'[1]разовые без стом'!O$358</f>
        <v>0</v>
      </c>
      <c r="K1728" s="47">
        <f>'[1]разовые без стом'!V$358</f>
        <v>0</v>
      </c>
      <c r="L1728" s="46">
        <f>SUM(M1728:P1728)</f>
        <v>0</v>
      </c>
      <c r="M1728" s="46">
        <f>'[1]разовые без стом'!BP$358</f>
        <v>0</v>
      </c>
      <c r="N1728" s="46">
        <f>'[1]разовые без стом'!CL$358</f>
        <v>0</v>
      </c>
      <c r="O1728" s="46">
        <f>'[1]разовые без стом'!DH$358</f>
        <v>0</v>
      </c>
      <c r="P1728" s="46">
        <f>'[1]разовые без стом'!EQ$358</f>
        <v>0</v>
      </c>
      <c r="Q1728" s="86">
        <f t="shared" si="483"/>
        <v>0</v>
      </c>
      <c r="R1728" s="86">
        <f t="shared" si="484"/>
        <v>0</v>
      </c>
    </row>
    <row r="1729" spans="2:18" s="21" customFormat="1" ht="15" customHeight="1" x14ac:dyDescent="0.25">
      <c r="B1729" s="61"/>
      <c r="C1729" s="22" t="s">
        <v>90</v>
      </c>
      <c r="D1729" s="23" t="s">
        <v>33</v>
      </c>
      <c r="E1729" s="64">
        <f>'[1]разовые без стом'!W$359</f>
        <v>45</v>
      </c>
      <c r="F1729" s="46">
        <f>'[1]разовые без стом'!EV$359</f>
        <v>9.2912400000000002</v>
      </c>
      <c r="G1729" s="64">
        <f>SUM(H1729:K1729)</f>
        <v>45</v>
      </c>
      <c r="H1729" s="47">
        <f>'[1]разовые без стом'!G$359</f>
        <v>5</v>
      </c>
      <c r="I1729" s="47">
        <f>'[1]разовые без стом'!K$359</f>
        <v>10</v>
      </c>
      <c r="J1729" s="47">
        <f>'[1]разовые без стом'!O$359</f>
        <v>13</v>
      </c>
      <c r="K1729" s="47">
        <f>'[1]разовые без стом'!V$359</f>
        <v>17</v>
      </c>
      <c r="L1729" s="46">
        <f>SUM(M1729:P1729)</f>
        <v>9.2912400000000002</v>
      </c>
      <c r="M1729" s="46">
        <f>'[1]разовые без стом'!BP$359</f>
        <v>1.0323599999999999</v>
      </c>
      <c r="N1729" s="46">
        <f>'[1]разовые без стом'!CL$359</f>
        <v>2.0647199999999999</v>
      </c>
      <c r="O1729" s="46">
        <f>'[1]разовые без стом'!DH$359</f>
        <v>2.6841360000000001</v>
      </c>
      <c r="P1729" s="46">
        <f>'[1]разовые без стом'!EQ$359</f>
        <v>3.510024</v>
      </c>
      <c r="Q1729" s="86">
        <f t="shared" si="483"/>
        <v>0</v>
      </c>
      <c r="R1729" s="86">
        <f t="shared" si="484"/>
        <v>0</v>
      </c>
    </row>
    <row r="1730" spans="2:18" s="21" customFormat="1" ht="15" customHeight="1" x14ac:dyDescent="0.25">
      <c r="B1730" s="61"/>
      <c r="C1730" s="22" t="s">
        <v>20</v>
      </c>
      <c r="D1730" s="23" t="s">
        <v>33</v>
      </c>
      <c r="E1730" s="64">
        <f>'[1]разовые без стом'!W$360</f>
        <v>0</v>
      </c>
      <c r="F1730" s="46">
        <f>'[1]разовые без стом'!EV$360</f>
        <v>0</v>
      </c>
      <c r="G1730" s="64">
        <f t="shared" ref="G1730:G1735" si="503">SUM(H1730:K1730)</f>
        <v>0</v>
      </c>
      <c r="H1730" s="47">
        <f>'[1]разовые без стом'!G$360</f>
        <v>0</v>
      </c>
      <c r="I1730" s="47">
        <f>'[1]разовые без стом'!K$360</f>
        <v>0</v>
      </c>
      <c r="J1730" s="47">
        <f>'[1]разовые без стом'!O$360</f>
        <v>0</v>
      </c>
      <c r="K1730" s="47">
        <f>'[1]разовые без стом'!V$360</f>
        <v>0</v>
      </c>
      <c r="L1730" s="46">
        <f t="shared" ref="L1730:L1733" si="504">SUM(M1730:P1730)</f>
        <v>0</v>
      </c>
      <c r="M1730" s="46">
        <f>'[1]разовые без стом'!BP$360</f>
        <v>0</v>
      </c>
      <c r="N1730" s="46">
        <f>'[1]разовые без стом'!CL$360</f>
        <v>0</v>
      </c>
      <c r="O1730" s="46">
        <f>'[1]разовые без стом'!DH$360</f>
        <v>0</v>
      </c>
      <c r="P1730" s="46">
        <f>'[1]разовые без стом'!EQ$360</f>
        <v>0</v>
      </c>
      <c r="Q1730" s="86">
        <f t="shared" si="483"/>
        <v>0</v>
      </c>
      <c r="R1730" s="86">
        <f t="shared" si="484"/>
        <v>0</v>
      </c>
    </row>
    <row r="1731" spans="2:18" s="21" customFormat="1" ht="15" customHeight="1" x14ac:dyDescent="0.25">
      <c r="B1731" s="61"/>
      <c r="C1731" s="22" t="s">
        <v>25</v>
      </c>
      <c r="D1731" s="23" t="s">
        <v>33</v>
      </c>
      <c r="E1731" s="64">
        <f>'[1]разовые без стом'!W$361</f>
        <v>17</v>
      </c>
      <c r="F1731" s="46">
        <f>'[1]разовые без стом'!EV$361</f>
        <v>3.3805520000000007</v>
      </c>
      <c r="G1731" s="64">
        <f t="shared" si="503"/>
        <v>17</v>
      </c>
      <c r="H1731" s="47">
        <f>'[1]разовые без стом'!G$361</f>
        <v>1</v>
      </c>
      <c r="I1731" s="47">
        <f>'[1]разовые без стом'!K$361</f>
        <v>0</v>
      </c>
      <c r="J1731" s="47">
        <f>'[1]разовые без стом'!O$361</f>
        <v>0</v>
      </c>
      <c r="K1731" s="47">
        <f>'[1]разовые без стом'!V$361</f>
        <v>16</v>
      </c>
      <c r="L1731" s="46">
        <f t="shared" si="504"/>
        <v>3.3805520000000007</v>
      </c>
      <c r="M1731" s="46">
        <f>'[1]разовые без стом'!BP$361</f>
        <v>0.19885600000000003</v>
      </c>
      <c r="N1731" s="46">
        <f>'[1]разовые без стом'!CL$361</f>
        <v>0</v>
      </c>
      <c r="O1731" s="46">
        <f>'[1]разовые без стом'!DH$361</f>
        <v>0</v>
      </c>
      <c r="P1731" s="46">
        <f>'[1]разовые без стом'!EQ$361</f>
        <v>3.1816960000000005</v>
      </c>
      <c r="Q1731" s="86">
        <f t="shared" si="483"/>
        <v>0</v>
      </c>
      <c r="R1731" s="86">
        <f t="shared" si="484"/>
        <v>0</v>
      </c>
    </row>
    <row r="1732" spans="2:18" s="21" customFormat="1" ht="15" customHeight="1" x14ac:dyDescent="0.25">
      <c r="B1732" s="61"/>
      <c r="C1732" s="22" t="s">
        <v>158</v>
      </c>
      <c r="D1732" s="23" t="s">
        <v>33</v>
      </c>
      <c r="E1732" s="64">
        <f>'[1]разовые без стом'!W$362</f>
        <v>0</v>
      </c>
      <c r="F1732" s="46">
        <f>'[1]разовые без стом'!EV$362</f>
        <v>0</v>
      </c>
      <c r="G1732" s="64">
        <f t="shared" si="503"/>
        <v>0</v>
      </c>
      <c r="H1732" s="47">
        <f>'[1]разовые без стом'!G$362</f>
        <v>0</v>
      </c>
      <c r="I1732" s="47">
        <f>'[1]разовые без стом'!K$362</f>
        <v>0</v>
      </c>
      <c r="J1732" s="47">
        <f>'[1]разовые без стом'!O$362</f>
        <v>0</v>
      </c>
      <c r="K1732" s="47">
        <f>'[1]разовые без стом'!V$362</f>
        <v>0</v>
      </c>
      <c r="L1732" s="46">
        <f t="shared" si="504"/>
        <v>0</v>
      </c>
      <c r="M1732" s="46">
        <f>'[1]разовые без стом'!BP$362</f>
        <v>0</v>
      </c>
      <c r="N1732" s="46">
        <f>'[1]разовые без стом'!CL$362</f>
        <v>0</v>
      </c>
      <c r="O1732" s="46">
        <f>'[1]разовые без стом'!DH$362</f>
        <v>0</v>
      </c>
      <c r="P1732" s="46">
        <f>'[1]разовые без стом'!EQ$362</f>
        <v>0</v>
      </c>
      <c r="Q1732" s="86">
        <f t="shared" si="483"/>
        <v>0</v>
      </c>
      <c r="R1732" s="86">
        <f t="shared" si="484"/>
        <v>0</v>
      </c>
    </row>
    <row r="1733" spans="2:18" s="21" customFormat="1" ht="15" customHeight="1" x14ac:dyDescent="0.25">
      <c r="B1733" s="61"/>
      <c r="C1733" s="22" t="s">
        <v>28</v>
      </c>
      <c r="D1733" s="23" t="s">
        <v>33</v>
      </c>
      <c r="E1733" s="64">
        <f>'[1]разовые без стом'!W$363</f>
        <v>20</v>
      </c>
      <c r="F1733" s="46">
        <f>'[1]разовые без стом'!EV$363</f>
        <v>9.8548800000000014</v>
      </c>
      <c r="G1733" s="64">
        <f t="shared" si="503"/>
        <v>20</v>
      </c>
      <c r="H1733" s="47">
        <f>'[1]разовые без стом'!G$363</f>
        <v>0</v>
      </c>
      <c r="I1733" s="47">
        <f>'[1]разовые без стом'!K$363</f>
        <v>2</v>
      </c>
      <c r="J1733" s="47">
        <f>'[1]разовые без стом'!O$363</f>
        <v>0</v>
      </c>
      <c r="K1733" s="47">
        <f>'[1]разовые без стом'!V$363</f>
        <v>18</v>
      </c>
      <c r="L1733" s="46">
        <f t="shared" si="504"/>
        <v>9.8548800000000014</v>
      </c>
      <c r="M1733" s="46">
        <f>'[1]разовые без стом'!BP$363</f>
        <v>0</v>
      </c>
      <c r="N1733" s="46">
        <f>'[1]разовые без стом'!CL$363</f>
        <v>0.98548800000000014</v>
      </c>
      <c r="O1733" s="46">
        <f>'[1]разовые без стом'!DH$363</f>
        <v>0</v>
      </c>
      <c r="P1733" s="46">
        <f>'[1]разовые без стом'!EQ$363</f>
        <v>8.8693920000000013</v>
      </c>
      <c r="Q1733" s="86">
        <f t="shared" si="483"/>
        <v>0</v>
      </c>
      <c r="R1733" s="86">
        <f t="shared" si="484"/>
        <v>0</v>
      </c>
    </row>
    <row r="1734" spans="2:18" s="21" customFormat="1" ht="15" customHeight="1" x14ac:dyDescent="0.25">
      <c r="B1734" s="61"/>
      <c r="C1734" s="59" t="s">
        <v>7</v>
      </c>
      <c r="D1734" s="59"/>
      <c r="E1734" s="60">
        <f>E1714+E1724</f>
        <v>969</v>
      </c>
      <c r="F1734" s="60">
        <f t="shared" ref="F1734:P1734" si="505">F1714+F1724</f>
        <v>1619.5580811207999</v>
      </c>
      <c r="G1734" s="60">
        <f t="shared" si="505"/>
        <v>969</v>
      </c>
      <c r="H1734" s="60">
        <f t="shared" si="505"/>
        <v>76</v>
      </c>
      <c r="I1734" s="60">
        <f t="shared" si="505"/>
        <v>177</v>
      </c>
      <c r="J1734" s="60">
        <f t="shared" si="505"/>
        <v>194</v>
      </c>
      <c r="K1734" s="60">
        <f t="shared" si="505"/>
        <v>522</v>
      </c>
      <c r="L1734" s="60">
        <f t="shared" si="505"/>
        <v>1619.5580811207997</v>
      </c>
      <c r="M1734" s="60">
        <f t="shared" si="505"/>
        <v>122.64739847200001</v>
      </c>
      <c r="N1734" s="60">
        <f t="shared" si="505"/>
        <v>260.17479082080001</v>
      </c>
      <c r="O1734" s="60">
        <f t="shared" si="505"/>
        <v>378.92728614880002</v>
      </c>
      <c r="P1734" s="60">
        <f t="shared" si="505"/>
        <v>857.8086056791999</v>
      </c>
      <c r="Q1734" s="86">
        <f t="shared" si="483"/>
        <v>0</v>
      </c>
      <c r="R1734" s="86">
        <f t="shared" si="484"/>
        <v>0</v>
      </c>
    </row>
    <row r="1735" spans="2:18" s="21" customFormat="1" ht="35.450000000000003" customHeight="1" x14ac:dyDescent="0.25">
      <c r="B1735" s="61" t="s">
        <v>159</v>
      </c>
      <c r="C1735" s="28" t="s">
        <v>29</v>
      </c>
      <c r="D1735" s="29" t="s">
        <v>14</v>
      </c>
      <c r="E1735" s="62">
        <f>'[1]стом обр.'!W$55</f>
        <v>67</v>
      </c>
      <c r="F1735" s="62">
        <f>'[1]стом обр.'!FL$54</f>
        <v>130.617093888</v>
      </c>
      <c r="G1735" s="62">
        <f t="shared" si="503"/>
        <v>67</v>
      </c>
      <c r="H1735" s="62">
        <f>'[1]стом обр.'!G$55</f>
        <v>0</v>
      </c>
      <c r="I1735" s="62">
        <f>'[1]стом обр.'!K$55</f>
        <v>0</v>
      </c>
      <c r="J1735" s="62">
        <f>'[1]стом обр.'!O$55</f>
        <v>0</v>
      </c>
      <c r="K1735" s="62">
        <f>'[1]стом обр.'!V$55</f>
        <v>67</v>
      </c>
      <c r="L1735" s="33">
        <f>SUM(M1735:P1735)</f>
        <v>130.617093888</v>
      </c>
      <c r="M1735" s="62">
        <f>'[1]стом обр.'!CJ$54</f>
        <v>0</v>
      </c>
      <c r="N1735" s="62">
        <f>'[1]стом обр.'!DD$54</f>
        <v>0</v>
      </c>
      <c r="O1735" s="62">
        <f>'[1]стом обр.'!DX$54</f>
        <v>0</v>
      </c>
      <c r="P1735" s="62">
        <f>'[1]стом обр.'!FG$54</f>
        <v>130.617093888</v>
      </c>
      <c r="Q1735" s="86">
        <f>E1735-G1735</f>
        <v>0</v>
      </c>
      <c r="R1735" s="86">
        <f t="shared" si="484"/>
        <v>0</v>
      </c>
    </row>
    <row r="1736" spans="2:18" s="21" customFormat="1" ht="36" customHeight="1" x14ac:dyDescent="0.25">
      <c r="B1736" s="61"/>
      <c r="C1736" s="59" t="s">
        <v>7</v>
      </c>
      <c r="D1736" s="59"/>
      <c r="E1736" s="60">
        <f t="shared" ref="E1736:P1736" si="506">E1735</f>
        <v>67</v>
      </c>
      <c r="F1736" s="60">
        <f t="shared" si="506"/>
        <v>130.617093888</v>
      </c>
      <c r="G1736" s="60">
        <f t="shared" si="506"/>
        <v>67</v>
      </c>
      <c r="H1736" s="60">
        <f t="shared" si="506"/>
        <v>0</v>
      </c>
      <c r="I1736" s="60">
        <f t="shared" si="506"/>
        <v>0</v>
      </c>
      <c r="J1736" s="60">
        <f t="shared" si="506"/>
        <v>0</v>
      </c>
      <c r="K1736" s="60">
        <f t="shared" si="506"/>
        <v>67</v>
      </c>
      <c r="L1736" s="60">
        <f>L1735</f>
        <v>130.617093888</v>
      </c>
      <c r="M1736" s="60">
        <f t="shared" si="506"/>
        <v>0</v>
      </c>
      <c r="N1736" s="60">
        <f t="shared" si="506"/>
        <v>0</v>
      </c>
      <c r="O1736" s="60">
        <f t="shared" si="506"/>
        <v>0</v>
      </c>
      <c r="P1736" s="60">
        <f t="shared" si="506"/>
        <v>130.617093888</v>
      </c>
      <c r="Q1736" s="86">
        <f>E1736-G1736</f>
        <v>0</v>
      </c>
      <c r="R1736" s="86">
        <f t="shared" si="484"/>
        <v>0</v>
      </c>
    </row>
    <row r="1737" spans="2:18" s="21" customFormat="1" ht="15" customHeight="1" x14ac:dyDescent="0.25">
      <c r="B1737" s="106" t="s">
        <v>160</v>
      </c>
      <c r="C1737" s="71" t="s">
        <v>118</v>
      </c>
      <c r="D1737" s="71" t="s">
        <v>31</v>
      </c>
      <c r="E1737" s="62">
        <f>E1738</f>
        <v>1000</v>
      </c>
      <c r="F1737" s="62">
        <f t="shared" ref="F1737:P1737" si="507">F1738</f>
        <v>4175.8900000000003</v>
      </c>
      <c r="G1737" s="62">
        <f t="shared" si="507"/>
        <v>1000</v>
      </c>
      <c r="H1737" s="62">
        <f t="shared" si="507"/>
        <v>200</v>
      </c>
      <c r="I1737" s="62">
        <f t="shared" si="507"/>
        <v>300</v>
      </c>
      <c r="J1737" s="62">
        <f t="shared" si="507"/>
        <v>262</v>
      </c>
      <c r="K1737" s="62">
        <f t="shared" si="507"/>
        <v>238</v>
      </c>
      <c r="L1737" s="62">
        <f>L1738</f>
        <v>4175.8900000000012</v>
      </c>
      <c r="M1737" s="62">
        <f t="shared" si="507"/>
        <v>835.17800000000011</v>
      </c>
      <c r="N1737" s="62">
        <f t="shared" si="507"/>
        <v>1252.7670000000003</v>
      </c>
      <c r="O1737" s="62">
        <f t="shared" si="507"/>
        <v>1094.0831800000003</v>
      </c>
      <c r="P1737" s="62">
        <f t="shared" si="507"/>
        <v>993.86182000000031</v>
      </c>
      <c r="Q1737" s="86">
        <f t="shared" ref="Q1737:Q1753" si="508">E1737-G1737</f>
        <v>0</v>
      </c>
      <c r="R1737" s="86">
        <f t="shared" si="484"/>
        <v>0</v>
      </c>
    </row>
    <row r="1738" spans="2:18" s="21" customFormat="1" ht="15" customHeight="1" x14ac:dyDescent="0.25">
      <c r="B1738" s="107"/>
      <c r="C1738" s="113" t="s">
        <v>60</v>
      </c>
      <c r="D1738" s="103" t="s">
        <v>31</v>
      </c>
      <c r="E1738" s="72">
        <f>'[1]КТ,МРТ,Услуги'!Y$144</f>
        <v>1000</v>
      </c>
      <c r="F1738" s="72">
        <f>'[1]КТ,МРТ,Услуги'!EE$144</f>
        <v>4175.8900000000003</v>
      </c>
      <c r="G1738" s="72">
        <f>H1738+I1738+J1738+K1738</f>
        <v>1000</v>
      </c>
      <c r="H1738" s="72">
        <f>'[1]КТ,МРТ,Услуги'!H$144</f>
        <v>200</v>
      </c>
      <c r="I1738" s="72">
        <f>'[1]КТ,МРТ,Услуги'!L$144</f>
        <v>300</v>
      </c>
      <c r="J1738" s="72">
        <f>'[1]КТ,МРТ,Услуги'!Q$144</f>
        <v>262</v>
      </c>
      <c r="K1738" s="72">
        <f>'[1]КТ,МРТ,Услуги'!X$144</f>
        <v>238</v>
      </c>
      <c r="L1738" s="72">
        <f>M1738+N1738+O1738+P1738</f>
        <v>4175.8900000000012</v>
      </c>
      <c r="M1738" s="72">
        <f>'[1]КТ,МРТ,Услуги'!BC$144</f>
        <v>835.17800000000011</v>
      </c>
      <c r="N1738" s="72">
        <f>'[1]КТ,МРТ,Услуги'!BW$144</f>
        <v>1252.7670000000003</v>
      </c>
      <c r="O1738" s="72">
        <f>'[1]КТ,МРТ,Услуги'!CQ$144</f>
        <v>1094.0831800000003</v>
      </c>
      <c r="P1738" s="72">
        <f>'[1]КТ,МРТ,Услуги'!DZ$144</f>
        <v>993.86182000000031</v>
      </c>
      <c r="Q1738" s="86">
        <f t="shared" si="508"/>
        <v>0</v>
      </c>
      <c r="R1738" s="86">
        <f t="shared" si="484"/>
        <v>0</v>
      </c>
    </row>
    <row r="1739" spans="2:18" s="21" customFormat="1" ht="15" customHeight="1" x14ac:dyDescent="0.25">
      <c r="B1739" s="108"/>
      <c r="C1739" s="59" t="s">
        <v>7</v>
      </c>
      <c r="D1739" s="59"/>
      <c r="E1739" s="60">
        <f>E1738</f>
        <v>1000</v>
      </c>
      <c r="F1739" s="60">
        <f t="shared" ref="F1739:P1739" si="509">F1738</f>
        <v>4175.8900000000003</v>
      </c>
      <c r="G1739" s="60">
        <f t="shared" si="509"/>
        <v>1000</v>
      </c>
      <c r="H1739" s="60">
        <f t="shared" si="509"/>
        <v>200</v>
      </c>
      <c r="I1739" s="60">
        <f t="shared" si="509"/>
        <v>300</v>
      </c>
      <c r="J1739" s="60">
        <f t="shared" si="509"/>
        <v>262</v>
      </c>
      <c r="K1739" s="60">
        <f t="shared" si="509"/>
        <v>238</v>
      </c>
      <c r="L1739" s="60">
        <f t="shared" si="509"/>
        <v>4175.8900000000012</v>
      </c>
      <c r="M1739" s="60">
        <f t="shared" si="509"/>
        <v>835.17800000000011</v>
      </c>
      <c r="N1739" s="60">
        <f t="shared" si="509"/>
        <v>1252.7670000000003</v>
      </c>
      <c r="O1739" s="60">
        <f t="shared" si="509"/>
        <v>1094.0831800000003</v>
      </c>
      <c r="P1739" s="60">
        <f t="shared" si="509"/>
        <v>993.86182000000031</v>
      </c>
      <c r="Q1739" s="86">
        <f t="shared" si="508"/>
        <v>0</v>
      </c>
      <c r="R1739" s="86">
        <f t="shared" si="484"/>
        <v>0</v>
      </c>
    </row>
    <row r="1740" spans="2:18" s="21" customFormat="1" ht="27.75" customHeight="1" x14ac:dyDescent="0.25">
      <c r="B1740" s="106" t="s">
        <v>161</v>
      </c>
      <c r="C1740" s="28" t="s">
        <v>29</v>
      </c>
      <c r="D1740" s="29" t="s">
        <v>14</v>
      </c>
      <c r="E1740" s="62">
        <f>'[1]стом обр.'!W$60</f>
        <v>137</v>
      </c>
      <c r="F1740" s="62">
        <f>'[1]стом обр.'!FP$60</f>
        <v>267.08271436799998</v>
      </c>
      <c r="G1740" s="62">
        <f>H1740+I1740+J1740+K1740</f>
        <v>137</v>
      </c>
      <c r="H1740" s="62">
        <f>'[1]стом обр.'!G$60</f>
        <v>0</v>
      </c>
      <c r="I1740" s="62">
        <f>'[1]стом обр.'!K$60</f>
        <v>0</v>
      </c>
      <c r="J1740" s="62">
        <f>'[1]стом обр.'!O$60</f>
        <v>40</v>
      </c>
      <c r="K1740" s="62">
        <f>'[1]стом обр.'!V$60</f>
        <v>97</v>
      </c>
      <c r="L1740" s="62">
        <f>M1740+N1740+O1740+P1740</f>
        <v>267.08271436799998</v>
      </c>
      <c r="M1740" s="62">
        <f>'[1]стом обр.'!CJ$60</f>
        <v>0</v>
      </c>
      <c r="N1740" s="62">
        <f>'[1]стом обр.'!DD$60</f>
        <v>0</v>
      </c>
      <c r="O1740" s="62">
        <f>'[1]стом обр.'!DX$60</f>
        <v>77.980354559999981</v>
      </c>
      <c r="P1740" s="62">
        <f>'[1]стом обр.'!FG$60</f>
        <v>189.10235980800002</v>
      </c>
      <c r="Q1740" s="86">
        <f t="shared" si="508"/>
        <v>0</v>
      </c>
      <c r="R1740" s="86">
        <f t="shared" si="484"/>
        <v>0</v>
      </c>
    </row>
    <row r="1741" spans="2:18" s="21" customFormat="1" ht="66" customHeight="1" x14ac:dyDescent="0.25">
      <c r="B1741" s="107"/>
      <c r="C1741" s="28" t="s">
        <v>40</v>
      </c>
      <c r="D1741" s="71" t="s">
        <v>33</v>
      </c>
      <c r="E1741" s="62">
        <f>SUM(E1742:E1751)</f>
        <v>928</v>
      </c>
      <c r="F1741" s="62">
        <f t="shared" ref="F1741:P1741" si="510">SUM(F1742:F1751)</f>
        <v>240.02607999999998</v>
      </c>
      <c r="G1741" s="62">
        <f t="shared" si="510"/>
        <v>928</v>
      </c>
      <c r="H1741" s="62">
        <f t="shared" si="510"/>
        <v>9</v>
      </c>
      <c r="I1741" s="62">
        <f t="shared" si="510"/>
        <v>190</v>
      </c>
      <c r="J1741" s="62">
        <f t="shared" si="510"/>
        <v>284</v>
      </c>
      <c r="K1741" s="62">
        <f t="shared" si="510"/>
        <v>445</v>
      </c>
      <c r="L1741" s="62">
        <f t="shared" si="510"/>
        <v>240.02607999999998</v>
      </c>
      <c r="M1741" s="62">
        <f t="shared" si="510"/>
        <v>2.155608</v>
      </c>
      <c r="N1741" s="62">
        <f t="shared" si="510"/>
        <v>48.140008000000002</v>
      </c>
      <c r="O1741" s="62">
        <f t="shared" si="510"/>
        <v>74.740399999999994</v>
      </c>
      <c r="P1741" s="62">
        <f t="shared" si="510"/>
        <v>114.99006399999999</v>
      </c>
      <c r="Q1741" s="86">
        <f t="shared" si="508"/>
        <v>0</v>
      </c>
      <c r="R1741" s="86">
        <f t="shared" si="484"/>
        <v>0</v>
      </c>
    </row>
    <row r="1742" spans="2:18" s="78" customFormat="1" ht="15" customHeight="1" x14ac:dyDescent="0.25">
      <c r="B1742" s="107"/>
      <c r="C1742" s="90" t="s">
        <v>91</v>
      </c>
      <c r="D1742" s="103" t="s">
        <v>33</v>
      </c>
      <c r="E1742" s="72">
        <f>'[1]разовые без стом'!W$337</f>
        <v>7</v>
      </c>
      <c r="F1742" s="72">
        <f>'[1]разовые без стом'!EV$337</f>
        <v>1.6765839999999999</v>
      </c>
      <c r="G1742" s="72">
        <f>SUM(H1742:K1742)</f>
        <v>7</v>
      </c>
      <c r="H1742" s="72">
        <f>'[1]разовые без стом'!G$337</f>
        <v>0</v>
      </c>
      <c r="I1742" s="72">
        <f>'[1]разовые без стом'!K$337</f>
        <v>0</v>
      </c>
      <c r="J1742" s="72">
        <f>'[1]разовые без стом'!O$337</f>
        <v>2</v>
      </c>
      <c r="K1742" s="72">
        <f>'[1]разовые без стом'!V$337</f>
        <v>5</v>
      </c>
      <c r="L1742" s="72">
        <f>SUM(M1742:P1742)</f>
        <v>1.6765840000000001</v>
      </c>
      <c r="M1742" s="72">
        <f>'[1]разовые без стом'!BP$337</f>
        <v>0</v>
      </c>
      <c r="N1742" s="72">
        <f>'[1]разовые без стом'!CL$337</f>
        <v>0</v>
      </c>
      <c r="O1742" s="72">
        <f>'[1]разовые без стом'!DH$337</f>
        <v>0.47902400000000001</v>
      </c>
      <c r="P1742" s="72">
        <f>'[1]разовые без стом'!EQ$337</f>
        <v>1.19756</v>
      </c>
      <c r="Q1742" s="86">
        <f t="shared" si="508"/>
        <v>0</v>
      </c>
      <c r="R1742" s="86">
        <f t="shared" si="484"/>
        <v>0</v>
      </c>
    </row>
    <row r="1743" spans="2:18" s="78" customFormat="1" ht="15" customHeight="1" x14ac:dyDescent="0.25">
      <c r="B1743" s="107"/>
      <c r="C1743" s="103" t="s">
        <v>162</v>
      </c>
      <c r="D1743" s="103" t="s">
        <v>33</v>
      </c>
      <c r="E1743" s="72">
        <f>'[1]разовые без стом'!W$338</f>
        <v>9</v>
      </c>
      <c r="F1743" s="72">
        <f>'[1]разовые без стом'!EV$338</f>
        <v>2.4544799999999993</v>
      </c>
      <c r="G1743" s="72">
        <f t="shared" ref="G1743:G1751" si="511">SUM(H1743:K1743)</f>
        <v>9</v>
      </c>
      <c r="H1743" s="72">
        <f>'[1]разовые без стом'!G$338</f>
        <v>0</v>
      </c>
      <c r="I1743" s="72">
        <f>'[1]разовые без стом'!K$338</f>
        <v>0</v>
      </c>
      <c r="J1743" s="72">
        <f>'[1]разовые без стом'!O$338</f>
        <v>3</v>
      </c>
      <c r="K1743" s="72">
        <f>'[1]разовые без стом'!V$338</f>
        <v>6</v>
      </c>
      <c r="L1743" s="72">
        <f t="shared" ref="L1743:L1751" si="512">SUM(M1743:P1743)</f>
        <v>2.4544799999999998</v>
      </c>
      <c r="M1743" s="72">
        <f>'[1]разовые без стом'!BP$338</f>
        <v>0</v>
      </c>
      <c r="N1743" s="72">
        <f>'[1]разовые без стом'!CL$338</f>
        <v>0</v>
      </c>
      <c r="O1743" s="72">
        <f>'[1]разовые без стом'!DH$338</f>
        <v>0.81815999999999989</v>
      </c>
      <c r="P1743" s="72">
        <f>'[1]разовые без стом'!EQ$338</f>
        <v>1.6363199999999998</v>
      </c>
      <c r="Q1743" s="86">
        <f t="shared" si="508"/>
        <v>0</v>
      </c>
      <c r="R1743" s="86">
        <f t="shared" si="484"/>
        <v>0</v>
      </c>
    </row>
    <row r="1744" spans="2:18" s="78" customFormat="1" ht="15" customHeight="1" x14ac:dyDescent="0.25">
      <c r="B1744" s="107"/>
      <c r="C1744" s="103" t="s">
        <v>28</v>
      </c>
      <c r="D1744" s="103" t="s">
        <v>33</v>
      </c>
      <c r="E1744" s="72">
        <f>'[1]разовые без стом'!W$339</f>
        <v>9</v>
      </c>
      <c r="F1744" s="72">
        <f>'[1]разовые без стом'!EV$339</f>
        <v>4.4346960000000006</v>
      </c>
      <c r="G1744" s="72">
        <f t="shared" si="511"/>
        <v>9</v>
      </c>
      <c r="H1744" s="72">
        <f>'[1]разовые без стом'!G$339</f>
        <v>0</v>
      </c>
      <c r="I1744" s="72">
        <f>'[1]разовые без стом'!K$339</f>
        <v>0</v>
      </c>
      <c r="J1744" s="72">
        <f>'[1]разовые без стом'!O$339</f>
        <v>0</v>
      </c>
      <c r="K1744" s="72">
        <f>'[1]разовые без стом'!V$339</f>
        <v>9</v>
      </c>
      <c r="L1744" s="72">
        <f t="shared" si="512"/>
        <v>4.4346960000000006</v>
      </c>
      <c r="M1744" s="72">
        <f>'[1]разовые без стом'!BP$339</f>
        <v>0</v>
      </c>
      <c r="N1744" s="72">
        <f>'[1]разовые без стом'!CL$339</f>
        <v>0</v>
      </c>
      <c r="O1744" s="72">
        <f>'[1]разовые без стом'!DH$339</f>
        <v>0</v>
      </c>
      <c r="P1744" s="72">
        <f>'[1]разовые без стом'!EQ$339</f>
        <v>4.4346960000000006</v>
      </c>
      <c r="Q1744" s="86">
        <f t="shared" si="508"/>
        <v>0</v>
      </c>
      <c r="R1744" s="86">
        <f t="shared" si="484"/>
        <v>0</v>
      </c>
    </row>
    <row r="1745" spans="2:18" s="78" customFormat="1" ht="15" customHeight="1" x14ac:dyDescent="0.25">
      <c r="B1745" s="107"/>
      <c r="C1745" s="103" t="s">
        <v>163</v>
      </c>
      <c r="D1745" s="103" t="s">
        <v>33</v>
      </c>
      <c r="E1745" s="72">
        <f>'[1]разовые без стом'!W$340</f>
        <v>26</v>
      </c>
      <c r="F1745" s="72">
        <f>'[1]разовые без стом'!EV$340</f>
        <v>7.3877439999999996</v>
      </c>
      <c r="G1745" s="72">
        <f t="shared" si="511"/>
        <v>26</v>
      </c>
      <c r="H1745" s="72">
        <f>'[1]разовые без стом'!G$340</f>
        <v>0</v>
      </c>
      <c r="I1745" s="72">
        <f>'[1]разовые без стом'!K$340</f>
        <v>8</v>
      </c>
      <c r="J1745" s="72">
        <f>'[1]разовые без стом'!O$340</f>
        <v>9</v>
      </c>
      <c r="K1745" s="72">
        <f>'[1]разовые без стом'!V$340</f>
        <v>9</v>
      </c>
      <c r="L1745" s="72">
        <f t="shared" si="512"/>
        <v>7.3877440000000005</v>
      </c>
      <c r="M1745" s="72">
        <f>'[1]разовые без стом'!BP$340</f>
        <v>0</v>
      </c>
      <c r="N1745" s="72">
        <f>'[1]разовые без стом'!CL$340</f>
        <v>2.2731520000000001</v>
      </c>
      <c r="O1745" s="72">
        <f>'[1]разовые без стом'!DH$340</f>
        <v>2.557296</v>
      </c>
      <c r="P1745" s="72">
        <f>'[1]разовые без стом'!EQ$340</f>
        <v>2.557296</v>
      </c>
      <c r="Q1745" s="86">
        <f t="shared" si="508"/>
        <v>0</v>
      </c>
      <c r="R1745" s="86">
        <f t="shared" ref="R1745:R1773" si="513">F1745-L1745</f>
        <v>0</v>
      </c>
    </row>
    <row r="1746" spans="2:18" s="78" customFormat="1" ht="15" customHeight="1" x14ac:dyDescent="0.25">
      <c r="B1746" s="107"/>
      <c r="C1746" s="103" t="s">
        <v>24</v>
      </c>
      <c r="D1746" s="103" t="s">
        <v>33</v>
      </c>
      <c r="E1746" s="72">
        <f>'[1]разовые без стом'!W$341</f>
        <v>161</v>
      </c>
      <c r="F1746" s="72">
        <f>'[1]разовые без стом'!EV$341</f>
        <v>27.444704000000002</v>
      </c>
      <c r="G1746" s="72">
        <f t="shared" si="511"/>
        <v>161</v>
      </c>
      <c r="H1746" s="72">
        <f>'[1]разовые без стом'!G$341</f>
        <v>0</v>
      </c>
      <c r="I1746" s="72">
        <f>'[1]разовые без стом'!K$341</f>
        <v>31</v>
      </c>
      <c r="J1746" s="72">
        <f>'[1]разовые без стом'!O$341</f>
        <v>60</v>
      </c>
      <c r="K1746" s="72">
        <f>'[1]разовые без стом'!V$341</f>
        <v>70</v>
      </c>
      <c r="L1746" s="72">
        <f t="shared" si="512"/>
        <v>27.444703999999998</v>
      </c>
      <c r="M1746" s="72">
        <f>'[1]разовые без стом'!BP$341</f>
        <v>0</v>
      </c>
      <c r="N1746" s="72">
        <f>'[1]разовые без стом'!CL$341</f>
        <v>5.2843840000000002</v>
      </c>
      <c r="O1746" s="72">
        <f>'[1]разовые без стом'!DH$341</f>
        <v>10.22784</v>
      </c>
      <c r="P1746" s="72">
        <f>'[1]разовые без стом'!EQ$341</f>
        <v>11.932479999999998</v>
      </c>
      <c r="Q1746" s="86">
        <f t="shared" si="508"/>
        <v>0</v>
      </c>
      <c r="R1746" s="86">
        <f t="shared" si="513"/>
        <v>0</v>
      </c>
    </row>
    <row r="1747" spans="2:18" s="78" customFormat="1" ht="15" customHeight="1" x14ac:dyDescent="0.25">
      <c r="B1747" s="107"/>
      <c r="C1747" s="103" t="s">
        <v>15</v>
      </c>
      <c r="D1747" s="103" t="s">
        <v>33</v>
      </c>
      <c r="E1747" s="72">
        <f>'[1]разовые без стом'!W$342</f>
        <v>32</v>
      </c>
      <c r="F1747" s="72">
        <f>'[1]разовые без стом'!EV$342</f>
        <v>11.558399999999999</v>
      </c>
      <c r="G1747" s="72">
        <f t="shared" si="511"/>
        <v>32</v>
      </c>
      <c r="H1747" s="72">
        <f>'[1]разовые без стом'!G$342</f>
        <v>0</v>
      </c>
      <c r="I1747" s="72">
        <f>'[1]разовые без стом'!K$342</f>
        <v>2</v>
      </c>
      <c r="J1747" s="72">
        <f>'[1]разовые без стом'!O$342</f>
        <v>15</v>
      </c>
      <c r="K1747" s="72">
        <f>'[1]разовые без стом'!V$342</f>
        <v>15</v>
      </c>
      <c r="L1747" s="72">
        <f t="shared" si="512"/>
        <v>11.558399999999999</v>
      </c>
      <c r="M1747" s="72">
        <f>'[1]разовые без стом'!BP$342</f>
        <v>0</v>
      </c>
      <c r="N1747" s="72">
        <f>'[1]разовые без стом'!CL$342</f>
        <v>0.72239999999999993</v>
      </c>
      <c r="O1747" s="72">
        <f>'[1]разовые без стом'!DH$342</f>
        <v>5.4179999999999993</v>
      </c>
      <c r="P1747" s="72">
        <f>'[1]разовые без стом'!EQ$342</f>
        <v>5.4179999999999993</v>
      </c>
      <c r="Q1747" s="86">
        <f t="shared" si="508"/>
        <v>0</v>
      </c>
      <c r="R1747" s="86">
        <f t="shared" si="513"/>
        <v>0</v>
      </c>
    </row>
    <row r="1748" spans="2:18" s="78" customFormat="1" ht="15" customHeight="1" x14ac:dyDescent="0.25">
      <c r="B1748" s="107"/>
      <c r="C1748" s="103" t="s">
        <v>16</v>
      </c>
      <c r="D1748" s="103" t="s">
        <v>33</v>
      </c>
      <c r="E1748" s="72">
        <f>'[1]разовые без стом'!W$343</f>
        <v>99</v>
      </c>
      <c r="F1748" s="72">
        <f>'[1]разовые без стом'!EV$343</f>
        <v>23.711687999999999</v>
      </c>
      <c r="G1748" s="72">
        <f t="shared" si="511"/>
        <v>99</v>
      </c>
      <c r="H1748" s="72">
        <f>'[1]разовые без стом'!G$343</f>
        <v>9</v>
      </c>
      <c r="I1748" s="72">
        <f>'[1]разовые без стом'!K$343</f>
        <v>30</v>
      </c>
      <c r="J1748" s="72">
        <f>'[1]разовые без стом'!O$343</f>
        <v>30</v>
      </c>
      <c r="K1748" s="72">
        <f>'[1]разовые без стом'!V$343</f>
        <v>30</v>
      </c>
      <c r="L1748" s="72">
        <f t="shared" si="512"/>
        <v>23.711687999999999</v>
      </c>
      <c r="M1748" s="72">
        <f>'[1]разовые без стом'!BP$343</f>
        <v>2.155608</v>
      </c>
      <c r="N1748" s="72">
        <f>'[1]разовые без стом'!CL$343</f>
        <v>7.1853599999999993</v>
      </c>
      <c r="O1748" s="72">
        <f>'[1]разовые без стом'!DH$343</f>
        <v>7.1853599999999993</v>
      </c>
      <c r="P1748" s="72">
        <f>'[1]разовые без стом'!EQ$343</f>
        <v>7.1853599999999993</v>
      </c>
      <c r="Q1748" s="86">
        <f t="shared" si="508"/>
        <v>0</v>
      </c>
      <c r="R1748" s="86">
        <f t="shared" si="513"/>
        <v>0</v>
      </c>
    </row>
    <row r="1749" spans="2:18" s="78" customFormat="1" ht="15" customHeight="1" x14ac:dyDescent="0.25">
      <c r="B1749" s="107"/>
      <c r="C1749" s="90" t="s">
        <v>17</v>
      </c>
      <c r="D1749" s="103" t="s">
        <v>33</v>
      </c>
      <c r="E1749" s="72">
        <f>'[1]разовые без стом'!W$344</f>
        <v>361</v>
      </c>
      <c r="F1749" s="72">
        <f>'[1]разовые без стом'!EV$344</f>
        <v>86.463831999999996</v>
      </c>
      <c r="G1749" s="72">
        <f t="shared" si="511"/>
        <v>361</v>
      </c>
      <c r="H1749" s="72">
        <f>'[1]разовые без стом'!G$344</f>
        <v>0</v>
      </c>
      <c r="I1749" s="72">
        <f>'[1]разовые без стом'!K$344</f>
        <v>75</v>
      </c>
      <c r="J1749" s="72">
        <f>'[1]разовые без стом'!O$344</f>
        <v>75</v>
      </c>
      <c r="K1749" s="72">
        <f>'[1]разовые без стом'!V$344</f>
        <v>211</v>
      </c>
      <c r="L1749" s="72">
        <f t="shared" si="512"/>
        <v>86.463831999999996</v>
      </c>
      <c r="M1749" s="72">
        <f>'[1]разовые без стом'!BP$344</f>
        <v>0</v>
      </c>
      <c r="N1749" s="72">
        <f>'[1]разовые без стом'!CL$344</f>
        <v>17.9634</v>
      </c>
      <c r="O1749" s="72">
        <f>'[1]разовые без стом'!DH$344</f>
        <v>17.9634</v>
      </c>
      <c r="P1749" s="72">
        <f>'[1]разовые без стом'!EQ$344</f>
        <v>50.537031999999996</v>
      </c>
      <c r="Q1749" s="86">
        <f t="shared" si="508"/>
        <v>0</v>
      </c>
      <c r="R1749" s="86">
        <f t="shared" si="513"/>
        <v>0</v>
      </c>
    </row>
    <row r="1750" spans="2:18" s="78" customFormat="1" ht="15" customHeight="1" x14ac:dyDescent="0.25">
      <c r="B1750" s="107"/>
      <c r="C1750" s="90" t="s">
        <v>164</v>
      </c>
      <c r="D1750" s="103" t="s">
        <v>33</v>
      </c>
      <c r="E1750" s="72">
        <f>'[1]разовые без стом'!W$345</f>
        <v>224</v>
      </c>
      <c r="F1750" s="72">
        <f>'[1]разовые без стом'!EV$345</f>
        <v>74.893951999999999</v>
      </c>
      <c r="G1750" s="72">
        <f t="shared" si="511"/>
        <v>224</v>
      </c>
      <c r="H1750" s="72">
        <f>'[1]разовые без стом'!G$345</f>
        <v>0</v>
      </c>
      <c r="I1750" s="72">
        <f>'[1]разовые без стом'!K$345</f>
        <v>44</v>
      </c>
      <c r="J1750" s="72">
        <f>'[1]разовые без стом'!O$345</f>
        <v>90</v>
      </c>
      <c r="K1750" s="72">
        <f>'[1]разовые без стом'!V$345</f>
        <v>90</v>
      </c>
      <c r="L1750" s="72">
        <f t="shared" si="512"/>
        <v>74.893951999999999</v>
      </c>
      <c r="M1750" s="72">
        <f>'[1]разовые без стом'!BP$345</f>
        <v>0</v>
      </c>
      <c r="N1750" s="72">
        <f>'[1]разовые без стом'!CL$345</f>
        <v>14.711312</v>
      </c>
      <c r="O1750" s="72">
        <f>'[1]разовые без стом'!DH$345</f>
        <v>30.09132</v>
      </c>
      <c r="P1750" s="72">
        <f>'[1]разовые без стом'!EQ$345</f>
        <v>30.09132</v>
      </c>
      <c r="Q1750" s="86">
        <f t="shared" si="508"/>
        <v>0</v>
      </c>
      <c r="R1750" s="86">
        <f t="shared" si="513"/>
        <v>0</v>
      </c>
    </row>
    <row r="1751" spans="2:18" s="78" customFormat="1" ht="15" customHeight="1" x14ac:dyDescent="0.25">
      <c r="B1751" s="107"/>
      <c r="C1751" s="90" t="s">
        <v>55</v>
      </c>
      <c r="D1751" s="103" t="s">
        <v>33</v>
      </c>
      <c r="E1751" s="72">
        <f>'[1]разовые без стом'!W$346</f>
        <v>0</v>
      </c>
      <c r="F1751" s="72">
        <f>'[1]разовые без стом'!EV$346</f>
        <v>0</v>
      </c>
      <c r="G1751" s="72">
        <f t="shared" si="511"/>
        <v>0</v>
      </c>
      <c r="H1751" s="72">
        <f>'[1]разовые без стом'!G$346</f>
        <v>0</v>
      </c>
      <c r="I1751" s="72">
        <f>'[1]разовые без стом'!K$346</f>
        <v>0</v>
      </c>
      <c r="J1751" s="72">
        <f>'[1]разовые без стом'!O$346</f>
        <v>0</v>
      </c>
      <c r="K1751" s="72">
        <f>'[1]разовые без стом'!V$346</f>
        <v>0</v>
      </c>
      <c r="L1751" s="72">
        <f t="shared" si="512"/>
        <v>0</v>
      </c>
      <c r="M1751" s="72">
        <f>'[1]разовые без стом'!BP$346</f>
        <v>0</v>
      </c>
      <c r="N1751" s="72">
        <f>'[1]разовые без стом'!CL$346</f>
        <v>0</v>
      </c>
      <c r="O1751" s="72">
        <f>'[1]разовые без стом'!DH$346</f>
        <v>0</v>
      </c>
      <c r="P1751" s="72">
        <f>'[1]разовые без стом'!EQ$346</f>
        <v>0</v>
      </c>
      <c r="Q1751" s="86">
        <f t="shared" si="508"/>
        <v>0</v>
      </c>
      <c r="R1751" s="86">
        <f t="shared" si="513"/>
        <v>0</v>
      </c>
    </row>
    <row r="1752" spans="2:18" s="21" customFormat="1" ht="15" customHeight="1" x14ac:dyDescent="0.25">
      <c r="B1752" s="107"/>
      <c r="C1752" s="28" t="s">
        <v>73</v>
      </c>
      <c r="D1752" s="71" t="s">
        <v>33</v>
      </c>
      <c r="E1752" s="62">
        <f>'[1]проф.пос. по стом. '!W$75</f>
        <v>105</v>
      </c>
      <c r="F1752" s="62">
        <f>'[1]проф.пос. по стом. '!FB$75</f>
        <v>77.678092800000016</v>
      </c>
      <c r="G1752" s="62">
        <f>H1752+I1752+J1752+K1752</f>
        <v>105</v>
      </c>
      <c r="H1752" s="62">
        <f>'[1]проф.пос. по стом. '!G$75</f>
        <v>0</v>
      </c>
      <c r="I1752" s="62">
        <f>'[1]проф.пос. по стом. '!K$75</f>
        <v>42</v>
      </c>
      <c r="J1752" s="62">
        <f>'[1]проф.пос. по стом. '!O$75</f>
        <v>31</v>
      </c>
      <c r="K1752" s="62">
        <f>'[1]проф.пос. по стом. '!V$75</f>
        <v>32</v>
      </c>
      <c r="L1752" s="62">
        <f>M1752+N1752+O1752+P1752</f>
        <v>77.678092800000002</v>
      </c>
      <c r="M1752" s="62">
        <f>'[1]проф.пос. по стом. '!BZ$75</f>
        <v>0</v>
      </c>
      <c r="N1752" s="62">
        <f>'[1]проф.пос. по стом. '!CT$75</f>
        <v>31.071237119999999</v>
      </c>
      <c r="O1752" s="62">
        <f>'[1]проф.пос. по стом. '!DN$75</f>
        <v>22.933532160000002</v>
      </c>
      <c r="P1752" s="62">
        <f>'[1]проф.пос. по стом. '!EW$75</f>
        <v>23.673323520000004</v>
      </c>
      <c r="Q1752" s="86">
        <f>E1752-G1752</f>
        <v>0</v>
      </c>
      <c r="R1752" s="86">
        <f t="shared" si="513"/>
        <v>0</v>
      </c>
    </row>
    <row r="1753" spans="2:18" s="21" customFormat="1" ht="15" customHeight="1" x14ac:dyDescent="0.25">
      <c r="B1753" s="108"/>
      <c r="C1753" s="59" t="s">
        <v>7</v>
      </c>
      <c r="D1753" s="59"/>
      <c r="E1753" s="60">
        <f t="shared" ref="E1753:P1753" si="514">E1740+E1741+E1752</f>
        <v>1170</v>
      </c>
      <c r="F1753" s="60">
        <f t="shared" si="514"/>
        <v>584.78688716800002</v>
      </c>
      <c r="G1753" s="60">
        <f t="shared" si="514"/>
        <v>1170</v>
      </c>
      <c r="H1753" s="60">
        <f t="shared" si="514"/>
        <v>9</v>
      </c>
      <c r="I1753" s="60">
        <f t="shared" si="514"/>
        <v>232</v>
      </c>
      <c r="J1753" s="60">
        <f t="shared" si="514"/>
        <v>355</v>
      </c>
      <c r="K1753" s="60">
        <f t="shared" si="514"/>
        <v>574</v>
      </c>
      <c r="L1753" s="60">
        <f t="shared" si="514"/>
        <v>584.78688716800002</v>
      </c>
      <c r="M1753" s="60">
        <f t="shared" si="514"/>
        <v>2.155608</v>
      </c>
      <c r="N1753" s="60">
        <f t="shared" si="514"/>
        <v>79.211245120000001</v>
      </c>
      <c r="O1753" s="60">
        <f t="shared" si="514"/>
        <v>175.65428671999999</v>
      </c>
      <c r="P1753" s="60">
        <f t="shared" si="514"/>
        <v>327.76574732800003</v>
      </c>
      <c r="Q1753" s="86">
        <f t="shared" si="508"/>
        <v>0</v>
      </c>
      <c r="R1753" s="86">
        <f t="shared" si="513"/>
        <v>0</v>
      </c>
    </row>
    <row r="1754" spans="2:18" ht="15" customHeight="1" x14ac:dyDescent="0.25">
      <c r="B1754" s="59" t="s">
        <v>165</v>
      </c>
      <c r="C1754" s="59"/>
      <c r="D1754" s="59"/>
      <c r="E1754" s="114">
        <f t="shared" ref="E1754:P1754" si="515">E81+E169+E255+E333+E418+E484+E542+E626+E684+E754+E786+E841+E892+E968+E1032+E1087+E1146+E1239+E1347+E1390+E1474+E1486+E1495+E1514+E1539+E1562+E1593+E1632+E1661+E1666+E1674+E1678+E1689+E1701+E1704+E1710+E1713+E1734+E1736+E1739+E1753</f>
        <v>1855625</v>
      </c>
      <c r="F1754" s="114">
        <f>F81+F169+F255+F333+F418+F484+F542+F626+F684+F754+F786+F841+F892+F968+F1032+F1087+F1146+F1239+F1347+F1390+F1474+F1486+F1495+F1514+F1539+F1562+F1593+F1632+F1661+F1666+F1674+F1678+F1689+F1701+F1704+F1710+F1713+F1734+F1736+F1739+F1753</f>
        <v>3367847.8881951589</v>
      </c>
      <c r="G1754" s="114">
        <f t="shared" si="515"/>
        <v>1855625</v>
      </c>
      <c r="H1754" s="114">
        <f t="shared" si="515"/>
        <v>385575</v>
      </c>
      <c r="I1754" s="114">
        <f t="shared" si="515"/>
        <v>464013</v>
      </c>
      <c r="J1754" s="114">
        <f t="shared" si="515"/>
        <v>444626</v>
      </c>
      <c r="K1754" s="114">
        <f t="shared" si="515"/>
        <v>561411</v>
      </c>
      <c r="L1754" s="114">
        <f t="shared" si="515"/>
        <v>3364156.9330581389</v>
      </c>
      <c r="M1754" s="114">
        <f t="shared" si="515"/>
        <v>670468.69527735887</v>
      </c>
      <c r="N1754" s="114">
        <f t="shared" si="515"/>
        <v>882154.99869002053</v>
      </c>
      <c r="O1754" s="114">
        <f t="shared" si="515"/>
        <v>827556.66231687274</v>
      </c>
      <c r="P1754" s="114">
        <f t="shared" si="515"/>
        <v>987667.5319109069</v>
      </c>
      <c r="Q1754" s="86">
        <f>E1754-G1754</f>
        <v>0</v>
      </c>
      <c r="R1754" s="86">
        <f t="shared" si="513"/>
        <v>3690.955137019977</v>
      </c>
    </row>
    <row r="1755" spans="2:18" ht="27.2" hidden="1" customHeight="1" x14ac:dyDescent="0.25">
      <c r="B1755" s="115"/>
      <c r="C1755" s="116"/>
      <c r="D1755" s="117"/>
      <c r="E1755" s="118"/>
      <c r="F1755" s="119">
        <f>F1754-F1756</f>
        <v>0</v>
      </c>
      <c r="G1755" s="119"/>
      <c r="H1755" s="119"/>
      <c r="I1755" s="119"/>
      <c r="J1755" s="119"/>
      <c r="K1755" s="119"/>
      <c r="L1755" s="119"/>
      <c r="M1755" s="120"/>
      <c r="N1755" s="120"/>
      <c r="O1755" s="120"/>
      <c r="P1755" s="120"/>
      <c r="Q1755" s="12"/>
      <c r="R1755" s="12"/>
    </row>
    <row r="1756" spans="2:18" ht="27.2" hidden="1" customHeight="1" x14ac:dyDescent="0.25">
      <c r="B1756" s="115"/>
      <c r="C1756" s="116"/>
      <c r="D1756" s="121"/>
      <c r="E1756" s="122"/>
      <c r="F1756" s="122">
        <f>[3]Стоимость!U57</f>
        <v>3367847.888195158</v>
      </c>
      <c r="G1756" s="123"/>
      <c r="H1756" s="122"/>
      <c r="I1756" s="122"/>
      <c r="J1756" s="122"/>
      <c r="K1756" s="122"/>
      <c r="L1756" s="123">
        <f>[3]Стоимость!U57</f>
        <v>3367847.888195158</v>
      </c>
      <c r="M1756" s="122"/>
      <c r="N1756" s="122"/>
      <c r="O1756" s="122"/>
      <c r="P1756" s="122"/>
      <c r="Q1756" s="12"/>
      <c r="R1756" s="12"/>
    </row>
    <row r="1757" spans="2:18" hidden="1" x14ac:dyDescent="0.25">
      <c r="B1757" s="115"/>
      <c r="C1757" s="116"/>
      <c r="D1757" s="117"/>
      <c r="E1757" s="7"/>
      <c r="F1757" s="7"/>
      <c r="G1757" s="7"/>
      <c r="H1757" s="7"/>
      <c r="I1757" s="7"/>
      <c r="J1757" s="7"/>
      <c r="K1757" s="7"/>
      <c r="L1757" s="7"/>
      <c r="M1757" s="7"/>
      <c r="N1757" s="7"/>
      <c r="O1757" s="7"/>
      <c r="P1757" s="7"/>
      <c r="Q1757" s="12"/>
      <c r="R1757" s="12"/>
    </row>
    <row r="1758" spans="2:18" hidden="1" x14ac:dyDescent="0.25">
      <c r="B1758" s="115"/>
      <c r="C1758" s="116"/>
      <c r="D1758" s="117"/>
      <c r="E1758" s="12"/>
      <c r="F1758" s="12"/>
      <c r="G1758" s="124"/>
      <c r="H1758" s="120"/>
      <c r="I1758" s="120"/>
      <c r="J1758" s="120"/>
      <c r="K1758" s="120"/>
      <c r="L1758" s="124"/>
      <c r="M1758" s="120"/>
      <c r="N1758" s="120"/>
      <c r="O1758" s="120"/>
      <c r="P1758" s="120"/>
      <c r="Q1758" s="12"/>
      <c r="R1758" s="12"/>
    </row>
    <row r="1759" spans="2:18" hidden="1" x14ac:dyDescent="0.25">
      <c r="B1759" s="115"/>
      <c r="C1759" s="116"/>
      <c r="D1759" s="117"/>
      <c r="E1759" s="122"/>
      <c r="F1759" s="122"/>
      <c r="G1759" s="122"/>
      <c r="H1759" s="122"/>
      <c r="I1759" s="122"/>
      <c r="J1759" s="122"/>
      <c r="K1759" s="122"/>
      <c r="L1759" s="122"/>
      <c r="M1759" s="122"/>
      <c r="N1759" s="122"/>
      <c r="O1759" s="122"/>
      <c r="P1759" s="122"/>
      <c r="Q1759" s="12"/>
      <c r="R1759" s="12"/>
    </row>
    <row r="1760" spans="2:18" hidden="1" x14ac:dyDescent="0.25">
      <c r="B1760" s="115"/>
      <c r="C1760" s="116"/>
      <c r="D1760" s="117"/>
      <c r="E1760" s="118">
        <f>E1754-E1762</f>
        <v>0</v>
      </c>
      <c r="F1760" s="118">
        <f>F1754-F1762</f>
        <v>0</v>
      </c>
      <c r="G1760" s="118">
        <f t="shared" ref="G1760:P1760" si="516">G1754-G1762</f>
        <v>0</v>
      </c>
      <c r="H1760" s="118">
        <f t="shared" si="516"/>
        <v>0</v>
      </c>
      <c r="I1760" s="118">
        <f t="shared" si="516"/>
        <v>0</v>
      </c>
      <c r="J1760" s="118">
        <f t="shared" si="516"/>
        <v>0</v>
      </c>
      <c r="K1760" s="118">
        <f t="shared" si="516"/>
        <v>0</v>
      </c>
      <c r="L1760" s="118">
        <f>L1754-L1762</f>
        <v>0</v>
      </c>
      <c r="M1760" s="118">
        <f t="shared" si="516"/>
        <v>0</v>
      </c>
      <c r="N1760" s="118">
        <f t="shared" si="516"/>
        <v>0</v>
      </c>
      <c r="O1760" s="118">
        <f t="shared" si="516"/>
        <v>0</v>
      </c>
      <c r="P1760" s="118">
        <f t="shared" si="516"/>
        <v>0</v>
      </c>
      <c r="Q1760" s="125">
        <f>G1760-E1760</f>
        <v>0</v>
      </c>
      <c r="R1760" s="125">
        <f t="shared" ref="R1760:R1791" si="517">L1760-F1760</f>
        <v>0</v>
      </c>
    </row>
    <row r="1761" spans="1:22" x14ac:dyDescent="0.25">
      <c r="B1761" s="115"/>
      <c r="C1761" s="116"/>
      <c r="D1761" s="117"/>
      <c r="E1761" s="126"/>
      <c r="F1761" s="126"/>
      <c r="G1761" s="127"/>
      <c r="H1761" s="126"/>
      <c r="I1761" s="126"/>
      <c r="J1761" s="126"/>
      <c r="K1761" s="126"/>
      <c r="L1761" s="127"/>
      <c r="M1761" s="126"/>
      <c r="N1761" s="126"/>
      <c r="O1761" s="126"/>
      <c r="P1761" s="126"/>
      <c r="Q1761" s="125">
        <f>G1761-E1761</f>
        <v>0</v>
      </c>
      <c r="R1761" s="125">
        <f t="shared" si="517"/>
        <v>0</v>
      </c>
    </row>
    <row r="1762" spans="1:22" x14ac:dyDescent="0.25">
      <c r="B1762" s="115"/>
      <c r="C1762" s="128" t="s">
        <v>166</v>
      </c>
      <c r="D1762" s="128"/>
      <c r="E1762" s="129">
        <f>E1763+E1765+E1766+E1767+E1768+E1769+E1770+E1771+E1772+E1773+E1774+E1775+E1776+E1777+E1778+E1779+E1780+E1781+E1782+E1783+E1784+E1785+E1786+E1787+E1788+E1789+E1790</f>
        <v>1855625</v>
      </c>
      <c r="F1762" s="129">
        <f t="shared" ref="F1762:P1762" si="518">F1763+F1765+F1766+F1767+F1768+F1769+F1770+F1771+F1772+F1773+F1774+F1775+F1776+F1777+F1778+F1779+F1780+F1781+F1782+F1783+F1784+F1785+F1786+F1787+F1788+F1789+F1790</f>
        <v>3367847.8881951589</v>
      </c>
      <c r="G1762" s="129">
        <f t="shared" si="518"/>
        <v>1855625</v>
      </c>
      <c r="H1762" s="129">
        <f t="shared" si="518"/>
        <v>385575</v>
      </c>
      <c r="I1762" s="129">
        <f t="shared" si="518"/>
        <v>464013</v>
      </c>
      <c r="J1762" s="129">
        <f t="shared" si="518"/>
        <v>444626</v>
      </c>
      <c r="K1762" s="129">
        <f t="shared" si="518"/>
        <v>561411</v>
      </c>
      <c r="L1762" s="129">
        <f t="shared" si="518"/>
        <v>3364156.9330581399</v>
      </c>
      <c r="M1762" s="129">
        <f t="shared" si="518"/>
        <v>670468.69527735864</v>
      </c>
      <c r="N1762" s="129">
        <f t="shared" si="518"/>
        <v>882154.99869002076</v>
      </c>
      <c r="O1762" s="129">
        <f t="shared" si="518"/>
        <v>827556.6623168732</v>
      </c>
      <c r="P1762" s="129">
        <f t="shared" si="518"/>
        <v>987667.53191090713</v>
      </c>
      <c r="Q1762" s="125">
        <f>G1762-E1762</f>
        <v>0</v>
      </c>
      <c r="R1762" s="125">
        <f t="shared" si="517"/>
        <v>-3690.9551370190457</v>
      </c>
    </row>
    <row r="1763" spans="1:22" s="4" customFormat="1" ht="45" x14ac:dyDescent="0.25">
      <c r="A1763" s="130"/>
      <c r="B1763" s="131"/>
      <c r="C1763" s="50" t="s">
        <v>13</v>
      </c>
      <c r="D1763" s="23" t="s">
        <v>14</v>
      </c>
      <c r="E1763" s="132">
        <f t="shared" ref="E1763:O1763" si="519">E10+E82+E170+E256+E334+E419+E485+E543+E627+E685+E755+E787+E842+E893+E969+E1033+E1088+E1147+E1240+E1348+E1391+E1475+E1487+E1496+E1515+E1540+E1563+E1594+E1633+E1667+E1675+E1679+E1690+E1714</f>
        <v>517015</v>
      </c>
      <c r="F1763" s="132">
        <f>F10+F82+F170+F256+F334+F419+F485+F543+F627+F685+F755+F787+F842+F893+F969+F1033+F1088+F1147+F1240+F1348+F1391+F1475+F1487+F1496+F1515+F1540+F1563+F1594+F1633+F1667+F1675+F1679+F1690+F1714</f>
        <v>1459831.8973406432</v>
      </c>
      <c r="G1763" s="132">
        <f t="shared" si="519"/>
        <v>517015</v>
      </c>
      <c r="H1763" s="132">
        <f t="shared" si="519"/>
        <v>115180</v>
      </c>
      <c r="I1763" s="132">
        <f t="shared" si="519"/>
        <v>120616</v>
      </c>
      <c r="J1763" s="132">
        <f t="shared" si="519"/>
        <v>114143</v>
      </c>
      <c r="K1763" s="132">
        <f t="shared" si="519"/>
        <v>167076</v>
      </c>
      <c r="L1763" s="132">
        <f>L10+L82+L170+L256+L334+L419+L485+L543+L627+L685+L755+L787+L842+L893+L969+L1033+L1088+L1147+L1240+L1348+L1391+L1475+L1487+L1496+L1515+L1540+L1563+L1594+L1633+L1667+L1675+L1679+L1690+L1714</f>
        <v>1456140.9422036237</v>
      </c>
      <c r="M1763" s="132">
        <f t="shared" si="519"/>
        <v>304438.92353569518</v>
      </c>
      <c r="N1763" s="132">
        <f t="shared" si="519"/>
        <v>319920.34523242497</v>
      </c>
      <c r="O1763" s="132">
        <f t="shared" si="519"/>
        <v>305651.15308498434</v>
      </c>
      <c r="P1763" s="132">
        <f>P10+P82+P170+P256+P334+P419+P485+P543+P627+P685+P755+P787+P842+P893+P969+P1033+P1088+P1147+P1240+P1348+P1391+P1475+P1487+P1496+P1515+P1540+P1563+P1594+P1633+P1667+P1675+P1679+P1690+P1714</f>
        <v>529821.47548753885</v>
      </c>
      <c r="Q1763" s="125">
        <f t="shared" ref="Q1763:Q1788" si="520">G1763-E1763</f>
        <v>0</v>
      </c>
      <c r="R1763" s="125">
        <f t="shared" si="517"/>
        <v>-3690.9551370195113</v>
      </c>
      <c r="S1763"/>
      <c r="T1763" s="133">
        <f>[4]Лист2!$P$28-F1764</f>
        <v>-1.0004441719502211E-11</v>
      </c>
      <c r="U1763" s="133">
        <f>F1763-'[1]заб.без.стом.'!$EY$410</f>
        <v>0</v>
      </c>
      <c r="V1763"/>
    </row>
    <row r="1764" spans="1:22" s="4" customFormat="1" ht="30" x14ac:dyDescent="0.25">
      <c r="A1764" s="130"/>
      <c r="B1764" s="131"/>
      <c r="C1764" s="50" t="s">
        <v>19</v>
      </c>
      <c r="D1764" s="23" t="s">
        <v>14</v>
      </c>
      <c r="E1764" s="132">
        <f t="shared" ref="E1764:P1764" si="521">E15+E89+E176+E261+E338+E425+E490+E549+E632+E691+E791+E847+E899+E974+E1038+E1092+E1151+E1156+E1247+E1351+E1394+E1597</f>
        <v>2776</v>
      </c>
      <c r="F1764" s="132">
        <f t="shared" si="521"/>
        <v>6526.7414399999989</v>
      </c>
      <c r="G1764" s="132">
        <f t="shared" si="521"/>
        <v>2776</v>
      </c>
      <c r="H1764" s="132">
        <f t="shared" si="521"/>
        <v>28</v>
      </c>
      <c r="I1764" s="132">
        <f t="shared" si="521"/>
        <v>1360</v>
      </c>
      <c r="J1764" s="132">
        <f t="shared" si="521"/>
        <v>28</v>
      </c>
      <c r="K1764" s="132">
        <f t="shared" si="521"/>
        <v>1360</v>
      </c>
      <c r="L1764" s="132">
        <f t="shared" si="521"/>
        <v>6526.7414399999989</v>
      </c>
      <c r="M1764" s="132">
        <f t="shared" si="521"/>
        <v>0</v>
      </c>
      <c r="N1764" s="132">
        <f t="shared" si="521"/>
        <v>3263.3707199999994</v>
      </c>
      <c r="O1764" s="132">
        <f t="shared" si="521"/>
        <v>0</v>
      </c>
      <c r="P1764" s="132">
        <f t="shared" si="521"/>
        <v>3263.3707199999994</v>
      </c>
      <c r="Q1764" s="125">
        <f t="shared" si="520"/>
        <v>0</v>
      </c>
      <c r="R1764" s="125">
        <f t="shared" si="517"/>
        <v>0</v>
      </c>
      <c r="S1764"/>
      <c r="T1764"/>
      <c r="U1764"/>
      <c r="V1764"/>
    </row>
    <row r="1765" spans="1:22" s="4" customFormat="1" ht="30" x14ac:dyDescent="0.25">
      <c r="A1765" s="134"/>
      <c r="B1765" s="131"/>
      <c r="C1765" s="50" t="s">
        <v>29</v>
      </c>
      <c r="D1765" s="23" t="s">
        <v>14</v>
      </c>
      <c r="E1765" s="132">
        <f t="shared" ref="E1765:P1765" si="522">E25+E100+E187+E271+E350+E431+E496+E559+E638+E698+E798+E851+E907+E981+E1043+E1098+E1264+E1358+E1499+E1569+E1607+E1662+E1702+E1735+E1740</f>
        <v>55655</v>
      </c>
      <c r="F1765" s="132">
        <f t="shared" si="522"/>
        <v>108499.91558566433</v>
      </c>
      <c r="G1765" s="132">
        <f t="shared" si="522"/>
        <v>55655</v>
      </c>
      <c r="H1765" s="132">
        <f t="shared" si="522"/>
        <v>12689</v>
      </c>
      <c r="I1765" s="132">
        <f t="shared" si="522"/>
        <v>13257</v>
      </c>
      <c r="J1765" s="132">
        <f t="shared" si="522"/>
        <v>12901</v>
      </c>
      <c r="K1765" s="132">
        <f t="shared" si="522"/>
        <v>16808</v>
      </c>
      <c r="L1765" s="132">
        <f t="shared" si="522"/>
        <v>108499.91558566433</v>
      </c>
      <c r="M1765" s="132">
        <f t="shared" si="522"/>
        <v>24737.317923519735</v>
      </c>
      <c r="N1765" s="132">
        <f t="shared" si="522"/>
        <v>25844.638958505071</v>
      </c>
      <c r="O1765" s="132">
        <f t="shared" si="522"/>
        <v>25150.613802641066</v>
      </c>
      <c r="P1765" s="132">
        <f t="shared" si="522"/>
        <v>32767.344900998476</v>
      </c>
      <c r="Q1765" s="125">
        <f t="shared" si="520"/>
        <v>0</v>
      </c>
      <c r="R1765" s="125">
        <f t="shared" si="517"/>
        <v>0</v>
      </c>
      <c r="S1765"/>
      <c r="T1765"/>
      <c r="U1765"/>
      <c r="V1765"/>
    </row>
    <row r="1766" spans="1:22" s="4" customFormat="1" ht="45" x14ac:dyDescent="0.25">
      <c r="A1766" s="1"/>
      <c r="B1766" s="131"/>
      <c r="C1766" s="135" t="s">
        <v>167</v>
      </c>
      <c r="D1766" s="23" t="s">
        <v>31</v>
      </c>
      <c r="E1766" s="132">
        <f t="shared" ref="E1766:P1767" si="523">E106+E188+E1477+E1489+E1711</f>
        <v>88404</v>
      </c>
      <c r="F1766" s="132">
        <f t="shared" si="523"/>
        <v>60478.944479999984</v>
      </c>
      <c r="G1766" s="132">
        <f t="shared" si="523"/>
        <v>88404</v>
      </c>
      <c r="H1766" s="132">
        <f t="shared" si="523"/>
        <v>7523</v>
      </c>
      <c r="I1766" s="132">
        <f t="shared" si="523"/>
        <v>25865</v>
      </c>
      <c r="J1766" s="132">
        <f t="shared" si="523"/>
        <v>27853</v>
      </c>
      <c r="K1766" s="132">
        <f t="shared" si="523"/>
        <v>27163</v>
      </c>
      <c r="L1766" s="132">
        <f t="shared" si="523"/>
        <v>60478.944479999991</v>
      </c>
      <c r="M1766" s="132">
        <f t="shared" si="523"/>
        <v>5146.634759999999</v>
      </c>
      <c r="N1766" s="132">
        <f t="shared" si="523"/>
        <v>17694.763799999997</v>
      </c>
      <c r="O1766" s="132">
        <f t="shared" si="523"/>
        <v>19054.794359999996</v>
      </c>
      <c r="P1766" s="132">
        <f t="shared" si="523"/>
        <v>18582.751559999997</v>
      </c>
      <c r="Q1766" s="125">
        <f t="shared" si="520"/>
        <v>0</v>
      </c>
      <c r="R1766" s="125">
        <f t="shared" si="517"/>
        <v>0</v>
      </c>
      <c r="S1766"/>
      <c r="T1766"/>
      <c r="U1766"/>
      <c r="V1766"/>
    </row>
    <row r="1767" spans="1:22" s="4" customFormat="1" ht="30" x14ac:dyDescent="0.25">
      <c r="A1767" s="1"/>
      <c r="B1767" s="131"/>
      <c r="C1767" s="135" t="s">
        <v>168</v>
      </c>
      <c r="D1767" s="23" t="s">
        <v>31</v>
      </c>
      <c r="E1767" s="132">
        <f t="shared" si="523"/>
        <v>0</v>
      </c>
      <c r="F1767" s="132">
        <f t="shared" si="523"/>
        <v>0</v>
      </c>
      <c r="G1767" s="132">
        <f t="shared" si="523"/>
        <v>0</v>
      </c>
      <c r="H1767" s="132">
        <f t="shared" si="523"/>
        <v>0</v>
      </c>
      <c r="I1767" s="132">
        <f t="shared" si="523"/>
        <v>0</v>
      </c>
      <c r="J1767" s="132">
        <f t="shared" si="523"/>
        <v>0</v>
      </c>
      <c r="K1767" s="132">
        <f t="shared" si="523"/>
        <v>0</v>
      </c>
      <c r="L1767" s="132">
        <f t="shared" si="523"/>
        <v>0</v>
      </c>
      <c r="M1767" s="132">
        <f t="shared" si="523"/>
        <v>0</v>
      </c>
      <c r="N1767" s="132">
        <f t="shared" si="523"/>
        <v>0</v>
      </c>
      <c r="O1767" s="132">
        <f t="shared" si="523"/>
        <v>0</v>
      </c>
      <c r="P1767" s="132">
        <f t="shared" si="523"/>
        <v>0</v>
      </c>
      <c r="Q1767" s="125"/>
      <c r="R1767" s="125">
        <f t="shared" si="517"/>
        <v>0</v>
      </c>
      <c r="S1767"/>
      <c r="T1767"/>
      <c r="U1767"/>
      <c r="V1767"/>
    </row>
    <row r="1768" spans="1:22" s="4" customFormat="1" ht="16.5" customHeight="1" x14ac:dyDescent="0.25">
      <c r="B1768" s="131"/>
      <c r="C1768" s="135" t="s">
        <v>118</v>
      </c>
      <c r="D1768" s="23" t="s">
        <v>31</v>
      </c>
      <c r="E1768" s="132">
        <f t="shared" ref="E1768:P1768" si="524">E101+E1266+E1360+E1481+E1521+E1705+E1737</f>
        <v>15432</v>
      </c>
      <c r="F1768" s="132">
        <f t="shared" si="524"/>
        <v>71099.547680000018</v>
      </c>
      <c r="G1768" s="132">
        <f t="shared" si="524"/>
        <v>15432</v>
      </c>
      <c r="H1768" s="132">
        <f t="shared" si="524"/>
        <v>3251</v>
      </c>
      <c r="I1768" s="132">
        <f t="shared" si="524"/>
        <v>4061</v>
      </c>
      <c r="J1768" s="132">
        <f t="shared" si="524"/>
        <v>3838</v>
      </c>
      <c r="K1768" s="132">
        <f t="shared" si="524"/>
        <v>4282</v>
      </c>
      <c r="L1768" s="132">
        <f t="shared" si="524"/>
        <v>71099.547680000003</v>
      </c>
      <c r="M1768" s="132">
        <f t="shared" si="524"/>
        <v>14350.555209999999</v>
      </c>
      <c r="N1768" s="132">
        <f t="shared" si="524"/>
        <v>18813.006329999997</v>
      </c>
      <c r="O1768" s="132">
        <f t="shared" si="524"/>
        <v>17496.59476</v>
      </c>
      <c r="P1768" s="132">
        <f t="shared" si="524"/>
        <v>20439.391380000001</v>
      </c>
      <c r="Q1768" s="125">
        <f t="shared" si="520"/>
        <v>0</v>
      </c>
      <c r="R1768" s="125">
        <f t="shared" si="517"/>
        <v>0</v>
      </c>
      <c r="S1768"/>
      <c r="T1768"/>
      <c r="U1768"/>
      <c r="V1768"/>
    </row>
    <row r="1769" spans="1:22" s="4" customFormat="1" x14ac:dyDescent="0.25">
      <c r="B1769" s="131"/>
      <c r="C1769" s="135" t="s">
        <v>98</v>
      </c>
      <c r="D1769" s="23" t="s">
        <v>31</v>
      </c>
      <c r="E1769" s="132">
        <f t="shared" ref="E1769:P1769" si="525">E1173+E1269+E1524+E1707</f>
        <v>5645</v>
      </c>
      <c r="F1769" s="132">
        <f>F1173+F1269+F1524+F1707</f>
        <v>35565.934939999992</v>
      </c>
      <c r="G1769" s="132">
        <f t="shared" si="525"/>
        <v>5645</v>
      </c>
      <c r="H1769" s="132">
        <f t="shared" si="525"/>
        <v>483</v>
      </c>
      <c r="I1769" s="132">
        <f t="shared" si="525"/>
        <v>1247</v>
      </c>
      <c r="J1769" s="132">
        <f t="shared" si="525"/>
        <v>1695</v>
      </c>
      <c r="K1769" s="132">
        <f t="shared" si="525"/>
        <v>2220</v>
      </c>
      <c r="L1769" s="132">
        <f t="shared" si="525"/>
        <v>35565.934939999999</v>
      </c>
      <c r="M1769" s="132">
        <f t="shared" si="525"/>
        <v>3185.6692199999998</v>
      </c>
      <c r="N1769" s="132">
        <f t="shared" si="525"/>
        <v>7914.8544199999978</v>
      </c>
      <c r="O1769" s="132">
        <f t="shared" si="525"/>
        <v>10446.884819999999</v>
      </c>
      <c r="P1769" s="132">
        <f t="shared" si="525"/>
        <v>14018.526480000002</v>
      </c>
      <c r="Q1769" s="125">
        <f t="shared" si="520"/>
        <v>0</v>
      </c>
      <c r="R1769" s="125">
        <f t="shared" si="517"/>
        <v>0</v>
      </c>
    </row>
    <row r="1770" spans="1:22" s="4" customFormat="1" ht="16.5" customHeight="1" x14ac:dyDescent="0.25">
      <c r="B1770" s="131"/>
      <c r="C1770" s="35" t="s">
        <v>61</v>
      </c>
      <c r="D1770" s="23" t="s">
        <v>31</v>
      </c>
      <c r="E1770" s="132">
        <f t="shared" ref="E1770:P1770" si="526">E104+E190+E351+E909+E1176+E1272+E1363+E1412+E1525+E1695</f>
        <v>28999</v>
      </c>
      <c r="F1770" s="132">
        <f t="shared" si="526"/>
        <v>26987.687357999999</v>
      </c>
      <c r="G1770" s="132">
        <f t="shared" si="526"/>
        <v>28999</v>
      </c>
      <c r="H1770" s="132">
        <f t="shared" si="526"/>
        <v>2058</v>
      </c>
      <c r="I1770" s="132">
        <f t="shared" si="526"/>
        <v>2961</v>
      </c>
      <c r="J1770" s="132">
        <f t="shared" si="526"/>
        <v>4558</v>
      </c>
      <c r="K1770" s="132">
        <f t="shared" si="526"/>
        <v>19422</v>
      </c>
      <c r="L1770" s="132">
        <f t="shared" si="526"/>
        <v>26987.687357999996</v>
      </c>
      <c r="M1770" s="132">
        <f t="shared" si="526"/>
        <v>1915.2612359999998</v>
      </c>
      <c r="N1770" s="132">
        <f t="shared" si="526"/>
        <v>2755.6309619999997</v>
      </c>
      <c r="O1770" s="132">
        <f t="shared" si="526"/>
        <v>4241.8662359999998</v>
      </c>
      <c r="P1770" s="132">
        <f t="shared" si="526"/>
        <v>18074.928924000003</v>
      </c>
      <c r="Q1770" s="125">
        <f t="shared" si="520"/>
        <v>0</v>
      </c>
      <c r="R1770" s="125">
        <f t="shared" si="517"/>
        <v>0</v>
      </c>
      <c r="S1770"/>
      <c r="T1770"/>
      <c r="U1770"/>
      <c r="V1770"/>
    </row>
    <row r="1771" spans="1:22" s="4" customFormat="1" ht="16.5" customHeight="1" x14ac:dyDescent="0.25">
      <c r="B1771" s="131"/>
      <c r="C1771" s="35" t="s">
        <v>62</v>
      </c>
      <c r="D1771" s="23" t="s">
        <v>31</v>
      </c>
      <c r="E1771" s="132">
        <f t="shared" ref="E1771:P1771" si="527">E105+E191+E352+E497+E561+E700+E800+E910+E1177+E1273+E1359+E1413+E1526+E1639</f>
        <v>9450</v>
      </c>
      <c r="F1771" s="132">
        <f t="shared" si="527"/>
        <v>16126.629033158089</v>
      </c>
      <c r="G1771" s="132">
        <f t="shared" si="527"/>
        <v>9450</v>
      </c>
      <c r="H1771" s="132">
        <f t="shared" si="527"/>
        <v>1529</v>
      </c>
      <c r="I1771" s="132">
        <f t="shared" si="527"/>
        <v>1941</v>
      </c>
      <c r="J1771" s="132">
        <f t="shared" si="527"/>
        <v>2021</v>
      </c>
      <c r="K1771" s="132">
        <f t="shared" si="527"/>
        <v>3959</v>
      </c>
      <c r="L1771" s="132">
        <f t="shared" si="527"/>
        <v>16126.629033158089</v>
      </c>
      <c r="M1771" s="132">
        <f t="shared" si="527"/>
        <v>2609.2715123490711</v>
      </c>
      <c r="N1771" s="132">
        <f t="shared" si="527"/>
        <v>3312.358407762948</v>
      </c>
      <c r="O1771" s="132">
        <f t="shared" si="527"/>
        <v>3448.8801350277781</v>
      </c>
      <c r="P1771" s="132">
        <f t="shared" si="527"/>
        <v>6756.1189780182931</v>
      </c>
      <c r="Q1771" s="125">
        <f t="shared" si="520"/>
        <v>0</v>
      </c>
      <c r="R1771" s="125">
        <f t="shared" si="517"/>
        <v>0</v>
      </c>
      <c r="S1771"/>
      <c r="T1771"/>
      <c r="U1771"/>
      <c r="V1771"/>
    </row>
    <row r="1772" spans="1:22" s="4" customFormat="1" ht="18.75" customHeight="1" x14ac:dyDescent="0.25">
      <c r="B1772" s="131"/>
      <c r="C1772" s="35" t="s">
        <v>106</v>
      </c>
      <c r="D1772" s="23" t="s">
        <v>31</v>
      </c>
      <c r="E1772" s="132">
        <f t="shared" ref="E1772:P1772" si="528">E1274+E1528</f>
        <v>1881</v>
      </c>
      <c r="F1772" s="132">
        <f>F1274+F1528</f>
        <v>6648.2440200000001</v>
      </c>
      <c r="G1772" s="132">
        <f t="shared" si="528"/>
        <v>1881</v>
      </c>
      <c r="H1772" s="132">
        <f t="shared" si="528"/>
        <v>276</v>
      </c>
      <c r="I1772" s="132">
        <f t="shared" si="528"/>
        <v>725</v>
      </c>
      <c r="J1772" s="132">
        <f t="shared" si="528"/>
        <v>419</v>
      </c>
      <c r="K1772" s="132">
        <f t="shared" si="528"/>
        <v>461</v>
      </c>
      <c r="L1772" s="132">
        <f t="shared" si="528"/>
        <v>6648.2440200000001</v>
      </c>
      <c r="M1772" s="132">
        <f t="shared" si="528"/>
        <v>975.49991999999997</v>
      </c>
      <c r="N1772" s="132">
        <f t="shared" si="528"/>
        <v>2562.4545000000003</v>
      </c>
      <c r="O1772" s="132">
        <f t="shared" si="528"/>
        <v>1480.9219800000001</v>
      </c>
      <c r="P1772" s="132">
        <f t="shared" si="528"/>
        <v>1629.36762</v>
      </c>
      <c r="Q1772" s="125">
        <f t="shared" si="520"/>
        <v>0</v>
      </c>
      <c r="R1772" s="125">
        <f t="shared" si="517"/>
        <v>0</v>
      </c>
      <c r="S1772"/>
      <c r="T1772"/>
      <c r="U1772"/>
      <c r="V1772"/>
    </row>
    <row r="1773" spans="1:22" s="4" customFormat="1" ht="21" customHeight="1" x14ac:dyDescent="0.25">
      <c r="B1773" s="131"/>
      <c r="C1773" s="35" t="s">
        <v>122</v>
      </c>
      <c r="D1773" s="23" t="s">
        <v>31</v>
      </c>
      <c r="E1773" s="132">
        <f t="shared" ref="E1773:P1773" si="529">E1527</f>
        <v>76</v>
      </c>
      <c r="F1773" s="132">
        <f>F1527</f>
        <v>1089.1803199999999</v>
      </c>
      <c r="G1773" s="136">
        <f t="shared" si="529"/>
        <v>76</v>
      </c>
      <c r="H1773" s="132">
        <f t="shared" si="529"/>
        <v>15</v>
      </c>
      <c r="I1773" s="132">
        <f t="shared" si="529"/>
        <v>21</v>
      </c>
      <c r="J1773" s="132">
        <f t="shared" si="529"/>
        <v>21</v>
      </c>
      <c r="K1773" s="132">
        <f t="shared" si="529"/>
        <v>19</v>
      </c>
      <c r="L1773" s="136">
        <f t="shared" si="529"/>
        <v>1089.1803199999999</v>
      </c>
      <c r="M1773" s="132">
        <f t="shared" si="529"/>
        <v>214.96979999999999</v>
      </c>
      <c r="N1773" s="132">
        <f t="shared" si="529"/>
        <v>300.95771999999999</v>
      </c>
      <c r="O1773" s="132">
        <f t="shared" si="529"/>
        <v>300.95771999999999</v>
      </c>
      <c r="P1773" s="132">
        <f t="shared" si="529"/>
        <v>272.29507999999998</v>
      </c>
      <c r="Q1773" s="125">
        <f t="shared" si="520"/>
        <v>0</v>
      </c>
      <c r="R1773" s="125">
        <f t="shared" si="517"/>
        <v>0</v>
      </c>
      <c r="S1773"/>
      <c r="T1773"/>
      <c r="U1773"/>
      <c r="V1773"/>
    </row>
    <row r="1774" spans="1:22" s="4" customFormat="1" ht="30" x14ac:dyDescent="0.25">
      <c r="B1774" s="137"/>
      <c r="C1774" s="50" t="s">
        <v>32</v>
      </c>
      <c r="D1774" s="23" t="s">
        <v>33</v>
      </c>
      <c r="E1774" s="132">
        <f t="shared" ref="E1774:P1774" si="530">E27+E108+E192+E273+E353+E433+E498+E562+E640+E701+E761+E801+E853+E911+E983+E1045+E1100+E1178+E1275+E1364+E1414+E1501</f>
        <v>173311</v>
      </c>
      <c r="F1774" s="132">
        <f t="shared" si="530"/>
        <v>229232.20158538478</v>
      </c>
      <c r="G1774" s="132">
        <f t="shared" si="530"/>
        <v>173311</v>
      </c>
      <c r="H1774" s="132">
        <f t="shared" si="530"/>
        <v>42942</v>
      </c>
      <c r="I1774" s="132">
        <f t="shared" si="530"/>
        <v>41503</v>
      </c>
      <c r="J1774" s="132">
        <f t="shared" si="530"/>
        <v>38853</v>
      </c>
      <c r="K1774" s="132">
        <f t="shared" si="530"/>
        <v>50013</v>
      </c>
      <c r="L1774" s="132">
        <f t="shared" si="530"/>
        <v>229232.20158538481</v>
      </c>
      <c r="M1774" s="132">
        <f t="shared" si="530"/>
        <v>57933.365132841158</v>
      </c>
      <c r="N1774" s="132">
        <f t="shared" si="530"/>
        <v>54558.010564761411</v>
      </c>
      <c r="O1774" s="132">
        <f t="shared" si="530"/>
        <v>51290.947316122205</v>
      </c>
      <c r="P1774" s="132">
        <f t="shared" si="530"/>
        <v>65449.87857166001</v>
      </c>
      <c r="Q1774" s="125">
        <f t="shared" si="520"/>
        <v>0</v>
      </c>
      <c r="R1774" s="125">
        <f t="shared" si="517"/>
        <v>0</v>
      </c>
      <c r="S1774"/>
      <c r="T1774"/>
      <c r="U1774"/>
      <c r="V1774"/>
    </row>
    <row r="1775" spans="1:22" s="4" customFormat="1" ht="16.5" customHeight="1" x14ac:dyDescent="0.25">
      <c r="A1775" s="134"/>
      <c r="B1775" s="137"/>
      <c r="C1775" s="50" t="s">
        <v>34</v>
      </c>
      <c r="D1775" s="23" t="s">
        <v>33</v>
      </c>
      <c r="E1775" s="138">
        <f t="shared" ref="E1775:P1775" si="531">E30+E113+E195+E277+E357+E437+E502+E568+E644+E704+E764+E805+E857+E917+E987+E1048+E1104+E1183+E1278+E1367+E1416+E1479+E1503+E1535</f>
        <v>81052</v>
      </c>
      <c r="F1775" s="138">
        <f t="shared" si="531"/>
        <v>178004.16756264484</v>
      </c>
      <c r="G1775" s="138">
        <f t="shared" si="531"/>
        <v>81052</v>
      </c>
      <c r="H1775" s="138">
        <f t="shared" si="531"/>
        <v>18172</v>
      </c>
      <c r="I1775" s="138">
        <f t="shared" si="531"/>
        <v>19024</v>
      </c>
      <c r="J1775" s="138">
        <f t="shared" si="531"/>
        <v>20004</v>
      </c>
      <c r="K1775" s="138">
        <f t="shared" si="531"/>
        <v>23852</v>
      </c>
      <c r="L1775" s="138">
        <f t="shared" si="531"/>
        <v>178004.16756264484</v>
      </c>
      <c r="M1775" s="138">
        <f t="shared" si="531"/>
        <v>39898.677980460008</v>
      </c>
      <c r="N1775" s="138">
        <f t="shared" si="531"/>
        <v>41811.650492164801</v>
      </c>
      <c r="O1775" s="138">
        <f t="shared" si="531"/>
        <v>44399.186123759995</v>
      </c>
      <c r="P1775" s="138">
        <f t="shared" si="531"/>
        <v>51894.652966260001</v>
      </c>
      <c r="Q1775" s="125">
        <f t="shared" si="520"/>
        <v>0</v>
      </c>
      <c r="R1775" s="125">
        <f t="shared" si="517"/>
        <v>0</v>
      </c>
      <c r="S1775"/>
      <c r="T1775"/>
      <c r="U1775"/>
      <c r="V1775"/>
    </row>
    <row r="1776" spans="1:22" s="4" customFormat="1" ht="17.45" customHeight="1" x14ac:dyDescent="0.25">
      <c r="A1776" s="139"/>
      <c r="B1776" s="137"/>
      <c r="C1776" s="50" t="s">
        <v>36</v>
      </c>
      <c r="D1776" s="23" t="s">
        <v>33</v>
      </c>
      <c r="E1776" s="132">
        <f t="shared" ref="E1776:P1776" si="532">E42+E126+E210+E291+E371+E448+E512+E581+E651+E716+E814+E863+E930+E998+E1056+E1113</f>
        <v>81437</v>
      </c>
      <c r="F1776" s="132">
        <f t="shared" si="532"/>
        <v>189773.19696000003</v>
      </c>
      <c r="G1776" s="132">
        <f t="shared" si="532"/>
        <v>81437</v>
      </c>
      <c r="H1776" s="132">
        <f t="shared" si="532"/>
        <v>20191</v>
      </c>
      <c r="I1776" s="132">
        <f t="shared" si="532"/>
        <v>20526</v>
      </c>
      <c r="J1776" s="132">
        <f t="shared" si="532"/>
        <v>20306</v>
      </c>
      <c r="K1776" s="132">
        <f t="shared" si="532"/>
        <v>20414</v>
      </c>
      <c r="L1776" s="132">
        <f t="shared" si="532"/>
        <v>189773.19696000003</v>
      </c>
      <c r="M1776" s="132">
        <f t="shared" si="532"/>
        <v>49827.599928000011</v>
      </c>
      <c r="N1776" s="132">
        <f t="shared" si="532"/>
        <v>49827.599928000011</v>
      </c>
      <c r="O1776" s="132">
        <f t="shared" si="532"/>
        <v>49827.599928000011</v>
      </c>
      <c r="P1776" s="132">
        <f t="shared" si="532"/>
        <v>40290.397176000006</v>
      </c>
      <c r="Q1776" s="125">
        <f t="shared" si="520"/>
        <v>0</v>
      </c>
      <c r="R1776" s="125">
        <f t="shared" si="517"/>
        <v>0</v>
      </c>
      <c r="S1776"/>
      <c r="T1776"/>
      <c r="U1776"/>
      <c r="V1776"/>
    </row>
    <row r="1777" spans="1:22" s="4" customFormat="1" ht="16.5" customHeight="1" x14ac:dyDescent="0.25">
      <c r="B1777" s="137"/>
      <c r="C1777" s="50" t="s">
        <v>169</v>
      </c>
      <c r="D1777" s="23" t="s">
        <v>33</v>
      </c>
      <c r="E1777" s="140">
        <f t="shared" ref="E1777:P1777" si="533">E1233</f>
        <v>2685</v>
      </c>
      <c r="F1777" s="140">
        <f>F1233</f>
        <v>2899.8</v>
      </c>
      <c r="G1777" s="140">
        <f t="shared" si="533"/>
        <v>2685</v>
      </c>
      <c r="H1777" s="140">
        <f t="shared" si="533"/>
        <v>602</v>
      </c>
      <c r="I1777" s="140">
        <f t="shared" si="533"/>
        <v>603</v>
      </c>
      <c r="J1777" s="140">
        <f t="shared" si="533"/>
        <v>603</v>
      </c>
      <c r="K1777" s="140">
        <f t="shared" si="533"/>
        <v>877</v>
      </c>
      <c r="L1777" s="140">
        <f>L1233</f>
        <v>2899.8</v>
      </c>
      <c r="M1777" s="140">
        <f t="shared" si="533"/>
        <v>650.15999999999985</v>
      </c>
      <c r="N1777" s="140">
        <f t="shared" si="533"/>
        <v>651.24</v>
      </c>
      <c r="O1777" s="140">
        <f t="shared" si="533"/>
        <v>651.24</v>
      </c>
      <c r="P1777" s="140">
        <f t="shared" si="533"/>
        <v>947.16000000000008</v>
      </c>
      <c r="Q1777" s="125">
        <f t="shared" si="520"/>
        <v>0</v>
      </c>
      <c r="R1777" s="125">
        <f t="shared" si="517"/>
        <v>0</v>
      </c>
      <c r="S1777"/>
      <c r="T1777"/>
      <c r="U1777"/>
      <c r="V1777"/>
    </row>
    <row r="1778" spans="1:22" s="4" customFormat="1" ht="60" x14ac:dyDescent="0.25">
      <c r="A1778" s="134"/>
      <c r="B1778" s="137"/>
      <c r="C1778" s="50" t="s">
        <v>40</v>
      </c>
      <c r="D1778" s="23" t="s">
        <v>33</v>
      </c>
      <c r="E1778" s="132">
        <f>E46+E130+E214+E295+E375+E451+E516+E585+E655+E720+E768+E818+E867+E934+E1002+E1060+E1117+E1203+E1295+E1374+E1434+E1491+E1505+E1529+E1551+E1570+E1608+E1640+E1669+E1682+E1696+E1724+E1741</f>
        <v>346914</v>
      </c>
      <c r="F1778" s="132">
        <f t="shared" ref="F1778:P1778" si="534">F46+F130+F214+F295+F375+F451+F516+F585+F655+F720+F768+F818+F867+F934+F1002+F1060+F1117+F1203+F1295+F1374+F1434+F1491+F1505+F1529+F1551+F1570+F1608+F1640+F1669+F1682+F1696+F1724+F1741</f>
        <v>98848.046387576353</v>
      </c>
      <c r="G1778" s="132">
        <f t="shared" si="534"/>
        <v>346914</v>
      </c>
      <c r="H1778" s="132">
        <f t="shared" si="534"/>
        <v>71491</v>
      </c>
      <c r="I1778" s="132">
        <f t="shared" si="534"/>
        <v>78060</v>
      </c>
      <c r="J1778" s="132">
        <f t="shared" si="534"/>
        <v>74424</v>
      </c>
      <c r="K1778" s="132">
        <f t="shared" si="534"/>
        <v>122939</v>
      </c>
      <c r="L1778" s="132">
        <f t="shared" si="534"/>
        <v>98848.046387576353</v>
      </c>
      <c r="M1778" s="132">
        <f t="shared" si="534"/>
        <v>20302.184578866974</v>
      </c>
      <c r="N1778" s="132">
        <f t="shared" si="534"/>
        <v>22014.929539958688</v>
      </c>
      <c r="O1778" s="132">
        <f t="shared" si="534"/>
        <v>21392.175508055749</v>
      </c>
      <c r="P1778" s="132">
        <f t="shared" si="534"/>
        <v>35138.756760694916</v>
      </c>
      <c r="Q1778" s="125">
        <f t="shared" si="520"/>
        <v>0</v>
      </c>
      <c r="R1778" s="125">
        <f t="shared" si="517"/>
        <v>0</v>
      </c>
      <c r="S1778"/>
      <c r="T1778"/>
      <c r="U1778"/>
      <c r="V1778"/>
    </row>
    <row r="1779" spans="1:22" s="4" customFormat="1" ht="18.75" customHeight="1" x14ac:dyDescent="0.25">
      <c r="A1779" s="139"/>
      <c r="B1779" s="137"/>
      <c r="C1779" s="50" t="s">
        <v>42</v>
      </c>
      <c r="D1779" s="23" t="s">
        <v>33</v>
      </c>
      <c r="E1779" s="132">
        <f>E58+E145+E229+E309+E390+E462+E526+E599+E663+E731+E773+E826+E873+E946+E1012+E1068+E1126+E1228+E1318+E1383+E1453+E1484+E1493+E1508+E1537+E1620</f>
        <v>137205</v>
      </c>
      <c r="F1779" s="132">
        <f t="shared" ref="F1779:P1779" si="535">F58+F145+F229+F309+F390+F462+F526+F599+F663+F731+F773+F826+F873+F946+F1012+F1068+F1126+F1228+F1318+F1383+F1453+F1484+F1493+F1508+F1537+F1620</f>
        <v>16949.253458462401</v>
      </c>
      <c r="G1779" s="132">
        <f t="shared" si="535"/>
        <v>137205</v>
      </c>
      <c r="H1779" s="132">
        <f t="shared" si="535"/>
        <v>32504</v>
      </c>
      <c r="I1779" s="132">
        <f t="shared" si="535"/>
        <v>33591</v>
      </c>
      <c r="J1779" s="132">
        <f t="shared" si="535"/>
        <v>36045</v>
      </c>
      <c r="K1779" s="132">
        <f t="shared" si="535"/>
        <v>35065</v>
      </c>
      <c r="L1779" s="132">
        <f t="shared" si="535"/>
        <v>16949.253458462401</v>
      </c>
      <c r="M1779" s="132">
        <f t="shared" si="535"/>
        <v>4011.6032656464004</v>
      </c>
      <c r="N1779" s="132">
        <f t="shared" si="535"/>
        <v>4123.8947584824</v>
      </c>
      <c r="O1779" s="132">
        <f t="shared" si="535"/>
        <v>4418.670391183201</v>
      </c>
      <c r="P1779" s="132">
        <f t="shared" si="535"/>
        <v>4395.0850431504005</v>
      </c>
      <c r="Q1779" s="125">
        <f t="shared" si="520"/>
        <v>0</v>
      </c>
      <c r="R1779" s="125">
        <f t="shared" si="517"/>
        <v>0</v>
      </c>
      <c r="S1779"/>
      <c r="T1779"/>
      <c r="U1779"/>
      <c r="V1779"/>
    </row>
    <row r="1780" spans="1:22" s="4" customFormat="1" ht="30" x14ac:dyDescent="0.25">
      <c r="B1780" s="137"/>
      <c r="C1780" s="50" t="s">
        <v>43</v>
      </c>
      <c r="D1780" s="23" t="s">
        <v>33</v>
      </c>
      <c r="E1780" s="132">
        <f t="shared" ref="E1780:P1780" si="536">E70+E158+E244+E323+E405+E473+E531+E613+E673+E743+E830+E881+E957+E1022+E1076+E1135+E1388+E1511+E1576+E1630+E1663+E1703+E1752</f>
        <v>84198</v>
      </c>
      <c r="F1780" s="132">
        <f t="shared" si="536"/>
        <v>61217.506503599863</v>
      </c>
      <c r="G1780" s="132">
        <f t="shared" si="536"/>
        <v>84198</v>
      </c>
      <c r="H1780" s="132">
        <f t="shared" si="536"/>
        <v>16685</v>
      </c>
      <c r="I1780" s="132">
        <f t="shared" si="536"/>
        <v>19312</v>
      </c>
      <c r="J1780" s="132">
        <f t="shared" si="536"/>
        <v>18665</v>
      </c>
      <c r="K1780" s="132">
        <f t="shared" si="536"/>
        <v>29536</v>
      </c>
      <c r="L1780" s="132">
        <f t="shared" si="536"/>
        <v>61217.506503599856</v>
      </c>
      <c r="M1780" s="132">
        <f t="shared" si="536"/>
        <v>12125.612130245809</v>
      </c>
      <c r="N1780" s="132">
        <f t="shared" si="536"/>
        <v>14036.012108070587</v>
      </c>
      <c r="O1780" s="132">
        <f t="shared" si="536"/>
        <v>13564.201857019045</v>
      </c>
      <c r="P1780" s="132">
        <f t="shared" si="536"/>
        <v>21491.680408264416</v>
      </c>
      <c r="Q1780" s="125">
        <f t="shared" si="520"/>
        <v>0</v>
      </c>
      <c r="R1780" s="125">
        <f t="shared" si="517"/>
        <v>0</v>
      </c>
      <c r="S1780"/>
      <c r="T1780"/>
      <c r="U1780"/>
      <c r="V1780"/>
    </row>
    <row r="1781" spans="1:22" s="4" customFormat="1" ht="30" x14ac:dyDescent="0.25">
      <c r="B1781" s="137"/>
      <c r="C1781" s="50" t="s">
        <v>128</v>
      </c>
      <c r="D1781" s="23" t="s">
        <v>33</v>
      </c>
      <c r="E1781" s="132">
        <f t="shared" ref="E1781:P1781" si="537">E1579+E1649</f>
        <v>27463</v>
      </c>
      <c r="F1781" s="132">
        <f>F1579+F1649</f>
        <v>18880.924193213657</v>
      </c>
      <c r="G1781" s="136">
        <f t="shared" si="537"/>
        <v>27463</v>
      </c>
      <c r="H1781" s="132">
        <f t="shared" si="537"/>
        <v>5475</v>
      </c>
      <c r="I1781" s="132">
        <f t="shared" si="537"/>
        <v>7753</v>
      </c>
      <c r="J1781" s="132">
        <f t="shared" si="537"/>
        <v>4927</v>
      </c>
      <c r="K1781" s="132">
        <f t="shared" si="537"/>
        <v>9308</v>
      </c>
      <c r="L1781" s="136">
        <f t="shared" si="537"/>
        <v>18880.924193213657</v>
      </c>
      <c r="M1781" s="132">
        <f t="shared" si="537"/>
        <v>3791.8903524028024</v>
      </c>
      <c r="N1781" s="132">
        <f t="shared" si="537"/>
        <v>5363.5619018619518</v>
      </c>
      <c r="O1781" s="132">
        <f t="shared" si="537"/>
        <v>3433.7510187546236</v>
      </c>
      <c r="P1781" s="132">
        <f t="shared" si="537"/>
        <v>6291.7209201942806</v>
      </c>
      <c r="Q1781" s="125">
        <f>G1781-E1781</f>
        <v>0</v>
      </c>
      <c r="R1781" s="125">
        <f t="shared" si="517"/>
        <v>0</v>
      </c>
      <c r="S1781"/>
      <c r="T1781"/>
      <c r="U1781"/>
      <c r="V1781"/>
    </row>
    <row r="1782" spans="1:22" s="4" customFormat="1" ht="18.75" customHeight="1" x14ac:dyDescent="0.25">
      <c r="A1782" s="134"/>
      <c r="B1782" s="137"/>
      <c r="C1782" s="50" t="s">
        <v>133</v>
      </c>
      <c r="D1782" s="23" t="s">
        <v>33</v>
      </c>
      <c r="E1782" s="132">
        <f t="shared" ref="E1782:P1782" si="538">E1590+E1657</f>
        <v>9617</v>
      </c>
      <c r="F1782" s="132">
        <f>F1590+F1657</f>
        <v>18954.604688007203</v>
      </c>
      <c r="G1782" s="136">
        <f t="shared" si="538"/>
        <v>9617</v>
      </c>
      <c r="H1782" s="132">
        <f t="shared" si="538"/>
        <v>2307</v>
      </c>
      <c r="I1782" s="132">
        <f t="shared" si="538"/>
        <v>2474</v>
      </c>
      <c r="J1782" s="132">
        <f t="shared" si="538"/>
        <v>2028</v>
      </c>
      <c r="K1782" s="132">
        <f t="shared" si="538"/>
        <v>2808</v>
      </c>
      <c r="L1782" s="136">
        <f t="shared" si="538"/>
        <v>18954.604688007203</v>
      </c>
      <c r="M1782" s="132">
        <f t="shared" si="538"/>
        <v>4575.5400383378246</v>
      </c>
      <c r="N1782" s="132">
        <f t="shared" si="538"/>
        <v>4811.2811069044747</v>
      </c>
      <c r="O1782" s="132">
        <f t="shared" si="538"/>
        <v>4187.3461369268898</v>
      </c>
      <c r="P1782" s="132">
        <f t="shared" si="538"/>
        <v>5380.4374058380117</v>
      </c>
      <c r="Q1782" s="125">
        <f t="shared" si="520"/>
        <v>0</v>
      </c>
      <c r="R1782" s="125">
        <f t="shared" si="517"/>
        <v>0</v>
      </c>
      <c r="S1782"/>
      <c r="T1782"/>
      <c r="U1782"/>
      <c r="V1782"/>
    </row>
    <row r="1783" spans="1:22" s="4" customFormat="1" x14ac:dyDescent="0.25">
      <c r="B1783" s="137"/>
      <c r="C1783" s="50" t="s">
        <v>46</v>
      </c>
      <c r="D1783" s="23" t="s">
        <v>33</v>
      </c>
      <c r="E1783" s="132">
        <f t="shared" ref="E1783:P1783" si="539">E73+E161+E247+E325+E410+E476+E534+E618+E676+E746+E778+E833+E884+E960+E1024+E1079+E1138+E1234+E1342</f>
        <v>25908</v>
      </c>
      <c r="F1783" s="132">
        <f t="shared" si="539"/>
        <v>80128.676981996832</v>
      </c>
      <c r="G1783" s="136">
        <f t="shared" si="539"/>
        <v>25908</v>
      </c>
      <c r="H1783" s="132">
        <f t="shared" si="539"/>
        <v>4586</v>
      </c>
      <c r="I1783" s="132">
        <f t="shared" si="539"/>
        <v>11287</v>
      </c>
      <c r="J1783" s="132">
        <f t="shared" si="539"/>
        <v>9600</v>
      </c>
      <c r="K1783" s="132">
        <f t="shared" si="539"/>
        <v>435</v>
      </c>
      <c r="L1783" s="136">
        <f t="shared" si="539"/>
        <v>80128.676981996832</v>
      </c>
      <c r="M1783" s="132">
        <f t="shared" si="539"/>
        <v>14018.420649480968</v>
      </c>
      <c r="N1783" s="132">
        <f t="shared" si="539"/>
        <v>34239.930408540764</v>
      </c>
      <c r="O1783" s="132">
        <f t="shared" si="539"/>
        <v>30428.244023975105</v>
      </c>
      <c r="P1783" s="132">
        <f t="shared" si="539"/>
        <v>1442.0818999999997</v>
      </c>
      <c r="Q1783" s="125">
        <f t="shared" si="520"/>
        <v>0</v>
      </c>
      <c r="R1783" s="125">
        <f t="shared" si="517"/>
        <v>0</v>
      </c>
      <c r="S1783"/>
      <c r="T1783"/>
      <c r="U1783"/>
      <c r="V1783"/>
    </row>
    <row r="1784" spans="1:22" s="4" customFormat="1" x14ac:dyDescent="0.25">
      <c r="B1784" s="137"/>
      <c r="C1784" s="50" t="s">
        <v>47</v>
      </c>
      <c r="D1784" s="23" t="s">
        <v>33</v>
      </c>
      <c r="E1784" s="132">
        <f t="shared" ref="E1784:P1784" si="540">E74+E162+E248+E326+E411+E477+E535+E619+E677+E747+E779+E834+E885+E961+E1025+E1080+E1139+E1471</f>
        <v>58009</v>
      </c>
      <c r="F1784" s="132">
        <f t="shared" si="540"/>
        <v>230651.91082016501</v>
      </c>
      <c r="G1784" s="136">
        <f t="shared" si="540"/>
        <v>58009</v>
      </c>
      <c r="H1784" s="132">
        <f t="shared" si="540"/>
        <v>9191</v>
      </c>
      <c r="I1784" s="132">
        <f t="shared" si="540"/>
        <v>20208</v>
      </c>
      <c r="J1784" s="132">
        <f t="shared" si="540"/>
        <v>15433</v>
      </c>
      <c r="K1784" s="132">
        <f t="shared" si="540"/>
        <v>13177</v>
      </c>
      <c r="L1784" s="136">
        <f t="shared" si="540"/>
        <v>230651.91082016498</v>
      </c>
      <c r="M1784" s="132">
        <f t="shared" si="540"/>
        <v>28954.627231609917</v>
      </c>
      <c r="N1784" s="132">
        <f t="shared" si="540"/>
        <v>84524.563759722252</v>
      </c>
      <c r="O1784" s="132">
        <f t="shared" si="540"/>
        <v>58217.815051349688</v>
      </c>
      <c r="P1784" s="132">
        <f t="shared" si="540"/>
        <v>58954.904777483156</v>
      </c>
      <c r="Q1784" s="125">
        <f t="shared" si="520"/>
        <v>0</v>
      </c>
      <c r="R1784" s="125">
        <f t="shared" si="517"/>
        <v>0</v>
      </c>
      <c r="S1784"/>
      <c r="T1784"/>
      <c r="U1784"/>
      <c r="V1784"/>
    </row>
    <row r="1785" spans="1:22" s="4" customFormat="1" x14ac:dyDescent="0.25">
      <c r="B1785" s="137"/>
      <c r="C1785" s="50" t="s">
        <v>48</v>
      </c>
      <c r="D1785" s="23" t="s">
        <v>33</v>
      </c>
      <c r="E1785" s="132">
        <f>E75+E163+E249+E327+E412+E478+E536+E620+E678+E748+E780+E835+E886+E962+E1026+E1140+E1472+E1081</f>
        <v>1801</v>
      </c>
      <c r="F1785" s="132">
        <f t="shared" ref="F1785:P1785" si="541">F75+F163+F249+F327+F412+F478+F536+F620+F678+F748+F780+F835+F886+F962+F1026+F1140+F1472+F1081</f>
        <v>18886.351131489606</v>
      </c>
      <c r="G1785" s="132">
        <f t="shared" si="541"/>
        <v>1801</v>
      </c>
      <c r="H1785" s="132">
        <f t="shared" si="541"/>
        <v>342</v>
      </c>
      <c r="I1785" s="132">
        <f t="shared" si="541"/>
        <v>487</v>
      </c>
      <c r="J1785" s="132">
        <f t="shared" si="541"/>
        <v>618</v>
      </c>
      <c r="K1785" s="132">
        <f t="shared" si="541"/>
        <v>354</v>
      </c>
      <c r="L1785" s="132">
        <f t="shared" si="541"/>
        <v>18886.351131489606</v>
      </c>
      <c r="M1785" s="132">
        <f t="shared" si="541"/>
        <v>3526.9878492832004</v>
      </c>
      <c r="N1785" s="132">
        <f t="shared" si="541"/>
        <v>5144.1854488752015</v>
      </c>
      <c r="O1785" s="132">
        <f t="shared" si="541"/>
        <v>6450.6949615328012</v>
      </c>
      <c r="P1785" s="132">
        <f t="shared" si="541"/>
        <v>3764.4828717983996</v>
      </c>
      <c r="Q1785" s="125">
        <f t="shared" si="520"/>
        <v>0</v>
      </c>
      <c r="R1785" s="125">
        <f t="shared" si="517"/>
        <v>0</v>
      </c>
      <c r="S1785"/>
      <c r="T1785"/>
      <c r="U1785"/>
      <c r="V1785"/>
    </row>
    <row r="1786" spans="1:22" s="4" customFormat="1" x14ac:dyDescent="0.25">
      <c r="B1786" s="137"/>
      <c r="C1786" s="50" t="s">
        <v>49</v>
      </c>
      <c r="D1786" s="23" t="s">
        <v>33</v>
      </c>
      <c r="E1786" s="132">
        <f t="shared" ref="E1786:P1786" si="542">E76+E164+E250+E328+E413+E479+E537+E621+E679+E749+E781+E836+E887+E963+E1027+E1082+E1141+E1473</f>
        <v>2451</v>
      </c>
      <c r="F1786" s="132">
        <f t="shared" si="542"/>
        <v>25943.970382529606</v>
      </c>
      <c r="G1786" s="136">
        <f t="shared" si="542"/>
        <v>2451</v>
      </c>
      <c r="H1786" s="132">
        <f t="shared" si="542"/>
        <v>398</v>
      </c>
      <c r="I1786" s="132">
        <f t="shared" si="542"/>
        <v>829</v>
      </c>
      <c r="J1786" s="132">
        <f t="shared" si="542"/>
        <v>744</v>
      </c>
      <c r="K1786" s="132">
        <f t="shared" si="542"/>
        <v>480</v>
      </c>
      <c r="L1786" s="136">
        <f t="shared" si="542"/>
        <v>25943.970382529602</v>
      </c>
      <c r="M1786" s="132">
        <f t="shared" si="542"/>
        <v>4112.5832186208008</v>
      </c>
      <c r="N1786" s="132">
        <f t="shared" si="542"/>
        <v>8665.143317358401</v>
      </c>
      <c r="O1786" s="132">
        <f t="shared" si="542"/>
        <v>7891.0939575424018</v>
      </c>
      <c r="P1786" s="132">
        <f t="shared" si="542"/>
        <v>5275.1498890080002</v>
      </c>
      <c r="Q1786" s="125">
        <f t="shared" si="520"/>
        <v>0</v>
      </c>
      <c r="R1786" s="125">
        <f t="shared" si="517"/>
        <v>0</v>
      </c>
      <c r="S1786"/>
      <c r="T1786"/>
      <c r="U1786"/>
      <c r="V1786"/>
    </row>
    <row r="1787" spans="1:22" s="4" customFormat="1" x14ac:dyDescent="0.25">
      <c r="B1787" s="137"/>
      <c r="C1787" s="50" t="s">
        <v>50</v>
      </c>
      <c r="D1787" s="23" t="s">
        <v>33</v>
      </c>
      <c r="E1787" s="132">
        <f t="shared" ref="E1787:P1790" si="543">E77+E165+E251+E329+E414+E480+E538+E622+E680+E750+E782+E837+E888+E964+E1028+E1083+E1142+E1235+E1343</f>
        <v>82531</v>
      </c>
      <c r="F1787" s="132">
        <f t="shared" si="543"/>
        <v>365469.3523299938</v>
      </c>
      <c r="G1787" s="136">
        <f t="shared" si="543"/>
        <v>82531</v>
      </c>
      <c r="H1787" s="132">
        <f t="shared" si="543"/>
        <v>13962</v>
      </c>
      <c r="I1787" s="132">
        <f t="shared" si="543"/>
        <v>31101</v>
      </c>
      <c r="J1787" s="132">
        <f t="shared" si="543"/>
        <v>28384</v>
      </c>
      <c r="K1787" s="132">
        <f t="shared" si="543"/>
        <v>9084</v>
      </c>
      <c r="L1787" s="136">
        <f t="shared" si="543"/>
        <v>365469.35232999385</v>
      </c>
      <c r="M1787" s="132">
        <f t="shared" si="543"/>
        <v>61937.947319998813</v>
      </c>
      <c r="N1787" s="132">
        <f t="shared" si="543"/>
        <v>137557.97791999727</v>
      </c>
      <c r="O1787" s="132">
        <f t="shared" si="543"/>
        <v>126122.39980999829</v>
      </c>
      <c r="P1787" s="132">
        <f t="shared" si="543"/>
        <v>39851.027279999522</v>
      </c>
      <c r="Q1787" s="125">
        <f t="shared" si="520"/>
        <v>0</v>
      </c>
      <c r="R1787" s="125">
        <f t="shared" si="517"/>
        <v>0</v>
      </c>
      <c r="S1787"/>
      <c r="T1787"/>
      <c r="U1787"/>
      <c r="V1787"/>
    </row>
    <row r="1788" spans="1:22" s="4" customFormat="1" x14ac:dyDescent="0.25">
      <c r="B1788" s="137"/>
      <c r="C1788" s="50" t="s">
        <v>51</v>
      </c>
      <c r="D1788" s="23" t="s">
        <v>33</v>
      </c>
      <c r="E1788" s="132">
        <f t="shared" si="543"/>
        <v>2059</v>
      </c>
      <c r="F1788" s="132">
        <f t="shared" si="543"/>
        <v>13985.195360000003</v>
      </c>
      <c r="G1788" s="136">
        <f t="shared" si="543"/>
        <v>2059</v>
      </c>
      <c r="H1788" s="132">
        <f t="shared" si="543"/>
        <v>98</v>
      </c>
      <c r="I1788" s="132">
        <f t="shared" si="543"/>
        <v>682</v>
      </c>
      <c r="J1788" s="132">
        <f t="shared" si="543"/>
        <v>1078</v>
      </c>
      <c r="K1788" s="132">
        <f t="shared" si="543"/>
        <v>201</v>
      </c>
      <c r="L1788" s="136">
        <f t="shared" si="543"/>
        <v>13985.195360000007</v>
      </c>
      <c r="M1788" s="132">
        <f t="shared" si="543"/>
        <v>664.47507999999993</v>
      </c>
      <c r="N1788" s="132">
        <f t="shared" si="543"/>
        <v>4906.9925200000007</v>
      </c>
      <c r="O1788" s="132">
        <f t="shared" si="543"/>
        <v>7184.7010000000046</v>
      </c>
      <c r="P1788" s="132">
        <f t="shared" si="543"/>
        <v>1229.0267599999997</v>
      </c>
      <c r="Q1788" s="125">
        <f t="shared" si="520"/>
        <v>0</v>
      </c>
      <c r="R1788" s="125">
        <f t="shared" si="517"/>
        <v>0</v>
      </c>
      <c r="S1788"/>
      <c r="T1788"/>
      <c r="U1788"/>
      <c r="V1788"/>
    </row>
    <row r="1789" spans="1:22" s="4" customFormat="1" ht="30" x14ac:dyDescent="0.25">
      <c r="B1789" s="137"/>
      <c r="C1789" s="50" t="s">
        <v>52</v>
      </c>
      <c r="D1789" s="23" t="s">
        <v>33</v>
      </c>
      <c r="E1789" s="132">
        <f t="shared" si="543"/>
        <v>15718</v>
      </c>
      <c r="F1789" s="132">
        <f t="shared" si="543"/>
        <v>27414.392726629594</v>
      </c>
      <c r="G1789" s="136">
        <f t="shared" si="543"/>
        <v>15718</v>
      </c>
      <c r="H1789" s="132">
        <f t="shared" si="543"/>
        <v>3569</v>
      </c>
      <c r="I1789" s="132">
        <f t="shared" si="543"/>
        <v>5752</v>
      </c>
      <c r="J1789" s="132">
        <f t="shared" si="543"/>
        <v>5164</v>
      </c>
      <c r="K1789" s="132">
        <f t="shared" si="543"/>
        <v>1233</v>
      </c>
      <c r="L1789" s="136">
        <f t="shared" si="543"/>
        <v>27414.392726629594</v>
      </c>
      <c r="M1789" s="132">
        <f t="shared" si="543"/>
        <v>6224.8356600000025</v>
      </c>
      <c r="N1789" s="132">
        <f t="shared" si="543"/>
        <v>10032.293486629589</v>
      </c>
      <c r="O1789" s="132">
        <f t="shared" si="543"/>
        <v>9006.7389600000024</v>
      </c>
      <c r="P1789" s="132">
        <f t="shared" si="543"/>
        <v>2150.5246200000006</v>
      </c>
      <c r="Q1789" s="125">
        <f>G1789-E1789</f>
        <v>0</v>
      </c>
      <c r="R1789" s="125">
        <f t="shared" si="517"/>
        <v>0</v>
      </c>
      <c r="S1789"/>
      <c r="T1789"/>
      <c r="U1789"/>
      <c r="V1789"/>
    </row>
    <row r="1790" spans="1:22" s="4" customFormat="1" ht="30" x14ac:dyDescent="0.25">
      <c r="B1790" s="137"/>
      <c r="C1790" s="50" t="s">
        <v>53</v>
      </c>
      <c r="D1790" s="23" t="s">
        <v>33</v>
      </c>
      <c r="E1790" s="132">
        <f t="shared" si="543"/>
        <v>709</v>
      </c>
      <c r="F1790" s="132">
        <f t="shared" si="543"/>
        <v>4280.356366</v>
      </c>
      <c r="G1790" s="136">
        <f t="shared" si="543"/>
        <v>709</v>
      </c>
      <c r="H1790" s="132">
        <f t="shared" si="543"/>
        <v>56</v>
      </c>
      <c r="I1790" s="132">
        <f t="shared" si="543"/>
        <v>127</v>
      </c>
      <c r="J1790" s="132">
        <f t="shared" si="543"/>
        <v>301</v>
      </c>
      <c r="K1790" s="132">
        <f t="shared" si="543"/>
        <v>225</v>
      </c>
      <c r="L1790" s="136">
        <f t="shared" si="543"/>
        <v>4280.356366</v>
      </c>
      <c r="M1790" s="132">
        <f t="shared" si="543"/>
        <v>338.08174400000007</v>
      </c>
      <c r="N1790" s="132">
        <f t="shared" si="543"/>
        <v>766.7210980000001</v>
      </c>
      <c r="O1790" s="132">
        <f t="shared" si="543"/>
        <v>1817.1893740000003</v>
      </c>
      <c r="P1790" s="132">
        <f t="shared" si="543"/>
        <v>1358.3641499999999</v>
      </c>
      <c r="Q1790" s="125">
        <f>G1790-E1790</f>
        <v>0</v>
      </c>
      <c r="R1790" s="125">
        <f t="shared" si="517"/>
        <v>0</v>
      </c>
      <c r="S1790"/>
      <c r="T1790"/>
      <c r="U1790"/>
      <c r="V1790"/>
    </row>
    <row r="1791" spans="1:22" s="141" customFormat="1" x14ac:dyDescent="0.25">
      <c r="B1791" s="142"/>
      <c r="C1791" s="143" t="s">
        <v>170</v>
      </c>
      <c r="D1791" s="144"/>
      <c r="E1791" s="145">
        <f>SUM(E1792:E1805)</f>
        <v>0</v>
      </c>
      <c r="F1791" s="145">
        <f>SUM(F1792:F1805)</f>
        <v>88281.499999999985</v>
      </c>
      <c r="G1791" s="145">
        <f t="shared" ref="G1791:P1791" si="544">SUM(G1792:G1805)</f>
        <v>0</v>
      </c>
      <c r="H1791" s="145">
        <f t="shared" si="544"/>
        <v>0</v>
      </c>
      <c r="I1791" s="145">
        <f t="shared" si="544"/>
        <v>0</v>
      </c>
      <c r="J1791" s="145">
        <f t="shared" si="544"/>
        <v>0</v>
      </c>
      <c r="K1791" s="145">
        <f t="shared" si="544"/>
        <v>0</v>
      </c>
      <c r="L1791" s="145">
        <f t="shared" si="544"/>
        <v>88281.499999999985</v>
      </c>
      <c r="M1791" s="145">
        <f t="shared" si="544"/>
        <v>0</v>
      </c>
      <c r="N1791" s="145">
        <f t="shared" si="544"/>
        <v>0</v>
      </c>
      <c r="O1791" s="145">
        <f t="shared" si="544"/>
        <v>0</v>
      </c>
      <c r="P1791" s="145">
        <f t="shared" si="544"/>
        <v>88281.499999999985</v>
      </c>
      <c r="Q1791" s="125">
        <f>G1791-E1791</f>
        <v>0</v>
      </c>
      <c r="R1791" s="125">
        <f t="shared" si="517"/>
        <v>0</v>
      </c>
    </row>
    <row r="1792" spans="1:22" x14ac:dyDescent="0.25">
      <c r="C1792" s="147" t="s">
        <v>12</v>
      </c>
      <c r="D1792" s="148"/>
      <c r="E1792" s="149"/>
      <c r="F1792" s="149">
        <f>P1792</f>
        <v>3785.8121127559066</v>
      </c>
      <c r="G1792" s="150"/>
      <c r="H1792" s="151"/>
      <c r="I1792" s="151"/>
      <c r="J1792" s="151"/>
      <c r="K1792" s="151"/>
      <c r="L1792" s="150">
        <f t="shared" ref="L1792:L1805" si="545">SUM(M1792:P1792)</f>
        <v>3785.8121127559066</v>
      </c>
      <c r="M1792" s="151"/>
      <c r="N1792" s="151"/>
      <c r="O1792" s="151"/>
      <c r="P1792" s="151">
        <v>3785.8121127559066</v>
      </c>
    </row>
    <row r="1793" spans="3:16" x14ac:dyDescent="0.25">
      <c r="C1793" s="147" t="s">
        <v>54</v>
      </c>
      <c r="D1793" s="148"/>
      <c r="E1793" s="149"/>
      <c r="F1793" s="149">
        <f t="shared" ref="F1793:F1805" si="546">P1793</f>
        <v>3690.9551370193603</v>
      </c>
      <c r="G1793" s="150"/>
      <c r="H1793" s="151"/>
      <c r="I1793" s="151"/>
      <c r="J1793" s="151"/>
      <c r="K1793" s="151"/>
      <c r="L1793" s="150">
        <f t="shared" si="545"/>
        <v>3690.9551370193603</v>
      </c>
      <c r="M1793" s="151"/>
      <c r="N1793" s="151"/>
      <c r="O1793" s="151"/>
      <c r="P1793" s="151">
        <v>3690.9551370193603</v>
      </c>
    </row>
    <row r="1794" spans="3:16" x14ac:dyDescent="0.25">
      <c r="C1794" s="147" t="s">
        <v>67</v>
      </c>
      <c r="D1794" s="148"/>
      <c r="E1794" s="149"/>
      <c r="F1794" s="149">
        <f t="shared" si="546"/>
        <v>8434.5645473793902</v>
      </c>
      <c r="G1794" s="150"/>
      <c r="H1794" s="151"/>
      <c r="I1794" s="151"/>
      <c r="J1794" s="151"/>
      <c r="K1794" s="151"/>
      <c r="L1794" s="150">
        <f t="shared" si="545"/>
        <v>8434.5645473793902</v>
      </c>
      <c r="M1794" s="151"/>
      <c r="N1794" s="151"/>
      <c r="O1794" s="151"/>
      <c r="P1794" s="151">
        <v>8434.5645473793902</v>
      </c>
    </row>
    <row r="1795" spans="3:16" x14ac:dyDescent="0.25">
      <c r="C1795" s="147" t="s">
        <v>69</v>
      </c>
      <c r="D1795" s="148"/>
      <c r="E1795" s="149"/>
      <c r="F1795" s="149">
        <f t="shared" si="546"/>
        <v>20926.164735314262</v>
      </c>
      <c r="G1795" s="150"/>
      <c r="H1795" s="151"/>
      <c r="I1795" s="151"/>
      <c r="J1795" s="151"/>
      <c r="K1795" s="151"/>
      <c r="L1795" s="150">
        <f t="shared" si="545"/>
        <v>20926.164735314262</v>
      </c>
      <c r="M1795" s="151"/>
      <c r="N1795" s="151"/>
      <c r="O1795" s="151"/>
      <c r="P1795" s="151">
        <v>20926.164735314262</v>
      </c>
    </row>
    <row r="1796" spans="3:16" x14ac:dyDescent="0.25">
      <c r="C1796" s="147" t="s">
        <v>72</v>
      </c>
      <c r="D1796" s="148"/>
      <c r="E1796" s="149"/>
      <c r="F1796" s="149">
        <f t="shared" si="546"/>
        <v>999.12805177818791</v>
      </c>
      <c r="G1796" s="150"/>
      <c r="H1796" s="151"/>
      <c r="I1796" s="151"/>
      <c r="J1796" s="151"/>
      <c r="K1796" s="151"/>
      <c r="L1796" s="150">
        <f t="shared" si="545"/>
        <v>999.12805177818791</v>
      </c>
      <c r="M1796" s="151"/>
      <c r="N1796" s="151"/>
      <c r="O1796" s="151"/>
      <c r="P1796" s="151">
        <v>999.12805177818791</v>
      </c>
    </row>
    <row r="1797" spans="3:16" x14ac:dyDescent="0.25">
      <c r="C1797" s="147" t="s">
        <v>74</v>
      </c>
      <c r="D1797" s="148"/>
      <c r="E1797" s="149"/>
      <c r="F1797" s="149">
        <f t="shared" si="546"/>
        <v>4599.2812577004388</v>
      </c>
      <c r="G1797" s="150"/>
      <c r="H1797" s="151"/>
      <c r="I1797" s="151"/>
      <c r="J1797" s="151"/>
      <c r="K1797" s="151"/>
      <c r="L1797" s="150">
        <f t="shared" si="545"/>
        <v>4599.2812577004388</v>
      </c>
      <c r="M1797" s="151"/>
      <c r="N1797" s="151"/>
      <c r="O1797" s="151"/>
      <c r="P1797" s="151">
        <v>4599.2812577004388</v>
      </c>
    </row>
    <row r="1798" spans="3:16" x14ac:dyDescent="0.25">
      <c r="C1798" s="147" t="s">
        <v>75</v>
      </c>
      <c r="D1798" s="148"/>
      <c r="E1798" s="149"/>
      <c r="F1798" s="149">
        <f t="shared" si="546"/>
        <v>3571.705006983675</v>
      </c>
      <c r="G1798" s="150"/>
      <c r="H1798" s="151"/>
      <c r="I1798" s="151"/>
      <c r="J1798" s="151"/>
      <c r="K1798" s="151"/>
      <c r="L1798" s="150">
        <f t="shared" si="545"/>
        <v>3571.705006983675</v>
      </c>
      <c r="M1798" s="151"/>
      <c r="N1798" s="151"/>
      <c r="O1798" s="151"/>
      <c r="P1798" s="151">
        <v>3571.705006983675</v>
      </c>
    </row>
    <row r="1799" spans="3:16" x14ac:dyDescent="0.25">
      <c r="C1799" s="147" t="s">
        <v>78</v>
      </c>
      <c r="D1799" s="148"/>
      <c r="E1799" s="149"/>
      <c r="F1799" s="149">
        <f t="shared" si="546"/>
        <v>3639.6452765188765</v>
      </c>
      <c r="G1799" s="150"/>
      <c r="H1799" s="151"/>
      <c r="I1799" s="151"/>
      <c r="J1799" s="151"/>
      <c r="K1799" s="151"/>
      <c r="L1799" s="150">
        <f t="shared" si="545"/>
        <v>3639.6452765188765</v>
      </c>
      <c r="M1799" s="151"/>
      <c r="N1799" s="151"/>
      <c r="O1799" s="151"/>
      <c r="P1799" s="151">
        <v>3639.6452765188765</v>
      </c>
    </row>
    <row r="1800" spans="3:16" x14ac:dyDescent="0.25">
      <c r="C1800" s="147" t="s">
        <v>83</v>
      </c>
      <c r="D1800" s="148"/>
      <c r="E1800" s="149"/>
      <c r="F1800" s="149">
        <f t="shared" si="546"/>
        <v>4503.2924153196882</v>
      </c>
      <c r="G1800" s="150"/>
      <c r="H1800" s="151"/>
      <c r="I1800" s="151"/>
      <c r="J1800" s="151"/>
      <c r="K1800" s="151"/>
      <c r="L1800" s="150">
        <f t="shared" si="545"/>
        <v>4503.2924153196882</v>
      </c>
      <c r="M1800" s="151"/>
      <c r="N1800" s="151"/>
      <c r="O1800" s="151"/>
      <c r="P1800" s="151">
        <v>4503.2924153196882</v>
      </c>
    </row>
    <row r="1801" spans="3:16" x14ac:dyDescent="0.25">
      <c r="C1801" s="147" t="s">
        <v>171</v>
      </c>
      <c r="D1801" s="148"/>
      <c r="E1801" s="149"/>
      <c r="F1801" s="149">
        <f t="shared" si="546"/>
        <v>3409.297209390003</v>
      </c>
      <c r="G1801" s="150"/>
      <c r="H1801" s="151"/>
      <c r="I1801" s="151"/>
      <c r="J1801" s="151"/>
      <c r="K1801" s="151"/>
      <c r="L1801" s="150">
        <f t="shared" si="545"/>
        <v>3409.297209390003</v>
      </c>
      <c r="M1801" s="151"/>
      <c r="N1801" s="151"/>
      <c r="O1801" s="151"/>
      <c r="P1801" s="151">
        <v>3409.297209390003</v>
      </c>
    </row>
    <row r="1802" spans="3:16" x14ac:dyDescent="0.25">
      <c r="C1802" s="147" t="s">
        <v>82</v>
      </c>
      <c r="D1802" s="148"/>
      <c r="E1802" s="149"/>
      <c r="F1802" s="149">
        <f t="shared" si="546"/>
        <v>1919.1712767651566</v>
      </c>
      <c r="G1802" s="150"/>
      <c r="H1802" s="151"/>
      <c r="I1802" s="151"/>
      <c r="J1802" s="151"/>
      <c r="K1802" s="151"/>
      <c r="L1802" s="150">
        <f t="shared" si="545"/>
        <v>1919.1712767651566</v>
      </c>
      <c r="M1802" s="151"/>
      <c r="N1802" s="151"/>
      <c r="O1802" s="151"/>
      <c r="P1802" s="151">
        <v>1919.1712767651566</v>
      </c>
    </row>
    <row r="1803" spans="3:16" x14ac:dyDescent="0.25">
      <c r="C1803" s="147" t="s">
        <v>85</v>
      </c>
      <c r="D1803" s="148"/>
      <c r="E1803" s="149"/>
      <c r="F1803" s="149">
        <f t="shared" si="546"/>
        <v>2894.8016729838573</v>
      </c>
      <c r="G1803" s="150"/>
      <c r="H1803" s="151"/>
      <c r="I1803" s="151"/>
      <c r="J1803" s="151"/>
      <c r="K1803" s="151"/>
      <c r="L1803" s="150">
        <f t="shared" si="545"/>
        <v>2894.8016729838573</v>
      </c>
      <c r="M1803" s="151"/>
      <c r="N1803" s="151"/>
      <c r="O1803" s="151"/>
      <c r="P1803" s="151">
        <v>2894.8016729838573</v>
      </c>
    </row>
    <row r="1804" spans="3:16" x14ac:dyDescent="0.25">
      <c r="C1804" s="147" t="s">
        <v>86</v>
      </c>
      <c r="D1804" s="148"/>
      <c r="E1804" s="149"/>
      <c r="F1804" s="149">
        <f t="shared" si="546"/>
        <v>2387.4984197979334</v>
      </c>
      <c r="G1804" s="150"/>
      <c r="H1804" s="151"/>
      <c r="I1804" s="151"/>
      <c r="J1804" s="151"/>
      <c r="K1804" s="151"/>
      <c r="L1804" s="150">
        <f t="shared" si="545"/>
        <v>2387.4984197979334</v>
      </c>
      <c r="M1804" s="151"/>
      <c r="N1804" s="151"/>
      <c r="O1804" s="151"/>
      <c r="P1804" s="151">
        <v>2387.4984197979334</v>
      </c>
    </row>
    <row r="1805" spans="3:16" x14ac:dyDescent="0.25">
      <c r="C1805" s="147" t="s">
        <v>113</v>
      </c>
      <c r="D1805" s="148"/>
      <c r="E1805" s="149"/>
      <c r="F1805" s="149">
        <f t="shared" si="546"/>
        <v>23520.182880293258</v>
      </c>
      <c r="G1805" s="150"/>
      <c r="H1805" s="151"/>
      <c r="I1805" s="151"/>
      <c r="J1805" s="151"/>
      <c r="K1805" s="151"/>
      <c r="L1805" s="150">
        <f t="shared" si="545"/>
        <v>23520.182880293258</v>
      </c>
      <c r="M1805" s="151"/>
      <c r="N1805" s="151"/>
      <c r="O1805" s="151"/>
      <c r="P1805" s="151">
        <v>23520.182880293258</v>
      </c>
    </row>
  </sheetData>
  <autoFilter ref="B6:P1756" xr:uid="{00000000-0009-0000-0000-000034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94">
    <mergeCell ref="C1791:D1791"/>
    <mergeCell ref="B1737:B1739"/>
    <mergeCell ref="C1739:D1739"/>
    <mergeCell ref="B1740:B1753"/>
    <mergeCell ref="C1753:D1753"/>
    <mergeCell ref="B1754:D1754"/>
    <mergeCell ref="C1762:D1762"/>
    <mergeCell ref="B1711:B1713"/>
    <mergeCell ref="C1713:D1713"/>
    <mergeCell ref="B1714:B1734"/>
    <mergeCell ref="C1734:D1734"/>
    <mergeCell ref="B1735:B1736"/>
    <mergeCell ref="C1736:D1736"/>
    <mergeCell ref="B1690:B1701"/>
    <mergeCell ref="C1701:D1701"/>
    <mergeCell ref="B1702:B1704"/>
    <mergeCell ref="C1704:D1704"/>
    <mergeCell ref="B1705:B1710"/>
    <mergeCell ref="C1710:D1710"/>
    <mergeCell ref="B1667:B1674"/>
    <mergeCell ref="C1674:D1674"/>
    <mergeCell ref="B1675:B1678"/>
    <mergeCell ref="C1678:D1678"/>
    <mergeCell ref="B1679:B1689"/>
    <mergeCell ref="C1689:D1689"/>
    <mergeCell ref="B1594:B1632"/>
    <mergeCell ref="C1632:D1632"/>
    <mergeCell ref="B1633:B1661"/>
    <mergeCell ref="C1661:D1661"/>
    <mergeCell ref="B1662:B1666"/>
    <mergeCell ref="C1666:D1666"/>
    <mergeCell ref="B1515:B1539"/>
    <mergeCell ref="C1539:D1539"/>
    <mergeCell ref="B1540:B1562"/>
    <mergeCell ref="C1562:D1562"/>
    <mergeCell ref="B1563:B1593"/>
    <mergeCell ref="C1593:D1593"/>
    <mergeCell ref="B1475:B1486"/>
    <mergeCell ref="C1486:D1486"/>
    <mergeCell ref="B1487:B1495"/>
    <mergeCell ref="C1495:D1495"/>
    <mergeCell ref="B1496:B1514"/>
    <mergeCell ref="C1514:D1514"/>
    <mergeCell ref="B1240:B1347"/>
    <mergeCell ref="C1347:D1347"/>
    <mergeCell ref="B1348:B1390"/>
    <mergeCell ref="C1390:D1390"/>
    <mergeCell ref="B1391:B1474"/>
    <mergeCell ref="C1474:D1474"/>
    <mergeCell ref="B1033:B1087"/>
    <mergeCell ref="C1087:D1087"/>
    <mergeCell ref="B1088:B1146"/>
    <mergeCell ref="C1146:D1146"/>
    <mergeCell ref="B1147:B1239"/>
    <mergeCell ref="C1239:D1239"/>
    <mergeCell ref="B842:B892"/>
    <mergeCell ref="C892:D892"/>
    <mergeCell ref="B893:B968"/>
    <mergeCell ref="C968:D968"/>
    <mergeCell ref="B969:B1032"/>
    <mergeCell ref="C1032:D1032"/>
    <mergeCell ref="B685:B754"/>
    <mergeCell ref="C754:D754"/>
    <mergeCell ref="B755:B786"/>
    <mergeCell ref="C786:D786"/>
    <mergeCell ref="B787:B841"/>
    <mergeCell ref="C841:D841"/>
    <mergeCell ref="B485:B542"/>
    <mergeCell ref="C542:D542"/>
    <mergeCell ref="B543:B626"/>
    <mergeCell ref="C626:D626"/>
    <mergeCell ref="B627:B684"/>
    <mergeCell ref="C684:D684"/>
    <mergeCell ref="B256:B333"/>
    <mergeCell ref="C333:D333"/>
    <mergeCell ref="B334:B418"/>
    <mergeCell ref="C418:D418"/>
    <mergeCell ref="B419:B484"/>
    <mergeCell ref="C484:D484"/>
    <mergeCell ref="B9:D9"/>
    <mergeCell ref="B10:B81"/>
    <mergeCell ref="C81:D81"/>
    <mergeCell ref="B82:B169"/>
    <mergeCell ref="C169:D169"/>
    <mergeCell ref="B170:B255"/>
    <mergeCell ref="C255:D255"/>
    <mergeCell ref="B6:B8"/>
    <mergeCell ref="C6:C8"/>
    <mergeCell ref="D6:D8"/>
    <mergeCell ref="E6:E8"/>
    <mergeCell ref="F6:F8"/>
    <mergeCell ref="G6:P6"/>
    <mergeCell ref="G7:K7"/>
    <mergeCell ref="L7:P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2024-02-21T09:49:06Z</dcterms:created>
  <dcterms:modified xsi:type="dcterms:W3CDTF">2024-02-21T09:49:45Z</dcterms:modified>
</cp:coreProperties>
</file>