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ФТПОМС\2019\Тарифное соглашение на 2019 год\Заседание 16 от 30.12.2019 г\Материалы заседания\1-Тарифное соглашение на 2020 год\"/>
    </mc:Choice>
  </mc:AlternateContent>
  <bookViews>
    <workbookView xWindow="0" yWindow="0" windowWidth="28800" windowHeight="12135" activeTab="1"/>
  </bookViews>
  <sheets>
    <sheet name="уровень 1" sheetId="7" r:id="rId1"/>
    <sheet name="уровень 2" sheetId="8" r:id="rId2"/>
  </sheets>
  <definedNames>
    <definedName name="_xlnm.Print_Area" localSheetId="1">'уровень 2'!$A$1:$AM$45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7" l="1"/>
  <c r="G25" i="7"/>
  <c r="AI32" i="8" l="1"/>
  <c r="AM40" i="8" l="1"/>
  <c r="AM39" i="8"/>
  <c r="AM38" i="8"/>
  <c r="AM37" i="8"/>
  <c r="AM36" i="8"/>
  <c r="AM35" i="8"/>
  <c r="AM34" i="8"/>
  <c r="AM33" i="8"/>
  <c r="AM32" i="8"/>
  <c r="AM31" i="8"/>
  <c r="AM30" i="8"/>
  <c r="AM29" i="8"/>
  <c r="AM28" i="8"/>
  <c r="AM27" i="8"/>
  <c r="AM26" i="8"/>
  <c r="AM25" i="8"/>
  <c r="AM24" i="8"/>
  <c r="AM23" i="8"/>
  <c r="AM22" i="8"/>
  <c r="AM21" i="8"/>
  <c r="AM20" i="8"/>
  <c r="AM19" i="8"/>
  <c r="AM18" i="8"/>
  <c r="AM17" i="8"/>
  <c r="AM16" i="8"/>
  <c r="AM15" i="8"/>
  <c r="AM14" i="8"/>
  <c r="AM13" i="8"/>
  <c r="AM12" i="8"/>
  <c r="AM11" i="8"/>
  <c r="AM10" i="8"/>
  <c r="AL40" i="8"/>
  <c r="AL39" i="8"/>
  <c r="AL38" i="8"/>
  <c r="AL37" i="8"/>
  <c r="AL36" i="8"/>
  <c r="AL35" i="8"/>
  <c r="AL34" i="8"/>
  <c r="AL33" i="8"/>
  <c r="AL32" i="8"/>
  <c r="AL31" i="8"/>
  <c r="AL30" i="8"/>
  <c r="AL29" i="8"/>
  <c r="AL28" i="8"/>
  <c r="AL27" i="8"/>
  <c r="AL26" i="8"/>
  <c r="AL25" i="8"/>
  <c r="AL24" i="8"/>
  <c r="AL23" i="8"/>
  <c r="AL22" i="8"/>
  <c r="AL21" i="8"/>
  <c r="AL20" i="8"/>
  <c r="AL19" i="8"/>
  <c r="AL18" i="8"/>
  <c r="AL17" i="8"/>
  <c r="AL16" i="8"/>
  <c r="AL15" i="8"/>
  <c r="AL14" i="8"/>
  <c r="AL13" i="8"/>
  <c r="AL12" i="8"/>
  <c r="AL11" i="8"/>
  <c r="AL10" i="8"/>
  <c r="AJ40" i="8"/>
  <c r="AJ39" i="8"/>
  <c r="AJ38" i="8"/>
  <c r="AJ37" i="8"/>
  <c r="AJ36" i="8"/>
  <c r="AJ35" i="8"/>
  <c r="AJ34" i="8"/>
  <c r="AJ33" i="8"/>
  <c r="AJ32" i="8"/>
  <c r="AJ31" i="8"/>
  <c r="AJ30" i="8"/>
  <c r="AJ29" i="8"/>
  <c r="AJ28" i="8"/>
  <c r="AJ27" i="8"/>
  <c r="AJ26" i="8"/>
  <c r="AJ25" i="8"/>
  <c r="AJ24" i="8"/>
  <c r="AJ23" i="8"/>
  <c r="AJ22" i="8"/>
  <c r="AJ21" i="8"/>
  <c r="AJ20" i="8"/>
  <c r="AJ19" i="8"/>
  <c r="AJ18" i="8"/>
  <c r="AJ17" i="8"/>
  <c r="AJ16" i="8"/>
  <c r="AJ15" i="8"/>
  <c r="AJ14" i="8"/>
  <c r="AJ13" i="8"/>
  <c r="AJ12" i="8"/>
  <c r="AJ11" i="8"/>
  <c r="AJ10" i="8"/>
  <c r="AI23" i="8"/>
  <c r="AI20" i="8"/>
  <c r="AI14" i="8"/>
  <c r="AG13" i="8"/>
  <c r="AG40" i="8"/>
  <c r="AG39" i="8"/>
  <c r="AG38" i="8"/>
  <c r="AG37" i="8"/>
  <c r="AG36" i="8"/>
  <c r="AG35" i="8"/>
  <c r="AG34" i="8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2" i="8"/>
  <c r="AG11" i="8"/>
  <c r="AG10" i="8"/>
  <c r="AI15" i="8"/>
  <c r="AI18" i="8"/>
  <c r="AI11" i="8"/>
  <c r="Z13" i="8"/>
  <c r="Z14" i="8"/>
  <c r="Z11" i="8"/>
  <c r="AF10" i="8"/>
  <c r="W11" i="8"/>
  <c r="AC10" i="8"/>
  <c r="AI12" i="8"/>
  <c r="AI13" i="8"/>
  <c r="AI16" i="8"/>
  <c r="AI17" i="8"/>
  <c r="AI19" i="8"/>
  <c r="AI21" i="8"/>
  <c r="AI22" i="8"/>
  <c r="AI24" i="8"/>
  <c r="AI25" i="8"/>
  <c r="AI26" i="8"/>
  <c r="AI27" i="8"/>
  <c r="AI28" i="8"/>
  <c r="AI29" i="8"/>
  <c r="AI30" i="8"/>
  <c r="AI31" i="8"/>
  <c r="AI33" i="8"/>
  <c r="AI34" i="8"/>
  <c r="AI35" i="8"/>
  <c r="AI36" i="8"/>
  <c r="AI37" i="8"/>
  <c r="AI38" i="8"/>
  <c r="AI39" i="8"/>
  <c r="AI40" i="8"/>
  <c r="AI10" i="8"/>
  <c r="AB14" i="8"/>
  <c r="U13" i="8"/>
  <c r="N14" i="8"/>
  <c r="G14" i="8"/>
  <c r="E10" i="8"/>
  <c r="L10" i="8"/>
  <c r="T12" i="8"/>
  <c r="Z12" i="8"/>
  <c r="L11" i="8"/>
  <c r="T11" i="8"/>
  <c r="Z10" i="8"/>
  <c r="D13" i="7"/>
  <c r="D19" i="7"/>
  <c r="D20" i="7"/>
  <c r="AD45" i="8" l="1"/>
  <c r="AA45" i="8"/>
  <c r="P45" i="8"/>
  <c r="M45" i="8"/>
  <c r="I45" i="8"/>
  <c r="F45" i="8"/>
  <c r="AC44" i="8"/>
  <c r="Z44" i="8"/>
  <c r="S43" i="8"/>
  <c r="S42" i="8"/>
  <c r="S41" i="8"/>
  <c r="AF40" i="8"/>
  <c r="AE40" i="8"/>
  <c r="AC40" i="8"/>
  <c r="Z40" i="8"/>
  <c r="X40" i="8"/>
  <c r="W40" i="8"/>
  <c r="V40" i="8"/>
  <c r="T40" i="8"/>
  <c r="X39" i="8"/>
  <c r="W39" i="8"/>
  <c r="V39" i="8"/>
  <c r="T39" i="8"/>
  <c r="AF38" i="8"/>
  <c r="AE38" i="8"/>
  <c r="AC38" i="8"/>
  <c r="Z38" i="8"/>
  <c r="AF37" i="8"/>
  <c r="AE37" i="8"/>
  <c r="AC37" i="8"/>
  <c r="Z37" i="8"/>
  <c r="AF35" i="8"/>
  <c r="AC35" i="8"/>
  <c r="Z35" i="8"/>
  <c r="V35" i="8"/>
  <c r="T35" i="8"/>
  <c r="Q35" i="8"/>
  <c r="O35" i="8"/>
  <c r="L35" i="8"/>
  <c r="AF33" i="8"/>
  <c r="AE33" i="8"/>
  <c r="Z33" i="8"/>
  <c r="AF31" i="8"/>
  <c r="AE31" i="8"/>
  <c r="AC31" i="8"/>
  <c r="Z31" i="8"/>
  <c r="Y31" i="8"/>
  <c r="X31" i="8"/>
  <c r="W31" i="8"/>
  <c r="V31" i="8"/>
  <c r="T31" i="8"/>
  <c r="R31" i="8"/>
  <c r="O31" i="8"/>
  <c r="L31" i="8"/>
  <c r="AF30" i="8"/>
  <c r="AE30" i="8"/>
  <c r="AC30" i="8"/>
  <c r="Z30" i="8"/>
  <c r="Y30" i="8"/>
  <c r="X30" i="8"/>
  <c r="V30" i="8"/>
  <c r="T30" i="8"/>
  <c r="AE29" i="8"/>
  <c r="AC29" i="8"/>
  <c r="AB29" i="8"/>
  <c r="Z29" i="8"/>
  <c r="X29" i="8"/>
  <c r="W29" i="8"/>
  <c r="V29" i="8"/>
  <c r="T29" i="8"/>
  <c r="O29" i="8"/>
  <c r="N29" i="8"/>
  <c r="L29" i="8"/>
  <c r="AF28" i="8"/>
  <c r="AC28" i="8"/>
  <c r="Z28" i="8"/>
  <c r="X28" i="8"/>
  <c r="W28" i="8"/>
  <c r="V28" i="8"/>
  <c r="T28" i="8"/>
  <c r="X27" i="8"/>
  <c r="W27" i="8"/>
  <c r="V27" i="8"/>
  <c r="T27" i="8"/>
  <c r="R26" i="8"/>
  <c r="Q26" i="8"/>
  <c r="O26" i="8"/>
  <c r="L26" i="8"/>
  <c r="K26" i="8"/>
  <c r="H26" i="8"/>
  <c r="E26" i="8"/>
  <c r="AF25" i="8"/>
  <c r="AE25" i="8"/>
  <c r="AC25" i="8"/>
  <c r="Z25" i="8"/>
  <c r="X25" i="8"/>
  <c r="W25" i="8"/>
  <c r="V25" i="8"/>
  <c r="T25" i="8"/>
  <c r="R25" i="8"/>
  <c r="Q25" i="8"/>
  <c r="O25" i="8"/>
  <c r="L25" i="8"/>
  <c r="H25" i="8"/>
  <c r="E25" i="8"/>
  <c r="AF24" i="8"/>
  <c r="AE24" i="8"/>
  <c r="AC24" i="8"/>
  <c r="Z24" i="8"/>
  <c r="X24" i="8"/>
  <c r="W24" i="8"/>
  <c r="V24" i="8"/>
  <c r="T24" i="8"/>
  <c r="R24" i="8"/>
  <c r="Q24" i="8"/>
  <c r="O24" i="8"/>
  <c r="L24" i="8"/>
  <c r="H24" i="8"/>
  <c r="E24" i="8"/>
  <c r="AF23" i="8"/>
  <c r="AE23" i="8"/>
  <c r="AC23" i="8"/>
  <c r="Z23" i="8"/>
  <c r="Y23" i="8"/>
  <c r="X23" i="8"/>
  <c r="W23" i="8"/>
  <c r="V23" i="8"/>
  <c r="T23" i="8"/>
  <c r="R23" i="8"/>
  <c r="Q23" i="8"/>
  <c r="O23" i="8"/>
  <c r="L23" i="8"/>
  <c r="H23" i="8"/>
  <c r="E23" i="8"/>
  <c r="AF22" i="8"/>
  <c r="AE22" i="8"/>
  <c r="AC22" i="8"/>
  <c r="Z22" i="8"/>
  <c r="W22" i="8"/>
  <c r="X21" i="8"/>
  <c r="W21" i="8"/>
  <c r="V21" i="8"/>
  <c r="T21" i="8"/>
  <c r="L21" i="8"/>
  <c r="AF20" i="8"/>
  <c r="AE20" i="8"/>
  <c r="AC20" i="8"/>
  <c r="Z20" i="8"/>
  <c r="R20" i="8"/>
  <c r="Q20" i="8"/>
  <c r="O20" i="8"/>
  <c r="N20" i="8"/>
  <c r="L20" i="8"/>
  <c r="H20" i="8"/>
  <c r="E20" i="8"/>
  <c r="AF19" i="8"/>
  <c r="AC19" i="8"/>
  <c r="Z19" i="8"/>
  <c r="X19" i="8"/>
  <c r="V19" i="8"/>
  <c r="T19" i="8"/>
  <c r="R19" i="8"/>
  <c r="Q19" i="8"/>
  <c r="O19" i="8"/>
  <c r="L19" i="8"/>
  <c r="AF18" i="8"/>
  <c r="AE18" i="8"/>
  <c r="AC18" i="8"/>
  <c r="Z18" i="8"/>
  <c r="X18" i="8"/>
  <c r="W18" i="8"/>
  <c r="V18" i="8"/>
  <c r="T18" i="8"/>
  <c r="R18" i="8"/>
  <c r="Q18" i="8"/>
  <c r="O18" i="8"/>
  <c r="L18" i="8"/>
  <c r="K18" i="8"/>
  <c r="J18" i="8"/>
  <c r="H18" i="8"/>
  <c r="E18" i="8"/>
  <c r="AF17" i="8"/>
  <c r="AC17" i="8"/>
  <c r="Z17" i="8"/>
  <c r="Y17" i="8"/>
  <c r="X17" i="8"/>
  <c r="W17" i="8"/>
  <c r="V17" i="8"/>
  <c r="T17" i="8"/>
  <c r="X16" i="8"/>
  <c r="W16" i="8"/>
  <c r="V16" i="8"/>
  <c r="T16" i="8"/>
  <c r="AF15" i="8"/>
  <c r="AE15" i="8"/>
  <c r="AC15" i="8"/>
  <c r="Z15" i="8"/>
  <c r="R15" i="8"/>
  <c r="Q15" i="8"/>
  <c r="O15" i="8"/>
  <c r="L15" i="8"/>
  <c r="H15" i="8"/>
  <c r="E15" i="8"/>
  <c r="AF14" i="8"/>
  <c r="AE14" i="8"/>
  <c r="AC14" i="8"/>
  <c r="R14" i="8"/>
  <c r="Q14" i="8"/>
  <c r="O14" i="8"/>
  <c r="L14" i="8"/>
  <c r="K14" i="8"/>
  <c r="J14" i="8"/>
  <c r="H14" i="8"/>
  <c r="E14" i="8"/>
  <c r="X13" i="8"/>
  <c r="W13" i="8"/>
  <c r="V13" i="8"/>
  <c r="T13" i="8"/>
  <c r="R13" i="8"/>
  <c r="Q13" i="8"/>
  <c r="O13" i="8"/>
  <c r="N13" i="8"/>
  <c r="L13" i="8"/>
  <c r="AC12" i="8"/>
  <c r="W12" i="8"/>
  <c r="V12" i="8"/>
  <c r="Y11" i="8"/>
  <c r="X11" i="8"/>
  <c r="V11" i="8"/>
  <c r="AE10" i="8"/>
  <c r="R10" i="8"/>
  <c r="Q10" i="8"/>
  <c r="O10" i="8"/>
  <c r="H10" i="8"/>
  <c r="AC48" i="7"/>
  <c r="AB48" i="7"/>
  <c r="Y48" i="7"/>
  <c r="X48" i="7"/>
  <c r="S48" i="7"/>
  <c r="P48" i="7"/>
  <c r="J48" i="7"/>
  <c r="I48" i="7"/>
  <c r="F48" i="7"/>
  <c r="E48" i="7"/>
  <c r="AE47" i="7"/>
  <c r="AD47" i="7"/>
  <c r="W47" i="7"/>
  <c r="L47" i="7"/>
  <c r="K47" i="7"/>
  <c r="H47" i="7"/>
  <c r="G47" i="7"/>
  <c r="D47" i="7"/>
  <c r="AF46" i="7"/>
  <c r="V46" i="7"/>
  <c r="N46" i="7"/>
  <c r="AF45" i="7"/>
  <c r="V45" i="7"/>
  <c r="N45" i="7"/>
  <c r="AF44" i="7"/>
  <c r="V44" i="7"/>
  <c r="N44" i="7"/>
  <c r="H43" i="7"/>
  <c r="D43" i="7"/>
  <c r="H41" i="7"/>
  <c r="D41" i="7"/>
  <c r="K40" i="7"/>
  <c r="H40" i="7"/>
  <c r="D40" i="7"/>
  <c r="AE38" i="7"/>
  <c r="AD38" i="7"/>
  <c r="AA38" i="7"/>
  <c r="W38" i="7"/>
  <c r="M38" i="7"/>
  <c r="L38" i="7"/>
  <c r="K38" i="7"/>
  <c r="H38" i="7"/>
  <c r="D38" i="7"/>
  <c r="H36" i="7"/>
  <c r="D36" i="7"/>
  <c r="L35" i="7"/>
  <c r="H35" i="7"/>
  <c r="K34" i="7"/>
  <c r="H34" i="7"/>
  <c r="D34" i="7"/>
  <c r="K33" i="7"/>
  <c r="H33" i="7"/>
  <c r="D33" i="7"/>
  <c r="AE32" i="7"/>
  <c r="W32" i="7"/>
  <c r="K32" i="7"/>
  <c r="H32" i="7"/>
  <c r="G32" i="7"/>
  <c r="D32" i="7"/>
  <c r="K31" i="7"/>
  <c r="H31" i="7"/>
  <c r="D31" i="7"/>
  <c r="K30" i="7"/>
  <c r="H30" i="7"/>
  <c r="D30" i="7"/>
  <c r="AE29" i="7"/>
  <c r="AD29" i="7"/>
  <c r="AA29" i="7"/>
  <c r="W29" i="7"/>
  <c r="L29" i="7"/>
  <c r="K29" i="7"/>
  <c r="H29" i="7"/>
  <c r="D29" i="7"/>
  <c r="AE28" i="7"/>
  <c r="AD28" i="7"/>
  <c r="AA28" i="7"/>
  <c r="W28" i="7"/>
  <c r="M28" i="7"/>
  <c r="L28" i="7"/>
  <c r="K28" i="7"/>
  <c r="H28" i="7"/>
  <c r="D28" i="7"/>
  <c r="AE27" i="7"/>
  <c r="AD27" i="7"/>
  <c r="AA27" i="7"/>
  <c r="W27" i="7"/>
  <c r="M27" i="7"/>
  <c r="L27" i="7"/>
  <c r="K27" i="7"/>
  <c r="H27" i="7"/>
  <c r="D27" i="7"/>
  <c r="AE26" i="7"/>
  <c r="AD26" i="7"/>
  <c r="AA26" i="7"/>
  <c r="W26" i="7"/>
  <c r="U26" i="7"/>
  <c r="T26" i="7"/>
  <c r="R26" i="7"/>
  <c r="O26" i="7"/>
  <c r="M26" i="7"/>
  <c r="L26" i="7"/>
  <c r="K26" i="7"/>
  <c r="H26" i="7"/>
  <c r="D26" i="7"/>
  <c r="M25" i="7"/>
  <c r="L25" i="7"/>
  <c r="K25" i="7"/>
  <c r="H25" i="7"/>
  <c r="D25" i="7"/>
  <c r="L24" i="7"/>
  <c r="K24" i="7"/>
  <c r="H24" i="7"/>
  <c r="G24" i="7"/>
  <c r="D24" i="7"/>
  <c r="AE23" i="7"/>
  <c r="AD23" i="7"/>
  <c r="AA23" i="7"/>
  <c r="W23" i="7"/>
  <c r="U23" i="7"/>
  <c r="T23" i="7"/>
  <c r="R23" i="7"/>
  <c r="Q23" i="7"/>
  <c r="O23" i="7"/>
  <c r="L23" i="7"/>
  <c r="K23" i="7"/>
  <c r="H23" i="7"/>
  <c r="G23" i="7"/>
  <c r="D23" i="7"/>
  <c r="AE22" i="7"/>
  <c r="AD22" i="7"/>
  <c r="AA22" i="7"/>
  <c r="W22" i="7"/>
  <c r="U22" i="7"/>
  <c r="O22" i="7"/>
  <c r="L22" i="7"/>
  <c r="K22" i="7"/>
  <c r="H22" i="7"/>
  <c r="D22" i="7"/>
  <c r="AE21" i="7"/>
  <c r="AD21" i="7"/>
  <c r="AA21" i="7"/>
  <c r="W21" i="7"/>
  <c r="U21" i="7"/>
  <c r="O21" i="7"/>
  <c r="M21" i="7"/>
  <c r="L21" i="7"/>
  <c r="K21" i="7"/>
  <c r="H21" i="7"/>
  <c r="D21" i="7"/>
  <c r="AE18" i="7"/>
  <c r="AD18" i="7"/>
  <c r="AA18" i="7"/>
  <c r="W18" i="7"/>
  <c r="M18" i="7"/>
  <c r="L18" i="7"/>
  <c r="K18" i="7"/>
  <c r="H18" i="7"/>
  <c r="D18" i="7"/>
  <c r="AE17" i="7"/>
  <c r="AD17" i="7"/>
  <c r="AA17" i="7"/>
  <c r="Z17" i="7"/>
  <c r="W17" i="7"/>
  <c r="U17" i="7"/>
  <c r="T17" i="7"/>
  <c r="R17" i="7"/>
  <c r="Q17" i="7"/>
  <c r="O17" i="7"/>
  <c r="M17" i="7"/>
  <c r="L17" i="7"/>
  <c r="K17" i="7"/>
  <c r="H17" i="7"/>
  <c r="G17" i="7"/>
  <c r="D17" i="7"/>
  <c r="AE16" i="7"/>
  <c r="AD16" i="7"/>
  <c r="AA16" i="7"/>
  <c r="Z16" i="7"/>
  <c r="W16" i="7"/>
  <c r="U16" i="7"/>
  <c r="T16" i="7"/>
  <c r="R16" i="7"/>
  <c r="Q16" i="7"/>
  <c r="O16" i="7"/>
  <c r="L16" i="7"/>
  <c r="K16" i="7"/>
  <c r="H16" i="7"/>
  <c r="G16" i="7"/>
  <c r="D16" i="7"/>
  <c r="K15" i="7"/>
  <c r="H15" i="7"/>
  <c r="D15" i="7"/>
  <c r="W14" i="7"/>
  <c r="AE13" i="7"/>
  <c r="AD13" i="7"/>
  <c r="AA13" i="7"/>
  <c r="W13" i="7"/>
  <c r="M13" i="7"/>
  <c r="K13" i="7"/>
  <c r="H13" i="7"/>
</calcChain>
</file>

<file path=xl/sharedStrings.xml><?xml version="1.0" encoding="utf-8"?>
<sst xmlns="http://schemas.openxmlformats.org/spreadsheetml/2006/main" count="172" uniqueCount="70">
  <si>
    <t>Специальности</t>
  </si>
  <si>
    <t>Поправочный коэффициент стоимости обращения</t>
  </si>
  <si>
    <t>Относительный коэффициент стоимости посещения с учетом специальности</t>
  </si>
  <si>
    <t xml:space="preserve">1 уровень </t>
  </si>
  <si>
    <t>1 подуровень</t>
  </si>
  <si>
    <t xml:space="preserve">2 подуровень </t>
  </si>
  <si>
    <t xml:space="preserve">3 подуровень </t>
  </si>
  <si>
    <t>обращения по забол-и</t>
  </si>
  <si>
    <t>неотложная помощь</t>
  </si>
  <si>
    <t>проф.посещения</t>
  </si>
  <si>
    <t>разовые посещения</t>
  </si>
  <si>
    <t>иные посещения к стоматологу в УЕТ</t>
  </si>
  <si>
    <t>иные доврачебные посещения в УЕТ</t>
  </si>
  <si>
    <t>ДНХБ</t>
  </si>
  <si>
    <t>иные</t>
  </si>
  <si>
    <t>мобильные бригады</t>
  </si>
  <si>
    <t>ФАП</t>
  </si>
  <si>
    <t>Базовый тариф</t>
  </si>
  <si>
    <t>Коэффициент уровня оплаты по АПП</t>
  </si>
  <si>
    <t>Кардиология</t>
  </si>
  <si>
    <t>Детская кардиология</t>
  </si>
  <si>
    <t>Ревматология</t>
  </si>
  <si>
    <t>Педиатрия</t>
  </si>
  <si>
    <t>Терапия</t>
  </si>
  <si>
    <t>Эндокринология</t>
  </si>
  <si>
    <t>Детская эндокринология</t>
  </si>
  <si>
    <t>Аллергология и иммунология</t>
  </si>
  <si>
    <t>Неврология</t>
  </si>
  <si>
    <t>Инфекционные болезни</t>
  </si>
  <si>
    <t>Хирургия</t>
  </si>
  <si>
    <t>Детская хирургия</t>
  </si>
  <si>
    <t>Урология</t>
  </si>
  <si>
    <t>Акушерство-гинекология (за исключением использования вспомогательных репродуктивных технология)</t>
  </si>
  <si>
    <t>Оториноларингология (за исключением кохлеарной имплантации)</t>
  </si>
  <si>
    <t>Офтальмология</t>
  </si>
  <si>
    <t>Дерматология</t>
  </si>
  <si>
    <t>Сурдология -оториноларингология</t>
  </si>
  <si>
    <t>Гематология</t>
  </si>
  <si>
    <t>Травматология и ортопедия</t>
  </si>
  <si>
    <t>Гастроэнтерология</t>
  </si>
  <si>
    <t>Пульмонология</t>
  </si>
  <si>
    <t>Профпатология</t>
  </si>
  <si>
    <t>Колопроктология</t>
  </si>
  <si>
    <t>Гериатрия</t>
  </si>
  <si>
    <t>Онкология</t>
  </si>
  <si>
    <t>Детская онкология</t>
  </si>
  <si>
    <t>Диабетология</t>
  </si>
  <si>
    <t>Нейрохирургия</t>
  </si>
  <si>
    <t>Детская урология-андрология</t>
  </si>
  <si>
    <t>Нефрология</t>
  </si>
  <si>
    <t>Доврачебная помощь (взр)</t>
  </si>
  <si>
    <t>Доврачебная помощь (дет)</t>
  </si>
  <si>
    <t>Акушерское дело</t>
  </si>
  <si>
    <t>ВОП</t>
  </si>
  <si>
    <t>Стоматология</t>
  </si>
  <si>
    <t xml:space="preserve">2 уровень </t>
  </si>
  <si>
    <t xml:space="preserve">1 подуровень </t>
  </si>
  <si>
    <t xml:space="preserve">4 подуровень </t>
  </si>
  <si>
    <t xml:space="preserve">                                    </t>
  </si>
  <si>
    <t>Проктология</t>
  </si>
  <si>
    <t>доврачебная обращение и профилактические посещения в УЕТ</t>
  </si>
  <si>
    <t>обращения по заболеваемости</t>
  </si>
  <si>
    <t>обращения по стоматологии, проф.посещения по стоматологии в УЕТ</t>
  </si>
  <si>
    <t>№</t>
  </si>
  <si>
    <t>Приложение № 34</t>
  </si>
  <si>
    <t>к Тарифному соглашению на 2020 год</t>
  </si>
  <si>
    <t>Тарифы по амбулаторно-поликлинической помощи медицинских организаций 1 уровня на 2020 год</t>
  </si>
  <si>
    <t>Тарифы по амбулаторно-поликлинической помощи медицинских организаций 2 уровня на 2020 год</t>
  </si>
  <si>
    <t>5 подуровень</t>
  </si>
  <si>
    <t>Приложение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</si>
</sst>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5" fillId="3" borderId="1" xfId="0" applyFont="1" applyFill="1" applyBorder="1" applyAlignment="1">
      <alignment horizontal="center"/>
    </xf>
    <xf numFmtId="0" fontId="1" fillId="4" borderId="1" xfId="0" applyFont="1" applyFill="1" applyBorder="1"/>
    <xf numFmtId="0" fontId="7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2" fontId="1" fillId="8" borderId="1" xfId="0" applyNumberFormat="1" applyFont="1" applyFill="1" applyBorder="1"/>
    <xf numFmtId="0" fontId="1" fillId="8" borderId="1" xfId="0" applyFont="1" applyFill="1" applyBorder="1"/>
    <xf numFmtId="2" fontId="1" fillId="8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/>
    <xf numFmtId="0" fontId="5" fillId="3" borderId="0" xfId="0" applyFont="1" applyFill="1"/>
    <xf numFmtId="0" fontId="5" fillId="3" borderId="1" xfId="0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165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9" fillId="6" borderId="1" xfId="0" applyFont="1" applyFill="1" applyBorder="1"/>
    <xf numFmtId="0" fontId="9" fillId="7" borderId="1" xfId="0" applyFont="1" applyFill="1" applyBorder="1"/>
    <xf numFmtId="164" fontId="9" fillId="7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1" fillId="3" borderId="1" xfId="0" applyFont="1" applyFill="1" applyBorder="1"/>
    <xf numFmtId="0" fontId="1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/>
    </xf>
    <xf numFmtId="0" fontId="8" fillId="0" borderId="1" xfId="0" applyFont="1" applyFill="1" applyBorder="1" applyAlignment="1"/>
    <xf numFmtId="0" fontId="5" fillId="4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8"/>
  <sheetViews>
    <sheetView zoomScale="86" zoomScaleNormal="86" workbookViewId="0">
      <pane xSplit="3" ySplit="12" topLeftCell="D20" activePane="bottomRight" state="frozen"/>
      <selection pane="topRight" activeCell="D1" sqref="D1"/>
      <selection pane="bottomLeft" activeCell="A11" sqref="A11"/>
      <selection pane="bottomRight" sqref="A1:AF48"/>
    </sheetView>
  </sheetViews>
  <sheetFormatPr defaultColWidth="8.85546875" defaultRowHeight="12.75" x14ac:dyDescent="0.2"/>
  <cols>
    <col min="1" max="1" width="32.7109375" style="1" customWidth="1"/>
    <col min="2" max="2" width="19.7109375" style="1" hidden="1" customWidth="1"/>
    <col min="3" max="3" width="23.7109375" style="1" hidden="1" customWidth="1"/>
    <col min="4" max="4" width="9.7109375" style="1" customWidth="1"/>
    <col min="5" max="5" width="9" style="1" customWidth="1"/>
    <col min="6" max="6" width="12.140625" style="1" customWidth="1"/>
    <col min="7" max="7" width="7.85546875" style="1" customWidth="1"/>
    <col min="8" max="8" width="9.5703125" style="1" customWidth="1"/>
    <col min="9" max="9" width="8.42578125" style="1" customWidth="1"/>
    <col min="10" max="10" width="9.28515625" style="1" customWidth="1"/>
    <col min="11" max="11" width="8.85546875" style="1" customWidth="1"/>
    <col min="12" max="12" width="7.7109375" style="1" customWidth="1"/>
    <col min="13" max="13" width="8.42578125" style="1" customWidth="1"/>
    <col min="14" max="15" width="8.85546875" style="1" customWidth="1"/>
    <col min="16" max="16" width="10.5703125" style="1" customWidth="1"/>
    <col min="17" max="19" width="8.85546875" style="1" customWidth="1"/>
    <col min="20" max="20" width="6.5703125" style="1" customWidth="1"/>
    <col min="21" max="21" width="6.7109375" style="1" customWidth="1"/>
    <col min="22" max="22" width="7.140625" style="1" customWidth="1"/>
    <col min="23" max="23" width="8.85546875" style="1"/>
    <col min="24" max="24" width="10.7109375" style="1" customWidth="1"/>
    <col min="25" max="25" width="8.7109375" style="1" customWidth="1"/>
    <col min="26" max="29" width="8.85546875" style="1"/>
    <col min="30" max="32" width="8" style="1" customWidth="1"/>
    <col min="33" max="16384" width="8.85546875" style="1"/>
  </cols>
  <sheetData>
    <row r="1" spans="1:35" ht="15.75" x14ac:dyDescent="0.25">
      <c r="AB1" s="2" t="s">
        <v>64</v>
      </c>
      <c r="AG1" s="3"/>
      <c r="AH1" s="4"/>
      <c r="AI1" s="4"/>
    </row>
    <row r="2" spans="1:35" ht="15.75" x14ac:dyDescent="0.25">
      <c r="AB2" s="2" t="s">
        <v>65</v>
      </c>
      <c r="AG2" s="3"/>
      <c r="AH2" s="4"/>
      <c r="AI2" s="4"/>
    </row>
    <row r="3" spans="1:35" ht="18.75" x14ac:dyDescent="0.3">
      <c r="D3" s="5" t="s">
        <v>66</v>
      </c>
      <c r="AF3" s="2"/>
      <c r="AG3" s="3"/>
      <c r="AH3" s="4"/>
      <c r="AI3" s="4"/>
    </row>
    <row r="4" spans="1:35" ht="13.15" customHeight="1" x14ac:dyDescent="0.2">
      <c r="A4" s="51" t="s">
        <v>0</v>
      </c>
      <c r="B4" s="52" t="s">
        <v>1</v>
      </c>
      <c r="C4" s="52" t="s">
        <v>2</v>
      </c>
      <c r="D4" s="53" t="s">
        <v>3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35" x14ac:dyDescent="0.2">
      <c r="A5" s="51"/>
      <c r="B5" s="52"/>
      <c r="C5" s="52"/>
      <c r="D5" s="53" t="s">
        <v>4</v>
      </c>
      <c r="E5" s="53"/>
      <c r="F5" s="53"/>
      <c r="G5" s="53"/>
      <c r="H5" s="53"/>
      <c r="I5" s="53"/>
      <c r="J5" s="53"/>
      <c r="K5" s="53"/>
      <c r="L5" s="53"/>
      <c r="M5" s="53"/>
      <c r="N5" s="53"/>
      <c r="O5" s="49" t="s">
        <v>5</v>
      </c>
      <c r="P5" s="49"/>
      <c r="Q5" s="49"/>
      <c r="R5" s="49"/>
      <c r="S5" s="49"/>
      <c r="T5" s="49"/>
      <c r="U5" s="49"/>
      <c r="V5" s="49"/>
      <c r="W5" s="49" t="s">
        <v>6</v>
      </c>
      <c r="X5" s="49"/>
      <c r="Y5" s="49"/>
      <c r="Z5" s="49"/>
      <c r="AA5" s="49"/>
      <c r="AB5" s="49"/>
      <c r="AC5" s="49"/>
      <c r="AD5" s="49"/>
      <c r="AE5" s="49"/>
      <c r="AF5" s="49"/>
    </row>
    <row r="6" spans="1:35" ht="12.75" customHeight="1" x14ac:dyDescent="0.2">
      <c r="A6" s="51"/>
      <c r="B6" s="52"/>
      <c r="C6" s="52"/>
      <c r="D6" s="49" t="s">
        <v>61</v>
      </c>
      <c r="E6" s="49" t="s">
        <v>62</v>
      </c>
      <c r="F6" s="49" t="s">
        <v>60</v>
      </c>
      <c r="G6" s="49" t="s">
        <v>8</v>
      </c>
      <c r="H6" s="49" t="s">
        <v>9</v>
      </c>
      <c r="I6" s="49"/>
      <c r="J6" s="49"/>
      <c r="K6" s="49"/>
      <c r="L6" s="49"/>
      <c r="M6" s="49"/>
      <c r="N6" s="49"/>
      <c r="O6" s="49" t="s">
        <v>61</v>
      </c>
      <c r="P6" s="49" t="s">
        <v>62</v>
      </c>
      <c r="Q6" s="49" t="s">
        <v>8</v>
      </c>
      <c r="R6" s="49" t="s">
        <v>9</v>
      </c>
      <c r="S6" s="49"/>
      <c r="T6" s="49"/>
      <c r="U6" s="49"/>
      <c r="V6" s="49"/>
      <c r="W6" s="49" t="s">
        <v>61</v>
      </c>
      <c r="X6" s="49" t="s">
        <v>62</v>
      </c>
      <c r="Y6" s="49" t="s">
        <v>60</v>
      </c>
      <c r="Z6" s="49" t="s">
        <v>8</v>
      </c>
      <c r="AA6" s="49" t="s">
        <v>9</v>
      </c>
      <c r="AB6" s="49"/>
      <c r="AC6" s="49"/>
      <c r="AD6" s="49"/>
      <c r="AE6" s="49"/>
      <c r="AF6" s="49"/>
    </row>
    <row r="7" spans="1:35" ht="120" customHeight="1" x14ac:dyDescent="0.2">
      <c r="A7" s="51"/>
      <c r="B7" s="52"/>
      <c r="C7" s="52"/>
      <c r="D7" s="49"/>
      <c r="E7" s="49"/>
      <c r="F7" s="49"/>
      <c r="G7" s="49"/>
      <c r="H7" s="40" t="s">
        <v>10</v>
      </c>
      <c r="I7" s="40" t="s">
        <v>11</v>
      </c>
      <c r="J7" s="40" t="s">
        <v>12</v>
      </c>
      <c r="K7" s="40" t="s">
        <v>13</v>
      </c>
      <c r="L7" s="40" t="s">
        <v>14</v>
      </c>
      <c r="M7" s="40" t="s">
        <v>15</v>
      </c>
      <c r="N7" s="40" t="s">
        <v>16</v>
      </c>
      <c r="O7" s="49"/>
      <c r="P7" s="49"/>
      <c r="Q7" s="49"/>
      <c r="R7" s="40" t="s">
        <v>10</v>
      </c>
      <c r="S7" s="40" t="s">
        <v>11</v>
      </c>
      <c r="T7" s="40" t="s">
        <v>13</v>
      </c>
      <c r="U7" s="40" t="s">
        <v>14</v>
      </c>
      <c r="V7" s="40" t="s">
        <v>16</v>
      </c>
      <c r="W7" s="49"/>
      <c r="X7" s="49"/>
      <c r="Y7" s="49"/>
      <c r="Z7" s="49"/>
      <c r="AA7" s="40" t="s">
        <v>10</v>
      </c>
      <c r="AB7" s="40" t="s">
        <v>11</v>
      </c>
      <c r="AC7" s="40" t="s">
        <v>12</v>
      </c>
      <c r="AD7" s="40" t="s">
        <v>13</v>
      </c>
      <c r="AE7" s="40" t="s">
        <v>14</v>
      </c>
      <c r="AF7" s="40" t="s">
        <v>16</v>
      </c>
    </row>
    <row r="8" spans="1:35" ht="14.45" hidden="1" customHeight="1" x14ac:dyDescent="0.2">
      <c r="A8" s="38">
        <v>2017</v>
      </c>
      <c r="B8" s="39"/>
      <c r="C8" s="39"/>
      <c r="D8" s="38">
        <v>1833.44</v>
      </c>
      <c r="E8" s="38">
        <v>166.9</v>
      </c>
      <c r="F8" s="38">
        <v>126.72</v>
      </c>
      <c r="G8" s="38">
        <v>856.3</v>
      </c>
      <c r="H8" s="38">
        <v>181.21</v>
      </c>
      <c r="I8" s="38">
        <v>120.17</v>
      </c>
      <c r="J8" s="38">
        <v>98.68</v>
      </c>
      <c r="K8" s="38">
        <v>466.48</v>
      </c>
      <c r="L8" s="38">
        <v>101.48</v>
      </c>
      <c r="M8" s="38">
        <v>470.82</v>
      </c>
      <c r="N8" s="38">
        <v>304.54000000000002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5" ht="14.45" hidden="1" customHeight="1" x14ac:dyDescent="0.2">
      <c r="A9" s="38">
        <v>2018</v>
      </c>
      <c r="B9" s="39"/>
      <c r="C9" s="39"/>
      <c r="D9" s="41">
        <v>2176.75</v>
      </c>
      <c r="E9" s="41">
        <v>192.37</v>
      </c>
      <c r="F9" s="41">
        <v>126.72</v>
      </c>
      <c r="G9" s="41">
        <v>941.93</v>
      </c>
      <c r="H9" s="41">
        <v>252.11</v>
      </c>
      <c r="I9" s="41">
        <v>138.44</v>
      </c>
      <c r="J9" s="41">
        <v>98.68</v>
      </c>
      <c r="K9" s="41">
        <v>557.32000000000005</v>
      </c>
      <c r="L9" s="41">
        <v>121.78</v>
      </c>
      <c r="M9" s="41">
        <v>564.98</v>
      </c>
      <c r="N9" s="41">
        <v>365.44799999999998</v>
      </c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</row>
    <row r="10" spans="1:35" ht="14.45" hidden="1" customHeight="1" x14ac:dyDescent="0.2">
      <c r="A10" s="38">
        <v>2019</v>
      </c>
      <c r="B10" s="39"/>
      <c r="C10" s="39"/>
      <c r="D10" s="14">
        <v>2024.18</v>
      </c>
      <c r="E10" s="14">
        <v>186.5</v>
      </c>
      <c r="F10" s="14">
        <v>122.92</v>
      </c>
      <c r="G10" s="14">
        <v>886.1</v>
      </c>
      <c r="H10" s="14">
        <v>211</v>
      </c>
      <c r="I10" s="46">
        <v>134.286</v>
      </c>
      <c r="J10" s="46">
        <v>95</v>
      </c>
      <c r="K10" s="14">
        <v>280</v>
      </c>
      <c r="L10" s="14">
        <v>90</v>
      </c>
      <c r="M10" s="14">
        <v>524.16</v>
      </c>
      <c r="N10" s="14">
        <v>107.158</v>
      </c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46"/>
      <c r="AC10" s="46"/>
      <c r="AD10" s="14"/>
      <c r="AE10" s="14"/>
      <c r="AF10" s="14"/>
    </row>
    <row r="11" spans="1:35" hidden="1" x14ac:dyDescent="0.2">
      <c r="A11" s="50" t="s">
        <v>17</v>
      </c>
      <c r="B11" s="50"/>
      <c r="C11" s="50"/>
      <c r="D11" s="7">
        <v>2256</v>
      </c>
      <c r="E11" s="7">
        <v>170</v>
      </c>
      <c r="F11" s="7">
        <v>170</v>
      </c>
      <c r="G11" s="7">
        <v>996.48</v>
      </c>
      <c r="H11" s="7">
        <v>260</v>
      </c>
      <c r="I11" s="42">
        <v>149</v>
      </c>
      <c r="J11" s="42">
        <v>149</v>
      </c>
      <c r="K11" s="7">
        <v>280</v>
      </c>
      <c r="L11" s="7">
        <v>90</v>
      </c>
      <c r="M11" s="7">
        <v>524.16</v>
      </c>
      <c r="N11" s="7">
        <v>214.31688</v>
      </c>
      <c r="O11" s="7">
        <v>2256</v>
      </c>
      <c r="P11" s="7">
        <v>170</v>
      </c>
      <c r="Q11" s="7">
        <v>996.48</v>
      </c>
      <c r="R11" s="7">
        <v>260</v>
      </c>
      <c r="S11" s="7">
        <v>149</v>
      </c>
      <c r="T11" s="7">
        <v>280</v>
      </c>
      <c r="U11" s="7">
        <v>90</v>
      </c>
      <c r="V11" s="7">
        <v>214.3169</v>
      </c>
      <c r="W11" s="7">
        <v>2256</v>
      </c>
      <c r="X11" s="7">
        <v>170</v>
      </c>
      <c r="Y11" s="7">
        <v>170</v>
      </c>
      <c r="Z11" s="7">
        <v>996.48</v>
      </c>
      <c r="AA11" s="7">
        <v>260</v>
      </c>
      <c r="AB11" s="42">
        <v>149</v>
      </c>
      <c r="AC11" s="42">
        <v>149</v>
      </c>
      <c r="AD11" s="7">
        <v>280</v>
      </c>
      <c r="AE11" s="7">
        <v>90</v>
      </c>
      <c r="AF11" s="7">
        <v>214.3169</v>
      </c>
    </row>
    <row r="12" spans="1:35" ht="18.600000000000001" hidden="1" customHeight="1" x14ac:dyDescent="0.2">
      <c r="A12" s="48" t="s">
        <v>18</v>
      </c>
      <c r="B12" s="48"/>
      <c r="C12" s="48"/>
      <c r="D12" s="32">
        <v>1.073</v>
      </c>
      <c r="E12" s="32">
        <v>1.1519999999999999</v>
      </c>
      <c r="F12" s="32">
        <v>1.1519999999999999</v>
      </c>
      <c r="G12" s="32">
        <v>1.052</v>
      </c>
      <c r="H12" s="32">
        <v>1</v>
      </c>
      <c r="I12" s="32">
        <v>1.1519999999999999</v>
      </c>
      <c r="J12" s="32">
        <v>1.1519999999999999</v>
      </c>
      <c r="K12" s="32">
        <v>1</v>
      </c>
      <c r="L12" s="32">
        <v>1</v>
      </c>
      <c r="M12" s="32">
        <v>1.1910000000000001</v>
      </c>
      <c r="N12" s="32">
        <v>1.153</v>
      </c>
      <c r="O12" s="8">
        <v>1.0740000000000001</v>
      </c>
      <c r="P12" s="8">
        <v>1.1519999999999999</v>
      </c>
      <c r="Q12" s="8">
        <v>1.0529999999999999</v>
      </c>
      <c r="R12" s="8">
        <v>1</v>
      </c>
      <c r="S12" s="8">
        <v>1.1519999999999999</v>
      </c>
      <c r="T12" s="8">
        <v>1</v>
      </c>
      <c r="U12" s="8">
        <v>1</v>
      </c>
      <c r="V12" s="8">
        <v>1.1539999999999999</v>
      </c>
      <c r="W12" s="8">
        <v>1.0760000000000001</v>
      </c>
      <c r="X12" s="8">
        <v>1.1519999999999999</v>
      </c>
      <c r="Y12" s="8">
        <v>1.1519999999999999</v>
      </c>
      <c r="Z12" s="8">
        <v>1.0549999999999999</v>
      </c>
      <c r="AA12" s="8">
        <v>1</v>
      </c>
      <c r="AB12" s="8">
        <v>1.1519999999999999</v>
      </c>
      <c r="AC12" s="8">
        <v>1.1519999999999999</v>
      </c>
      <c r="AD12" s="8">
        <v>1</v>
      </c>
      <c r="AE12" s="8">
        <v>1</v>
      </c>
      <c r="AF12" s="8">
        <v>1.1559999999999999</v>
      </c>
    </row>
    <row r="13" spans="1:35" x14ac:dyDescent="0.2">
      <c r="A13" s="23" t="s">
        <v>19</v>
      </c>
      <c r="B13" s="9">
        <v>1.04</v>
      </c>
      <c r="C13" s="10">
        <v>0.97399999999999998</v>
      </c>
      <c r="D13" s="11">
        <f>$D$11*$D$12*B13</f>
        <v>2517.5155200000004</v>
      </c>
      <c r="E13" s="11"/>
      <c r="F13" s="11"/>
      <c r="G13" s="12"/>
      <c r="H13" s="11">
        <f>$H$11*$H$12*C13</f>
        <v>253.23999999999998</v>
      </c>
      <c r="I13" s="11"/>
      <c r="J13" s="13"/>
      <c r="K13" s="11">
        <f>$K$11*$K$12*C13</f>
        <v>272.71999999999997</v>
      </c>
      <c r="L13" s="11"/>
      <c r="M13" s="11">
        <f>$M$11*$M$12*C13</f>
        <v>608.04342143999997</v>
      </c>
      <c r="N13" s="12"/>
      <c r="O13" s="11"/>
      <c r="P13" s="11"/>
      <c r="Q13" s="12"/>
      <c r="R13" s="11"/>
      <c r="S13" s="11"/>
      <c r="T13" s="11"/>
      <c r="U13" s="11"/>
      <c r="V13" s="12"/>
      <c r="W13" s="11">
        <f>$W$11*$W$12*B13</f>
        <v>2524.5542400000004</v>
      </c>
      <c r="X13" s="11"/>
      <c r="Y13" s="11"/>
      <c r="Z13" s="12"/>
      <c r="AA13" s="11">
        <f>$AA$11*$AA$12*C13</f>
        <v>253.23999999999998</v>
      </c>
      <c r="AB13" s="11"/>
      <c r="AC13" s="13"/>
      <c r="AD13" s="11">
        <f>$AD$11*$AD$12*C13</f>
        <v>272.71999999999997</v>
      </c>
      <c r="AE13" s="11">
        <f>$AE$11*$AE$12*C13</f>
        <v>87.66</v>
      </c>
      <c r="AF13" s="12"/>
    </row>
    <row r="14" spans="1:35" x14ac:dyDescent="0.2">
      <c r="A14" s="23" t="s">
        <v>20</v>
      </c>
      <c r="B14" s="9">
        <v>1.04</v>
      </c>
      <c r="C14" s="10">
        <v>0.97399999999999998</v>
      </c>
      <c r="D14" s="11"/>
      <c r="E14" s="11"/>
      <c r="F14" s="11"/>
      <c r="G14" s="12"/>
      <c r="H14" s="11"/>
      <c r="I14" s="11"/>
      <c r="J14" s="13"/>
      <c r="K14" s="11"/>
      <c r="L14" s="11"/>
      <c r="M14" s="11"/>
      <c r="N14" s="12"/>
      <c r="O14" s="11"/>
      <c r="P14" s="11"/>
      <c r="Q14" s="12"/>
      <c r="R14" s="11"/>
      <c r="S14" s="11"/>
      <c r="T14" s="11"/>
      <c r="U14" s="11"/>
      <c r="V14" s="12"/>
      <c r="W14" s="11">
        <f>$W$11*$W$12*B14</f>
        <v>2524.5542400000004</v>
      </c>
      <c r="X14" s="11"/>
      <c r="Y14" s="11"/>
      <c r="Z14" s="12"/>
      <c r="AA14" s="11"/>
      <c r="AB14" s="11"/>
      <c r="AC14" s="13"/>
      <c r="AD14" s="11"/>
      <c r="AE14" s="11"/>
      <c r="AF14" s="12"/>
    </row>
    <row r="15" spans="1:35" x14ac:dyDescent="0.2">
      <c r="A15" s="23" t="s">
        <v>21</v>
      </c>
      <c r="B15" s="9">
        <v>1.04</v>
      </c>
      <c r="C15" s="10">
        <v>0.97399999999999998</v>
      </c>
      <c r="D15" s="11">
        <f>$D$11*$D$12*B15</f>
        <v>2517.5155200000004</v>
      </c>
      <c r="E15" s="11"/>
      <c r="F15" s="11"/>
      <c r="G15" s="12"/>
      <c r="H15" s="11">
        <f>$H$11*$H$12*C15</f>
        <v>253.23999999999998</v>
      </c>
      <c r="I15" s="11"/>
      <c r="J15" s="13"/>
      <c r="K15" s="11">
        <f>$K$11*$K$12*C15</f>
        <v>272.71999999999997</v>
      </c>
      <c r="L15" s="11"/>
      <c r="M15" s="12"/>
      <c r="N15" s="12"/>
      <c r="O15" s="11"/>
      <c r="P15" s="11"/>
      <c r="Q15" s="12"/>
      <c r="R15" s="11"/>
      <c r="S15" s="11"/>
      <c r="T15" s="12"/>
      <c r="U15" s="11"/>
      <c r="V15" s="12"/>
      <c r="W15" s="11"/>
      <c r="X15" s="11"/>
      <c r="Y15" s="11"/>
      <c r="Z15" s="12"/>
      <c r="AA15" s="11"/>
      <c r="AB15" s="11"/>
      <c r="AC15" s="13"/>
      <c r="AD15" s="12"/>
      <c r="AE15" s="11"/>
      <c r="AF15" s="12"/>
    </row>
    <row r="16" spans="1:35" x14ac:dyDescent="0.2">
      <c r="A16" s="23" t="s">
        <v>22</v>
      </c>
      <c r="B16" s="9">
        <v>1.25</v>
      </c>
      <c r="C16" s="10">
        <v>1.29</v>
      </c>
      <c r="D16" s="11">
        <f t="shared" ref="D16:D20" si="0">$D$11*$D$12*B16</f>
        <v>3025.86</v>
      </c>
      <c r="E16" s="11"/>
      <c r="F16" s="11"/>
      <c r="G16" s="11">
        <f>$G$11*$G$12*C16</f>
        <v>1352.3030784000002</v>
      </c>
      <c r="H16" s="11">
        <f t="shared" ref="H16:H18" si="1">$H$11*$H$12*C16</f>
        <v>335.40000000000003</v>
      </c>
      <c r="I16" s="11"/>
      <c r="J16" s="13"/>
      <c r="K16" s="11">
        <f t="shared" ref="K16:K18" si="2">$K$11*$K$12*C16</f>
        <v>361.2</v>
      </c>
      <c r="L16" s="11">
        <f>$L$11*$L$12*C16</f>
        <v>116.10000000000001</v>
      </c>
      <c r="M16" s="12"/>
      <c r="N16" s="11"/>
      <c r="O16" s="11">
        <f>$O$11*$O$12*B16</f>
        <v>3028.68</v>
      </c>
      <c r="P16" s="11"/>
      <c r="Q16" s="11">
        <f>$Q$11*$Q$12*C16</f>
        <v>1353.5885375999999</v>
      </c>
      <c r="R16" s="11">
        <f>$R$11*$R$12*C16</f>
        <v>335.40000000000003</v>
      </c>
      <c r="S16" s="11"/>
      <c r="T16" s="11">
        <f>$T$11*$T$12*C16</f>
        <v>361.2</v>
      </c>
      <c r="U16" s="11">
        <f>$U$11*$U$12*C16</f>
        <v>116.10000000000001</v>
      </c>
      <c r="V16" s="11"/>
      <c r="W16" s="11">
        <f>$W$11*$W$12*B16</f>
        <v>3034.32</v>
      </c>
      <c r="X16" s="11"/>
      <c r="Y16" s="11"/>
      <c r="Z16" s="11">
        <f>$Z$11*$Z$12*C16</f>
        <v>1356.1594560000001</v>
      </c>
      <c r="AA16" s="11">
        <f>$AA$11*$AA$12*C16</f>
        <v>335.40000000000003</v>
      </c>
      <c r="AB16" s="11"/>
      <c r="AC16" s="13"/>
      <c r="AD16" s="11">
        <f>$AD$11*$AD$12*C16</f>
        <v>361.2</v>
      </c>
      <c r="AE16" s="11">
        <f>$AE$11*$AE$12*C16</f>
        <v>116.10000000000001</v>
      </c>
      <c r="AF16" s="11"/>
    </row>
    <row r="17" spans="1:32" x14ac:dyDescent="0.2">
      <c r="A17" s="23" t="s">
        <v>23</v>
      </c>
      <c r="B17" s="9">
        <v>0.81</v>
      </c>
      <c r="C17" s="10">
        <v>0.85540000000000005</v>
      </c>
      <c r="D17" s="11">
        <f t="shared" si="0"/>
        <v>1960.7572800000003</v>
      </c>
      <c r="E17" s="11"/>
      <c r="F17" s="11"/>
      <c r="G17" s="11">
        <f>$G$11*$G$12*C17</f>
        <v>896.71321958400017</v>
      </c>
      <c r="H17" s="11">
        <f t="shared" si="1"/>
        <v>222.40400000000002</v>
      </c>
      <c r="I17" s="11"/>
      <c r="J17" s="13"/>
      <c r="K17" s="11">
        <f t="shared" si="2"/>
        <v>239.512</v>
      </c>
      <c r="L17" s="11">
        <f t="shared" ref="L17:L18" si="3">$L$11*$L$12*C17</f>
        <v>76.986000000000004</v>
      </c>
      <c r="M17" s="11">
        <f>$M$11*$M$12*C17</f>
        <v>534.00445862399999</v>
      </c>
      <c r="N17" s="11"/>
      <c r="O17" s="11">
        <f>$O$11*$O$12*B17</f>
        <v>1962.58464</v>
      </c>
      <c r="P17" s="11"/>
      <c r="Q17" s="11">
        <f>$Q$11*$Q$12*C17</f>
        <v>897.56560857599993</v>
      </c>
      <c r="R17" s="11">
        <f>$R$11*$R$12*C17</f>
        <v>222.40400000000002</v>
      </c>
      <c r="S17" s="11"/>
      <c r="T17" s="11">
        <f>$T$11*$T$12*C17</f>
        <v>239.512</v>
      </c>
      <c r="U17" s="11">
        <f>$U$11*$U$12*C17</f>
        <v>76.986000000000004</v>
      </c>
      <c r="V17" s="11"/>
      <c r="W17" s="11">
        <f>$W$11*$W$12*B17</f>
        <v>1966.2393600000003</v>
      </c>
      <c r="X17" s="11"/>
      <c r="Y17" s="11"/>
      <c r="Z17" s="11">
        <f>$Z$11*$Z$12*C17</f>
        <v>899.27038656000002</v>
      </c>
      <c r="AA17" s="11">
        <f t="shared" ref="AA17:AA18" si="4">$AA$11*$AA$12*C17</f>
        <v>222.40400000000002</v>
      </c>
      <c r="AB17" s="11"/>
      <c r="AC17" s="13"/>
      <c r="AD17" s="11">
        <f t="shared" ref="AD17:AD18" si="5">$AD$11*$AD$12*C17</f>
        <v>239.512</v>
      </c>
      <c r="AE17" s="11">
        <f t="shared" ref="AE17:AE18" si="6">$AE$11*$AE$12*C17</f>
        <v>76.986000000000004</v>
      </c>
      <c r="AF17" s="11"/>
    </row>
    <row r="18" spans="1:32" x14ac:dyDescent="0.2">
      <c r="A18" s="23" t="s">
        <v>24</v>
      </c>
      <c r="B18" s="9">
        <v>1.52</v>
      </c>
      <c r="C18" s="10">
        <v>1.7598</v>
      </c>
      <c r="D18" s="11">
        <f t="shared" si="0"/>
        <v>3679.4457600000001</v>
      </c>
      <c r="E18" s="11"/>
      <c r="F18" s="11"/>
      <c r="G18" s="11"/>
      <c r="H18" s="11">
        <f t="shared" si="1"/>
        <v>457.548</v>
      </c>
      <c r="I18" s="11"/>
      <c r="J18" s="13"/>
      <c r="K18" s="11">
        <f t="shared" si="2"/>
        <v>492.74400000000003</v>
      </c>
      <c r="L18" s="11">
        <f t="shared" si="3"/>
        <v>158.38200000000001</v>
      </c>
      <c r="M18" s="11">
        <f>$M$11*$M$12*C18</f>
        <v>1098.5983706879999</v>
      </c>
      <c r="N18" s="12"/>
      <c r="O18" s="11"/>
      <c r="P18" s="11"/>
      <c r="Q18" s="12"/>
      <c r="R18" s="11"/>
      <c r="S18" s="11"/>
      <c r="T18" s="11"/>
      <c r="U18" s="11"/>
      <c r="V18" s="12"/>
      <c r="W18" s="11">
        <f>$W$11*$W$12*B18</f>
        <v>3689.7331200000003</v>
      </c>
      <c r="X18" s="11"/>
      <c r="Y18" s="11"/>
      <c r="Z18" s="12"/>
      <c r="AA18" s="11">
        <f t="shared" si="4"/>
        <v>457.548</v>
      </c>
      <c r="AB18" s="11"/>
      <c r="AC18" s="13"/>
      <c r="AD18" s="11">
        <f t="shared" si="5"/>
        <v>492.74400000000003</v>
      </c>
      <c r="AE18" s="11">
        <f t="shared" si="6"/>
        <v>158.38200000000001</v>
      </c>
      <c r="AF18" s="12"/>
    </row>
    <row r="19" spans="1:32" x14ac:dyDescent="0.2">
      <c r="A19" s="23" t="s">
        <v>25</v>
      </c>
      <c r="B19" s="9">
        <v>1.52</v>
      </c>
      <c r="C19" s="10">
        <v>1.7598</v>
      </c>
      <c r="D19" s="11">
        <f t="shared" si="0"/>
        <v>3679.4457600000001</v>
      </c>
      <c r="E19" s="11"/>
      <c r="F19" s="11"/>
      <c r="G19" s="11"/>
      <c r="H19" s="11"/>
      <c r="I19" s="11"/>
      <c r="J19" s="13"/>
      <c r="K19" s="11"/>
      <c r="L19" s="11"/>
      <c r="M19" s="12"/>
      <c r="N19" s="12"/>
      <c r="O19" s="11"/>
      <c r="P19" s="11"/>
      <c r="Q19" s="12"/>
      <c r="R19" s="11"/>
      <c r="S19" s="11"/>
      <c r="T19" s="11"/>
      <c r="U19" s="11"/>
      <c r="V19" s="12"/>
      <c r="W19" s="11"/>
      <c r="X19" s="11"/>
      <c r="Y19" s="11"/>
      <c r="Z19" s="12"/>
      <c r="AA19" s="11"/>
      <c r="AB19" s="11"/>
      <c r="AC19" s="13"/>
      <c r="AD19" s="11"/>
      <c r="AE19" s="11"/>
      <c r="AF19" s="12"/>
    </row>
    <row r="20" spans="1:32" x14ac:dyDescent="0.2">
      <c r="A20" s="23" t="s">
        <v>26</v>
      </c>
      <c r="B20" s="9">
        <v>1.45</v>
      </c>
      <c r="C20" s="10">
        <v>1.6206</v>
      </c>
      <c r="D20" s="11">
        <f t="shared" si="0"/>
        <v>3509.9976000000001</v>
      </c>
      <c r="E20" s="11"/>
      <c r="F20" s="11"/>
      <c r="G20" s="11"/>
      <c r="H20" s="11"/>
      <c r="I20" s="11"/>
      <c r="J20" s="13"/>
      <c r="K20" s="11"/>
      <c r="L20" s="11"/>
      <c r="M20" s="11"/>
      <c r="N20" s="12"/>
      <c r="O20" s="11"/>
      <c r="P20" s="11"/>
      <c r="Q20" s="12"/>
      <c r="R20" s="11"/>
      <c r="S20" s="11"/>
      <c r="T20" s="11"/>
      <c r="U20" s="11"/>
      <c r="V20" s="12"/>
      <c r="W20" s="11"/>
      <c r="X20" s="11"/>
      <c r="Y20" s="11"/>
      <c r="Z20" s="12"/>
      <c r="AA20" s="11"/>
      <c r="AB20" s="11"/>
      <c r="AC20" s="13"/>
      <c r="AD20" s="11"/>
      <c r="AE20" s="11"/>
      <c r="AF20" s="12"/>
    </row>
    <row r="21" spans="1:32" x14ac:dyDescent="0.2">
      <c r="A21" s="23" t="s">
        <v>27</v>
      </c>
      <c r="B21" s="9">
        <v>1.02</v>
      </c>
      <c r="C21" s="10">
        <v>1.0147999999999999</v>
      </c>
      <c r="D21" s="11">
        <f t="shared" ref="D21:D43" si="7">$D$11*$D$12*B21</f>
        <v>2469.10176</v>
      </c>
      <c r="E21" s="11"/>
      <c r="F21" s="11"/>
      <c r="G21" s="11"/>
      <c r="H21" s="11">
        <f>$H$11*$H$12*C21</f>
        <v>263.84799999999996</v>
      </c>
      <c r="I21" s="11"/>
      <c r="J21" s="13"/>
      <c r="K21" s="11">
        <f t="shared" ref="K21:K34" si="8">$K$11*$K$12*C21</f>
        <v>284.14400000000001</v>
      </c>
      <c r="L21" s="11">
        <f t="shared" ref="L21:L29" si="9">$L$11*$L$12*C21</f>
        <v>91.331999999999994</v>
      </c>
      <c r="M21" s="11">
        <f>$M$11*$M$12*C21</f>
        <v>633.51382348799996</v>
      </c>
      <c r="N21" s="12"/>
      <c r="O21" s="11">
        <f>$O$11*$O$12*B21</f>
        <v>2471.4028800000001</v>
      </c>
      <c r="P21" s="11"/>
      <c r="Q21" s="12"/>
      <c r="R21" s="11"/>
      <c r="S21" s="11"/>
      <c r="T21" s="11"/>
      <c r="U21" s="11">
        <f>$U$11*$U$12*C21</f>
        <v>91.331999999999994</v>
      </c>
      <c r="V21" s="12"/>
      <c r="W21" s="11">
        <f>$W$11*$W$12*B21</f>
        <v>2476.0051200000003</v>
      </c>
      <c r="X21" s="11"/>
      <c r="Y21" s="11"/>
      <c r="Z21" s="12"/>
      <c r="AA21" s="11">
        <f>$AA$11*$AA$12*C21</f>
        <v>263.84799999999996</v>
      </c>
      <c r="AB21" s="11"/>
      <c r="AC21" s="13"/>
      <c r="AD21" s="11">
        <f>$AD$11*$AD$12*C21</f>
        <v>284.14400000000001</v>
      </c>
      <c r="AE21" s="11">
        <f>$AE$11*$AE$12*C21</f>
        <v>91.331999999999994</v>
      </c>
      <c r="AF21" s="12"/>
    </row>
    <row r="22" spans="1:32" x14ac:dyDescent="0.2">
      <c r="A22" s="23" t="s">
        <v>28</v>
      </c>
      <c r="B22" s="9">
        <v>1.05</v>
      </c>
      <c r="C22" s="10">
        <v>1.2842</v>
      </c>
      <c r="D22" s="11">
        <f t="shared" si="7"/>
        <v>2541.7224000000001</v>
      </c>
      <c r="E22" s="11"/>
      <c r="F22" s="11"/>
      <c r="G22" s="11"/>
      <c r="H22" s="11">
        <f t="shared" ref="H22:H24" si="10">$H$11*$H$12*C22</f>
        <v>333.892</v>
      </c>
      <c r="I22" s="11"/>
      <c r="J22" s="13"/>
      <c r="K22" s="11">
        <f t="shared" si="8"/>
        <v>359.57600000000002</v>
      </c>
      <c r="L22" s="11">
        <f t="shared" si="9"/>
        <v>115.578</v>
      </c>
      <c r="M22" s="12"/>
      <c r="N22" s="12"/>
      <c r="O22" s="11">
        <f>$O$11*$O$12*B22</f>
        <v>2544.0911999999998</v>
      </c>
      <c r="P22" s="11"/>
      <c r="Q22" s="12"/>
      <c r="R22" s="11"/>
      <c r="S22" s="11"/>
      <c r="T22" s="12"/>
      <c r="U22" s="11">
        <f>$U$11*$U$12*C22</f>
        <v>115.578</v>
      </c>
      <c r="V22" s="12"/>
      <c r="W22" s="11">
        <f>$W$11*$W$12*B22</f>
        <v>2548.8288000000002</v>
      </c>
      <c r="X22" s="11"/>
      <c r="Y22" s="11"/>
      <c r="Z22" s="12"/>
      <c r="AA22" s="11">
        <f t="shared" ref="AA22:AA23" si="11">$AA$11*$AA$12*C22</f>
        <v>333.892</v>
      </c>
      <c r="AB22" s="11"/>
      <c r="AC22" s="13"/>
      <c r="AD22" s="11">
        <f t="shared" ref="AD22:AD23" si="12">$AD$11*$AD$12*C22</f>
        <v>359.57600000000002</v>
      </c>
      <c r="AE22" s="11">
        <f t="shared" ref="AE22:AE23" si="13">$AE$11*$AE$12*C22</f>
        <v>115.578</v>
      </c>
      <c r="AF22" s="12"/>
    </row>
    <row r="23" spans="1:32" x14ac:dyDescent="0.2">
      <c r="A23" s="23" t="s">
        <v>29</v>
      </c>
      <c r="B23" s="9">
        <v>0.94</v>
      </c>
      <c r="C23" s="10">
        <v>0.9113</v>
      </c>
      <c r="D23" s="11">
        <f t="shared" si="7"/>
        <v>2275.4467199999999</v>
      </c>
      <c r="E23" s="11"/>
      <c r="F23" s="11"/>
      <c r="G23" s="11">
        <f>$G$11*$G$12*C23</f>
        <v>955.31301964800014</v>
      </c>
      <c r="H23" s="11">
        <f t="shared" si="10"/>
        <v>236.93799999999999</v>
      </c>
      <c r="I23" s="11"/>
      <c r="J23" s="13"/>
      <c r="K23" s="11">
        <f t="shared" si="8"/>
        <v>255.16399999999999</v>
      </c>
      <c r="L23" s="11">
        <f t="shared" si="9"/>
        <v>82.016999999999996</v>
      </c>
      <c r="M23" s="12"/>
      <c r="N23" s="12"/>
      <c r="O23" s="11">
        <f>$O$11*$O$12*B23</f>
        <v>2277.56736</v>
      </c>
      <c r="P23" s="11"/>
      <c r="Q23" s="11">
        <f>$Q$11*$Q$12*C23</f>
        <v>956.22111187199994</v>
      </c>
      <c r="R23" s="11">
        <f>$R$11*$R$12*C23</f>
        <v>236.93799999999999</v>
      </c>
      <c r="S23" s="11"/>
      <c r="T23" s="11">
        <f>$T$11*$T$12*C23</f>
        <v>255.16399999999999</v>
      </c>
      <c r="U23" s="11">
        <f>$U$11*$U$12*C23</f>
        <v>82.016999999999996</v>
      </c>
      <c r="V23" s="12"/>
      <c r="W23" s="11">
        <f>$W$11*$W$12*B23</f>
        <v>2281.8086400000002</v>
      </c>
      <c r="X23" s="11"/>
      <c r="Y23" s="11"/>
      <c r="Z23" s="11"/>
      <c r="AA23" s="11">
        <f t="shared" si="11"/>
        <v>236.93799999999999</v>
      </c>
      <c r="AB23" s="11"/>
      <c r="AC23" s="13"/>
      <c r="AD23" s="11">
        <f t="shared" si="12"/>
        <v>255.16399999999999</v>
      </c>
      <c r="AE23" s="11">
        <f t="shared" si="13"/>
        <v>82.016999999999996</v>
      </c>
      <c r="AF23" s="12"/>
    </row>
    <row r="24" spans="1:32" x14ac:dyDescent="0.2">
      <c r="A24" s="23" t="s">
        <v>30</v>
      </c>
      <c r="B24" s="9">
        <v>0.94</v>
      </c>
      <c r="C24" s="10">
        <v>0.9113</v>
      </c>
      <c r="D24" s="11">
        <f t="shared" si="7"/>
        <v>2275.4467199999999</v>
      </c>
      <c r="E24" s="11"/>
      <c r="F24" s="11"/>
      <c r="G24" s="11">
        <f>$G$11*$G$12*C24</f>
        <v>955.31301964800014</v>
      </c>
      <c r="H24" s="11">
        <f t="shared" si="10"/>
        <v>236.93799999999999</v>
      </c>
      <c r="I24" s="11"/>
      <c r="J24" s="13"/>
      <c r="K24" s="11">
        <f t="shared" si="8"/>
        <v>255.16399999999999</v>
      </c>
      <c r="L24" s="11">
        <f t="shared" si="9"/>
        <v>82.016999999999996</v>
      </c>
      <c r="M24" s="12"/>
      <c r="N24" s="12"/>
      <c r="O24" s="11"/>
      <c r="P24" s="11"/>
      <c r="Q24" s="11"/>
      <c r="R24" s="11"/>
      <c r="S24" s="11"/>
      <c r="T24" s="11"/>
      <c r="U24" s="11"/>
      <c r="V24" s="12"/>
      <c r="W24" s="11"/>
      <c r="X24" s="11"/>
      <c r="Y24" s="11"/>
      <c r="Z24" s="11"/>
      <c r="AA24" s="11"/>
      <c r="AB24" s="11"/>
      <c r="AC24" s="13"/>
      <c r="AD24" s="11"/>
      <c r="AE24" s="11"/>
      <c r="AF24" s="12"/>
    </row>
    <row r="25" spans="1:32" x14ac:dyDescent="0.2">
      <c r="A25" s="23" t="s">
        <v>31</v>
      </c>
      <c r="B25" s="9">
        <v>0.66</v>
      </c>
      <c r="C25" s="10">
        <v>0.73740000000000006</v>
      </c>
      <c r="D25" s="11">
        <f t="shared" si="7"/>
        <v>1597.6540800000002</v>
      </c>
      <c r="E25" s="11"/>
      <c r="F25" s="11"/>
      <c r="G25" s="11">
        <f t="shared" ref="G25:G26" si="14">$G$11*$G$12*C25</f>
        <v>773.0141783040001</v>
      </c>
      <c r="H25" s="11">
        <f>$H$11*$H$12*C25</f>
        <v>191.72400000000002</v>
      </c>
      <c r="I25" s="11"/>
      <c r="J25" s="13"/>
      <c r="K25" s="11">
        <f t="shared" si="8"/>
        <v>206.47200000000001</v>
      </c>
      <c r="L25" s="11">
        <f t="shared" si="9"/>
        <v>66.366</v>
      </c>
      <c r="M25" s="11">
        <f>$M$11*$M$12*C25</f>
        <v>460.34006054399998</v>
      </c>
      <c r="N25" s="12"/>
      <c r="O25" s="11"/>
      <c r="P25" s="11"/>
      <c r="Q25" s="12"/>
      <c r="R25" s="11"/>
      <c r="S25" s="11"/>
      <c r="T25" s="11"/>
      <c r="U25" s="11"/>
      <c r="V25" s="12"/>
      <c r="W25" s="11"/>
      <c r="X25" s="11"/>
      <c r="Y25" s="11"/>
      <c r="Z25" s="12"/>
      <c r="AA25" s="11"/>
      <c r="AB25" s="11"/>
      <c r="AC25" s="13"/>
      <c r="AD25" s="11"/>
      <c r="AE25" s="11"/>
      <c r="AF25" s="12"/>
    </row>
    <row r="26" spans="1:32" ht="51" x14ac:dyDescent="0.2">
      <c r="A26" s="23" t="s">
        <v>32</v>
      </c>
      <c r="B26" s="9">
        <v>1.55</v>
      </c>
      <c r="C26" s="10">
        <v>1.1940999999999999</v>
      </c>
      <c r="D26" s="11">
        <f t="shared" si="7"/>
        <v>3752.0664000000002</v>
      </c>
      <c r="E26" s="11"/>
      <c r="F26" s="11"/>
      <c r="G26" s="11">
        <f t="shared" si="14"/>
        <v>1251.7713999360001</v>
      </c>
      <c r="H26" s="11">
        <f>$H$11*$H$12*C26</f>
        <v>310.46600000000001</v>
      </c>
      <c r="I26" s="11"/>
      <c r="J26" s="13"/>
      <c r="K26" s="11">
        <f t="shared" si="8"/>
        <v>334.34799999999996</v>
      </c>
      <c r="L26" s="11">
        <f t="shared" si="9"/>
        <v>107.46899999999999</v>
      </c>
      <c r="M26" s="11">
        <f t="shared" ref="M26:M27" si="15">$M$11*$M$12*C26</f>
        <v>745.44625209599985</v>
      </c>
      <c r="N26" s="11"/>
      <c r="O26" s="11">
        <f>$O$11*$O$12*B26</f>
        <v>3755.5632000000001</v>
      </c>
      <c r="P26" s="11"/>
      <c r="Q26" s="12"/>
      <c r="R26" s="11">
        <f>$R$11*$R$12*C26</f>
        <v>310.46600000000001</v>
      </c>
      <c r="S26" s="11"/>
      <c r="T26" s="11">
        <f>$T$11*$T$12*C26</f>
        <v>334.34799999999996</v>
      </c>
      <c r="U26" s="11">
        <f>$U$11*$U$12*C26</f>
        <v>107.46899999999999</v>
      </c>
      <c r="V26" s="11"/>
      <c r="W26" s="11">
        <f>$W$11*$W$12*B26</f>
        <v>3762.5568000000003</v>
      </c>
      <c r="X26" s="11"/>
      <c r="Y26" s="11"/>
      <c r="Z26" s="12"/>
      <c r="AA26" s="11">
        <f>$AA$11*$AA$12*C26</f>
        <v>310.46600000000001</v>
      </c>
      <c r="AB26" s="11"/>
      <c r="AC26" s="13"/>
      <c r="AD26" s="11">
        <f>$AD$11*$AD$12*C26</f>
        <v>334.34799999999996</v>
      </c>
      <c r="AE26" s="11">
        <f>$AE$11*$AE$12*C26</f>
        <v>107.46899999999999</v>
      </c>
      <c r="AF26" s="11"/>
    </row>
    <row r="27" spans="1:32" ht="24" customHeight="1" x14ac:dyDescent="0.2">
      <c r="A27" s="23" t="s">
        <v>33</v>
      </c>
      <c r="B27" s="9">
        <v>1</v>
      </c>
      <c r="C27" s="10">
        <v>0.71020000000000005</v>
      </c>
      <c r="D27" s="11">
        <f t="shared" si="7"/>
        <v>2420.6880000000001</v>
      </c>
      <c r="E27" s="11"/>
      <c r="F27" s="11"/>
      <c r="G27" s="11"/>
      <c r="H27" s="11">
        <f t="shared" ref="H27:H29" si="16">$H$11*$H$12*C27</f>
        <v>184.65200000000002</v>
      </c>
      <c r="I27" s="11"/>
      <c r="J27" s="13"/>
      <c r="K27" s="11">
        <f t="shared" si="8"/>
        <v>198.85600000000002</v>
      </c>
      <c r="L27" s="11">
        <f t="shared" si="9"/>
        <v>63.918000000000006</v>
      </c>
      <c r="M27" s="11">
        <f t="shared" si="15"/>
        <v>443.35979251200001</v>
      </c>
      <c r="N27" s="12"/>
      <c r="O27" s="11"/>
      <c r="P27" s="11"/>
      <c r="Q27" s="12"/>
      <c r="R27" s="11"/>
      <c r="S27" s="11"/>
      <c r="T27" s="11"/>
      <c r="U27" s="11"/>
      <c r="V27" s="12"/>
      <c r="W27" s="11">
        <f>$W$11*$W$12*B27</f>
        <v>2427.4560000000001</v>
      </c>
      <c r="X27" s="11"/>
      <c r="Y27" s="11"/>
      <c r="Z27" s="12"/>
      <c r="AA27" s="11">
        <f t="shared" ref="AA27:AA28" si="17">$AA$11*$AA$12*C27</f>
        <v>184.65200000000002</v>
      </c>
      <c r="AB27" s="11"/>
      <c r="AC27" s="13"/>
      <c r="AD27" s="11">
        <f t="shared" ref="AD27:AD28" si="18">$AD$11*$AD$12*C27</f>
        <v>198.85600000000002</v>
      </c>
      <c r="AE27" s="11">
        <f t="shared" ref="AE27:AE28" si="19">$AE$11*$AE$12*C27</f>
        <v>63.918000000000006</v>
      </c>
      <c r="AF27" s="12"/>
    </row>
    <row r="28" spans="1:32" x14ac:dyDescent="0.2">
      <c r="A28" s="23" t="s">
        <v>34</v>
      </c>
      <c r="B28" s="9">
        <v>0.79</v>
      </c>
      <c r="C28" s="10">
        <v>0.60880000000000001</v>
      </c>
      <c r="D28" s="11">
        <f t="shared" si="7"/>
        <v>1912.3435200000001</v>
      </c>
      <c r="E28" s="11"/>
      <c r="F28" s="11"/>
      <c r="G28" s="11"/>
      <c r="H28" s="11">
        <f t="shared" si="16"/>
        <v>158.28800000000001</v>
      </c>
      <c r="I28" s="11"/>
      <c r="J28" s="13"/>
      <c r="K28" s="11">
        <f t="shared" si="8"/>
        <v>170.464</v>
      </c>
      <c r="L28" s="11">
        <f t="shared" si="9"/>
        <v>54.792000000000002</v>
      </c>
      <c r="M28" s="11">
        <f>$M$11*$M$12*C28</f>
        <v>380.05835212799997</v>
      </c>
      <c r="N28" s="12"/>
      <c r="O28" s="11"/>
      <c r="P28" s="11"/>
      <c r="Q28" s="12"/>
      <c r="R28" s="11"/>
      <c r="S28" s="11"/>
      <c r="T28" s="11"/>
      <c r="U28" s="11"/>
      <c r="V28" s="12"/>
      <c r="W28" s="11">
        <f>$W$11*$W$12*B28</f>
        <v>1917.6902400000001</v>
      </c>
      <c r="X28" s="11"/>
      <c r="Y28" s="11"/>
      <c r="Z28" s="12"/>
      <c r="AA28" s="11">
        <f t="shared" si="17"/>
        <v>158.28800000000001</v>
      </c>
      <c r="AB28" s="11"/>
      <c r="AC28" s="13"/>
      <c r="AD28" s="11">
        <f t="shared" si="18"/>
        <v>170.464</v>
      </c>
      <c r="AE28" s="11">
        <f t="shared" si="19"/>
        <v>54.792000000000002</v>
      </c>
      <c r="AF28" s="12"/>
    </row>
    <row r="29" spans="1:32" x14ac:dyDescent="0.2">
      <c r="A29" s="23" t="s">
        <v>35</v>
      </c>
      <c r="B29" s="9">
        <v>1.06</v>
      </c>
      <c r="C29" s="10">
        <v>0.73480000000000001</v>
      </c>
      <c r="D29" s="11">
        <f t="shared" si="7"/>
        <v>2565.9292800000003</v>
      </c>
      <c r="E29" s="11"/>
      <c r="F29" s="11"/>
      <c r="G29" s="11"/>
      <c r="H29" s="11">
        <f t="shared" si="16"/>
        <v>191.048</v>
      </c>
      <c r="I29" s="11"/>
      <c r="J29" s="13"/>
      <c r="K29" s="11">
        <f t="shared" si="8"/>
        <v>205.744</v>
      </c>
      <c r="L29" s="11">
        <f t="shared" si="9"/>
        <v>66.132000000000005</v>
      </c>
      <c r="M29" s="12"/>
      <c r="N29" s="12"/>
      <c r="O29" s="11"/>
      <c r="P29" s="11"/>
      <c r="Q29" s="12"/>
      <c r="R29" s="11"/>
      <c r="S29" s="11"/>
      <c r="T29" s="12"/>
      <c r="U29" s="11"/>
      <c r="V29" s="12"/>
      <c r="W29" s="11">
        <f>$W$11*$W$12*B29</f>
        <v>2573.1033600000001</v>
      </c>
      <c r="X29" s="11"/>
      <c r="Y29" s="11"/>
      <c r="Z29" s="12"/>
      <c r="AA29" s="11">
        <f>$AA$11*$AA$12*C29</f>
        <v>191.048</v>
      </c>
      <c r="AB29" s="11"/>
      <c r="AC29" s="13"/>
      <c r="AD29" s="11">
        <f>$AD$11*$AD$12*C29</f>
        <v>205.744</v>
      </c>
      <c r="AE29" s="11">
        <f>$AE$11*$AE$12*C29</f>
        <v>66.132000000000005</v>
      </c>
      <c r="AF29" s="12"/>
    </row>
    <row r="30" spans="1:32" x14ac:dyDescent="0.2">
      <c r="A30" s="23" t="s">
        <v>36</v>
      </c>
      <c r="B30" s="9">
        <v>1</v>
      </c>
      <c r="C30" s="10">
        <v>0.71020000000000005</v>
      </c>
      <c r="D30" s="11">
        <f t="shared" si="7"/>
        <v>2420.6880000000001</v>
      </c>
      <c r="E30" s="11"/>
      <c r="F30" s="11"/>
      <c r="G30" s="11"/>
      <c r="H30" s="11">
        <f>$H$11*$H$12*C30</f>
        <v>184.65200000000002</v>
      </c>
      <c r="I30" s="11"/>
      <c r="J30" s="13"/>
      <c r="K30" s="11">
        <f t="shared" si="8"/>
        <v>198.85600000000002</v>
      </c>
      <c r="L30" s="11"/>
      <c r="M30" s="12"/>
      <c r="N30" s="12"/>
      <c r="O30" s="11"/>
      <c r="P30" s="11"/>
      <c r="Q30" s="12"/>
      <c r="R30" s="11"/>
      <c r="S30" s="11"/>
      <c r="T30" s="11"/>
      <c r="U30" s="11"/>
      <c r="V30" s="12"/>
      <c r="W30" s="11"/>
      <c r="X30" s="11"/>
      <c r="Y30" s="11"/>
      <c r="Z30" s="12"/>
      <c r="AA30" s="11"/>
      <c r="AB30" s="11"/>
      <c r="AC30" s="13"/>
      <c r="AD30" s="11"/>
      <c r="AE30" s="11"/>
      <c r="AF30" s="12"/>
    </row>
    <row r="31" spans="1:32" x14ac:dyDescent="0.2">
      <c r="A31" s="23" t="s">
        <v>37</v>
      </c>
      <c r="B31" s="33">
        <v>0.81</v>
      </c>
      <c r="C31" s="34">
        <v>0.85540000000000005</v>
      </c>
      <c r="D31" s="11">
        <f t="shared" si="7"/>
        <v>1960.7572800000003</v>
      </c>
      <c r="E31" s="11"/>
      <c r="F31" s="11"/>
      <c r="G31" s="11"/>
      <c r="H31" s="11">
        <f>$H$11*$H$12*C31</f>
        <v>222.40400000000002</v>
      </c>
      <c r="I31" s="11"/>
      <c r="J31" s="13"/>
      <c r="K31" s="11">
        <f t="shared" si="8"/>
        <v>239.512</v>
      </c>
      <c r="L31" s="11"/>
      <c r="M31" s="12"/>
      <c r="N31" s="12"/>
      <c r="O31" s="11"/>
      <c r="P31" s="11"/>
      <c r="Q31" s="12"/>
      <c r="R31" s="11"/>
      <c r="S31" s="11"/>
      <c r="T31" s="11"/>
      <c r="U31" s="11"/>
      <c r="V31" s="12"/>
      <c r="W31" s="11"/>
      <c r="X31" s="11"/>
      <c r="Y31" s="11"/>
      <c r="Z31" s="12"/>
      <c r="AA31" s="11"/>
      <c r="AB31" s="11"/>
      <c r="AC31" s="13"/>
      <c r="AD31" s="11"/>
      <c r="AE31" s="11"/>
      <c r="AF31" s="12"/>
    </row>
    <row r="32" spans="1:32" x14ac:dyDescent="0.2">
      <c r="A32" s="23" t="s">
        <v>38</v>
      </c>
      <c r="B32" s="33">
        <v>0.94</v>
      </c>
      <c r="C32" s="34">
        <v>0.9113</v>
      </c>
      <c r="D32" s="11">
        <f t="shared" si="7"/>
        <v>2275.4467199999999</v>
      </c>
      <c r="E32" s="11"/>
      <c r="F32" s="11"/>
      <c r="G32" s="11">
        <f>$G$11*$G$12*C32</f>
        <v>955.31301964800014</v>
      </c>
      <c r="H32" s="11">
        <f t="shared" ref="H32:H34" si="20">$H$11*$H$12*C32</f>
        <v>236.93799999999999</v>
      </c>
      <c r="I32" s="11"/>
      <c r="J32" s="13"/>
      <c r="K32" s="11">
        <f t="shared" si="8"/>
        <v>255.16399999999999</v>
      </c>
      <c r="L32" s="11"/>
      <c r="M32" s="12"/>
      <c r="N32" s="12"/>
      <c r="O32" s="11"/>
      <c r="P32" s="11"/>
      <c r="Q32" s="11"/>
      <c r="R32" s="11"/>
      <c r="S32" s="11"/>
      <c r="T32" s="11"/>
      <c r="U32" s="11"/>
      <c r="V32" s="12"/>
      <c r="W32" s="11">
        <f>$W$11*$W$12*B32</f>
        <v>2281.8086400000002</v>
      </c>
      <c r="X32" s="11"/>
      <c r="Y32" s="11"/>
      <c r="Z32" s="11"/>
      <c r="AA32" s="11"/>
      <c r="AB32" s="11"/>
      <c r="AC32" s="13"/>
      <c r="AD32" s="11"/>
      <c r="AE32" s="11">
        <f>$AE$11*$AE$12*C32</f>
        <v>82.016999999999996</v>
      </c>
      <c r="AF32" s="12"/>
    </row>
    <row r="33" spans="1:32" x14ac:dyDescent="0.2">
      <c r="A33" s="23" t="s">
        <v>39</v>
      </c>
      <c r="B33" s="33">
        <v>0.81</v>
      </c>
      <c r="C33" s="34">
        <v>0.85540000000000005</v>
      </c>
      <c r="D33" s="11">
        <f t="shared" si="7"/>
        <v>1960.7572800000003</v>
      </c>
      <c r="E33" s="11"/>
      <c r="F33" s="11"/>
      <c r="G33" s="12"/>
      <c r="H33" s="11">
        <f t="shared" si="20"/>
        <v>222.40400000000002</v>
      </c>
      <c r="I33" s="11"/>
      <c r="J33" s="13"/>
      <c r="K33" s="11">
        <f t="shared" si="8"/>
        <v>239.512</v>
      </c>
      <c r="L33" s="11"/>
      <c r="M33" s="11"/>
      <c r="N33" s="12"/>
      <c r="O33" s="11"/>
      <c r="P33" s="11"/>
      <c r="Q33" s="12"/>
      <c r="R33" s="11"/>
      <c r="S33" s="11"/>
      <c r="T33" s="11"/>
      <c r="U33" s="11"/>
      <c r="V33" s="12"/>
      <c r="W33" s="11"/>
      <c r="X33" s="11"/>
      <c r="Y33" s="11"/>
      <c r="Z33" s="12"/>
      <c r="AA33" s="11"/>
      <c r="AB33" s="11"/>
      <c r="AC33" s="13"/>
      <c r="AD33" s="11"/>
      <c r="AE33" s="11"/>
      <c r="AF33" s="12"/>
    </row>
    <row r="34" spans="1:32" x14ac:dyDescent="0.2">
      <c r="A34" s="23" t="s">
        <v>40</v>
      </c>
      <c r="B34" s="33">
        <v>0.81</v>
      </c>
      <c r="C34" s="34">
        <v>0.85540000000000005</v>
      </c>
      <c r="D34" s="11">
        <f t="shared" si="7"/>
        <v>1960.7572800000003</v>
      </c>
      <c r="E34" s="11"/>
      <c r="F34" s="11"/>
      <c r="G34" s="12"/>
      <c r="H34" s="11">
        <f t="shared" si="20"/>
        <v>222.40400000000002</v>
      </c>
      <c r="I34" s="11"/>
      <c r="J34" s="13"/>
      <c r="K34" s="11">
        <f t="shared" si="8"/>
        <v>239.512</v>
      </c>
      <c r="L34" s="11"/>
      <c r="M34" s="11"/>
      <c r="N34" s="12"/>
      <c r="O34" s="11"/>
      <c r="P34" s="11"/>
      <c r="Q34" s="12"/>
      <c r="R34" s="11"/>
      <c r="S34" s="11"/>
      <c r="T34" s="11"/>
      <c r="U34" s="11"/>
      <c r="V34" s="12"/>
      <c r="W34" s="11"/>
      <c r="X34" s="11"/>
      <c r="Y34" s="11"/>
      <c r="Z34" s="12"/>
      <c r="AA34" s="11"/>
      <c r="AB34" s="11"/>
      <c r="AC34" s="13"/>
      <c r="AD34" s="11"/>
      <c r="AE34" s="11"/>
      <c r="AF34" s="12"/>
    </row>
    <row r="35" spans="1:32" x14ac:dyDescent="0.2">
      <c r="A35" s="23" t="s">
        <v>41</v>
      </c>
      <c r="B35" s="33">
        <v>0.81</v>
      </c>
      <c r="C35" s="34">
        <v>0.85540000000000005</v>
      </c>
      <c r="D35" s="11"/>
      <c r="E35" s="11"/>
      <c r="F35" s="11"/>
      <c r="G35" s="12"/>
      <c r="H35" s="11">
        <f>$H$11*$H$12*C35</f>
        <v>222.40400000000002</v>
      </c>
      <c r="I35" s="11"/>
      <c r="J35" s="13"/>
      <c r="K35" s="12"/>
      <c r="L35" s="11">
        <f t="shared" ref="L35" si="21">$L$11*$L$12*C35</f>
        <v>76.986000000000004</v>
      </c>
      <c r="M35" s="12"/>
      <c r="N35" s="12"/>
      <c r="O35" s="11"/>
      <c r="P35" s="11"/>
      <c r="Q35" s="12"/>
      <c r="R35" s="11"/>
      <c r="S35" s="11"/>
      <c r="T35" s="12"/>
      <c r="U35" s="12"/>
      <c r="V35" s="12"/>
      <c r="W35" s="11"/>
      <c r="X35" s="11"/>
      <c r="Y35" s="11"/>
      <c r="Z35" s="12"/>
      <c r="AA35" s="11"/>
      <c r="AB35" s="11"/>
      <c r="AC35" s="13"/>
      <c r="AD35" s="11"/>
      <c r="AE35" s="12"/>
      <c r="AF35" s="12"/>
    </row>
    <row r="36" spans="1:32" x14ac:dyDescent="0.2">
      <c r="A36" s="23" t="s">
        <v>42</v>
      </c>
      <c r="B36" s="33">
        <v>0.94</v>
      </c>
      <c r="C36" s="34">
        <v>0.9113</v>
      </c>
      <c r="D36" s="11">
        <f t="shared" si="7"/>
        <v>2275.4467199999999</v>
      </c>
      <c r="E36" s="11"/>
      <c r="F36" s="11"/>
      <c r="G36" s="12"/>
      <c r="H36" s="11">
        <f>$H$11*$H$12*C36</f>
        <v>236.93799999999999</v>
      </c>
      <c r="I36" s="11"/>
      <c r="J36" s="13"/>
      <c r="K36" s="11"/>
      <c r="L36" s="11"/>
      <c r="M36" s="12"/>
      <c r="N36" s="12"/>
      <c r="O36" s="11"/>
      <c r="P36" s="11"/>
      <c r="Q36" s="12"/>
      <c r="R36" s="11"/>
      <c r="S36" s="11"/>
      <c r="T36" s="11"/>
      <c r="U36" s="11"/>
      <c r="V36" s="12"/>
      <c r="W36" s="11"/>
      <c r="X36" s="11"/>
      <c r="Y36" s="11"/>
      <c r="Z36" s="12"/>
      <c r="AA36" s="11"/>
      <c r="AB36" s="11"/>
      <c r="AC36" s="13"/>
      <c r="AD36" s="11"/>
      <c r="AE36" s="11"/>
      <c r="AF36" s="12"/>
    </row>
    <row r="37" spans="1:32" x14ac:dyDescent="0.2">
      <c r="A37" s="23" t="s">
        <v>43</v>
      </c>
      <c r="B37" s="33">
        <v>0.81</v>
      </c>
      <c r="C37" s="34">
        <v>0.85540000000000005</v>
      </c>
      <c r="D37" s="11"/>
      <c r="E37" s="11"/>
      <c r="F37" s="11"/>
      <c r="G37" s="12"/>
      <c r="H37" s="11"/>
      <c r="I37" s="11"/>
      <c r="J37" s="13"/>
      <c r="K37" s="12"/>
      <c r="L37" s="12"/>
      <c r="M37" s="12"/>
      <c r="N37" s="12"/>
      <c r="O37" s="11"/>
      <c r="P37" s="11"/>
      <c r="Q37" s="12"/>
      <c r="R37" s="12"/>
      <c r="S37" s="11"/>
      <c r="T37" s="12"/>
      <c r="U37" s="12"/>
      <c r="V37" s="12"/>
      <c r="W37" s="11"/>
      <c r="X37" s="11"/>
      <c r="Y37" s="11"/>
      <c r="Z37" s="12"/>
      <c r="AA37" s="12"/>
      <c r="AB37" s="11"/>
      <c r="AC37" s="13"/>
      <c r="AD37" s="11"/>
      <c r="AE37" s="12"/>
      <c r="AF37" s="12"/>
    </row>
    <row r="38" spans="1:32" x14ac:dyDescent="0.2">
      <c r="A38" s="23" t="s">
        <v>44</v>
      </c>
      <c r="B38" s="33">
        <v>0.94</v>
      </c>
      <c r="C38" s="34">
        <v>0.9113</v>
      </c>
      <c r="D38" s="11">
        <f t="shared" si="7"/>
        <v>2275.4467199999999</v>
      </c>
      <c r="E38" s="11"/>
      <c r="F38" s="11"/>
      <c r="G38" s="12"/>
      <c r="H38" s="11">
        <f>$H$11*$H$12*C38</f>
        <v>236.93799999999999</v>
      </c>
      <c r="I38" s="11"/>
      <c r="J38" s="13"/>
      <c r="K38" s="11">
        <f t="shared" ref="K38:K40" si="22">$K$11*$K$12*C38</f>
        <v>255.16399999999999</v>
      </c>
      <c r="L38" s="11">
        <f t="shared" ref="L38" si="23">$L$11*$L$12*C38</f>
        <v>82.016999999999996</v>
      </c>
      <c r="M38" s="11">
        <f>$M$11*$M$12*C38</f>
        <v>568.90140652799994</v>
      </c>
      <c r="N38" s="12"/>
      <c r="O38" s="11"/>
      <c r="P38" s="11"/>
      <c r="Q38" s="12"/>
      <c r="R38" s="11"/>
      <c r="S38" s="11"/>
      <c r="T38" s="11"/>
      <c r="U38" s="11"/>
      <c r="V38" s="12"/>
      <c r="W38" s="11">
        <f>$W$11*$W$12*B38</f>
        <v>2281.8086400000002</v>
      </c>
      <c r="X38" s="11"/>
      <c r="Y38" s="11"/>
      <c r="Z38" s="12"/>
      <c r="AA38" s="11">
        <f>$AA$11*$AA$12*C38</f>
        <v>236.93799999999999</v>
      </c>
      <c r="AB38" s="11"/>
      <c r="AC38" s="13"/>
      <c r="AD38" s="11">
        <f>$AD$11*$AD$12*C38</f>
        <v>255.16399999999999</v>
      </c>
      <c r="AE38" s="11">
        <f>$AE$11*$AE$12*C38</f>
        <v>82.016999999999996</v>
      </c>
      <c r="AF38" s="12"/>
    </row>
    <row r="39" spans="1:32" x14ac:dyDescent="0.2">
      <c r="A39" s="23" t="s">
        <v>45</v>
      </c>
      <c r="B39" s="33">
        <v>0.94</v>
      </c>
      <c r="C39" s="34">
        <v>0.9113</v>
      </c>
      <c r="D39" s="11"/>
      <c r="E39" s="11"/>
      <c r="F39" s="11"/>
      <c r="G39" s="12"/>
      <c r="H39" s="11"/>
      <c r="I39" s="11"/>
      <c r="J39" s="13"/>
      <c r="K39" s="12"/>
      <c r="L39" s="12"/>
      <c r="M39" s="12"/>
      <c r="N39" s="12"/>
      <c r="O39" s="11"/>
      <c r="P39" s="11"/>
      <c r="Q39" s="12"/>
      <c r="R39" s="12"/>
      <c r="S39" s="11"/>
      <c r="T39" s="12"/>
      <c r="U39" s="12"/>
      <c r="V39" s="12"/>
      <c r="W39" s="11"/>
      <c r="X39" s="11"/>
      <c r="Y39" s="11"/>
      <c r="Z39" s="12"/>
      <c r="AA39" s="12"/>
      <c r="AB39" s="11"/>
      <c r="AC39" s="13"/>
      <c r="AD39" s="12"/>
      <c r="AE39" s="12"/>
      <c r="AF39" s="12"/>
    </row>
    <row r="40" spans="1:32" x14ac:dyDescent="0.2">
      <c r="A40" s="23" t="s">
        <v>46</v>
      </c>
      <c r="B40" s="33">
        <v>1.52</v>
      </c>
      <c r="C40" s="34">
        <v>1.7598</v>
      </c>
      <c r="D40" s="11">
        <f t="shared" si="7"/>
        <v>3679.4457600000001</v>
      </c>
      <c r="E40" s="11"/>
      <c r="F40" s="11"/>
      <c r="G40" s="12"/>
      <c r="H40" s="11">
        <f>$H$11*$H$12*C40</f>
        <v>457.548</v>
      </c>
      <c r="I40" s="11"/>
      <c r="J40" s="13"/>
      <c r="K40" s="11">
        <f t="shared" si="22"/>
        <v>492.74400000000003</v>
      </c>
      <c r="L40" s="11"/>
      <c r="M40" s="12"/>
      <c r="N40" s="12"/>
      <c r="O40" s="11"/>
      <c r="P40" s="11"/>
      <c r="Q40" s="12"/>
      <c r="R40" s="11"/>
      <c r="S40" s="11"/>
      <c r="T40" s="11"/>
      <c r="U40" s="11"/>
      <c r="V40" s="12"/>
      <c r="W40" s="11"/>
      <c r="X40" s="11"/>
      <c r="Y40" s="11"/>
      <c r="Z40" s="12"/>
      <c r="AA40" s="11"/>
      <c r="AB40" s="11"/>
      <c r="AC40" s="13"/>
      <c r="AD40" s="11"/>
      <c r="AE40" s="11"/>
      <c r="AF40" s="12"/>
    </row>
    <row r="41" spans="1:32" x14ac:dyDescent="0.2">
      <c r="A41" s="23" t="s">
        <v>47</v>
      </c>
      <c r="B41" s="33">
        <v>0.94</v>
      </c>
      <c r="C41" s="34">
        <v>0.9113</v>
      </c>
      <c r="D41" s="11">
        <f t="shared" si="7"/>
        <v>2275.4467199999999</v>
      </c>
      <c r="E41" s="11"/>
      <c r="F41" s="11"/>
      <c r="G41" s="12"/>
      <c r="H41" s="11">
        <f>$H$11*$H$12*C41</f>
        <v>236.93799999999999</v>
      </c>
      <c r="I41" s="11"/>
      <c r="J41" s="13"/>
      <c r="K41" s="11"/>
      <c r="L41" s="11"/>
      <c r="M41" s="12"/>
      <c r="N41" s="12"/>
      <c r="O41" s="11"/>
      <c r="P41" s="11"/>
      <c r="Q41" s="12"/>
      <c r="R41" s="11"/>
      <c r="S41" s="11"/>
      <c r="T41" s="11"/>
      <c r="U41" s="11"/>
      <c r="V41" s="12"/>
      <c r="W41" s="11"/>
      <c r="X41" s="11"/>
      <c r="Y41" s="11"/>
      <c r="Z41" s="12"/>
      <c r="AA41" s="11"/>
      <c r="AB41" s="11"/>
      <c r="AC41" s="13"/>
      <c r="AD41" s="11"/>
      <c r="AE41" s="11"/>
      <c r="AF41" s="12"/>
    </row>
    <row r="42" spans="1:32" x14ac:dyDescent="0.2">
      <c r="A42" s="23" t="s">
        <v>48</v>
      </c>
      <c r="B42" s="33">
        <v>0.66</v>
      </c>
      <c r="C42" s="34">
        <v>0.73740000000000006</v>
      </c>
      <c r="D42" s="11"/>
      <c r="E42" s="11"/>
      <c r="F42" s="11"/>
      <c r="G42" s="12"/>
      <c r="H42" s="11"/>
      <c r="I42" s="11"/>
      <c r="J42" s="13"/>
      <c r="K42" s="11"/>
      <c r="L42" s="11"/>
      <c r="M42" s="12"/>
      <c r="N42" s="12"/>
      <c r="O42" s="11"/>
      <c r="P42" s="11"/>
      <c r="Q42" s="12"/>
      <c r="R42" s="11"/>
      <c r="S42" s="11"/>
      <c r="T42" s="11"/>
      <c r="U42" s="11"/>
      <c r="V42" s="12"/>
      <c r="W42" s="11"/>
      <c r="X42" s="11"/>
      <c r="Y42" s="11"/>
      <c r="Z42" s="12"/>
      <c r="AA42" s="11"/>
      <c r="AB42" s="11"/>
      <c r="AC42" s="13"/>
      <c r="AD42" s="11"/>
      <c r="AE42" s="11"/>
      <c r="AF42" s="12"/>
    </row>
    <row r="43" spans="1:32" x14ac:dyDescent="0.2">
      <c r="A43" s="23" t="s">
        <v>49</v>
      </c>
      <c r="B43" s="35">
        <v>0.81</v>
      </c>
      <c r="C43" s="36">
        <v>0.85540000000000005</v>
      </c>
      <c r="D43" s="11">
        <f t="shared" si="7"/>
        <v>1960.7572800000003</v>
      </c>
      <c r="E43" s="11"/>
      <c r="F43" s="11"/>
      <c r="G43" s="12"/>
      <c r="H43" s="11">
        <f>$H$11*$H$12*C43</f>
        <v>222.40400000000002</v>
      </c>
      <c r="I43" s="11"/>
      <c r="J43" s="13"/>
      <c r="K43" s="11"/>
      <c r="L43" s="11"/>
      <c r="M43" s="12"/>
      <c r="N43" s="12"/>
      <c r="O43" s="11"/>
      <c r="P43" s="11"/>
      <c r="Q43" s="12"/>
      <c r="R43" s="11"/>
      <c r="S43" s="11"/>
      <c r="T43" s="11"/>
      <c r="U43" s="11"/>
      <c r="V43" s="12"/>
      <c r="W43" s="11"/>
      <c r="X43" s="11"/>
      <c r="Y43" s="11"/>
      <c r="Z43" s="12"/>
      <c r="AA43" s="11"/>
      <c r="AB43" s="11"/>
      <c r="AC43" s="13"/>
      <c r="AD43" s="11"/>
      <c r="AE43" s="11"/>
      <c r="AF43" s="12"/>
    </row>
    <row r="44" spans="1:32" x14ac:dyDescent="0.2">
      <c r="A44" s="23" t="s">
        <v>50</v>
      </c>
      <c r="B44" s="33"/>
      <c r="C44" s="37">
        <v>1</v>
      </c>
      <c r="D44" s="12"/>
      <c r="E44" s="12"/>
      <c r="F44" s="12"/>
      <c r="G44" s="12"/>
      <c r="H44" s="12"/>
      <c r="I44" s="12"/>
      <c r="J44" s="14"/>
      <c r="K44" s="12"/>
      <c r="L44" s="12"/>
      <c r="M44" s="12"/>
      <c r="N44" s="11">
        <f>$N$11*$N$12*C44</f>
        <v>247.10736263999999</v>
      </c>
      <c r="O44" s="12"/>
      <c r="P44" s="12"/>
      <c r="Q44" s="12"/>
      <c r="R44" s="12"/>
      <c r="S44" s="12"/>
      <c r="T44" s="12"/>
      <c r="U44" s="12"/>
      <c r="V44" s="11">
        <f>$V$11*$V$12*C44</f>
        <v>247.32170259999998</v>
      </c>
      <c r="W44" s="12"/>
      <c r="X44" s="12"/>
      <c r="Y44" s="12"/>
      <c r="Z44" s="12"/>
      <c r="AA44" s="12"/>
      <c r="AB44" s="12"/>
      <c r="AC44" s="14"/>
      <c r="AD44" s="12"/>
      <c r="AE44" s="12"/>
      <c r="AF44" s="11">
        <f>$AF$11*$AF$12*C44</f>
        <v>247.75033639999998</v>
      </c>
    </row>
    <row r="45" spans="1:32" x14ac:dyDescent="0.2">
      <c r="A45" s="23" t="s">
        <v>51</v>
      </c>
      <c r="B45" s="33"/>
      <c r="C45" s="37">
        <v>1</v>
      </c>
      <c r="D45" s="12"/>
      <c r="E45" s="12"/>
      <c r="F45" s="12"/>
      <c r="G45" s="12"/>
      <c r="H45" s="12"/>
      <c r="I45" s="12"/>
      <c r="J45" s="14"/>
      <c r="K45" s="12"/>
      <c r="L45" s="12"/>
      <c r="M45" s="12"/>
      <c r="N45" s="11">
        <f t="shared" ref="N45:N46" si="24">$N$11*$N$12*C45</f>
        <v>247.10736263999999</v>
      </c>
      <c r="O45" s="12"/>
      <c r="P45" s="12"/>
      <c r="Q45" s="12"/>
      <c r="R45" s="12"/>
      <c r="S45" s="12"/>
      <c r="T45" s="12"/>
      <c r="U45" s="12"/>
      <c r="V45" s="11">
        <f t="shared" ref="V45:V46" si="25">$V$11*$V$12*C45</f>
        <v>247.32170259999998</v>
      </c>
      <c r="W45" s="12"/>
      <c r="X45" s="12"/>
      <c r="Y45" s="12"/>
      <c r="Z45" s="12"/>
      <c r="AA45" s="12"/>
      <c r="AB45" s="12"/>
      <c r="AC45" s="14"/>
      <c r="AD45" s="12"/>
      <c r="AE45" s="12"/>
      <c r="AF45" s="11">
        <f t="shared" ref="AF45:AF46" si="26">$AF$11*$AF$12*C45</f>
        <v>247.75033639999998</v>
      </c>
    </row>
    <row r="46" spans="1:32" x14ac:dyDescent="0.2">
      <c r="A46" s="23" t="s">
        <v>52</v>
      </c>
      <c r="B46" s="33"/>
      <c r="C46" s="37">
        <v>1</v>
      </c>
      <c r="D46" s="12"/>
      <c r="E46" s="12"/>
      <c r="F46" s="12"/>
      <c r="G46" s="11"/>
      <c r="H46" s="12"/>
      <c r="I46" s="12"/>
      <c r="J46" s="14"/>
      <c r="K46" s="12"/>
      <c r="L46" s="12"/>
      <c r="M46" s="12"/>
      <c r="N46" s="11">
        <f t="shared" si="24"/>
        <v>247.10736263999999</v>
      </c>
      <c r="O46" s="12"/>
      <c r="P46" s="12"/>
      <c r="Q46" s="12"/>
      <c r="R46" s="12"/>
      <c r="S46" s="12"/>
      <c r="T46" s="12"/>
      <c r="U46" s="12"/>
      <c r="V46" s="11">
        <f t="shared" si="25"/>
        <v>247.32170259999998</v>
      </c>
      <c r="W46" s="12"/>
      <c r="X46" s="12"/>
      <c r="Y46" s="12"/>
      <c r="Z46" s="12"/>
      <c r="AA46" s="12"/>
      <c r="AB46" s="12"/>
      <c r="AC46" s="14"/>
      <c r="AD46" s="12"/>
      <c r="AE46" s="12"/>
      <c r="AF46" s="11">
        <f t="shared" si="26"/>
        <v>247.75033639999998</v>
      </c>
    </row>
    <row r="47" spans="1:32" x14ac:dyDescent="0.2">
      <c r="A47" s="6" t="s">
        <v>53</v>
      </c>
      <c r="B47" s="35">
        <v>0.81</v>
      </c>
      <c r="C47" s="36">
        <v>0.85540000000000005</v>
      </c>
      <c r="D47" s="11">
        <f t="shared" ref="D47" si="27">$D$11*$D$12*B47</f>
        <v>1960.7572800000003</v>
      </c>
      <c r="E47" s="12"/>
      <c r="F47" s="12"/>
      <c r="G47" s="11">
        <f>$G$11*$G$12*C47</f>
        <v>896.71321958400017</v>
      </c>
      <c r="H47" s="11">
        <f>$H$11*$H$12*C47</f>
        <v>222.40400000000002</v>
      </c>
      <c r="I47" s="11"/>
      <c r="J47" s="13"/>
      <c r="K47" s="11">
        <f t="shared" ref="K47" si="28">$K$11*$K$12*C47</f>
        <v>239.512</v>
      </c>
      <c r="L47" s="11">
        <f t="shared" ref="L47" si="29">$L$11*$L$12*C47</f>
        <v>76.986000000000004</v>
      </c>
      <c r="M47" s="12"/>
      <c r="N47" s="12"/>
      <c r="O47" s="11"/>
      <c r="P47" s="12"/>
      <c r="Q47" s="12"/>
      <c r="R47" s="12"/>
      <c r="S47" s="11"/>
      <c r="T47" s="12"/>
      <c r="U47" s="12"/>
      <c r="V47" s="12"/>
      <c r="W47" s="11">
        <f>$W$11*$W$12*B47</f>
        <v>1966.2393600000003</v>
      </c>
      <c r="X47" s="12"/>
      <c r="Y47" s="12"/>
      <c r="Z47" s="12"/>
      <c r="AA47" s="12"/>
      <c r="AB47" s="11"/>
      <c r="AC47" s="13"/>
      <c r="AD47" s="11">
        <f>$AD$11*$AD$12*C47</f>
        <v>239.512</v>
      </c>
      <c r="AE47" s="11">
        <f>$AE$11*$AE$12*C47</f>
        <v>76.986000000000004</v>
      </c>
      <c r="AF47" s="12"/>
    </row>
    <row r="48" spans="1:32" x14ac:dyDescent="0.2">
      <c r="A48" s="6" t="s">
        <v>54</v>
      </c>
      <c r="B48" s="6"/>
      <c r="C48" s="6"/>
      <c r="D48" s="6"/>
      <c r="E48" s="15">
        <f>E11*E12</f>
        <v>195.83999999999997</v>
      </c>
      <c r="F48" s="15">
        <f>F11*F12</f>
        <v>195.83999999999997</v>
      </c>
      <c r="G48" s="6"/>
      <c r="H48" s="6"/>
      <c r="I48" s="15">
        <f>I11*I12</f>
        <v>171.648</v>
      </c>
      <c r="J48" s="15">
        <f>J11*J12</f>
        <v>171.648</v>
      </c>
      <c r="K48" s="6"/>
      <c r="L48" s="6"/>
      <c r="M48" s="6"/>
      <c r="N48" s="6"/>
      <c r="O48" s="6"/>
      <c r="P48" s="15">
        <f>P11*P12</f>
        <v>195.83999999999997</v>
      </c>
      <c r="Q48" s="6"/>
      <c r="R48" s="6"/>
      <c r="S48" s="15">
        <f>S11*S12</f>
        <v>171.648</v>
      </c>
      <c r="T48" s="6"/>
      <c r="U48" s="6"/>
      <c r="V48" s="6"/>
      <c r="W48" s="6"/>
      <c r="X48" s="15">
        <f>X11*X12</f>
        <v>195.83999999999997</v>
      </c>
      <c r="Y48" s="15">
        <f>Y11*Y12</f>
        <v>195.83999999999997</v>
      </c>
      <c r="Z48" s="6"/>
      <c r="AA48" s="6"/>
      <c r="AB48" s="15">
        <f>AB11*AB12</f>
        <v>171.648</v>
      </c>
      <c r="AC48" s="15">
        <f>AC11*AC12</f>
        <v>171.648</v>
      </c>
      <c r="AD48" s="6"/>
      <c r="AE48" s="6"/>
      <c r="AF48" s="6"/>
    </row>
  </sheetData>
  <mergeCells count="23">
    <mergeCell ref="AA6:AF6"/>
    <mergeCell ref="A11:C11"/>
    <mergeCell ref="G6:G7"/>
    <mergeCell ref="H6:N6"/>
    <mergeCell ref="O6:O7"/>
    <mergeCell ref="P6:P7"/>
    <mergeCell ref="Q6:Q7"/>
    <mergeCell ref="R6:V6"/>
    <mergeCell ref="A4:A7"/>
    <mergeCell ref="B4:B7"/>
    <mergeCell ref="C4:C7"/>
    <mergeCell ref="D4:AF4"/>
    <mergeCell ref="D5:N5"/>
    <mergeCell ref="O5:V5"/>
    <mergeCell ref="W5:AF5"/>
    <mergeCell ref="D6:D7"/>
    <mergeCell ref="A12:C12"/>
    <mergeCell ref="W6:W7"/>
    <mergeCell ref="X6:X7"/>
    <mergeCell ref="Y6:Y7"/>
    <mergeCell ref="Z6:Z7"/>
    <mergeCell ref="E6:E7"/>
    <mergeCell ref="F6:F7"/>
  </mergeCells>
  <pageMargins left="0.51181102362204722" right="0.11811023622047245" top="0.15748031496062992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5"/>
  <sheetViews>
    <sheetView tabSelected="1" view="pageBreakPreview" zoomScale="85" zoomScaleNormal="100" zoomScaleSheetLayoutView="85" workbookViewId="0">
      <pane xSplit="4" ySplit="9" topLeftCell="M27" activePane="bottomRight" state="frozen"/>
      <selection pane="topRight" activeCell="E1" sqref="E1"/>
      <selection pane="bottomLeft" activeCell="A10" sqref="A10"/>
      <selection pane="bottomRight" sqref="A1:AM45"/>
    </sheetView>
  </sheetViews>
  <sheetFormatPr defaultColWidth="8.85546875" defaultRowHeight="12.75" x14ac:dyDescent="0.2"/>
  <cols>
    <col min="1" max="1" width="4.5703125" style="1" customWidth="1"/>
    <col min="2" max="2" width="27" style="1" customWidth="1"/>
    <col min="3" max="4" width="8.85546875" style="1" hidden="1" customWidth="1"/>
    <col min="5" max="5" width="8.85546875" style="1" customWidth="1"/>
    <col min="6" max="6" width="9.5703125" style="1" customWidth="1"/>
    <col min="7" max="9" width="8.85546875" style="1" customWidth="1"/>
    <col min="10" max="11" width="6.85546875" style="1" customWidth="1"/>
    <col min="12" max="12" width="8.85546875" style="1" customWidth="1"/>
    <col min="13" max="13" width="10" style="1" customWidth="1"/>
    <col min="14" max="16" width="8.85546875" style="1" customWidth="1"/>
    <col min="17" max="19" width="6.85546875" style="1" customWidth="1"/>
    <col min="20" max="22" width="8.85546875" style="1" customWidth="1"/>
    <col min="23" max="25" width="7.5703125" style="1" customWidth="1"/>
    <col min="26" max="26" width="8.85546875" style="1" customWidth="1"/>
    <col min="27" max="27" width="10.28515625" style="1" customWidth="1"/>
    <col min="28" max="30" width="8.85546875" style="1" customWidth="1"/>
    <col min="31" max="32" width="7.7109375" style="1" customWidth="1"/>
    <col min="33" max="33" width="10.7109375" style="1" customWidth="1"/>
    <col min="34" max="34" width="8.85546875" style="1"/>
    <col min="35" max="35" width="11" style="1" customWidth="1"/>
    <col min="36" max="16384" width="8.85546875" style="1"/>
  </cols>
  <sheetData>
    <row r="1" spans="1:39" ht="15.75" x14ac:dyDescent="0.25">
      <c r="R1" s="16"/>
      <c r="AB1" s="2" t="s">
        <v>69</v>
      </c>
    </row>
    <row r="2" spans="1:39" ht="15.75" x14ac:dyDescent="0.25">
      <c r="R2" s="16"/>
      <c r="AB2" s="2" t="s">
        <v>65</v>
      </c>
    </row>
    <row r="3" spans="1:39" ht="18.75" x14ac:dyDescent="0.3">
      <c r="B3" s="5" t="s">
        <v>67</v>
      </c>
    </row>
    <row r="4" spans="1:39" x14ac:dyDescent="0.2">
      <c r="A4" s="58" t="s">
        <v>63</v>
      </c>
      <c r="B4" s="59" t="s">
        <v>0</v>
      </c>
      <c r="C4" s="60" t="s">
        <v>1</v>
      </c>
      <c r="D4" s="60" t="s">
        <v>2</v>
      </c>
      <c r="E4" s="49" t="s">
        <v>55</v>
      </c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39" x14ac:dyDescent="0.2">
      <c r="A5" s="58"/>
      <c r="B5" s="59"/>
      <c r="C5" s="60"/>
      <c r="D5" s="60"/>
      <c r="E5" s="56" t="s">
        <v>56</v>
      </c>
      <c r="F5" s="56"/>
      <c r="G5" s="56"/>
      <c r="H5" s="56"/>
      <c r="I5" s="56"/>
      <c r="J5" s="56"/>
      <c r="K5" s="56"/>
      <c r="L5" s="56" t="s">
        <v>5</v>
      </c>
      <c r="M5" s="56"/>
      <c r="N5" s="56"/>
      <c r="O5" s="56"/>
      <c r="P5" s="56"/>
      <c r="Q5" s="56"/>
      <c r="R5" s="56"/>
      <c r="S5" s="56"/>
      <c r="T5" s="56" t="s">
        <v>6</v>
      </c>
      <c r="U5" s="56"/>
      <c r="V5" s="56"/>
      <c r="W5" s="56"/>
      <c r="X5" s="56"/>
      <c r="Y5" s="56"/>
      <c r="Z5" s="56" t="s">
        <v>57</v>
      </c>
      <c r="AA5" s="56"/>
      <c r="AB5" s="56"/>
      <c r="AC5" s="56"/>
      <c r="AD5" s="56"/>
      <c r="AE5" s="56"/>
      <c r="AF5" s="56"/>
      <c r="AG5" s="54" t="s">
        <v>68</v>
      </c>
      <c r="AH5" s="55"/>
      <c r="AI5" s="55"/>
      <c r="AJ5" s="55"/>
      <c r="AK5" s="55"/>
      <c r="AL5" s="55"/>
      <c r="AM5" s="55"/>
    </row>
    <row r="6" spans="1:39" x14ac:dyDescent="0.2">
      <c r="A6" s="58"/>
      <c r="B6" s="59"/>
      <c r="C6" s="60"/>
      <c r="D6" s="60"/>
      <c r="E6" s="49" t="s">
        <v>7</v>
      </c>
      <c r="F6" s="49" t="s">
        <v>62</v>
      </c>
      <c r="G6" s="49" t="s">
        <v>8</v>
      </c>
      <c r="H6" s="49" t="s">
        <v>9</v>
      </c>
      <c r="I6" s="49"/>
      <c r="J6" s="49"/>
      <c r="K6" s="49"/>
      <c r="L6" s="49" t="s">
        <v>7</v>
      </c>
      <c r="M6" s="49" t="s">
        <v>62</v>
      </c>
      <c r="N6" s="49" t="s">
        <v>8</v>
      </c>
      <c r="O6" s="49" t="s">
        <v>9</v>
      </c>
      <c r="P6" s="49"/>
      <c r="Q6" s="49"/>
      <c r="R6" s="49"/>
      <c r="S6" s="49"/>
      <c r="T6" s="49" t="s">
        <v>7</v>
      </c>
      <c r="U6" s="49" t="s">
        <v>8</v>
      </c>
      <c r="V6" s="49" t="s">
        <v>9</v>
      </c>
      <c r="W6" s="49"/>
      <c r="X6" s="49"/>
      <c r="Y6" s="49"/>
      <c r="Z6" s="49" t="s">
        <v>7</v>
      </c>
      <c r="AA6" s="49" t="s">
        <v>62</v>
      </c>
      <c r="AB6" s="49" t="s">
        <v>8</v>
      </c>
      <c r="AC6" s="49" t="s">
        <v>9</v>
      </c>
      <c r="AD6" s="49"/>
      <c r="AE6" s="49"/>
      <c r="AF6" s="49"/>
      <c r="AG6" s="49" t="s">
        <v>7</v>
      </c>
      <c r="AH6" s="49" t="s">
        <v>62</v>
      </c>
      <c r="AI6" s="49" t="s">
        <v>8</v>
      </c>
      <c r="AJ6" s="49" t="s">
        <v>9</v>
      </c>
      <c r="AK6" s="49"/>
      <c r="AL6" s="49"/>
      <c r="AM6" s="49"/>
    </row>
    <row r="7" spans="1:39" ht="91.15" customHeight="1" x14ac:dyDescent="0.2">
      <c r="A7" s="58"/>
      <c r="B7" s="59"/>
      <c r="C7" s="60"/>
      <c r="D7" s="60"/>
      <c r="E7" s="49"/>
      <c r="F7" s="49"/>
      <c r="G7" s="49"/>
      <c r="H7" s="17" t="s">
        <v>10</v>
      </c>
      <c r="I7" s="40" t="s">
        <v>11</v>
      </c>
      <c r="J7" s="17" t="s">
        <v>13</v>
      </c>
      <c r="K7" s="17" t="s">
        <v>14</v>
      </c>
      <c r="L7" s="49"/>
      <c r="M7" s="49"/>
      <c r="N7" s="49"/>
      <c r="O7" s="17" t="s">
        <v>10</v>
      </c>
      <c r="P7" s="40" t="s">
        <v>11</v>
      </c>
      <c r="Q7" s="17" t="s">
        <v>13</v>
      </c>
      <c r="R7" s="17" t="s">
        <v>14</v>
      </c>
      <c r="S7" s="17" t="s">
        <v>16</v>
      </c>
      <c r="T7" s="49"/>
      <c r="U7" s="49"/>
      <c r="V7" s="17" t="s">
        <v>10</v>
      </c>
      <c r="W7" s="17" t="s">
        <v>13</v>
      </c>
      <c r="X7" s="17" t="s">
        <v>14</v>
      </c>
      <c r="Y7" s="17" t="s">
        <v>15</v>
      </c>
      <c r="Z7" s="49"/>
      <c r="AA7" s="49"/>
      <c r="AB7" s="49"/>
      <c r="AC7" s="17" t="s">
        <v>10</v>
      </c>
      <c r="AD7" s="40" t="s">
        <v>11</v>
      </c>
      <c r="AE7" s="17" t="s">
        <v>13</v>
      </c>
      <c r="AF7" s="17" t="s">
        <v>14</v>
      </c>
      <c r="AG7" s="49"/>
      <c r="AH7" s="49"/>
      <c r="AI7" s="49"/>
      <c r="AJ7" s="17" t="s">
        <v>10</v>
      </c>
      <c r="AK7" s="45" t="s">
        <v>11</v>
      </c>
      <c r="AL7" s="17" t="s">
        <v>13</v>
      </c>
      <c r="AM7" s="17" t="s">
        <v>14</v>
      </c>
    </row>
    <row r="8" spans="1:39" s="19" customFormat="1" hidden="1" x14ac:dyDescent="0.2">
      <c r="A8" s="57" t="s">
        <v>17</v>
      </c>
      <c r="B8" s="57"/>
      <c r="C8" s="57"/>
      <c r="D8" s="57"/>
      <c r="E8" s="18">
        <v>2256</v>
      </c>
      <c r="F8" s="43">
        <v>170</v>
      </c>
      <c r="G8" s="18">
        <v>996.48</v>
      </c>
      <c r="H8" s="18">
        <v>260</v>
      </c>
      <c r="I8" s="43">
        <v>149</v>
      </c>
      <c r="J8" s="18">
        <v>280</v>
      </c>
      <c r="K8" s="18">
        <v>90</v>
      </c>
      <c r="L8" s="18">
        <v>2256</v>
      </c>
      <c r="M8" s="43">
        <v>170</v>
      </c>
      <c r="N8" s="18">
        <v>996.48</v>
      </c>
      <c r="O8" s="18">
        <v>260</v>
      </c>
      <c r="P8" s="43">
        <v>149</v>
      </c>
      <c r="Q8" s="18">
        <v>280</v>
      </c>
      <c r="R8" s="18">
        <v>90</v>
      </c>
      <c r="S8" s="18">
        <v>214.31688</v>
      </c>
      <c r="T8" s="18">
        <v>2256</v>
      </c>
      <c r="U8" s="18">
        <v>996.48</v>
      </c>
      <c r="V8" s="18">
        <v>260</v>
      </c>
      <c r="W8" s="18">
        <v>280</v>
      </c>
      <c r="X8" s="18">
        <v>90</v>
      </c>
      <c r="Y8" s="18">
        <v>524.16</v>
      </c>
      <c r="Z8" s="18">
        <v>2256</v>
      </c>
      <c r="AA8" s="43">
        <v>170</v>
      </c>
      <c r="AB8" s="18">
        <v>996.48</v>
      </c>
      <c r="AC8" s="18">
        <v>260</v>
      </c>
      <c r="AD8" s="43">
        <v>149</v>
      </c>
      <c r="AE8" s="18">
        <v>280</v>
      </c>
      <c r="AF8" s="18">
        <v>90</v>
      </c>
      <c r="AG8" s="18">
        <v>2256</v>
      </c>
      <c r="AH8" s="43">
        <v>170</v>
      </c>
      <c r="AI8" s="18">
        <v>996.48</v>
      </c>
      <c r="AJ8" s="18">
        <v>260</v>
      </c>
      <c r="AK8" s="43">
        <v>149</v>
      </c>
      <c r="AL8" s="18">
        <v>280</v>
      </c>
      <c r="AM8" s="18">
        <v>90</v>
      </c>
    </row>
    <row r="9" spans="1:39" hidden="1" x14ac:dyDescent="0.2">
      <c r="A9" s="57" t="s">
        <v>18</v>
      </c>
      <c r="B9" s="57"/>
      <c r="C9" s="57"/>
      <c r="D9" s="57"/>
      <c r="E9" s="20">
        <v>1.077</v>
      </c>
      <c r="F9" s="20">
        <v>1.1519999999999999</v>
      </c>
      <c r="G9" s="20">
        <v>1.056</v>
      </c>
      <c r="H9" s="21">
        <v>1</v>
      </c>
      <c r="I9" s="21">
        <v>1.1519999999999999</v>
      </c>
      <c r="J9" s="21">
        <v>1</v>
      </c>
      <c r="K9" s="21">
        <v>1</v>
      </c>
      <c r="L9" s="20">
        <v>1.0780000000000001</v>
      </c>
      <c r="M9" s="20">
        <v>1.1519999999999999</v>
      </c>
      <c r="N9" s="20">
        <v>1.0569999999999999</v>
      </c>
      <c r="O9" s="21">
        <v>1</v>
      </c>
      <c r="P9" s="21">
        <v>1.1519999999999999</v>
      </c>
      <c r="Q9" s="21">
        <v>1</v>
      </c>
      <c r="R9" s="21">
        <v>1</v>
      </c>
      <c r="S9" s="20">
        <v>1.1579999999999999</v>
      </c>
      <c r="T9" s="20">
        <v>1.079</v>
      </c>
      <c r="U9" s="20">
        <v>1.0580000000000001</v>
      </c>
      <c r="V9" s="21">
        <v>1</v>
      </c>
      <c r="W9" s="21">
        <v>1</v>
      </c>
      <c r="X9" s="21">
        <v>1</v>
      </c>
      <c r="Y9" s="20">
        <v>1.1910000000000001</v>
      </c>
      <c r="Z9" s="20">
        <v>1.08</v>
      </c>
      <c r="AA9" s="20">
        <v>1.1519999999999999</v>
      </c>
      <c r="AB9" s="20">
        <v>1.0589999999999999</v>
      </c>
      <c r="AC9" s="21">
        <v>1</v>
      </c>
      <c r="AD9" s="21">
        <v>1.1519999999999999</v>
      </c>
      <c r="AE9" s="21">
        <v>1</v>
      </c>
      <c r="AF9" s="21">
        <v>1</v>
      </c>
      <c r="AG9" s="20">
        <v>1.0820000000000001</v>
      </c>
      <c r="AH9" s="20">
        <v>1.1519999999999999</v>
      </c>
      <c r="AI9" s="20">
        <v>1.0609999999999999</v>
      </c>
      <c r="AJ9" s="21">
        <v>1</v>
      </c>
      <c r="AK9" s="21">
        <v>1.1519999999999999</v>
      </c>
      <c r="AL9" s="21">
        <v>1</v>
      </c>
      <c r="AM9" s="21">
        <v>1</v>
      </c>
    </row>
    <row r="10" spans="1:39" x14ac:dyDescent="0.2">
      <c r="A10" s="22">
        <v>1</v>
      </c>
      <c r="B10" s="23" t="s">
        <v>19</v>
      </c>
      <c r="C10" s="22">
        <v>1.04</v>
      </c>
      <c r="D10" s="24">
        <v>0.97399999999999998</v>
      </c>
      <c r="E10" s="25">
        <f>$E$8*$E$9*C10</f>
        <v>2526.9004800000002</v>
      </c>
      <c r="F10" s="25"/>
      <c r="G10" s="25"/>
      <c r="H10" s="25">
        <f>$H$8*$H$9*D10</f>
        <v>253.23999999999998</v>
      </c>
      <c r="I10" s="25"/>
      <c r="J10" s="25"/>
      <c r="K10" s="25"/>
      <c r="L10" s="25">
        <f>$L$8*$L$9*C10</f>
        <v>2529.2467200000006</v>
      </c>
      <c r="M10" s="25"/>
      <c r="N10" s="26"/>
      <c r="O10" s="25">
        <f>$O$8*$O$9*D10</f>
        <v>253.23999999999998</v>
      </c>
      <c r="P10" s="25"/>
      <c r="Q10" s="25">
        <f>$Q$8*$Q$9*D10</f>
        <v>272.71999999999997</v>
      </c>
      <c r="R10" s="25">
        <f>$R$8*$R$9*D10</f>
        <v>87.66</v>
      </c>
      <c r="S10" s="26"/>
      <c r="T10" s="25"/>
      <c r="U10" s="26"/>
      <c r="V10" s="25"/>
      <c r="W10" s="25"/>
      <c r="X10" s="25"/>
      <c r="Y10" s="25"/>
      <c r="Z10" s="25">
        <f>$Z$8*$Z$9*C10</f>
        <v>2533.9392000000003</v>
      </c>
      <c r="AA10" s="25"/>
      <c r="AB10" s="26"/>
      <c r="AC10" s="25">
        <f>$V$8*$V$9*D10</f>
        <v>253.23999999999998</v>
      </c>
      <c r="AD10" s="25"/>
      <c r="AE10" s="25">
        <f>$AE$8*$AE$9*D10</f>
        <v>272.71999999999997</v>
      </c>
      <c r="AF10" s="25">
        <f>$AF$8*$AF$9*D10</f>
        <v>87.66</v>
      </c>
      <c r="AG10" s="25">
        <f>AG8*$AG$9*C10</f>
        <v>2538.6316800000004</v>
      </c>
      <c r="AH10" s="25"/>
      <c r="AI10" s="25">
        <f>$AI$8*$AI$9*D10</f>
        <v>1029.7763827200001</v>
      </c>
      <c r="AJ10" s="25">
        <f>AJ8*$AJ$9*D10</f>
        <v>253.23999999999998</v>
      </c>
      <c r="AK10" s="25"/>
      <c r="AL10" s="25">
        <f>AL8*$AL$9*D10</f>
        <v>272.71999999999997</v>
      </c>
      <c r="AM10" s="25">
        <f>AM8*$AM$9*D10</f>
        <v>87.66</v>
      </c>
    </row>
    <row r="11" spans="1:39" x14ac:dyDescent="0.2">
      <c r="A11" s="22">
        <v>2</v>
      </c>
      <c r="B11" s="23" t="s">
        <v>20</v>
      </c>
      <c r="C11" s="22">
        <v>1.04</v>
      </c>
      <c r="D11" s="24">
        <v>0.97399999999999998</v>
      </c>
      <c r="E11" s="25"/>
      <c r="F11" s="25"/>
      <c r="G11" s="26"/>
      <c r="H11" s="25"/>
      <c r="I11" s="25"/>
      <c r="J11" s="25"/>
      <c r="K11" s="25"/>
      <c r="L11" s="25">
        <f>$L$8*$L$9*C11</f>
        <v>2529.2467200000006</v>
      </c>
      <c r="M11" s="25"/>
      <c r="N11" s="26"/>
      <c r="O11" s="25"/>
      <c r="P11" s="25"/>
      <c r="Q11" s="25"/>
      <c r="R11" s="25"/>
      <c r="S11" s="26"/>
      <c r="T11" s="25">
        <f>$T$8*$T$9*C11</f>
        <v>2531.5929599999999</v>
      </c>
      <c r="U11" s="26"/>
      <c r="V11" s="25">
        <f>$V$8*$V$9*D11</f>
        <v>253.23999999999998</v>
      </c>
      <c r="W11" s="25">
        <f>$W$8*$W$9*D11</f>
        <v>272.71999999999997</v>
      </c>
      <c r="X11" s="25">
        <f>$X$8*$X$9*D11</f>
        <v>87.66</v>
      </c>
      <c r="Y11" s="25">
        <f>$Y$8*$Y$9*D11</f>
        <v>608.04342143999997</v>
      </c>
      <c r="Z11" s="25">
        <f>$Z$8*$Z$9*C11</f>
        <v>2533.9392000000003</v>
      </c>
      <c r="AA11" s="25"/>
      <c r="AB11" s="26"/>
      <c r="AC11" s="25"/>
      <c r="AD11" s="25"/>
      <c r="AE11" s="25"/>
      <c r="AF11" s="25"/>
      <c r="AG11" s="25">
        <f>AG9*$AG$8*C11</f>
        <v>2538.6316800000004</v>
      </c>
      <c r="AH11" s="25"/>
      <c r="AI11" s="25">
        <f>$AI$8*$AI$9*D11</f>
        <v>1029.7763827200001</v>
      </c>
      <c r="AJ11" s="25">
        <f>AJ8*$AJ$9*D11</f>
        <v>253.23999999999998</v>
      </c>
      <c r="AK11" s="25"/>
      <c r="AL11" s="25">
        <f>AL8*$AL$9*D11</f>
        <v>272.71999999999997</v>
      </c>
      <c r="AM11" s="25">
        <f>AM8*$AM$9*D11</f>
        <v>87.66</v>
      </c>
    </row>
    <row r="12" spans="1:39" x14ac:dyDescent="0.2">
      <c r="A12" s="22">
        <v>3</v>
      </c>
      <c r="B12" s="23" t="s">
        <v>21</v>
      </c>
      <c r="C12" s="22">
        <v>1.04</v>
      </c>
      <c r="D12" s="24">
        <v>0.97399999999999998</v>
      </c>
      <c r="E12" s="25"/>
      <c r="F12" s="25"/>
      <c r="G12" s="26"/>
      <c r="H12" s="25"/>
      <c r="I12" s="25"/>
      <c r="J12" s="26"/>
      <c r="K12" s="25"/>
      <c r="L12" s="25"/>
      <c r="M12" s="25"/>
      <c r="N12" s="26"/>
      <c r="O12" s="25"/>
      <c r="P12" s="25"/>
      <c r="Q12" s="26"/>
      <c r="R12" s="25"/>
      <c r="S12" s="26"/>
      <c r="T12" s="25">
        <f>$T$8*$T$9*C12</f>
        <v>2531.5929599999999</v>
      </c>
      <c r="U12" s="26"/>
      <c r="V12" s="25">
        <f t="shared" ref="V12:V13" si="0">$V$8*$V$9*D12</f>
        <v>253.23999999999998</v>
      </c>
      <c r="W12" s="25">
        <f t="shared" ref="W12:W13" si="1">$W$8*$W$9*D12</f>
        <v>272.71999999999997</v>
      </c>
      <c r="X12" s="25"/>
      <c r="Y12" s="26"/>
      <c r="Z12" s="25">
        <f>$Z$8*$Z$9*C12</f>
        <v>2533.9392000000003</v>
      </c>
      <c r="AA12" s="25"/>
      <c r="AB12" s="26"/>
      <c r="AC12" s="25">
        <f>$V$8*$V$9*D12</f>
        <v>253.23999999999998</v>
      </c>
      <c r="AD12" s="25"/>
      <c r="AE12" s="26"/>
      <c r="AF12" s="25"/>
      <c r="AG12" s="25">
        <f>AG9*$AG$8*C12</f>
        <v>2538.6316800000004</v>
      </c>
      <c r="AH12" s="25"/>
      <c r="AI12" s="25">
        <f t="shared" ref="AI12:AI40" si="2">$AI$8*$AI$9*D12</f>
        <v>1029.7763827200001</v>
      </c>
      <c r="AJ12" s="25">
        <f>AJ8*$AJ$9*D12</f>
        <v>253.23999999999998</v>
      </c>
      <c r="AK12" s="25"/>
      <c r="AL12" s="25">
        <f>AL8*$AL$9*D12</f>
        <v>272.71999999999997</v>
      </c>
      <c r="AM12" s="25">
        <f>AM8*$AM$9*D12</f>
        <v>87.66</v>
      </c>
    </row>
    <row r="13" spans="1:39" x14ac:dyDescent="0.2">
      <c r="A13" s="22">
        <v>4</v>
      </c>
      <c r="B13" s="23" t="s">
        <v>22</v>
      </c>
      <c r="C13" s="22">
        <v>1.25</v>
      </c>
      <c r="D13" s="24">
        <v>1.29</v>
      </c>
      <c r="E13" s="25"/>
      <c r="F13" s="25"/>
      <c r="G13" s="27"/>
      <c r="H13" s="25"/>
      <c r="I13" s="25"/>
      <c r="J13" s="25"/>
      <c r="K13" s="25"/>
      <c r="L13" s="25">
        <f>$L$8*$L$9*C13</f>
        <v>3039.9600000000005</v>
      </c>
      <c r="M13" s="25"/>
      <c r="N13" s="25">
        <f>$N$8*$N$9*D13</f>
        <v>1358.7303744000001</v>
      </c>
      <c r="O13" s="25">
        <f>$O$8*$O$9*D13</f>
        <v>335.40000000000003</v>
      </c>
      <c r="P13" s="25"/>
      <c r="Q13" s="25">
        <f>$Q$8*$Q$9*D13</f>
        <v>361.2</v>
      </c>
      <c r="R13" s="25">
        <f>$R$8*$R$9*D13</f>
        <v>116.10000000000001</v>
      </c>
      <c r="S13" s="25"/>
      <c r="T13" s="25">
        <f t="shared" ref="T13" si="3">$T$8*$T$9*C13</f>
        <v>3042.7799999999997</v>
      </c>
      <c r="U13" s="25">
        <f>$U$8*$U$9*D13</f>
        <v>1360.0158336</v>
      </c>
      <c r="V13" s="25">
        <f t="shared" si="0"/>
        <v>335.40000000000003</v>
      </c>
      <c r="W13" s="25">
        <f t="shared" si="1"/>
        <v>361.2</v>
      </c>
      <c r="X13" s="25">
        <f>$X$8*$X$9*D13</f>
        <v>116.10000000000001</v>
      </c>
      <c r="Y13" s="26"/>
      <c r="Z13" s="25">
        <f t="shared" ref="Z13:Z14" si="4">$Z$8*$Z$9*C13</f>
        <v>3045.6</v>
      </c>
      <c r="AA13" s="25"/>
      <c r="AB13" s="25"/>
      <c r="AC13" s="25"/>
      <c r="AD13" s="25"/>
      <c r="AE13" s="25"/>
      <c r="AF13" s="25"/>
      <c r="AG13" s="25">
        <f>AG8*$AG$9*C13</f>
        <v>3051.2400000000002</v>
      </c>
      <c r="AH13" s="25"/>
      <c r="AI13" s="25">
        <f t="shared" si="2"/>
        <v>1363.8722112</v>
      </c>
      <c r="AJ13" s="25">
        <f>AJ8*$AJ$9*D13</f>
        <v>335.40000000000003</v>
      </c>
      <c r="AK13" s="25"/>
      <c r="AL13" s="25">
        <f>AL8*$AL$9*D13</f>
        <v>361.2</v>
      </c>
      <c r="AM13" s="25">
        <f>AM8*$AM$9*D13</f>
        <v>116.10000000000001</v>
      </c>
    </row>
    <row r="14" spans="1:39" x14ac:dyDescent="0.2">
      <c r="A14" s="22">
        <v>5</v>
      </c>
      <c r="B14" s="23" t="s">
        <v>23</v>
      </c>
      <c r="C14" s="22">
        <v>0.81</v>
      </c>
      <c r="D14" s="24">
        <v>0.85540000000000005</v>
      </c>
      <c r="E14" s="25">
        <f>$E$8*$E$9*C14</f>
        <v>1968.06672</v>
      </c>
      <c r="F14" s="25"/>
      <c r="G14" s="25">
        <f>$G$8*$G$9*D14</f>
        <v>900.12277555200001</v>
      </c>
      <c r="H14" s="25">
        <f>$H$8*$H$9*D14</f>
        <v>222.40400000000002</v>
      </c>
      <c r="I14" s="25"/>
      <c r="J14" s="25">
        <f>$J$8*$J$9*D14</f>
        <v>239.512</v>
      </c>
      <c r="K14" s="25">
        <f>$K$8*$K$9*D14</f>
        <v>76.986000000000004</v>
      </c>
      <c r="L14" s="25">
        <f>$L$8*$L$9*C14</f>
        <v>1969.8940800000005</v>
      </c>
      <c r="M14" s="25"/>
      <c r="N14" s="25">
        <f>$N$8*$N$9*D14</f>
        <v>900.97516454399999</v>
      </c>
      <c r="O14" s="25">
        <f t="shared" ref="O14:O15" si="5">$O$8*$O$9*D14</f>
        <v>222.40400000000002</v>
      </c>
      <c r="P14" s="25"/>
      <c r="Q14" s="25">
        <f t="shared" ref="Q14:Q15" si="6">$Q$8*$Q$9*D14</f>
        <v>239.512</v>
      </c>
      <c r="R14" s="25">
        <f t="shared" ref="R14:R15" si="7">$R$8*$R$9*D14</f>
        <v>76.986000000000004</v>
      </c>
      <c r="S14" s="25"/>
      <c r="T14" s="25"/>
      <c r="U14" s="25"/>
      <c r="V14" s="25"/>
      <c r="W14" s="25"/>
      <c r="X14" s="25"/>
      <c r="Y14" s="25"/>
      <c r="Z14" s="25">
        <f t="shared" si="4"/>
        <v>1973.5488000000003</v>
      </c>
      <c r="AA14" s="25"/>
      <c r="AB14" s="25">
        <f>$AB$8*$AB$9*D14</f>
        <v>902.67994252800008</v>
      </c>
      <c r="AC14" s="25">
        <f>$V$8*$V$9*D14</f>
        <v>222.40400000000002</v>
      </c>
      <c r="AD14" s="25"/>
      <c r="AE14" s="25">
        <f>$AE$8*$AE$9*D14</f>
        <v>239.512</v>
      </c>
      <c r="AF14" s="25">
        <f>$AF$8*$AF$9*D14</f>
        <v>76.986000000000004</v>
      </c>
      <c r="AG14" s="25">
        <f>AG8*$AG$9*C14</f>
        <v>1977.2035200000003</v>
      </c>
      <c r="AH14" s="25"/>
      <c r="AI14" s="25">
        <f>$AI$8*$AI$9*D14</f>
        <v>904.38472051200017</v>
      </c>
      <c r="AJ14" s="25">
        <f>AJ8*$AJ$9*D14</f>
        <v>222.40400000000002</v>
      </c>
      <c r="AK14" s="25"/>
      <c r="AL14" s="25">
        <f>AL8*$AL$9*D14</f>
        <v>239.512</v>
      </c>
      <c r="AM14" s="25">
        <f>AM8*$AM$9*D14</f>
        <v>76.986000000000004</v>
      </c>
    </row>
    <row r="15" spans="1:39" x14ac:dyDescent="0.2">
      <c r="A15" s="22">
        <v>6</v>
      </c>
      <c r="B15" s="23" t="s">
        <v>24</v>
      </c>
      <c r="C15" s="22">
        <v>1.52</v>
      </c>
      <c r="D15" s="24">
        <v>1.7598</v>
      </c>
      <c r="E15" s="25">
        <f>$E$8*$E$9*C15</f>
        <v>3693.1622400000001</v>
      </c>
      <c r="F15" s="25"/>
      <c r="G15" s="25"/>
      <c r="H15" s="25">
        <f>$H$8*$H$9*D15</f>
        <v>457.548</v>
      </c>
      <c r="I15" s="25"/>
      <c r="J15" s="25"/>
      <c r="K15" s="25"/>
      <c r="L15" s="25">
        <f>$L$8*$L$9*C15</f>
        <v>3696.5913600000003</v>
      </c>
      <c r="M15" s="25"/>
      <c r="N15" s="26"/>
      <c r="O15" s="25">
        <f t="shared" si="5"/>
        <v>457.548</v>
      </c>
      <c r="P15" s="25"/>
      <c r="Q15" s="25">
        <f t="shared" si="6"/>
        <v>492.74400000000003</v>
      </c>
      <c r="R15" s="25">
        <f t="shared" si="7"/>
        <v>158.38200000000001</v>
      </c>
      <c r="S15" s="26"/>
      <c r="T15" s="25"/>
      <c r="U15" s="26"/>
      <c r="V15" s="25"/>
      <c r="W15" s="25"/>
      <c r="X15" s="25"/>
      <c r="Y15" s="25"/>
      <c r="Z15" s="25">
        <f>$Z$8*$Z$9*C15</f>
        <v>3703.4495999999999</v>
      </c>
      <c r="AA15" s="25"/>
      <c r="AB15" s="26"/>
      <c r="AC15" s="25">
        <f>$V$8*$V$9*D15</f>
        <v>457.548</v>
      </c>
      <c r="AD15" s="25"/>
      <c r="AE15" s="25">
        <f>$AE$8*$AE$9*D15</f>
        <v>492.74400000000003</v>
      </c>
      <c r="AF15" s="25">
        <f>$AF$8*$AF$9*D15</f>
        <v>158.38200000000001</v>
      </c>
      <c r="AG15" s="25">
        <f>AG8*$AG$9*C15</f>
        <v>3710.3078400000004</v>
      </c>
      <c r="AH15" s="25"/>
      <c r="AI15" s="25">
        <f>$AI$8*$AI$9*D15</f>
        <v>1860.5754397440003</v>
      </c>
      <c r="AJ15" s="25">
        <f>AJ8*$AJ$9*D15</f>
        <v>457.548</v>
      </c>
      <c r="AK15" s="25"/>
      <c r="AL15" s="25">
        <f>AL8*$AL$9*D15</f>
        <v>492.74400000000003</v>
      </c>
      <c r="AM15" s="25">
        <f>AM8*$AM$9*D15</f>
        <v>158.38200000000001</v>
      </c>
    </row>
    <row r="16" spans="1:39" x14ac:dyDescent="0.2">
      <c r="A16" s="22">
        <v>7</v>
      </c>
      <c r="B16" s="23" t="s">
        <v>25</v>
      </c>
      <c r="C16" s="22">
        <v>1.52</v>
      </c>
      <c r="D16" s="24">
        <v>1.7598</v>
      </c>
      <c r="E16" s="25"/>
      <c r="F16" s="25"/>
      <c r="G16" s="25"/>
      <c r="H16" s="25"/>
      <c r="I16" s="25"/>
      <c r="J16" s="25"/>
      <c r="K16" s="25"/>
      <c r="L16" s="25"/>
      <c r="M16" s="25"/>
      <c r="N16" s="26"/>
      <c r="O16" s="25"/>
      <c r="P16" s="25"/>
      <c r="Q16" s="25"/>
      <c r="R16" s="25"/>
      <c r="S16" s="26"/>
      <c r="T16" s="25">
        <f>$T$8*$T$9*C16</f>
        <v>3700.0204799999997</v>
      </c>
      <c r="U16" s="26"/>
      <c r="V16" s="25">
        <f>$V$8*$V$9*D16</f>
        <v>457.548</v>
      </c>
      <c r="W16" s="25">
        <f>$W$8*$W$9*D16</f>
        <v>492.74400000000003</v>
      </c>
      <c r="X16" s="25">
        <f>$X$8*$X$9*D16</f>
        <v>158.38200000000001</v>
      </c>
      <c r="Y16" s="26"/>
      <c r="Z16" s="25"/>
      <c r="AA16" s="25"/>
      <c r="AB16" s="26"/>
      <c r="AC16" s="25"/>
      <c r="AD16" s="25"/>
      <c r="AE16" s="25"/>
      <c r="AF16" s="25"/>
      <c r="AG16" s="25">
        <f>AG8*$AG$9*C16</f>
        <v>3710.3078400000004</v>
      </c>
      <c r="AH16" s="25"/>
      <c r="AI16" s="25">
        <f t="shared" si="2"/>
        <v>1860.5754397440003</v>
      </c>
      <c r="AJ16" s="25">
        <f>AJ8*$AJ$9*D16</f>
        <v>457.548</v>
      </c>
      <c r="AK16" s="25"/>
      <c r="AL16" s="25">
        <f>AL8*$AL$9*D16</f>
        <v>492.74400000000003</v>
      </c>
      <c r="AM16" s="25">
        <f>AM8*$AM$9*D16</f>
        <v>158.38200000000001</v>
      </c>
    </row>
    <row r="17" spans="1:39" x14ac:dyDescent="0.2">
      <c r="A17" s="22">
        <v>8</v>
      </c>
      <c r="B17" s="23" t="s">
        <v>26</v>
      </c>
      <c r="C17" s="22">
        <v>1.45</v>
      </c>
      <c r="D17" s="24">
        <v>1.6206</v>
      </c>
      <c r="E17" s="25"/>
      <c r="F17" s="25"/>
      <c r="G17" s="25"/>
      <c r="H17" s="25"/>
      <c r="I17" s="25"/>
      <c r="J17" s="25"/>
      <c r="K17" s="25"/>
      <c r="L17" s="25"/>
      <c r="M17" s="25"/>
      <c r="N17" s="26"/>
      <c r="O17" s="25"/>
      <c r="P17" s="25"/>
      <c r="Q17" s="25"/>
      <c r="R17" s="25"/>
      <c r="S17" s="26"/>
      <c r="T17" s="25">
        <f t="shared" ref="T17:T18" si="8">$T$8*$T$9*C17</f>
        <v>3529.6247999999996</v>
      </c>
      <c r="U17" s="26"/>
      <c r="V17" s="25">
        <f t="shared" ref="V17:V18" si="9">$V$8*$V$9*D17</f>
        <v>421.35599999999999</v>
      </c>
      <c r="W17" s="25">
        <f t="shared" ref="W17:W18" si="10">$W$8*$W$9*D17</f>
        <v>453.76800000000003</v>
      </c>
      <c r="X17" s="25">
        <f t="shared" ref="X17:X31" si="11">$X$8*$X$9*D17</f>
        <v>145.85400000000001</v>
      </c>
      <c r="Y17" s="25">
        <f>$Y$8*$Y$9*D17</f>
        <v>1011.699351936</v>
      </c>
      <c r="Z17" s="25">
        <f>$Z$8*$Z$9*C17</f>
        <v>3532.8959999999997</v>
      </c>
      <c r="AA17" s="25"/>
      <c r="AB17" s="26"/>
      <c r="AC17" s="25">
        <f>$V$8*$V$9*D17</f>
        <v>421.35599999999999</v>
      </c>
      <c r="AD17" s="25"/>
      <c r="AE17" s="25"/>
      <c r="AF17" s="25">
        <f>$AF$8*$AF$9*D17</f>
        <v>145.85400000000001</v>
      </c>
      <c r="AG17" s="25">
        <f>AG8*$AG$9*C17</f>
        <v>3539.4384</v>
      </c>
      <c r="AH17" s="25"/>
      <c r="AI17" s="25">
        <f t="shared" si="2"/>
        <v>1713.4041127680002</v>
      </c>
      <c r="AJ17" s="25">
        <f>AJ8*$AJ$9*D17</f>
        <v>421.35599999999999</v>
      </c>
      <c r="AK17" s="25"/>
      <c r="AL17" s="25">
        <f>AL8*$AL$9*D17</f>
        <v>453.76800000000003</v>
      </c>
      <c r="AM17" s="25">
        <f>AM8*$AM$9*D17</f>
        <v>145.85400000000001</v>
      </c>
    </row>
    <row r="18" spans="1:39" x14ac:dyDescent="0.2">
      <c r="A18" s="22">
        <v>9</v>
      </c>
      <c r="B18" s="23" t="s">
        <v>27</v>
      </c>
      <c r="C18" s="22">
        <v>1.02</v>
      </c>
      <c r="D18" s="24">
        <v>1.0147999999999999</v>
      </c>
      <c r="E18" s="25">
        <f>$E$8*$E$9*C18</f>
        <v>2478.3062399999999</v>
      </c>
      <c r="F18" s="25"/>
      <c r="G18" s="25"/>
      <c r="H18" s="25">
        <f>$H$8*$H$9*D18</f>
        <v>263.84799999999996</v>
      </c>
      <c r="I18" s="25"/>
      <c r="J18" s="25">
        <f>$J$8*$J$9*D18</f>
        <v>284.14400000000001</v>
      </c>
      <c r="K18" s="25">
        <f>$K$8*$K$9*D18</f>
        <v>91.331999999999994</v>
      </c>
      <c r="L18" s="25">
        <f>$L$8*$L$9*C18</f>
        <v>2480.6073600000004</v>
      </c>
      <c r="M18" s="25"/>
      <c r="N18" s="26"/>
      <c r="O18" s="25">
        <f>$O$8*$O$9*D18</f>
        <v>263.84799999999996</v>
      </c>
      <c r="P18" s="25"/>
      <c r="Q18" s="25">
        <f>$Q$8*$Q$9*D18</f>
        <v>284.14400000000001</v>
      </c>
      <c r="R18" s="25">
        <f>$R$8*$R$9*D18</f>
        <v>91.331999999999994</v>
      </c>
      <c r="S18" s="26"/>
      <c r="T18" s="25">
        <f t="shared" si="8"/>
        <v>2482.9084799999996</v>
      </c>
      <c r="U18" s="26"/>
      <c r="V18" s="25">
        <f t="shared" si="9"/>
        <v>263.84799999999996</v>
      </c>
      <c r="W18" s="25">
        <f t="shared" si="10"/>
        <v>284.14400000000001</v>
      </c>
      <c r="X18" s="25">
        <f t="shared" si="11"/>
        <v>91.331999999999994</v>
      </c>
      <c r="Y18" s="25"/>
      <c r="Z18" s="25">
        <f>$Z$8*$Z$9*C18</f>
        <v>2485.2096000000001</v>
      </c>
      <c r="AA18" s="25"/>
      <c r="AB18" s="26"/>
      <c r="AC18" s="25">
        <f>$V$8*$V$9*D18</f>
        <v>263.84799999999996</v>
      </c>
      <c r="AD18" s="25"/>
      <c r="AE18" s="25">
        <f>$AE$8*$AE$9*D18</f>
        <v>284.14400000000001</v>
      </c>
      <c r="AF18" s="25">
        <f>$AF$8*$AF$9*D18</f>
        <v>91.331999999999994</v>
      </c>
      <c r="AG18" s="25">
        <f>AG8*$AG$9*C18</f>
        <v>2489.8118400000003</v>
      </c>
      <c r="AH18" s="25"/>
      <c r="AI18" s="25">
        <f>$AI$8*$AI$9*D18</f>
        <v>1072.9128061439999</v>
      </c>
      <c r="AJ18" s="25">
        <f>AJ8*$AJ$9*D18</f>
        <v>263.84799999999996</v>
      </c>
      <c r="AK18" s="25"/>
      <c r="AL18" s="25">
        <f>AL8*$AL$9*D18</f>
        <v>284.14400000000001</v>
      </c>
      <c r="AM18" s="25">
        <f>AM8*$AM$9*D18</f>
        <v>91.331999999999994</v>
      </c>
    </row>
    <row r="19" spans="1:39" x14ac:dyDescent="0.2">
      <c r="A19" s="22">
        <v>10</v>
      </c>
      <c r="B19" s="23" t="s">
        <v>28</v>
      </c>
      <c r="C19" s="22">
        <v>1.05</v>
      </c>
      <c r="D19" s="24">
        <v>1.2842</v>
      </c>
      <c r="E19" s="25"/>
      <c r="F19" s="25"/>
      <c r="G19" s="25"/>
      <c r="H19" s="25"/>
      <c r="I19" s="25"/>
      <c r="J19" s="26"/>
      <c r="K19" s="25"/>
      <c r="L19" s="25">
        <f>$L$8*$L$9*C19</f>
        <v>2553.5664000000006</v>
      </c>
      <c r="M19" s="25"/>
      <c r="N19" s="26"/>
      <c r="O19" s="25">
        <f t="shared" ref="O19:O20" si="12">$O$8*$O$9*D19</f>
        <v>333.892</v>
      </c>
      <c r="P19" s="25"/>
      <c r="Q19" s="25">
        <f t="shared" ref="Q19:Q20" si="13">$Q$8*$Q$9*D19</f>
        <v>359.57600000000002</v>
      </c>
      <c r="R19" s="25">
        <f t="shared" ref="R19:R20" si="14">$R$8*$R$9*D19</f>
        <v>115.578</v>
      </c>
      <c r="S19" s="26"/>
      <c r="T19" s="25">
        <f>$T$8*$T$9*C19</f>
        <v>2555.9351999999999</v>
      </c>
      <c r="U19" s="26"/>
      <c r="V19" s="25">
        <f>$V$8*$V$9*D19</f>
        <v>333.892</v>
      </c>
      <c r="W19" s="25"/>
      <c r="X19" s="25">
        <f t="shared" si="11"/>
        <v>115.578</v>
      </c>
      <c r="Y19" s="26"/>
      <c r="Z19" s="25">
        <f>$Z$8*$Z$9*C19</f>
        <v>2558.3040000000001</v>
      </c>
      <c r="AA19" s="25"/>
      <c r="AB19" s="26"/>
      <c r="AC19" s="25">
        <f>$V$8*$V$9*D19</f>
        <v>333.892</v>
      </c>
      <c r="AD19" s="25"/>
      <c r="AE19" s="26"/>
      <c r="AF19" s="25">
        <f>$AF$8*$AF$9*D19</f>
        <v>115.578</v>
      </c>
      <c r="AG19" s="25">
        <f>AG8*$AG$9*C19</f>
        <v>2563.0416000000005</v>
      </c>
      <c r="AH19" s="25"/>
      <c r="AI19" s="25">
        <f t="shared" si="2"/>
        <v>1357.7400725760001</v>
      </c>
      <c r="AJ19" s="25">
        <f>AJ8*$AJ$9*D19</f>
        <v>333.892</v>
      </c>
      <c r="AK19" s="25"/>
      <c r="AL19" s="25">
        <f>AL8*$AL$9*D19</f>
        <v>359.57600000000002</v>
      </c>
      <c r="AM19" s="25">
        <f>AM8*$AM$9*D19</f>
        <v>115.578</v>
      </c>
    </row>
    <row r="20" spans="1:39" x14ac:dyDescent="0.2">
      <c r="A20" s="22">
        <v>11</v>
      </c>
      <c r="B20" s="23" t="s">
        <v>29</v>
      </c>
      <c r="C20" s="22">
        <v>0.94</v>
      </c>
      <c r="D20" s="24">
        <v>0.9113</v>
      </c>
      <c r="E20" s="25">
        <f>$E$8*$E$9*C20</f>
        <v>2283.9292799999998</v>
      </c>
      <c r="F20" s="25"/>
      <c r="G20" s="25"/>
      <c r="H20" s="25">
        <f>$H$8*$H$9*D20</f>
        <v>236.93799999999999</v>
      </c>
      <c r="I20" s="25"/>
      <c r="J20" s="25"/>
      <c r="K20" s="25"/>
      <c r="L20" s="25">
        <f>$L$8*$L$9*C20</f>
        <v>2286.0499199999999</v>
      </c>
      <c r="M20" s="25"/>
      <c r="N20" s="25">
        <f>$N$8*$N$9*D20</f>
        <v>959.85348076799994</v>
      </c>
      <c r="O20" s="25">
        <f t="shared" si="12"/>
        <v>236.93799999999999</v>
      </c>
      <c r="P20" s="25"/>
      <c r="Q20" s="25">
        <f t="shared" si="13"/>
        <v>255.16399999999999</v>
      </c>
      <c r="R20" s="25">
        <f t="shared" si="14"/>
        <v>82.016999999999996</v>
      </c>
      <c r="S20" s="26"/>
      <c r="T20" s="25"/>
      <c r="U20" s="25"/>
      <c r="V20" s="25"/>
      <c r="W20" s="25"/>
      <c r="X20" s="25"/>
      <c r="Y20" s="26"/>
      <c r="Z20" s="25">
        <f>$Z$8*$Z$9*C20</f>
        <v>2290.2911999999997</v>
      </c>
      <c r="AA20" s="25"/>
      <c r="AB20" s="25"/>
      <c r="AC20" s="25">
        <f>$V$8*$V$9*D20</f>
        <v>236.93799999999999</v>
      </c>
      <c r="AD20" s="25"/>
      <c r="AE20" s="25">
        <f>$AE$8*$AE$9*D20</f>
        <v>255.16399999999999</v>
      </c>
      <c r="AF20" s="25">
        <f>$AF$8*$AF$9*D20</f>
        <v>82.016999999999996</v>
      </c>
      <c r="AG20" s="25">
        <f>AG8*$AG$9*C20</f>
        <v>2294.5324799999999</v>
      </c>
      <c r="AH20" s="25"/>
      <c r="AI20" s="25">
        <f>$AI$8*$AI$9*D20</f>
        <v>963.48584966400006</v>
      </c>
      <c r="AJ20" s="25">
        <f>AJ8*$AJ$9*D20</f>
        <v>236.93799999999999</v>
      </c>
      <c r="AK20" s="25"/>
      <c r="AL20" s="25">
        <f>AL8*$AL$9*D20</f>
        <v>255.16399999999999</v>
      </c>
      <c r="AM20" s="25">
        <f>AM8*$AM$9*D20</f>
        <v>82.016999999999996</v>
      </c>
    </row>
    <row r="21" spans="1:39" x14ac:dyDescent="0.2">
      <c r="A21" s="22">
        <v>12</v>
      </c>
      <c r="B21" s="23" t="s">
        <v>30</v>
      </c>
      <c r="C21" s="22">
        <v>0.94</v>
      </c>
      <c r="D21" s="24">
        <v>0.9113</v>
      </c>
      <c r="E21" s="25"/>
      <c r="F21" s="25"/>
      <c r="G21" s="25"/>
      <c r="H21" s="25"/>
      <c r="I21" s="25"/>
      <c r="J21" s="25"/>
      <c r="K21" s="25"/>
      <c r="L21" s="25">
        <f>$L$8*$L$9*C21</f>
        <v>2286.0499199999999</v>
      </c>
      <c r="M21" s="25"/>
      <c r="N21" s="25"/>
      <c r="O21" s="25"/>
      <c r="P21" s="25"/>
      <c r="Q21" s="25"/>
      <c r="R21" s="25"/>
      <c r="S21" s="26"/>
      <c r="T21" s="25">
        <f>$T$8*$T$9*C21</f>
        <v>2288.1705599999996</v>
      </c>
      <c r="U21" s="25"/>
      <c r="V21" s="25">
        <f>$V$8*$V$9*D21</f>
        <v>236.93799999999999</v>
      </c>
      <c r="W21" s="25">
        <f t="shared" ref="W21:W31" si="15">$W$8*$W$9*D21</f>
        <v>255.16399999999999</v>
      </c>
      <c r="X21" s="25">
        <f t="shared" si="11"/>
        <v>82.016999999999996</v>
      </c>
      <c r="Y21" s="26"/>
      <c r="Z21" s="25"/>
      <c r="AA21" s="25"/>
      <c r="AB21" s="25"/>
      <c r="AC21" s="25"/>
      <c r="AD21" s="25"/>
      <c r="AE21" s="25"/>
      <c r="AF21" s="25"/>
      <c r="AG21" s="25">
        <f>AG8*$AG$9*C21</f>
        <v>2294.5324799999999</v>
      </c>
      <c r="AH21" s="25"/>
      <c r="AI21" s="25">
        <f t="shared" si="2"/>
        <v>963.48584966400006</v>
      </c>
      <c r="AJ21" s="25">
        <f>AJ8*$AJ$9*D21</f>
        <v>236.93799999999999</v>
      </c>
      <c r="AK21" s="25"/>
      <c r="AL21" s="25">
        <f>AL8*$AL$9*D21</f>
        <v>255.16399999999999</v>
      </c>
      <c r="AM21" s="25">
        <f>AM8*$AM$9*D21</f>
        <v>82.016999999999996</v>
      </c>
    </row>
    <row r="22" spans="1:39" x14ac:dyDescent="0.2">
      <c r="A22" s="22">
        <v>13</v>
      </c>
      <c r="B22" s="23" t="s">
        <v>31</v>
      </c>
      <c r="C22" s="22">
        <v>0.66</v>
      </c>
      <c r="D22" s="24">
        <v>0.73740000000000006</v>
      </c>
      <c r="E22" s="25"/>
      <c r="F22" s="25"/>
      <c r="G22" s="25"/>
      <c r="H22" s="25"/>
      <c r="I22" s="25"/>
      <c r="J22" s="25"/>
      <c r="K22" s="25"/>
      <c r="L22" s="25"/>
      <c r="M22" s="25"/>
      <c r="N22" s="26"/>
      <c r="O22" s="25"/>
      <c r="P22" s="25"/>
      <c r="Q22" s="25"/>
      <c r="R22" s="25"/>
      <c r="S22" s="26"/>
      <c r="T22" s="25"/>
      <c r="U22" s="26"/>
      <c r="V22" s="25"/>
      <c r="W22" s="25">
        <f t="shared" si="15"/>
        <v>206.47200000000001</v>
      </c>
      <c r="X22" s="25"/>
      <c r="Y22" s="25"/>
      <c r="Z22" s="25">
        <f>$Z$8*$Z$9*C22</f>
        <v>1608.0768</v>
      </c>
      <c r="AA22" s="25"/>
      <c r="AB22" s="26"/>
      <c r="AC22" s="25">
        <f>$V$8*$V$9*D22</f>
        <v>191.72400000000002</v>
      </c>
      <c r="AD22" s="25"/>
      <c r="AE22" s="25">
        <f>$AE$8*$AE$9*D22</f>
        <v>206.47200000000001</v>
      </c>
      <c r="AF22" s="25">
        <f>$AF$8*$AF$9*D22</f>
        <v>66.366</v>
      </c>
      <c r="AG22" s="25">
        <f>AG8*$AG$9*C22</f>
        <v>1611.0547200000001</v>
      </c>
      <c r="AH22" s="25"/>
      <c r="AI22" s="25">
        <f t="shared" si="2"/>
        <v>779.62741747200016</v>
      </c>
      <c r="AJ22" s="25">
        <f>AJ8*$AJ$9*D22</f>
        <v>191.72400000000002</v>
      </c>
      <c r="AK22" s="25"/>
      <c r="AL22" s="25">
        <f>AL8*$AL$9*D22</f>
        <v>206.47200000000001</v>
      </c>
      <c r="AM22" s="25">
        <f>AM8*$AM$9*D22</f>
        <v>66.366</v>
      </c>
    </row>
    <row r="23" spans="1:39" ht="51" x14ac:dyDescent="0.2">
      <c r="A23" s="22">
        <v>14</v>
      </c>
      <c r="B23" s="23" t="s">
        <v>32</v>
      </c>
      <c r="C23" s="22">
        <v>1.55</v>
      </c>
      <c r="D23" s="24">
        <v>1.1940999999999999</v>
      </c>
      <c r="E23" s="25">
        <f>$E$8*$E$9*C23</f>
        <v>3766.0536000000002</v>
      </c>
      <c r="F23" s="25"/>
      <c r="G23" s="25"/>
      <c r="H23" s="25">
        <f>$H$8*$H$9*D23</f>
        <v>310.46600000000001</v>
      </c>
      <c r="I23" s="25"/>
      <c r="J23" s="28"/>
      <c r="K23" s="28"/>
      <c r="L23" s="25">
        <f>$L$8*$L$9*C23</f>
        <v>3769.5504000000005</v>
      </c>
      <c r="M23" s="25"/>
      <c r="N23" s="29"/>
      <c r="O23" s="25">
        <f>$O$8*$O$9*D23</f>
        <v>310.46600000000001</v>
      </c>
      <c r="P23" s="25"/>
      <c r="Q23" s="25">
        <f>$Q$8*$Q$9*D23</f>
        <v>334.34799999999996</v>
      </c>
      <c r="R23" s="25">
        <f>$R$8*$R$9*D23</f>
        <v>107.46899999999999</v>
      </c>
      <c r="S23" s="28"/>
      <c r="T23" s="25">
        <f>$T$8*$T$9*C23</f>
        <v>3773.0471999999995</v>
      </c>
      <c r="U23" s="29"/>
      <c r="V23" s="25">
        <f>$V$8*$V$9*D23</f>
        <v>310.46600000000001</v>
      </c>
      <c r="W23" s="25">
        <f t="shared" si="15"/>
        <v>334.34799999999996</v>
      </c>
      <c r="X23" s="25">
        <f t="shared" si="11"/>
        <v>107.46899999999999</v>
      </c>
      <c r="Y23" s="25">
        <f>$Y$8*$Y$9*D23</f>
        <v>745.44625209599985</v>
      </c>
      <c r="Z23" s="25">
        <f t="shared" ref="Z23:Z25" si="16">$Z$8*$Z$9*C23</f>
        <v>3776.5440000000003</v>
      </c>
      <c r="AA23" s="25"/>
      <c r="AB23" s="26"/>
      <c r="AC23" s="25">
        <f t="shared" ref="AC23:AC25" si="17">$V$8*$V$9*D23</f>
        <v>310.46600000000001</v>
      </c>
      <c r="AD23" s="25"/>
      <c r="AE23" s="25">
        <f>$AE$8*$AE$9*D23</f>
        <v>334.34799999999996</v>
      </c>
      <c r="AF23" s="25">
        <f>$AF$8*$AF$9*D23</f>
        <v>107.46899999999999</v>
      </c>
      <c r="AG23" s="25">
        <f>AG8*$AG$9*C23</f>
        <v>3783.5376000000006</v>
      </c>
      <c r="AH23" s="25"/>
      <c r="AI23" s="25">
        <f>$AI$8*$AI$9*D23</f>
        <v>1262.4804708480001</v>
      </c>
      <c r="AJ23" s="25">
        <f>AJ8*$AJ$9*D23</f>
        <v>310.46600000000001</v>
      </c>
      <c r="AK23" s="25"/>
      <c r="AL23" s="25">
        <f>AL8*$AL$9*D23</f>
        <v>334.34799999999996</v>
      </c>
      <c r="AM23" s="25">
        <f>AM8*$AM$9*D23</f>
        <v>107.46899999999999</v>
      </c>
    </row>
    <row r="24" spans="1:39" ht="38.25" x14ac:dyDescent="0.2">
      <c r="A24" s="22">
        <v>15</v>
      </c>
      <c r="B24" s="23" t="s">
        <v>33</v>
      </c>
      <c r="C24" s="30">
        <v>1</v>
      </c>
      <c r="D24" s="24">
        <v>0.71020000000000005</v>
      </c>
      <c r="E24" s="25">
        <f t="shared" ref="E24:E26" si="18">$E$8*$E$9*C24</f>
        <v>2429.712</v>
      </c>
      <c r="F24" s="25"/>
      <c r="G24" s="25"/>
      <c r="H24" s="25">
        <f t="shared" ref="H24:H26" si="19">$H$8*$H$9*D24</f>
        <v>184.65200000000002</v>
      </c>
      <c r="I24" s="25"/>
      <c r="J24" s="28"/>
      <c r="K24" s="28"/>
      <c r="L24" s="25">
        <f>$L$8*$L$9*C24</f>
        <v>2431.9680000000003</v>
      </c>
      <c r="M24" s="25"/>
      <c r="N24" s="29"/>
      <c r="O24" s="25">
        <f t="shared" ref="O24:O25" si="20">$O$8*$O$9*D24</f>
        <v>184.65200000000002</v>
      </c>
      <c r="P24" s="25"/>
      <c r="Q24" s="25">
        <f t="shared" ref="Q24:Q25" si="21">$Q$8*$Q$9*D24</f>
        <v>198.85600000000002</v>
      </c>
      <c r="R24" s="25">
        <f t="shared" ref="R24:R25" si="22">$R$8*$R$9*D24</f>
        <v>63.918000000000006</v>
      </c>
      <c r="S24" s="29"/>
      <c r="T24" s="25">
        <f t="shared" ref="T24:T25" si="23">$T$8*$T$9*C24</f>
        <v>2434.2239999999997</v>
      </c>
      <c r="U24" s="29"/>
      <c r="V24" s="25">
        <f t="shared" ref="V24:V25" si="24">$V$8*$V$9*D24</f>
        <v>184.65200000000002</v>
      </c>
      <c r="W24" s="25">
        <f t="shared" si="15"/>
        <v>198.85600000000002</v>
      </c>
      <c r="X24" s="25">
        <f t="shared" si="11"/>
        <v>63.918000000000006</v>
      </c>
      <c r="Y24" s="25"/>
      <c r="Z24" s="25">
        <f t="shared" si="16"/>
        <v>2436.48</v>
      </c>
      <c r="AA24" s="25"/>
      <c r="AB24" s="26"/>
      <c r="AC24" s="25">
        <f t="shared" si="17"/>
        <v>184.65200000000002</v>
      </c>
      <c r="AD24" s="25"/>
      <c r="AE24" s="25">
        <f t="shared" ref="AE24:AE25" si="25">$AE$8*$AE$9*D24</f>
        <v>198.85600000000002</v>
      </c>
      <c r="AF24" s="25">
        <f t="shared" ref="AF24:AF25" si="26">$AF$8*$AF$9*D24</f>
        <v>63.918000000000006</v>
      </c>
      <c r="AG24" s="25">
        <f>AG8*$AG$9*C24</f>
        <v>2440.9920000000002</v>
      </c>
      <c r="AH24" s="25"/>
      <c r="AI24" s="25">
        <f t="shared" si="2"/>
        <v>750.86980185600009</v>
      </c>
      <c r="AJ24" s="25">
        <f>AJ8*$AJ$9*D24</f>
        <v>184.65200000000002</v>
      </c>
      <c r="AK24" s="25"/>
      <c r="AL24" s="25">
        <f>AL8*$AL$9*D24</f>
        <v>198.85600000000002</v>
      </c>
      <c r="AM24" s="25">
        <f>AM8*$AM$9*D24</f>
        <v>63.918000000000006</v>
      </c>
    </row>
    <row r="25" spans="1:39" x14ac:dyDescent="0.2">
      <c r="A25" s="22">
        <v>16</v>
      </c>
      <c r="B25" s="23" t="s">
        <v>34</v>
      </c>
      <c r="C25" s="22">
        <v>0.79</v>
      </c>
      <c r="D25" s="24">
        <v>0.60880000000000001</v>
      </c>
      <c r="E25" s="25">
        <f t="shared" si="18"/>
        <v>1919.4724800000001</v>
      </c>
      <c r="F25" s="25"/>
      <c r="G25" s="25"/>
      <c r="H25" s="25">
        <f t="shared" si="19"/>
        <v>158.28800000000001</v>
      </c>
      <c r="I25" s="25"/>
      <c r="J25" s="25"/>
      <c r="K25" s="25"/>
      <c r="L25" s="25">
        <f>$L$8*$L$9*C25</f>
        <v>1921.2547200000004</v>
      </c>
      <c r="M25" s="25"/>
      <c r="N25" s="26"/>
      <c r="O25" s="25">
        <f t="shared" si="20"/>
        <v>158.28800000000001</v>
      </c>
      <c r="P25" s="25"/>
      <c r="Q25" s="25">
        <f t="shared" si="21"/>
        <v>170.464</v>
      </c>
      <c r="R25" s="25">
        <f t="shared" si="22"/>
        <v>54.792000000000002</v>
      </c>
      <c r="S25" s="26"/>
      <c r="T25" s="25">
        <f t="shared" si="23"/>
        <v>1923.0369599999999</v>
      </c>
      <c r="U25" s="26"/>
      <c r="V25" s="25">
        <f t="shared" si="24"/>
        <v>158.28800000000001</v>
      </c>
      <c r="W25" s="25">
        <f t="shared" si="15"/>
        <v>170.464</v>
      </c>
      <c r="X25" s="25">
        <f t="shared" si="11"/>
        <v>54.792000000000002</v>
      </c>
      <c r="Y25" s="25"/>
      <c r="Z25" s="25">
        <f t="shared" si="16"/>
        <v>1924.8192000000001</v>
      </c>
      <c r="AA25" s="25"/>
      <c r="AB25" s="26"/>
      <c r="AC25" s="25">
        <f t="shared" si="17"/>
        <v>158.28800000000001</v>
      </c>
      <c r="AD25" s="25"/>
      <c r="AE25" s="25">
        <f t="shared" si="25"/>
        <v>170.464</v>
      </c>
      <c r="AF25" s="25">
        <f t="shared" si="26"/>
        <v>54.792000000000002</v>
      </c>
      <c r="AG25" s="25">
        <f>AG8*$AG$9*C25</f>
        <v>1928.3836800000001</v>
      </c>
      <c r="AH25" s="25"/>
      <c r="AI25" s="25">
        <f t="shared" si="2"/>
        <v>643.66310246400008</v>
      </c>
      <c r="AJ25" s="25">
        <f>AJ8*$AJ$9*D25</f>
        <v>158.28800000000001</v>
      </c>
      <c r="AK25" s="25"/>
      <c r="AL25" s="25">
        <f>AL8*$AL$9*D25</f>
        <v>170.464</v>
      </c>
      <c r="AM25" s="25">
        <f>AM8*$AM$9*D25</f>
        <v>54.792000000000002</v>
      </c>
    </row>
    <row r="26" spans="1:39" x14ac:dyDescent="0.2">
      <c r="A26" s="22">
        <v>17</v>
      </c>
      <c r="B26" s="23" t="s">
        <v>35</v>
      </c>
      <c r="C26" s="22">
        <v>1.06</v>
      </c>
      <c r="D26" s="24">
        <v>0.73480000000000001</v>
      </c>
      <c r="E26" s="25">
        <f t="shared" si="18"/>
        <v>2575.4947200000001</v>
      </c>
      <c r="F26" s="25"/>
      <c r="G26" s="25"/>
      <c r="H26" s="25">
        <f t="shared" si="19"/>
        <v>191.048</v>
      </c>
      <c r="I26" s="25"/>
      <c r="J26" s="26"/>
      <c r="K26" s="25">
        <f>$K$8*$K$9*D26</f>
        <v>66.132000000000005</v>
      </c>
      <c r="L26" s="25">
        <f>$L$8*$L$9*C26</f>
        <v>2577.8860800000007</v>
      </c>
      <c r="M26" s="25"/>
      <c r="N26" s="26"/>
      <c r="O26" s="25">
        <f>$O$8*$O$9*D26</f>
        <v>191.048</v>
      </c>
      <c r="P26" s="25"/>
      <c r="Q26" s="25">
        <f>$Q$8*$Q$9*D26</f>
        <v>205.744</v>
      </c>
      <c r="R26" s="25">
        <f>$R$8*$R$9*D26</f>
        <v>66.132000000000005</v>
      </c>
      <c r="S26" s="26"/>
      <c r="T26" s="25"/>
      <c r="U26" s="26"/>
      <c r="V26" s="25"/>
      <c r="W26" s="25"/>
      <c r="X26" s="25"/>
      <c r="Y26" s="26"/>
      <c r="Z26" s="25"/>
      <c r="AA26" s="25"/>
      <c r="AB26" s="26"/>
      <c r="AC26" s="25"/>
      <c r="AD26" s="25"/>
      <c r="AE26" s="26"/>
      <c r="AF26" s="25"/>
      <c r="AG26" s="25">
        <f>AG8*$AG$9*C26</f>
        <v>2587.4515200000005</v>
      </c>
      <c r="AH26" s="25"/>
      <c r="AI26" s="25">
        <f t="shared" si="2"/>
        <v>776.87852774400005</v>
      </c>
      <c r="AJ26" s="25">
        <f>AJ8*$AJ$9*D26</f>
        <v>191.048</v>
      </c>
      <c r="AK26" s="25"/>
      <c r="AL26" s="25">
        <f>AL8*$AL$9*D26</f>
        <v>205.744</v>
      </c>
      <c r="AM26" s="25">
        <f>AM8*$AM$9*D26</f>
        <v>66.132000000000005</v>
      </c>
    </row>
    <row r="27" spans="1:39" ht="25.5" x14ac:dyDescent="0.2">
      <c r="A27" s="22">
        <v>18</v>
      </c>
      <c r="B27" s="23" t="s">
        <v>36</v>
      </c>
      <c r="C27" s="30">
        <v>1</v>
      </c>
      <c r="D27" s="24">
        <v>0.71020000000000005</v>
      </c>
      <c r="E27" s="25"/>
      <c r="F27" s="25"/>
      <c r="G27" s="26"/>
      <c r="H27" s="25"/>
      <c r="I27" s="25"/>
      <c r="J27" s="25"/>
      <c r="K27" s="25"/>
      <c r="L27" s="25"/>
      <c r="M27" s="25"/>
      <c r="N27" s="26"/>
      <c r="O27" s="25"/>
      <c r="P27" s="25"/>
      <c r="Q27" s="25"/>
      <c r="R27" s="25"/>
      <c r="S27" s="26"/>
      <c r="T27" s="25">
        <f>$T$8*$T$9*C27</f>
        <v>2434.2239999999997</v>
      </c>
      <c r="U27" s="26"/>
      <c r="V27" s="25">
        <f>$V$8*$V$9*D27</f>
        <v>184.65200000000002</v>
      </c>
      <c r="W27" s="25">
        <f t="shared" si="15"/>
        <v>198.85600000000002</v>
      </c>
      <c r="X27" s="25">
        <f t="shared" si="11"/>
        <v>63.918000000000006</v>
      </c>
      <c r="Y27" s="26"/>
      <c r="Z27" s="25"/>
      <c r="AA27" s="25"/>
      <c r="AB27" s="26"/>
      <c r="AC27" s="25"/>
      <c r="AD27" s="25"/>
      <c r="AE27" s="25"/>
      <c r="AF27" s="25"/>
      <c r="AG27" s="25">
        <f>AG8*$AG$9*C27</f>
        <v>2440.9920000000002</v>
      </c>
      <c r="AH27" s="25"/>
      <c r="AI27" s="25">
        <f t="shared" si="2"/>
        <v>750.86980185600009</v>
      </c>
      <c r="AJ27" s="25">
        <f>AJ8*$AJ$9*D27</f>
        <v>184.65200000000002</v>
      </c>
      <c r="AK27" s="25"/>
      <c r="AL27" s="25">
        <f>AL8*$AL$9*D27</f>
        <v>198.85600000000002</v>
      </c>
      <c r="AM27" s="25">
        <f>AM8*$AM$9*D27</f>
        <v>63.918000000000006</v>
      </c>
    </row>
    <row r="28" spans="1:39" x14ac:dyDescent="0.2">
      <c r="A28" s="22">
        <v>19</v>
      </c>
      <c r="B28" s="23" t="s">
        <v>37</v>
      </c>
      <c r="C28" s="22">
        <v>0.81</v>
      </c>
      <c r="D28" s="24">
        <v>0.85540000000000005</v>
      </c>
      <c r="E28" s="25"/>
      <c r="F28" s="25"/>
      <c r="G28" s="26"/>
      <c r="H28" s="25"/>
      <c r="I28" s="25"/>
      <c r="J28" s="25"/>
      <c r="K28" s="25"/>
      <c r="L28" s="25"/>
      <c r="M28" s="25"/>
      <c r="N28" s="26"/>
      <c r="O28" s="25"/>
      <c r="P28" s="25"/>
      <c r="Q28" s="25"/>
      <c r="R28" s="25"/>
      <c r="S28" s="26"/>
      <c r="T28" s="25">
        <f t="shared" ref="T28:T31" si="27">$T$8*$T$9*C28</f>
        <v>1971.7214399999998</v>
      </c>
      <c r="U28" s="26"/>
      <c r="V28" s="25">
        <f t="shared" ref="V28:V31" si="28">$V$8*$V$9*D28</f>
        <v>222.40400000000002</v>
      </c>
      <c r="W28" s="25">
        <f t="shared" si="15"/>
        <v>239.512</v>
      </c>
      <c r="X28" s="25">
        <f t="shared" si="11"/>
        <v>76.986000000000004</v>
      </c>
      <c r="Y28" s="26"/>
      <c r="Z28" s="25">
        <f t="shared" ref="Z28:Z40" si="29">$Z$8*$Z$9*C28</f>
        <v>1973.5488000000003</v>
      </c>
      <c r="AA28" s="25"/>
      <c r="AB28" s="26"/>
      <c r="AC28" s="25">
        <f t="shared" ref="AC28:AC31" si="30">$V$8*$V$9*D28</f>
        <v>222.40400000000002</v>
      </c>
      <c r="AD28" s="25"/>
      <c r="AE28" s="25"/>
      <c r="AF28" s="25">
        <f t="shared" ref="AF28:AF40" si="31">$AF$8*$AF$9*D28</f>
        <v>76.986000000000004</v>
      </c>
      <c r="AG28" s="25">
        <f>AG8*$AG$9*C28</f>
        <v>1977.2035200000003</v>
      </c>
      <c r="AH28" s="25"/>
      <c r="AI28" s="25">
        <f t="shared" si="2"/>
        <v>904.38472051200017</v>
      </c>
      <c r="AJ28" s="25">
        <f>AJ8*$AJ$9*D28</f>
        <v>222.40400000000002</v>
      </c>
      <c r="AK28" s="25"/>
      <c r="AL28" s="25">
        <f>AL8*$AL$9*D28</f>
        <v>239.512</v>
      </c>
      <c r="AM28" s="25">
        <f>AM8*$AM$9*D28</f>
        <v>76.986000000000004</v>
      </c>
    </row>
    <row r="29" spans="1:39" x14ac:dyDescent="0.2">
      <c r="A29" s="22">
        <v>24</v>
      </c>
      <c r="B29" s="23" t="s">
        <v>38</v>
      </c>
      <c r="C29" s="22">
        <v>0.94</v>
      </c>
      <c r="D29" s="24">
        <v>0.9113</v>
      </c>
      <c r="E29" s="25"/>
      <c r="F29" s="25"/>
      <c r="G29" s="27"/>
      <c r="H29" s="25"/>
      <c r="I29" s="25"/>
      <c r="J29" s="25"/>
      <c r="K29" s="25"/>
      <c r="L29" s="25">
        <f>$L$8*$L$9*C29</f>
        <v>2286.0499199999999</v>
      </c>
      <c r="M29" s="25"/>
      <c r="N29" s="25">
        <f>$N$8*$N$9*D29</f>
        <v>959.85348076799994</v>
      </c>
      <c r="O29" s="25">
        <f>$O$8*$O$9*D29</f>
        <v>236.93799999999999</v>
      </c>
      <c r="P29" s="25"/>
      <c r="Q29" s="25"/>
      <c r="R29" s="25"/>
      <c r="S29" s="26"/>
      <c r="T29" s="25">
        <f t="shared" si="27"/>
        <v>2288.1705599999996</v>
      </c>
      <c r="U29" s="25"/>
      <c r="V29" s="25">
        <f t="shared" si="28"/>
        <v>236.93799999999999</v>
      </c>
      <c r="W29" s="25">
        <f t="shared" si="15"/>
        <v>255.16399999999999</v>
      </c>
      <c r="X29" s="25">
        <f t="shared" si="11"/>
        <v>82.016999999999996</v>
      </c>
      <c r="Y29" s="26"/>
      <c r="Z29" s="25">
        <f t="shared" si="29"/>
        <v>2290.2911999999997</v>
      </c>
      <c r="AA29" s="25"/>
      <c r="AB29" s="25">
        <f>$AB$8*$AB$9*D29</f>
        <v>961.669665216</v>
      </c>
      <c r="AC29" s="25">
        <f t="shared" si="30"/>
        <v>236.93799999999999</v>
      </c>
      <c r="AD29" s="25"/>
      <c r="AE29" s="25">
        <f>$AE$8*$AE$9*D29</f>
        <v>255.16399999999999</v>
      </c>
      <c r="AF29" s="25"/>
      <c r="AG29" s="25">
        <f>AG8*$AG$9*C29</f>
        <v>2294.5324799999999</v>
      </c>
      <c r="AH29" s="25"/>
      <c r="AI29" s="25">
        <f t="shared" si="2"/>
        <v>963.48584966400006</v>
      </c>
      <c r="AJ29" s="25">
        <f>AJ8*$AJ$9*D29</f>
        <v>236.93799999999999</v>
      </c>
      <c r="AK29" s="25"/>
      <c r="AL29" s="25">
        <f>AL8*$AL$9*D29</f>
        <v>255.16399999999999</v>
      </c>
      <c r="AM29" s="25">
        <f>AM8*$AM$9*D29</f>
        <v>82.016999999999996</v>
      </c>
    </row>
    <row r="30" spans="1:39" x14ac:dyDescent="0.2">
      <c r="A30" s="22">
        <v>25</v>
      </c>
      <c r="B30" s="23" t="s">
        <v>39</v>
      </c>
      <c r="C30" s="22">
        <v>0.81</v>
      </c>
      <c r="D30" s="24">
        <v>0.85540000000000005</v>
      </c>
      <c r="E30" s="25"/>
      <c r="F30" s="25"/>
      <c r="G30" s="26"/>
      <c r="H30" s="25"/>
      <c r="I30" s="25"/>
      <c r="J30" s="25"/>
      <c r="K30" s="25"/>
      <c r="L30" s="25"/>
      <c r="M30" s="25"/>
      <c r="N30" s="26"/>
      <c r="O30" s="25"/>
      <c r="P30" s="25"/>
      <c r="Q30" s="25"/>
      <c r="R30" s="25"/>
      <c r="S30" s="26"/>
      <c r="T30" s="25">
        <f>$T$8*$T$9*C30</f>
        <v>1971.7214399999998</v>
      </c>
      <c r="U30" s="26"/>
      <c r="V30" s="25">
        <f>$V$8*$V$9*D30</f>
        <v>222.40400000000002</v>
      </c>
      <c r="W30" s="25"/>
      <c r="X30" s="25">
        <f t="shared" si="11"/>
        <v>76.986000000000004</v>
      </c>
      <c r="Y30" s="25">
        <f>$Y$8*$Y$9*D30</f>
        <v>534.00445862399999</v>
      </c>
      <c r="Z30" s="25">
        <f t="shared" si="29"/>
        <v>1973.5488000000003</v>
      </c>
      <c r="AA30" s="25"/>
      <c r="AB30" s="26"/>
      <c r="AC30" s="25">
        <f t="shared" si="30"/>
        <v>222.40400000000002</v>
      </c>
      <c r="AD30" s="25"/>
      <c r="AE30" s="25">
        <f t="shared" ref="AE30:AE33" si="32">$AE$8*$AE$9*D30</f>
        <v>239.512</v>
      </c>
      <c r="AF30" s="25">
        <f t="shared" si="31"/>
        <v>76.986000000000004</v>
      </c>
      <c r="AG30" s="25">
        <f>AG8*$AG$9*C30</f>
        <v>1977.2035200000003</v>
      </c>
      <c r="AH30" s="25"/>
      <c r="AI30" s="25">
        <f t="shared" si="2"/>
        <v>904.38472051200017</v>
      </c>
      <c r="AJ30" s="25">
        <f>AJ8*$AJ$9*D30</f>
        <v>222.40400000000002</v>
      </c>
      <c r="AK30" s="25"/>
      <c r="AL30" s="25">
        <f>AL8*$AL$9*D30</f>
        <v>239.512</v>
      </c>
      <c r="AM30" s="25">
        <f>AM8*$AM$9*D30</f>
        <v>76.986000000000004</v>
      </c>
    </row>
    <row r="31" spans="1:39" x14ac:dyDescent="0.2">
      <c r="A31" s="22">
        <v>26</v>
      </c>
      <c r="B31" s="23" t="s">
        <v>40</v>
      </c>
      <c r="C31" s="22">
        <v>0.81</v>
      </c>
      <c r="D31" s="24">
        <v>0.85540000000000005</v>
      </c>
      <c r="E31" s="25"/>
      <c r="F31" s="25"/>
      <c r="G31" s="26"/>
      <c r="H31" s="25"/>
      <c r="I31" s="25"/>
      <c r="J31" s="25"/>
      <c r="K31" s="25"/>
      <c r="L31" s="25">
        <f>$L$8*$L$9*C31</f>
        <v>1969.8940800000005</v>
      </c>
      <c r="M31" s="25"/>
      <c r="N31" s="26"/>
      <c r="O31" s="25">
        <f>$O$8*$O$9*D31</f>
        <v>222.40400000000002</v>
      </c>
      <c r="P31" s="25"/>
      <c r="Q31" s="25"/>
      <c r="R31" s="25">
        <f>$R$8*$R$9*D31</f>
        <v>76.986000000000004</v>
      </c>
      <c r="S31" s="26"/>
      <c r="T31" s="25">
        <f t="shared" si="27"/>
        <v>1971.7214399999998</v>
      </c>
      <c r="U31" s="26"/>
      <c r="V31" s="25">
        <f t="shared" si="28"/>
        <v>222.40400000000002</v>
      </c>
      <c r="W31" s="25">
        <f t="shared" si="15"/>
        <v>239.512</v>
      </c>
      <c r="X31" s="25">
        <f t="shared" si="11"/>
        <v>76.986000000000004</v>
      </c>
      <c r="Y31" s="25">
        <f>$Y$8*$Y$9*D31</f>
        <v>534.00445862399999</v>
      </c>
      <c r="Z31" s="25">
        <f t="shared" si="29"/>
        <v>1973.5488000000003</v>
      </c>
      <c r="AA31" s="25"/>
      <c r="AB31" s="26"/>
      <c r="AC31" s="25">
        <f t="shared" si="30"/>
        <v>222.40400000000002</v>
      </c>
      <c r="AD31" s="25"/>
      <c r="AE31" s="25">
        <f t="shared" si="32"/>
        <v>239.512</v>
      </c>
      <c r="AF31" s="25">
        <f t="shared" si="31"/>
        <v>76.986000000000004</v>
      </c>
      <c r="AG31" s="25">
        <f>AG8*$AG$9*C31</f>
        <v>1977.2035200000003</v>
      </c>
      <c r="AH31" s="25"/>
      <c r="AI31" s="25">
        <f t="shared" si="2"/>
        <v>904.38472051200017</v>
      </c>
      <c r="AJ31" s="25">
        <f>AJ8*$AJ$9*D31</f>
        <v>222.40400000000002</v>
      </c>
      <c r="AK31" s="25"/>
      <c r="AL31" s="25">
        <f>AL8*$AL$9*D31</f>
        <v>239.512</v>
      </c>
      <c r="AM31" s="25">
        <f>AM8*$AM$9*D31</f>
        <v>76.986000000000004</v>
      </c>
    </row>
    <row r="32" spans="1:39" x14ac:dyDescent="0.2">
      <c r="A32" s="22">
        <v>27</v>
      </c>
      <c r="B32" s="23" t="s">
        <v>41</v>
      </c>
      <c r="C32" s="22">
        <v>0.81</v>
      </c>
      <c r="D32" s="24">
        <v>0.85540000000000005</v>
      </c>
      <c r="E32" s="25"/>
      <c r="F32" s="25"/>
      <c r="G32" s="26"/>
      <c r="H32" s="25"/>
      <c r="I32" s="25"/>
      <c r="J32" s="26"/>
      <c r="K32" s="26"/>
      <c r="L32" s="25"/>
      <c r="M32" s="25"/>
      <c r="N32" s="26"/>
      <c r="O32" s="25"/>
      <c r="P32" s="25"/>
      <c r="Q32" s="25"/>
      <c r="R32" s="26"/>
      <c r="S32" s="26"/>
      <c r="T32" s="25"/>
      <c r="U32" s="26"/>
      <c r="V32" s="25"/>
      <c r="W32" s="25"/>
      <c r="X32" s="26"/>
      <c r="Y32" s="26"/>
      <c r="Z32" s="25"/>
      <c r="AA32" s="25"/>
      <c r="AB32" s="26"/>
      <c r="AC32" s="25"/>
      <c r="AD32" s="25"/>
      <c r="AE32" s="26"/>
      <c r="AF32" s="26"/>
      <c r="AG32" s="25">
        <f>AG8*$AG$9*C32</f>
        <v>1977.2035200000003</v>
      </c>
      <c r="AH32" s="25"/>
      <c r="AI32" s="25">
        <f>$AI$8*$AI$9*D32</f>
        <v>904.38472051200017</v>
      </c>
      <c r="AJ32" s="25">
        <f>AJ8*$AJ$9*D32</f>
        <v>222.40400000000002</v>
      </c>
      <c r="AK32" s="25"/>
      <c r="AL32" s="25">
        <f>AL8*$AL$9*D32</f>
        <v>239.512</v>
      </c>
      <c r="AM32" s="25">
        <f>AM8*$AM$9*D32</f>
        <v>76.986000000000004</v>
      </c>
    </row>
    <row r="33" spans="1:39" x14ac:dyDescent="0.2">
      <c r="A33" s="22">
        <v>28</v>
      </c>
      <c r="B33" s="23" t="s">
        <v>42</v>
      </c>
      <c r="C33" s="22">
        <v>0.94</v>
      </c>
      <c r="D33" s="24">
        <v>0.9113</v>
      </c>
      <c r="E33" s="25"/>
      <c r="F33" s="25"/>
      <c r="G33" s="26"/>
      <c r="H33" s="25"/>
      <c r="I33" s="25"/>
      <c r="J33" s="25"/>
      <c r="K33" s="25"/>
      <c r="L33" s="25"/>
      <c r="M33" s="25"/>
      <c r="N33" s="26"/>
      <c r="O33" s="25"/>
      <c r="P33" s="25"/>
      <c r="Q33" s="25"/>
      <c r="R33" s="25"/>
      <c r="S33" s="26"/>
      <c r="T33" s="25"/>
      <c r="U33" s="26"/>
      <c r="V33" s="25"/>
      <c r="W33" s="25"/>
      <c r="X33" s="25"/>
      <c r="Y33" s="26"/>
      <c r="Z33" s="25">
        <f t="shared" si="29"/>
        <v>2290.2911999999997</v>
      </c>
      <c r="AA33" s="25"/>
      <c r="AB33" s="26"/>
      <c r="AC33" s="25"/>
      <c r="AD33" s="25"/>
      <c r="AE33" s="25">
        <f t="shared" si="32"/>
        <v>255.16399999999999</v>
      </c>
      <c r="AF33" s="25">
        <f t="shared" si="31"/>
        <v>82.016999999999996</v>
      </c>
      <c r="AG33" s="25">
        <f>AG8*$AG$9*C33</f>
        <v>2294.5324799999999</v>
      </c>
      <c r="AH33" s="25"/>
      <c r="AI33" s="25">
        <f t="shared" si="2"/>
        <v>963.48584966400006</v>
      </c>
      <c r="AJ33" s="25">
        <f>AJ8*$AJ$9*D33</f>
        <v>236.93799999999999</v>
      </c>
      <c r="AK33" s="25"/>
      <c r="AL33" s="25">
        <f>AL8*$AL$9*D33</f>
        <v>255.16399999999999</v>
      </c>
      <c r="AM33" s="25">
        <f>AM8*$AM$9*D33</f>
        <v>82.016999999999996</v>
      </c>
    </row>
    <row r="34" spans="1:39" x14ac:dyDescent="0.2">
      <c r="A34" s="22">
        <v>29</v>
      </c>
      <c r="B34" s="23" t="s">
        <v>43</v>
      </c>
      <c r="C34" s="22">
        <v>0.81</v>
      </c>
      <c r="D34" s="24">
        <v>0.85540000000000005</v>
      </c>
      <c r="E34" s="25"/>
      <c r="F34" s="25"/>
      <c r="G34" s="26"/>
      <c r="H34" s="26"/>
      <c r="I34" s="25"/>
      <c r="J34" s="26"/>
      <c r="K34" s="26"/>
      <c r="L34" s="25"/>
      <c r="M34" s="25"/>
      <c r="N34" s="26"/>
      <c r="O34" s="26"/>
      <c r="P34" s="25"/>
      <c r="Q34" s="25"/>
      <c r="R34" s="26"/>
      <c r="S34" s="26"/>
      <c r="T34" s="25"/>
      <c r="U34" s="26"/>
      <c r="V34" s="26"/>
      <c r="W34" s="25"/>
      <c r="X34" s="26"/>
      <c r="Y34" s="26"/>
      <c r="Z34" s="25"/>
      <c r="AA34" s="25"/>
      <c r="AB34" s="26"/>
      <c r="AC34" s="26"/>
      <c r="AD34" s="25"/>
      <c r="AE34" s="26"/>
      <c r="AF34" s="26"/>
      <c r="AG34" s="25">
        <f>AG8*$AG$9*C34</f>
        <v>1977.2035200000003</v>
      </c>
      <c r="AH34" s="25"/>
      <c r="AI34" s="25">
        <f t="shared" si="2"/>
        <v>904.38472051200017</v>
      </c>
      <c r="AJ34" s="25">
        <f>AJ8*$AJ$9*D34</f>
        <v>222.40400000000002</v>
      </c>
      <c r="AK34" s="25"/>
      <c r="AL34" s="25">
        <f>AL8*$AL$9*D34</f>
        <v>239.512</v>
      </c>
      <c r="AM34" s="25">
        <f>AM8*$AM$9*D34</f>
        <v>76.986000000000004</v>
      </c>
    </row>
    <row r="35" spans="1:39" x14ac:dyDescent="0.2">
      <c r="A35" s="22">
        <v>30</v>
      </c>
      <c r="B35" s="23" t="s">
        <v>44</v>
      </c>
      <c r="C35" s="22">
        <v>0.94</v>
      </c>
      <c r="D35" s="24">
        <v>0.9113</v>
      </c>
      <c r="E35" s="25"/>
      <c r="F35" s="25"/>
      <c r="G35" s="26"/>
      <c r="H35" s="25"/>
      <c r="I35" s="25"/>
      <c r="J35" s="25"/>
      <c r="K35" s="25"/>
      <c r="L35" s="25">
        <f>$L$8*$L$9*C35</f>
        <v>2286.0499199999999</v>
      </c>
      <c r="M35" s="25"/>
      <c r="N35" s="26"/>
      <c r="O35" s="25">
        <f>$O$8*$O$9*D35</f>
        <v>236.93799999999999</v>
      </c>
      <c r="P35" s="25"/>
      <c r="Q35" s="25">
        <f>$Q$8*$Q$9*D35</f>
        <v>255.16399999999999</v>
      </c>
      <c r="R35" s="25"/>
      <c r="S35" s="26"/>
      <c r="T35" s="25">
        <f t="shared" ref="T35" si="33">$T$8*$T$9*C35</f>
        <v>2288.1705599999996</v>
      </c>
      <c r="U35" s="26"/>
      <c r="V35" s="25">
        <f t="shared" ref="V35" si="34">$V$8*$V$9*D35</f>
        <v>236.93799999999999</v>
      </c>
      <c r="W35" s="25"/>
      <c r="X35" s="25"/>
      <c r="Y35" s="25"/>
      <c r="Z35" s="25">
        <f t="shared" si="29"/>
        <v>2290.2911999999997</v>
      </c>
      <c r="AA35" s="25"/>
      <c r="AB35" s="26"/>
      <c r="AC35" s="25">
        <f t="shared" ref="AC35:AC40" si="35">$V$8*$V$9*D35</f>
        <v>236.93799999999999</v>
      </c>
      <c r="AD35" s="25"/>
      <c r="AE35" s="25"/>
      <c r="AF35" s="25">
        <f t="shared" si="31"/>
        <v>82.016999999999996</v>
      </c>
      <c r="AG35" s="25">
        <f>AG8*$AG$9*C35</f>
        <v>2294.5324799999999</v>
      </c>
      <c r="AH35" s="25"/>
      <c r="AI35" s="25">
        <f t="shared" si="2"/>
        <v>963.48584966400006</v>
      </c>
      <c r="AJ35" s="25">
        <f>AJ8*$AJ$9*D35</f>
        <v>236.93799999999999</v>
      </c>
      <c r="AK35" s="25"/>
      <c r="AL35" s="25">
        <f>AL8*$AL$9*D35</f>
        <v>255.16399999999999</v>
      </c>
      <c r="AM35" s="25">
        <f>AM8*$AM$9*D35</f>
        <v>82.016999999999996</v>
      </c>
    </row>
    <row r="36" spans="1:39" x14ac:dyDescent="0.2">
      <c r="A36" s="22">
        <v>31</v>
      </c>
      <c r="B36" s="23" t="s">
        <v>45</v>
      </c>
      <c r="C36" s="22">
        <v>0.94</v>
      </c>
      <c r="D36" s="24">
        <v>0.9113</v>
      </c>
      <c r="E36" s="25"/>
      <c r="F36" s="25"/>
      <c r="G36" s="26"/>
      <c r="H36" s="26"/>
      <c r="I36" s="25"/>
      <c r="J36" s="26"/>
      <c r="K36" s="26"/>
      <c r="L36" s="25"/>
      <c r="M36" s="25"/>
      <c r="N36" s="26"/>
      <c r="O36" s="26"/>
      <c r="P36" s="25"/>
      <c r="Q36" s="26"/>
      <c r="R36" s="26"/>
      <c r="S36" s="26"/>
      <c r="T36" s="25"/>
      <c r="U36" s="26"/>
      <c r="V36" s="26"/>
      <c r="W36" s="25"/>
      <c r="X36" s="26"/>
      <c r="Y36" s="26"/>
      <c r="Z36" s="25"/>
      <c r="AA36" s="25"/>
      <c r="AB36" s="26"/>
      <c r="AC36" s="26"/>
      <c r="AD36" s="25"/>
      <c r="AE36" s="26"/>
      <c r="AF36" s="26"/>
      <c r="AG36" s="25">
        <f>AG8*$AG$9*C36</f>
        <v>2294.5324799999999</v>
      </c>
      <c r="AH36" s="25"/>
      <c r="AI36" s="25">
        <f t="shared" si="2"/>
        <v>963.48584966400006</v>
      </c>
      <c r="AJ36" s="25">
        <f>AJ8*$AJ$9*D36</f>
        <v>236.93799999999999</v>
      </c>
      <c r="AK36" s="25"/>
      <c r="AL36" s="25">
        <f>AL8*$AL$9*D36</f>
        <v>255.16399999999999</v>
      </c>
      <c r="AM36" s="25">
        <f>AM8*$AM$9*D36</f>
        <v>82.016999999999996</v>
      </c>
    </row>
    <row r="37" spans="1:39" x14ac:dyDescent="0.2">
      <c r="A37" s="22">
        <v>32</v>
      </c>
      <c r="B37" s="23" t="s">
        <v>46</v>
      </c>
      <c r="C37" s="22">
        <v>1.52</v>
      </c>
      <c r="D37" s="24">
        <v>1.7598</v>
      </c>
      <c r="E37" s="25"/>
      <c r="F37" s="25"/>
      <c r="G37" s="26"/>
      <c r="H37" s="25"/>
      <c r="I37" s="25"/>
      <c r="J37" s="25"/>
      <c r="K37" s="25"/>
      <c r="L37" s="25"/>
      <c r="M37" s="25"/>
      <c r="N37" s="26"/>
      <c r="O37" s="25"/>
      <c r="P37" s="25"/>
      <c r="Q37" s="25"/>
      <c r="R37" s="25"/>
      <c r="S37" s="26"/>
      <c r="T37" s="25"/>
      <c r="U37" s="26"/>
      <c r="V37" s="25"/>
      <c r="W37" s="25"/>
      <c r="X37" s="25"/>
      <c r="Y37" s="26"/>
      <c r="Z37" s="25">
        <f t="shared" si="29"/>
        <v>3703.4495999999999</v>
      </c>
      <c r="AA37" s="25"/>
      <c r="AB37" s="26"/>
      <c r="AC37" s="25">
        <f t="shared" si="35"/>
        <v>457.548</v>
      </c>
      <c r="AD37" s="25"/>
      <c r="AE37" s="25">
        <f t="shared" ref="AE37:AE40" si="36">$AE$8*$AE$9*D37</f>
        <v>492.74400000000003</v>
      </c>
      <c r="AF37" s="25">
        <f t="shared" si="31"/>
        <v>158.38200000000001</v>
      </c>
      <c r="AG37" s="25">
        <f>AG8*$AG$9*C37</f>
        <v>3710.3078400000004</v>
      </c>
      <c r="AH37" s="25"/>
      <c r="AI37" s="25">
        <f t="shared" si="2"/>
        <v>1860.5754397440003</v>
      </c>
      <c r="AJ37" s="25">
        <f>AJ8*$AJ$9*D37</f>
        <v>457.548</v>
      </c>
      <c r="AK37" s="25"/>
      <c r="AL37" s="25">
        <f>AL8*$AL$9*D37</f>
        <v>492.74400000000003</v>
      </c>
      <c r="AM37" s="25">
        <f>AM8*$AM$9*D37</f>
        <v>158.38200000000001</v>
      </c>
    </row>
    <row r="38" spans="1:39" x14ac:dyDescent="0.2">
      <c r="A38" s="22">
        <v>33</v>
      </c>
      <c r="B38" s="23" t="s">
        <v>47</v>
      </c>
      <c r="C38" s="22">
        <v>0.94</v>
      </c>
      <c r="D38" s="24">
        <v>0.9113</v>
      </c>
      <c r="E38" s="25"/>
      <c r="F38" s="25"/>
      <c r="G38" s="26"/>
      <c r="H38" s="25"/>
      <c r="I38" s="25"/>
      <c r="J38" s="25"/>
      <c r="K38" s="25"/>
      <c r="L38" s="25"/>
      <c r="M38" s="25"/>
      <c r="N38" s="26"/>
      <c r="O38" s="25"/>
      <c r="P38" s="25"/>
      <c r="Q38" s="25"/>
      <c r="R38" s="25"/>
      <c r="S38" s="26"/>
      <c r="T38" s="25"/>
      <c r="U38" s="26"/>
      <c r="V38" s="25"/>
      <c r="W38" s="25"/>
      <c r="X38" s="25"/>
      <c r="Y38" s="26"/>
      <c r="Z38" s="25">
        <f t="shared" si="29"/>
        <v>2290.2911999999997</v>
      </c>
      <c r="AA38" s="25"/>
      <c r="AB38" s="26"/>
      <c r="AC38" s="25">
        <f t="shared" si="35"/>
        <v>236.93799999999999</v>
      </c>
      <c r="AD38" s="25"/>
      <c r="AE38" s="25">
        <f t="shared" si="36"/>
        <v>255.16399999999999</v>
      </c>
      <c r="AF38" s="25">
        <f t="shared" si="31"/>
        <v>82.016999999999996</v>
      </c>
      <c r="AG38" s="25">
        <f>AG8*$AG$9*C38</f>
        <v>2294.5324799999999</v>
      </c>
      <c r="AH38" s="25"/>
      <c r="AI38" s="25">
        <f t="shared" si="2"/>
        <v>963.48584966400006</v>
      </c>
      <c r="AJ38" s="25">
        <f>AJ8*$AJ$9*D38</f>
        <v>236.93799999999999</v>
      </c>
      <c r="AK38" s="25"/>
      <c r="AL38" s="25">
        <f>AL8*$AL$9*D38</f>
        <v>255.16399999999999</v>
      </c>
      <c r="AM38" s="25">
        <f>AM8*$AM$9*D38</f>
        <v>82.016999999999996</v>
      </c>
    </row>
    <row r="39" spans="1:39" x14ac:dyDescent="0.2">
      <c r="A39" s="22">
        <v>34</v>
      </c>
      <c r="B39" s="23" t="s">
        <v>48</v>
      </c>
      <c r="C39" s="22">
        <v>0.66</v>
      </c>
      <c r="D39" s="24">
        <v>0.73740000000000006</v>
      </c>
      <c r="E39" s="25"/>
      <c r="F39" s="25"/>
      <c r="G39" s="26"/>
      <c r="H39" s="25"/>
      <c r="I39" s="25"/>
      <c r="J39" s="25"/>
      <c r="K39" s="25"/>
      <c r="L39" s="25"/>
      <c r="M39" s="25"/>
      <c r="N39" s="26"/>
      <c r="O39" s="25"/>
      <c r="P39" s="25"/>
      <c r="Q39" s="25"/>
      <c r="R39" s="25"/>
      <c r="S39" s="26"/>
      <c r="T39" s="25">
        <f t="shared" ref="T39:T40" si="37">$T$8*$T$9*C39</f>
        <v>1606.5878399999999</v>
      </c>
      <c r="U39" s="26"/>
      <c r="V39" s="25">
        <f t="shared" ref="V39:V40" si="38">$V$8*$V$9*D39</f>
        <v>191.72400000000002</v>
      </c>
      <c r="W39" s="25">
        <f t="shared" ref="W39:W40" si="39">$W$8*$W$9*D39</f>
        <v>206.47200000000001</v>
      </c>
      <c r="X39" s="25">
        <f t="shared" ref="X39:X40" si="40">$X$8*$X$9*D39</f>
        <v>66.366</v>
      </c>
      <c r="Y39" s="26"/>
      <c r="Z39" s="25"/>
      <c r="AA39" s="25"/>
      <c r="AB39" s="26"/>
      <c r="AC39" s="25"/>
      <c r="AD39" s="25"/>
      <c r="AE39" s="25"/>
      <c r="AF39" s="25"/>
      <c r="AG39" s="25">
        <f>AG8*$AG$9*C39</f>
        <v>1611.0547200000001</v>
      </c>
      <c r="AH39" s="25"/>
      <c r="AI39" s="25">
        <f t="shared" si="2"/>
        <v>779.62741747200016</v>
      </c>
      <c r="AJ39" s="25">
        <f>AJ8*$AJ$9*D39</f>
        <v>191.72400000000002</v>
      </c>
      <c r="AK39" s="25"/>
      <c r="AL39" s="25">
        <f>AL8*$AL$9*D39</f>
        <v>206.47200000000001</v>
      </c>
      <c r="AM39" s="25">
        <f>AM8*$AM$9*D39</f>
        <v>66.366</v>
      </c>
    </row>
    <row r="40" spans="1:39" x14ac:dyDescent="0.2">
      <c r="A40" s="22">
        <v>35</v>
      </c>
      <c r="B40" s="23" t="s">
        <v>49</v>
      </c>
      <c r="C40" s="22">
        <v>0.81</v>
      </c>
      <c r="D40" s="24">
        <v>0.85540000000000005</v>
      </c>
      <c r="E40" s="25"/>
      <c r="F40" s="25"/>
      <c r="G40" s="26"/>
      <c r="H40" s="25"/>
      <c r="I40" s="25"/>
      <c r="J40" s="25"/>
      <c r="K40" s="25"/>
      <c r="L40" s="25"/>
      <c r="M40" s="25"/>
      <c r="N40" s="26"/>
      <c r="O40" s="25"/>
      <c r="P40" s="25"/>
      <c r="Q40" s="25"/>
      <c r="R40" s="25"/>
      <c r="S40" s="26"/>
      <c r="T40" s="25">
        <f t="shared" si="37"/>
        <v>1971.7214399999998</v>
      </c>
      <c r="U40" s="26"/>
      <c r="V40" s="25">
        <f t="shared" si="38"/>
        <v>222.40400000000002</v>
      </c>
      <c r="W40" s="25">
        <f t="shared" si="39"/>
        <v>239.512</v>
      </c>
      <c r="X40" s="25">
        <f t="shared" si="40"/>
        <v>76.986000000000004</v>
      </c>
      <c r="Y40" s="26"/>
      <c r="Z40" s="25">
        <f t="shared" si="29"/>
        <v>1973.5488000000003</v>
      </c>
      <c r="AA40" s="25"/>
      <c r="AB40" s="26"/>
      <c r="AC40" s="25">
        <f t="shared" si="35"/>
        <v>222.40400000000002</v>
      </c>
      <c r="AD40" s="25"/>
      <c r="AE40" s="25">
        <f t="shared" si="36"/>
        <v>239.512</v>
      </c>
      <c r="AF40" s="25">
        <f t="shared" si="31"/>
        <v>76.986000000000004</v>
      </c>
      <c r="AG40" s="25">
        <f>AG8*$AG$9*C40</f>
        <v>1977.2035200000003</v>
      </c>
      <c r="AH40" s="25"/>
      <c r="AI40" s="25">
        <f t="shared" si="2"/>
        <v>904.38472051200017</v>
      </c>
      <c r="AJ40" s="25">
        <f>AJ8*$AJ$9*D40</f>
        <v>222.40400000000002</v>
      </c>
      <c r="AK40" s="25"/>
      <c r="AL40" s="25">
        <f>AL8*$AL$9*D40</f>
        <v>239.512</v>
      </c>
      <c r="AM40" s="25">
        <f>AM8*$AM$9*D40</f>
        <v>76.986000000000004</v>
      </c>
    </row>
    <row r="41" spans="1:39" x14ac:dyDescent="0.2">
      <c r="A41" s="22">
        <v>39</v>
      </c>
      <c r="B41" s="23" t="s">
        <v>50</v>
      </c>
      <c r="C41" s="6"/>
      <c r="D41" s="31">
        <v>1</v>
      </c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5">
        <f>$S$8*$S$9*D41</f>
        <v>248.17894703999997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47" t="s">
        <v>58</v>
      </c>
      <c r="AE41" s="47"/>
      <c r="AF41" s="47"/>
      <c r="AG41" s="47"/>
      <c r="AH41" s="25"/>
      <c r="AI41" s="25"/>
      <c r="AJ41" s="25"/>
      <c r="AK41" s="25"/>
      <c r="AL41" s="25"/>
      <c r="AM41" s="25"/>
    </row>
    <row r="42" spans="1:39" x14ac:dyDescent="0.2">
      <c r="A42" s="22">
        <v>40</v>
      </c>
      <c r="B42" s="23" t="s">
        <v>51</v>
      </c>
      <c r="C42" s="6"/>
      <c r="D42" s="31">
        <v>1</v>
      </c>
      <c r="E42" s="26"/>
      <c r="F42" s="25"/>
      <c r="G42" s="26"/>
      <c r="H42" s="26"/>
      <c r="I42" s="25"/>
      <c r="J42" s="26"/>
      <c r="K42" s="26"/>
      <c r="L42" s="26"/>
      <c r="M42" s="25"/>
      <c r="N42" s="26"/>
      <c r="O42" s="26"/>
      <c r="P42" s="25"/>
      <c r="Q42" s="26"/>
      <c r="R42" s="26"/>
      <c r="S42" s="25">
        <f t="shared" ref="S42:S43" si="41">$S$8*$S$9*D42</f>
        <v>248.17894703999997</v>
      </c>
      <c r="T42" s="26"/>
      <c r="U42" s="26"/>
      <c r="V42" s="26"/>
      <c r="W42" s="26"/>
      <c r="X42" s="26"/>
      <c r="Y42" s="26"/>
      <c r="Z42" s="26"/>
      <c r="AA42" s="25"/>
      <c r="AB42" s="26"/>
      <c r="AC42" s="26"/>
      <c r="AD42" s="25"/>
      <c r="AE42" s="26"/>
      <c r="AF42" s="26"/>
      <c r="AG42" s="25"/>
      <c r="AH42" s="25"/>
      <c r="AI42" s="25"/>
      <c r="AJ42" s="25"/>
      <c r="AK42" s="25"/>
      <c r="AL42" s="25"/>
      <c r="AM42" s="25"/>
    </row>
    <row r="43" spans="1:39" x14ac:dyDescent="0.2">
      <c r="A43" s="22">
        <v>41</v>
      </c>
      <c r="B43" s="23" t="s">
        <v>52</v>
      </c>
      <c r="C43" s="6"/>
      <c r="D43" s="31">
        <v>1</v>
      </c>
      <c r="E43" s="26"/>
      <c r="F43" s="25"/>
      <c r="G43" s="26"/>
      <c r="H43" s="26"/>
      <c r="I43" s="25"/>
      <c r="J43" s="26"/>
      <c r="K43" s="26"/>
      <c r="L43" s="26"/>
      <c r="M43" s="25"/>
      <c r="N43" s="26"/>
      <c r="O43" s="26"/>
      <c r="P43" s="25"/>
      <c r="Q43" s="26"/>
      <c r="R43" s="26"/>
      <c r="S43" s="25">
        <f t="shared" si="41"/>
        <v>248.17894703999997</v>
      </c>
      <c r="T43" s="26"/>
      <c r="U43" s="26"/>
      <c r="V43" s="26"/>
      <c r="W43" s="26"/>
      <c r="X43" s="26"/>
      <c r="Y43" s="26"/>
      <c r="Z43" s="26"/>
      <c r="AA43" s="25"/>
      <c r="AB43" s="26"/>
      <c r="AC43" s="26"/>
      <c r="AD43" s="25"/>
      <c r="AE43" s="26"/>
      <c r="AF43" s="26"/>
      <c r="AG43" s="25"/>
      <c r="AH43" s="25"/>
      <c r="AI43" s="25"/>
      <c r="AJ43" s="25"/>
      <c r="AK43" s="25"/>
      <c r="AL43" s="25"/>
      <c r="AM43" s="25"/>
    </row>
    <row r="44" spans="1:39" x14ac:dyDescent="0.2">
      <c r="A44" s="22">
        <v>42</v>
      </c>
      <c r="B44" s="23" t="s">
        <v>59</v>
      </c>
      <c r="C44" s="22">
        <v>0.94</v>
      </c>
      <c r="D44" s="6">
        <v>0.9113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5">
        <f t="shared" ref="Z44" si="42">$Z$8*$Z$9*C44</f>
        <v>2290.2911999999997</v>
      </c>
      <c r="AA44" s="26"/>
      <c r="AB44" s="26"/>
      <c r="AC44" s="25">
        <f t="shared" ref="AC44" si="43">$V$8*$V$9*D44</f>
        <v>236.93799999999999</v>
      </c>
      <c r="AD44" s="26"/>
      <c r="AE44" s="26"/>
      <c r="AF44" s="26"/>
      <c r="AG44" s="25"/>
      <c r="AH44" s="25"/>
      <c r="AI44" s="25"/>
      <c r="AJ44" s="25"/>
      <c r="AK44" s="25"/>
      <c r="AL44" s="25"/>
      <c r="AM44" s="25"/>
    </row>
    <row r="45" spans="1:39" x14ac:dyDescent="0.2">
      <c r="A45" s="44">
        <v>43</v>
      </c>
      <c r="B45" s="6" t="s">
        <v>54</v>
      </c>
      <c r="C45" s="6"/>
      <c r="D45" s="6"/>
      <c r="E45" s="6"/>
      <c r="F45" s="15">
        <f>F8*F9</f>
        <v>195.83999999999997</v>
      </c>
      <c r="G45" s="6"/>
      <c r="H45" s="6"/>
      <c r="I45" s="15">
        <f>I8*I9</f>
        <v>171.648</v>
      </c>
      <c r="J45" s="6"/>
      <c r="K45" s="6"/>
      <c r="L45" s="6"/>
      <c r="M45" s="15">
        <f>M8*M9</f>
        <v>195.83999999999997</v>
      </c>
      <c r="N45" s="6"/>
      <c r="O45" s="6"/>
      <c r="P45" s="15">
        <f>P8*P9</f>
        <v>171.648</v>
      </c>
      <c r="Q45" s="6"/>
      <c r="R45" s="6"/>
      <c r="S45" s="6"/>
      <c r="T45" s="6"/>
      <c r="U45" s="6"/>
      <c r="V45" s="6"/>
      <c r="W45" s="6"/>
      <c r="X45" s="6"/>
      <c r="Y45" s="6"/>
      <c r="Z45" s="6"/>
      <c r="AA45" s="15">
        <f>AA8*AA9</f>
        <v>195.83999999999997</v>
      </c>
      <c r="AB45" s="6"/>
      <c r="AC45" s="6"/>
      <c r="AD45" s="15">
        <f>AD8*AD9</f>
        <v>171.648</v>
      </c>
      <c r="AE45" s="6"/>
      <c r="AF45" s="6"/>
      <c r="AG45" s="25"/>
      <c r="AH45" s="25"/>
      <c r="AI45" s="25"/>
      <c r="AJ45" s="25"/>
      <c r="AK45" s="25"/>
      <c r="AL45" s="25"/>
      <c r="AM45" s="25"/>
    </row>
  </sheetData>
  <mergeCells count="31">
    <mergeCell ref="A8:D8"/>
    <mergeCell ref="A9:D9"/>
    <mergeCell ref="O6:S6"/>
    <mergeCell ref="T6:T7"/>
    <mergeCell ref="U6:U7"/>
    <mergeCell ref="F6:F7"/>
    <mergeCell ref="G6:G7"/>
    <mergeCell ref="H6:K6"/>
    <mergeCell ref="L6:L7"/>
    <mergeCell ref="M6:M7"/>
    <mergeCell ref="N6:N7"/>
    <mergeCell ref="A4:A7"/>
    <mergeCell ref="B4:B7"/>
    <mergeCell ref="C4:C7"/>
    <mergeCell ref="D4:D7"/>
    <mergeCell ref="E5:K5"/>
    <mergeCell ref="AG6:AG7"/>
    <mergeCell ref="AH6:AH7"/>
    <mergeCell ref="AI6:AI7"/>
    <mergeCell ref="AJ6:AM6"/>
    <mergeCell ref="E4:AM4"/>
    <mergeCell ref="AG5:AM5"/>
    <mergeCell ref="L5:S5"/>
    <mergeCell ref="T5:Y5"/>
    <mergeCell ref="Z5:AF5"/>
    <mergeCell ref="E6:E7"/>
    <mergeCell ref="AB6:AB7"/>
    <mergeCell ref="AC6:AF6"/>
    <mergeCell ref="V6:Y6"/>
    <mergeCell ref="Z6:Z7"/>
    <mergeCell ref="AA6:AA7"/>
  </mergeCells>
  <pageMargins left="0.51181102362204722" right="0.11811023622047245" top="0.35433070866141736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уровень 1</vt:lpstr>
      <vt:lpstr>уровень 2</vt:lpstr>
      <vt:lpstr>'уровень 2'!Область_печати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Онермаа Монгуш</cp:lastModifiedBy>
  <cp:lastPrinted>2020-01-10T09:13:22Z</cp:lastPrinted>
  <dcterms:created xsi:type="dcterms:W3CDTF">2017-12-18T01:21:59Z</dcterms:created>
  <dcterms:modified xsi:type="dcterms:W3CDTF">2020-01-10T09:13:46Z</dcterms:modified>
</cp:coreProperties>
</file>