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5"/>
  </bookViews>
  <sheets>
    <sheet name="март 2020" sheetId="1" r:id="rId1"/>
  </sheets>
  <definedNames>
    <definedName name="_xlnm._FilterDatabase" localSheetId="0" hidden="1">'март 2020'!$AU$1:$AU$213</definedName>
    <definedName name="_xlnm.Print_Area" localSheetId="0">'март 2020'!$A$1:$AV$195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3" i="1" l="1"/>
  <c r="M193" i="1"/>
  <c r="K193" i="1"/>
  <c r="G193" i="1"/>
  <c r="F193" i="1"/>
  <c r="D193" i="1"/>
  <c r="AS193" i="1"/>
  <c r="AG193" i="1"/>
  <c r="AF193" i="1"/>
  <c r="AE193" i="1"/>
  <c r="AA193" i="1"/>
  <c r="Y193" i="1"/>
  <c r="W193" i="1"/>
  <c r="U193" i="1"/>
  <c r="T193" i="1"/>
  <c r="AS110" i="1"/>
  <c r="S110" i="1"/>
  <c r="R110" i="1"/>
  <c r="O110" i="1"/>
  <c r="L110" i="1"/>
  <c r="K110" i="1"/>
  <c r="I110" i="1"/>
  <c r="H110" i="1"/>
  <c r="G110" i="1"/>
  <c r="D110" i="1"/>
  <c r="C110" i="1"/>
  <c r="AN110" i="1" l="1"/>
  <c r="AH110" i="1"/>
  <c r="AF110" i="1"/>
  <c r="AD110" i="1"/>
  <c r="Y110" i="1"/>
  <c r="V110" i="1"/>
  <c r="U110" i="1"/>
  <c r="AS165" i="1"/>
  <c r="AT139" i="1"/>
  <c r="AS137" i="1"/>
  <c r="AS133" i="1"/>
  <c r="AT127" i="1"/>
  <c r="AS127" i="1"/>
  <c r="AS126" i="1"/>
  <c r="AS118" i="1"/>
  <c r="AT87" i="1"/>
  <c r="AS81" i="1"/>
  <c r="AS78" i="1"/>
  <c r="AS68" i="1"/>
  <c r="AS58" i="1"/>
  <c r="AS36" i="1"/>
  <c r="AT35" i="1"/>
  <c r="AS35" i="1"/>
  <c r="AT18" i="1"/>
  <c r="AS18" i="1"/>
  <c r="AS12" i="1"/>
  <c r="AS3" i="1"/>
  <c r="AS75" i="1" l="1"/>
  <c r="AT75" i="1"/>
  <c r="AU75" i="1" l="1"/>
  <c r="AV195" i="1" l="1"/>
  <c r="AR212" i="1" l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AT211" i="1"/>
  <c r="AS211" i="1"/>
  <c r="AT210" i="1"/>
  <c r="AS210" i="1"/>
  <c r="AT209" i="1"/>
  <c r="AS209" i="1"/>
  <c r="AT208" i="1"/>
  <c r="AS208" i="1"/>
  <c r="AT207" i="1"/>
  <c r="AS207" i="1"/>
  <c r="AT206" i="1"/>
  <c r="AT205" i="1"/>
  <c r="AS205" i="1"/>
  <c r="AT204" i="1"/>
  <c r="AS204" i="1"/>
  <c r="AT203" i="1"/>
  <c r="AS203" i="1"/>
  <c r="AT202" i="1"/>
  <c r="AS202" i="1"/>
  <c r="AT201" i="1"/>
  <c r="AS201" i="1"/>
  <c r="AT200" i="1"/>
  <c r="AS200" i="1"/>
  <c r="AT199" i="1"/>
  <c r="AS199" i="1"/>
  <c r="AT198" i="1"/>
  <c r="AS198" i="1"/>
  <c r="AT197" i="1"/>
  <c r="AT212" i="1" s="1"/>
  <c r="AS197" i="1"/>
  <c r="AR193" i="1"/>
  <c r="AQ193" i="1"/>
  <c r="AP193" i="1"/>
  <c r="AO193" i="1"/>
  <c r="AN193" i="1"/>
  <c r="AM193" i="1"/>
  <c r="AL193" i="1"/>
  <c r="AK193" i="1"/>
  <c r="AJ193" i="1"/>
  <c r="AI193" i="1"/>
  <c r="AH193" i="1"/>
  <c r="AD193" i="1"/>
  <c r="AC193" i="1"/>
  <c r="AB193" i="1"/>
  <c r="Z193" i="1"/>
  <c r="X193" i="1"/>
  <c r="V193" i="1"/>
  <c r="Q193" i="1"/>
  <c r="P193" i="1"/>
  <c r="O193" i="1"/>
  <c r="N193" i="1"/>
  <c r="L193" i="1"/>
  <c r="I193" i="1"/>
  <c r="E193" i="1"/>
  <c r="C193" i="1"/>
  <c r="AT192" i="1"/>
  <c r="AS192" i="1"/>
  <c r="AT190" i="1"/>
  <c r="AS190" i="1"/>
  <c r="AT189" i="1"/>
  <c r="AS189" i="1"/>
  <c r="AS188" i="1"/>
  <c r="AT187" i="1"/>
  <c r="AS187" i="1"/>
  <c r="AT186" i="1"/>
  <c r="AS186" i="1"/>
  <c r="AT185" i="1"/>
  <c r="AS185" i="1"/>
  <c r="AT184" i="1"/>
  <c r="AS184" i="1"/>
  <c r="AT183" i="1"/>
  <c r="AS183" i="1"/>
  <c r="AT182" i="1"/>
  <c r="AT181" i="1"/>
  <c r="AS181" i="1"/>
  <c r="AT180" i="1"/>
  <c r="AS180" i="1"/>
  <c r="AT179" i="1"/>
  <c r="AS179" i="1"/>
  <c r="AT178" i="1"/>
  <c r="AS178" i="1"/>
  <c r="AT177" i="1"/>
  <c r="AS177" i="1"/>
  <c r="AT176" i="1"/>
  <c r="AS176" i="1"/>
  <c r="AT175" i="1"/>
  <c r="AS175" i="1"/>
  <c r="AT174" i="1"/>
  <c r="AS174" i="1"/>
  <c r="AT173" i="1"/>
  <c r="AS173" i="1"/>
  <c r="AT172" i="1"/>
  <c r="AS172" i="1"/>
  <c r="AT171" i="1"/>
  <c r="AS171" i="1"/>
  <c r="AT170" i="1"/>
  <c r="AS170" i="1"/>
  <c r="AT168" i="1"/>
  <c r="AS168" i="1"/>
  <c r="AT167" i="1"/>
  <c r="AT166" i="1"/>
  <c r="AS166" i="1"/>
  <c r="AT165" i="1"/>
  <c r="AT164" i="1"/>
  <c r="AS164" i="1"/>
  <c r="AS163" i="1"/>
  <c r="AT162" i="1"/>
  <c r="AS162" i="1"/>
  <c r="AT161" i="1"/>
  <c r="AS161" i="1"/>
  <c r="AT160" i="1"/>
  <c r="AS160" i="1"/>
  <c r="AT159" i="1"/>
  <c r="AS159" i="1"/>
  <c r="AT158" i="1"/>
  <c r="AS158" i="1"/>
  <c r="AT157" i="1"/>
  <c r="AS157" i="1"/>
  <c r="AT156" i="1"/>
  <c r="AS156" i="1"/>
  <c r="AT155" i="1"/>
  <c r="AS155" i="1"/>
  <c r="AS154" i="1"/>
  <c r="AT153" i="1"/>
  <c r="AT152" i="1"/>
  <c r="AS152" i="1"/>
  <c r="AS151" i="1"/>
  <c r="AT150" i="1"/>
  <c r="AT149" i="1"/>
  <c r="AS149" i="1"/>
  <c r="AT148" i="1"/>
  <c r="AT147" i="1"/>
  <c r="AS147" i="1"/>
  <c r="AT146" i="1"/>
  <c r="AS146" i="1"/>
  <c r="AT145" i="1"/>
  <c r="AS145" i="1"/>
  <c r="AT144" i="1"/>
  <c r="AS144" i="1"/>
  <c r="AT143" i="1"/>
  <c r="AS143" i="1"/>
  <c r="AT142" i="1"/>
  <c r="AS142" i="1"/>
  <c r="AT140" i="1"/>
  <c r="AS140" i="1"/>
  <c r="AS139" i="1"/>
  <c r="AT138" i="1"/>
  <c r="AS138" i="1"/>
  <c r="AT137" i="1"/>
  <c r="AT136" i="1"/>
  <c r="AS136" i="1"/>
  <c r="AT135" i="1"/>
  <c r="AS135" i="1"/>
  <c r="AT134" i="1"/>
  <c r="AS134" i="1"/>
  <c r="AT133" i="1"/>
  <c r="AT132" i="1"/>
  <c r="AS132" i="1"/>
  <c r="AT131" i="1"/>
  <c r="AS131" i="1"/>
  <c r="AT130" i="1"/>
  <c r="AS130" i="1"/>
  <c r="AT129" i="1"/>
  <c r="AS129" i="1"/>
  <c r="AT128" i="1"/>
  <c r="AS128" i="1"/>
  <c r="AT126" i="1"/>
  <c r="AT125" i="1"/>
  <c r="AS125" i="1"/>
  <c r="AT124" i="1"/>
  <c r="AS124" i="1"/>
  <c r="AT123" i="1"/>
  <c r="AS123" i="1"/>
  <c r="AT122" i="1"/>
  <c r="AS122" i="1"/>
  <c r="AT121" i="1"/>
  <c r="AS121" i="1"/>
  <c r="AT120" i="1"/>
  <c r="AS120" i="1"/>
  <c r="AT119" i="1"/>
  <c r="AS119" i="1"/>
  <c r="AT118" i="1"/>
  <c r="AT117" i="1"/>
  <c r="AS117" i="1"/>
  <c r="AT116" i="1"/>
  <c r="AS116" i="1"/>
  <c r="AT115" i="1"/>
  <c r="AR110" i="1"/>
  <c r="AQ110" i="1"/>
  <c r="AP110" i="1"/>
  <c r="AO110" i="1"/>
  <c r="AM110" i="1"/>
  <c r="AL110" i="1"/>
  <c r="AK110" i="1"/>
  <c r="AJ110" i="1"/>
  <c r="AI110" i="1"/>
  <c r="AG110" i="1"/>
  <c r="AE110" i="1"/>
  <c r="AC110" i="1"/>
  <c r="AB110" i="1"/>
  <c r="AA110" i="1"/>
  <c r="Z110" i="1"/>
  <c r="X110" i="1"/>
  <c r="W110" i="1"/>
  <c r="T110" i="1"/>
  <c r="Q110" i="1"/>
  <c r="P110" i="1"/>
  <c r="N110" i="1"/>
  <c r="M110" i="1"/>
  <c r="J110" i="1"/>
  <c r="F110" i="1"/>
  <c r="E110" i="1"/>
  <c r="AT109" i="1"/>
  <c r="AS109" i="1"/>
  <c r="AT108" i="1"/>
  <c r="AS108" i="1"/>
  <c r="AT107" i="1"/>
  <c r="AS107" i="1"/>
  <c r="AT106" i="1"/>
  <c r="AS106" i="1"/>
  <c r="AT105" i="1"/>
  <c r="AS105" i="1"/>
  <c r="AS104" i="1"/>
  <c r="AT103" i="1"/>
  <c r="AS103" i="1"/>
  <c r="AT102" i="1"/>
  <c r="AS102" i="1"/>
  <c r="AT101" i="1"/>
  <c r="AS101" i="1"/>
  <c r="AT100" i="1"/>
  <c r="AT99" i="1"/>
  <c r="AS99" i="1"/>
  <c r="AT98" i="1"/>
  <c r="AS98" i="1"/>
  <c r="AT97" i="1"/>
  <c r="AT96" i="1"/>
  <c r="AS96" i="1"/>
  <c r="AT95" i="1"/>
  <c r="AS95" i="1"/>
  <c r="AT94" i="1"/>
  <c r="AS94" i="1"/>
  <c r="AT93" i="1"/>
  <c r="AS93" i="1"/>
  <c r="AT92" i="1"/>
  <c r="AS92" i="1"/>
  <c r="AT91" i="1"/>
  <c r="AS91" i="1"/>
  <c r="AT90" i="1"/>
  <c r="AS90" i="1"/>
  <c r="AT89" i="1"/>
  <c r="AS89" i="1"/>
  <c r="AT88" i="1"/>
  <c r="AS88" i="1"/>
  <c r="AS87" i="1"/>
  <c r="AT86" i="1"/>
  <c r="AS86" i="1"/>
  <c r="AT85" i="1"/>
  <c r="AS85" i="1"/>
  <c r="AT84" i="1"/>
  <c r="AS84" i="1"/>
  <c r="AT83" i="1"/>
  <c r="AS83" i="1"/>
  <c r="AT82" i="1"/>
  <c r="AS82" i="1"/>
  <c r="AT81" i="1"/>
  <c r="AT80" i="1"/>
  <c r="AS80" i="1"/>
  <c r="AT79" i="1"/>
  <c r="AS79" i="1"/>
  <c r="AT78" i="1"/>
  <c r="AT77" i="1"/>
  <c r="AS77" i="1"/>
  <c r="AT76" i="1"/>
  <c r="AS76" i="1"/>
  <c r="AT74" i="1"/>
  <c r="AS74" i="1"/>
  <c r="AT73" i="1"/>
  <c r="AS73" i="1"/>
  <c r="AT72" i="1"/>
  <c r="AS72" i="1"/>
  <c r="AT71" i="1"/>
  <c r="AS71" i="1"/>
  <c r="AT69" i="1"/>
  <c r="AS69" i="1"/>
  <c r="AT68" i="1"/>
  <c r="AT67" i="1"/>
  <c r="AS67" i="1"/>
  <c r="AT66" i="1"/>
  <c r="AS66" i="1"/>
  <c r="AS65" i="1"/>
  <c r="AT64" i="1"/>
  <c r="AS64" i="1"/>
  <c r="AT63" i="1"/>
  <c r="AS63" i="1"/>
  <c r="AT62" i="1"/>
  <c r="AS62" i="1"/>
  <c r="AT61" i="1"/>
  <c r="AS61" i="1"/>
  <c r="AT60" i="1"/>
  <c r="AS60" i="1"/>
  <c r="AT59" i="1"/>
  <c r="AS59" i="1"/>
  <c r="AT58" i="1"/>
  <c r="AT57" i="1"/>
  <c r="AS57" i="1"/>
  <c r="AT56" i="1"/>
  <c r="AS56" i="1"/>
  <c r="AT55" i="1"/>
  <c r="AS55" i="1"/>
  <c r="AT54" i="1"/>
  <c r="AS54" i="1"/>
  <c r="AT53" i="1"/>
  <c r="AS53" i="1"/>
  <c r="AT52" i="1"/>
  <c r="AS52" i="1"/>
  <c r="AT51" i="1"/>
  <c r="AS51" i="1"/>
  <c r="AT49" i="1"/>
  <c r="AS49" i="1"/>
  <c r="AT48" i="1"/>
  <c r="AS48" i="1"/>
  <c r="AT47" i="1"/>
  <c r="AS47" i="1"/>
  <c r="AT46" i="1"/>
  <c r="AS46" i="1"/>
  <c r="AT45" i="1"/>
  <c r="AS45" i="1"/>
  <c r="AT44" i="1"/>
  <c r="AS44" i="1"/>
  <c r="AT43" i="1"/>
  <c r="AS43" i="1"/>
  <c r="AT42" i="1"/>
  <c r="AS42" i="1"/>
  <c r="AT41" i="1"/>
  <c r="AS41" i="1"/>
  <c r="AT40" i="1"/>
  <c r="AS40" i="1"/>
  <c r="AT39" i="1"/>
  <c r="AT38" i="1"/>
  <c r="AS38" i="1"/>
  <c r="AT37" i="1"/>
  <c r="AS37" i="1"/>
  <c r="AT36" i="1"/>
  <c r="AT34" i="1"/>
  <c r="AS34" i="1"/>
  <c r="AT33" i="1"/>
  <c r="AS33" i="1"/>
  <c r="AT32" i="1"/>
  <c r="AT31" i="1"/>
  <c r="AS31" i="1"/>
  <c r="AT30" i="1"/>
  <c r="AS30" i="1"/>
  <c r="AT29" i="1"/>
  <c r="AS29" i="1"/>
  <c r="AT28" i="1"/>
  <c r="AS28" i="1"/>
  <c r="AT27" i="1"/>
  <c r="AS27" i="1"/>
  <c r="AT26" i="1"/>
  <c r="AS26" i="1"/>
  <c r="AT24" i="1"/>
  <c r="AT23" i="1"/>
  <c r="AS23" i="1"/>
  <c r="AT22" i="1"/>
  <c r="AS22" i="1"/>
  <c r="AT21" i="1"/>
  <c r="AS21" i="1"/>
  <c r="AT20" i="1"/>
  <c r="AS20" i="1"/>
  <c r="AT19" i="1"/>
  <c r="AS19" i="1"/>
  <c r="AT17" i="1"/>
  <c r="AS17" i="1"/>
  <c r="AT16" i="1"/>
  <c r="AS16" i="1"/>
  <c r="AT15" i="1"/>
  <c r="AS15" i="1"/>
  <c r="AT14" i="1"/>
  <c r="AS14" i="1"/>
  <c r="AT13" i="1"/>
  <c r="AS13" i="1"/>
  <c r="AT12" i="1"/>
  <c r="AT11" i="1"/>
  <c r="AS11" i="1"/>
  <c r="AT10" i="1"/>
  <c r="AS10" i="1"/>
  <c r="AT9" i="1"/>
  <c r="AS9" i="1"/>
  <c r="AT8" i="1"/>
  <c r="AS8" i="1"/>
  <c r="AT7" i="1"/>
  <c r="AS7" i="1"/>
  <c r="AT6" i="1"/>
  <c r="AS6" i="1"/>
  <c r="AT5" i="1"/>
  <c r="AS5" i="1"/>
  <c r="AT4" i="1"/>
  <c r="AS4" i="1"/>
  <c r="AT3" i="1"/>
  <c r="AS111" i="1" l="1"/>
  <c r="AU66" i="1"/>
  <c r="AU78" i="1"/>
  <c r="AU79" i="1"/>
  <c r="AU83" i="1"/>
  <c r="AU84" i="1"/>
  <c r="AU87" i="1"/>
  <c r="AU90" i="1"/>
  <c r="AU91" i="1"/>
  <c r="AU94" i="1"/>
  <c r="AU95" i="1"/>
  <c r="AU96" i="1"/>
  <c r="AU98" i="1"/>
  <c r="AU99" i="1"/>
  <c r="AU100" i="1"/>
  <c r="AU102" i="1"/>
  <c r="AU103" i="1"/>
  <c r="AU106" i="1"/>
  <c r="AU107" i="1"/>
  <c r="AU108" i="1"/>
  <c r="AU176" i="1"/>
  <c r="AU177" i="1"/>
  <c r="AU178" i="1"/>
  <c r="AU180" i="1"/>
  <c r="AU181" i="1"/>
  <c r="AU182" i="1"/>
  <c r="AU184" i="1"/>
  <c r="AU185" i="1"/>
  <c r="AU186" i="1"/>
  <c r="AU188" i="1"/>
  <c r="AU189" i="1"/>
  <c r="AU190" i="1"/>
  <c r="AU199" i="1"/>
  <c r="AU200" i="1"/>
  <c r="AU204" i="1"/>
  <c r="AU207" i="1"/>
  <c r="AU209" i="1"/>
  <c r="AU6" i="1"/>
  <c r="AU10" i="1"/>
  <c r="AU11" i="1"/>
  <c r="AU12" i="1"/>
  <c r="AU13" i="1"/>
  <c r="AU14" i="1"/>
  <c r="AU15" i="1"/>
  <c r="AU19" i="1"/>
  <c r="AU21" i="1"/>
  <c r="AU22" i="1"/>
  <c r="AU23" i="1"/>
  <c r="AU26" i="1"/>
  <c r="AU27" i="1"/>
  <c r="AU28" i="1"/>
  <c r="AU29" i="1"/>
  <c r="AU31" i="1"/>
  <c r="AU37" i="1"/>
  <c r="AU38" i="1"/>
  <c r="AU40" i="1"/>
  <c r="AU41" i="1"/>
  <c r="AU42" i="1"/>
  <c r="AU43" i="1"/>
  <c r="AU44" i="1"/>
  <c r="AU46" i="1"/>
  <c r="AU47" i="1"/>
  <c r="AU48" i="1"/>
  <c r="AU51" i="1"/>
  <c r="AU52" i="1"/>
  <c r="AU54" i="1"/>
  <c r="AU58" i="1"/>
  <c r="AU59" i="1"/>
  <c r="AU60" i="1"/>
  <c r="AU62" i="1"/>
  <c r="AU63" i="1"/>
  <c r="AU64" i="1"/>
  <c r="AU17" i="1"/>
  <c r="AU74" i="1"/>
  <c r="AU82" i="1"/>
  <c r="AU33" i="1"/>
  <c r="AU4" i="1"/>
  <c r="AU34" i="1"/>
  <c r="AU18" i="1"/>
  <c r="AU24" i="1"/>
  <c r="AU76" i="1"/>
  <c r="AU203" i="1"/>
  <c r="AU202" i="1"/>
  <c r="AU9" i="1"/>
  <c r="AU208" i="1"/>
  <c r="AU30" i="1"/>
  <c r="AU32" i="1"/>
  <c r="AU72" i="1"/>
  <c r="AU39" i="1"/>
  <c r="AU7" i="1"/>
  <c r="AU67" i="1"/>
  <c r="AU104" i="1"/>
  <c r="AU55" i="1"/>
  <c r="AU36" i="1"/>
  <c r="AT193" i="1"/>
  <c r="AU25" i="1"/>
  <c r="AU20" i="1"/>
  <c r="AU71" i="1"/>
  <c r="AU92" i="1"/>
  <c r="AU68" i="1"/>
  <c r="AU88" i="1"/>
  <c r="AU80" i="1"/>
  <c r="AU16" i="1"/>
  <c r="AU35" i="1"/>
  <c r="AU8" i="1"/>
  <c r="AU5" i="1"/>
  <c r="AU115" i="1"/>
  <c r="AU118" i="1"/>
  <c r="AU119" i="1"/>
  <c r="AU120" i="1"/>
  <c r="AU122" i="1"/>
  <c r="AU123" i="1"/>
  <c r="AU124" i="1"/>
  <c r="AU126" i="1"/>
  <c r="AU127" i="1"/>
  <c r="AU128" i="1"/>
  <c r="AU130" i="1"/>
  <c r="AU131" i="1"/>
  <c r="AU132" i="1"/>
  <c r="AU134" i="1"/>
  <c r="AU135" i="1"/>
  <c r="AU136" i="1"/>
  <c r="AU138" i="1"/>
  <c r="AU139" i="1"/>
  <c r="AU140" i="1"/>
  <c r="AU143" i="1"/>
  <c r="AU144" i="1"/>
  <c r="AU145" i="1"/>
  <c r="AU147" i="1"/>
  <c r="AU149" i="1"/>
  <c r="AU151" i="1"/>
  <c r="AU152" i="1"/>
  <c r="AU155" i="1"/>
  <c r="AU156" i="1"/>
  <c r="AU157" i="1"/>
  <c r="AU159" i="1"/>
  <c r="AU160" i="1"/>
  <c r="AU161" i="1"/>
  <c r="AU163" i="1"/>
  <c r="AU164" i="1"/>
  <c r="AU165" i="1"/>
  <c r="AU168" i="1"/>
  <c r="AU170" i="1"/>
  <c r="AU172" i="1"/>
  <c r="AU173" i="1"/>
  <c r="AU174" i="1"/>
  <c r="AS212" i="1"/>
  <c r="AT111" i="1"/>
  <c r="AU86" i="1"/>
  <c r="AU70" i="1"/>
  <c r="AU56" i="1"/>
  <c r="AU116" i="1"/>
  <c r="AU3" i="1"/>
  <c r="AT110" i="1"/>
  <c r="AU45" i="1"/>
  <c r="AU49" i="1"/>
  <c r="AU53" i="1"/>
  <c r="AU57" i="1"/>
  <c r="AU61" i="1"/>
  <c r="AU65" i="1"/>
  <c r="AU69" i="1"/>
  <c r="AU73" i="1"/>
  <c r="AU77" i="1"/>
  <c r="AU81" i="1"/>
  <c r="AU85" i="1"/>
  <c r="AU89" i="1"/>
  <c r="AU93" i="1"/>
  <c r="AU97" i="1"/>
  <c r="AU101" i="1"/>
  <c r="AU105" i="1"/>
  <c r="AU109" i="1"/>
  <c r="AU117" i="1"/>
  <c r="AU121" i="1"/>
  <c r="AU125" i="1"/>
  <c r="AU129" i="1"/>
  <c r="AU133" i="1"/>
  <c r="AU137" i="1"/>
  <c r="AU142" i="1"/>
  <c r="AU146" i="1"/>
  <c r="AU154" i="1"/>
  <c r="AU158" i="1"/>
  <c r="AU162" i="1"/>
  <c r="AU166" i="1"/>
  <c r="AU171" i="1"/>
  <c r="AU175" i="1"/>
  <c r="AU179" i="1"/>
  <c r="AU183" i="1"/>
  <c r="AU187" i="1"/>
  <c r="AU192" i="1"/>
  <c r="AU197" i="1"/>
  <c r="AU198" i="1"/>
  <c r="AU201" i="1"/>
  <c r="AU205" i="1"/>
  <c r="AU206" i="1"/>
  <c r="AU210" i="1"/>
  <c r="AU111" i="1" l="1"/>
  <c r="AU193" i="1"/>
  <c r="AU212" i="1"/>
  <c r="AU110" i="1"/>
  <c r="AS148" i="1"/>
  <c r="AS50" i="1"/>
</calcChain>
</file>

<file path=xl/comments1.xml><?xml version="1.0" encoding="utf-8"?>
<comments xmlns="http://schemas.openxmlformats.org/spreadsheetml/2006/main">
  <authors>
    <author>Автор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в женскую консультацию</t>
        </r>
      </text>
    </comment>
    <comment ref="AA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женская консультация</t>
        </r>
      </text>
    </comment>
    <comment ref="AR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Y5" authorId="0">
      <text>
        <r>
          <rPr>
            <b/>
            <sz val="9"/>
            <color indexed="81"/>
            <rFont val="Tahoma"/>
            <family val="2"/>
            <charset val="204"/>
          </rPr>
          <t>Автор:
2 постоянно, 2 временно</t>
        </r>
      </text>
    </comment>
    <comment ref="AE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V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постоянно, 2 временно</t>
        </r>
      </text>
    </comment>
    <comment ref="AC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AI2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Маршрут здоровья</t>
        </r>
      </text>
    </comment>
    <comment ref="V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ЦАОП</t>
        </r>
      </text>
    </comment>
    <comment ref="AC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1 -онколог хирург,1 - онколог взрослый, 1 онколог детский (временно)</t>
        </r>
      </text>
    </comment>
    <comment ref="V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C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заведующий детским отделнием постоянно, 2 участковых постоянно, 1 -временно</t>
        </r>
      </text>
    </comment>
    <comment ref="M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0,25 - по неотложной помощи, 1,0 - в детское отделение</t>
        </r>
      </text>
    </comment>
    <comment ref="N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1 участковый педиатр ВА с.Бай-Тал</t>
        </r>
      </text>
    </comment>
    <comment ref="AD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 по кожуунам</t>
        </r>
      </text>
    </comment>
    <comment ref="AL6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 них 1 заведующий
</t>
        </r>
      </text>
    </comment>
    <comment ref="V6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неотложку постоянно </t>
        </r>
      </text>
    </comment>
    <comment ref="AA6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женская консультация</t>
        </r>
      </text>
    </comment>
    <comment ref="AI6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</t>
        </r>
      </text>
    </comment>
    <comment ref="H68" authorId="0">
      <text>
        <r>
          <rPr>
            <sz val="9"/>
            <color indexed="81"/>
            <rFont val="Tahoma"/>
            <family val="2"/>
            <charset val="204"/>
          </rPr>
          <t xml:space="preserve">1 в ВА с. Целинное постоянно, 1 в поликлинику временно
</t>
        </r>
      </text>
    </comment>
    <comment ref="M6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 1 постоянно на участок</t>
        </r>
      </text>
    </comment>
    <comment ref="R68" authorId="0">
      <text>
        <r>
          <rPr>
            <sz val="9"/>
            <color indexed="81"/>
            <rFont val="Tahoma"/>
            <family val="2"/>
            <charset val="204"/>
          </rPr>
          <t xml:space="preserve">2 участковые терапевты,
1 участковый терапевт ВА с.Арыг-Узуу
</t>
        </r>
      </text>
    </comment>
    <comment ref="V7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ЦАОП
</t>
        </r>
      </text>
    </comment>
    <comment ref="AR8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I8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
</t>
        </r>
      </text>
    </comment>
    <comment ref="F115" authorId="0">
      <text>
        <r>
          <rPr>
            <sz val="9"/>
            <color indexed="81"/>
            <rFont val="Tahoma"/>
            <family val="2"/>
            <charset val="204"/>
          </rPr>
          <t xml:space="preserve"> 1 ФАП с. Хорум-Даг</t>
        </r>
      </text>
    </comment>
    <comment ref="H1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Шамбалыг
</t>
        </r>
      </text>
    </comment>
    <comment ref="J1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Саглы</t>
        </r>
      </text>
    </comment>
    <comment ref="K1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Уюк-1, Хадын-1,Аржаан-1, </t>
        </r>
      </text>
    </comment>
    <comment ref="R1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Иштии-Хем</t>
        </r>
      </text>
    </comment>
    <comment ref="U1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
</t>
        </r>
      </text>
    </comment>
    <comment ref="F1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Хайыракан</t>
        </r>
      </text>
    </comment>
    <comment ref="Q1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Ырбан, 1 с. Адыр-Кежиг</t>
        </r>
      </text>
    </comment>
    <comment ref="M127" authorId="0">
      <text>
        <r>
          <rPr>
            <sz val="9"/>
            <color indexed="81"/>
            <rFont val="Tahoma"/>
            <family val="2"/>
            <charset val="204"/>
          </rPr>
          <t xml:space="preserve">
медицинская сестра ФАП с.Дурген</t>
        </r>
      </text>
    </comment>
    <comment ref="R14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дневной стационар</t>
        </r>
      </text>
    </comment>
    <comment ref="Y16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школьно-дошкольное отделение</t>
        </r>
      </text>
    </comment>
    <comment ref="F17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я/с Малышок, 1-Радуга, 1 - я/с Родничок, 0,5 - вечерняя школа</t>
        </r>
      </text>
    </comment>
    <comment ref="Q17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медсестра горного техникума</t>
        </r>
      </text>
    </comment>
    <comment ref="R18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д/с с. Иштии-Хем, 0,5 с. Торгалыг</t>
        </r>
      </text>
    </comment>
    <comment ref="AR20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юрисконсульт</t>
        </r>
      </text>
    </comment>
    <comment ref="AF20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логопед</t>
        </r>
      </text>
    </comment>
  </commentList>
</comments>
</file>

<file path=xl/sharedStrings.xml><?xml version="1.0" encoding="utf-8"?>
<sst xmlns="http://schemas.openxmlformats.org/spreadsheetml/2006/main" count="494" uniqueCount="248">
  <si>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</si>
  <si>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</si>
  <si>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</si>
  <si>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</si>
  <si>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</si>
  <si>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</si>
  <si>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</si>
  <si>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</si>
  <si>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</si>
  <si>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</si>
  <si>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</si>
  <si>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</si>
  <si>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</si>
  <si>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</si>
  <si>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</si>
  <si>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</si>
  <si>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</si>
  <si>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</si>
  <si>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</si>
  <si>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</si>
  <si>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</si>
  <si>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</si>
  <si>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</si>
  <si>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</si>
  <si>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</si>
  <si>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</si>
  <si>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</si>
  <si>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</si>
  <si>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</si>
  <si>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</si>
  <si>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</si>
  <si>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</si>
  <si>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</si>
  <si>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</si>
  <si>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</si>
  <si>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</si>
  <si>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</si>
  <si>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</si>
  <si>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</si>
  <si>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</si>
  <si>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</si>
  <si>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</si>
  <si>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</si>
  <si>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</si>
  <si>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</si>
  <si>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</si>
  <si>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временные</t>
  </si>
  <si>
    <t>руководители, замы</t>
  </si>
  <si>
    <t>акушер-гинеколог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</si>
  <si>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</si>
  <si>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</si>
  <si>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</si>
  <si>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</si>
  <si>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</si>
  <si>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</si>
  <si>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</si>
  <si>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</si>
  <si>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</si>
  <si>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</si>
  <si>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</si>
  <si>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</si>
  <si>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</si>
  <si>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</si>
  <si>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</si>
  <si>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</si>
  <si>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</si>
  <si>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</si>
  <si>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</si>
  <si>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</si>
  <si>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</si>
  <si>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</si>
  <si>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</si>
  <si>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</si>
  <si>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</si>
  <si>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</si>
  <si>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</si>
  <si>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</si>
  <si>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</si>
  <si>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</si>
  <si>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</si>
  <si>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</si>
  <si>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</si>
  <si>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</si>
  <si>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</si>
  <si>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</si>
  <si>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</si>
  <si>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</si>
  <si>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</si>
  <si>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</si>
  <si>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</si>
  <si>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</si>
  <si>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</si>
  <si>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</si>
  <si>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</si>
  <si>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</si>
  <si>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</si>
  <si>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</si>
  <si>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</si>
  <si>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</si>
  <si>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</si>
  <si>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</si>
  <si>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</si>
  <si>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</si>
  <si>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</si>
  <si>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</si>
  <si>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</si>
  <si>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</si>
  <si>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</si>
  <si>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</si>
  <si>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</si>
  <si>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</si>
  <si>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</si>
  <si>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</si>
  <si>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</si>
  <si>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</si>
  <si>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</si>
  <si>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</si>
  <si>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</si>
  <si>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</si>
  <si>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</si>
  <si>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</si>
  <si>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</si>
  <si>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</si>
  <si>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</si>
  <si>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</si>
  <si>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</si>
  <si>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</si>
  <si>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</si>
  <si>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</si>
  <si>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</si>
  <si>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</si>
  <si>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</si>
  <si>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</si>
  <si>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</si>
  <si>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</si>
  <si>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биолог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</si>
  <si>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</si>
  <si>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</si>
  <si>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</si>
  <si>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</si>
  <si>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</si>
  <si>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</si>
  <si>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</si>
  <si>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</si>
  <si>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</si>
  <si>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акушерству и гинекологии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</si>
  <si>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</si>
  <si>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</si>
  <si>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</si>
  <si>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</si>
  <si>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</si>
  <si>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</si>
  <si>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</si>
  <si>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</si>
  <si>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</si>
  <si>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</si>
  <si>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</si>
  <si>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</si>
  <si>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</si>
  <si>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зубной техник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</si>
  <si>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</si>
  <si>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</si>
  <si>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</si>
  <si>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</si>
  <si>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</si>
  <si>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</si>
  <si>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</si>
  <si>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</si>
  <si>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</si>
  <si>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</si>
  <si>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</si>
  <si>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</si>
  <si>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</si>
  <si>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</si>
  <si>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</si>
  <si>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передаиче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</si>
  <si>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</si>
  <si>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</si>
  <si>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</si>
  <si>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</si>
  <si>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</si>
  <si>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</si>
  <si>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</si>
  <si>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</si>
  <si>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</si>
  <si>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</si>
  <si>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</si>
  <si>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</si>
  <si>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</si>
  <si>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</si>
  <si>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</si>
  <si>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</si>
  <si>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</si>
  <si>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</si>
  <si>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</si>
  <si>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</si>
  <si>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</si>
  <si>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</si>
  <si>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</si>
  <si>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</si>
  <si>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</si>
  <si>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</si>
  <si>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</si>
  <si>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</si>
  <si>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</si>
  <si>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</si>
  <si>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</si>
  <si>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</si>
  <si>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</si>
  <si>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</si>
  <si>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</si>
  <si>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</si>
  <si>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</si>
  <si>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</si>
  <si>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</si>
  <si>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</si>
  <si>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</si>
  <si>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</si>
  <si>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</si>
  <si>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</si>
  <si>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</si>
  <si>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диетсестра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</si>
  <si>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</si>
  <si>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</si>
  <si>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</si>
  <si>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</si>
  <si>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</si>
  <si>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</si>
  <si>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</si>
  <si>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машинист по стирке белья</t>
  </si>
  <si>
    <t>ведущий программист</t>
  </si>
  <si>
    <t>слесарь-электромонтажник</t>
  </si>
  <si>
    <t>ведущий юрисконсульт</t>
  </si>
  <si>
    <t>специалист по социальной работе</t>
  </si>
  <si>
    <t>музыкальный руководитель</t>
  </si>
  <si>
    <t>учитель -дефектолог</t>
  </si>
  <si>
    <t>воспитатель</t>
  </si>
  <si>
    <t>уборщик служебных помещений</t>
  </si>
  <si>
    <t>медицинская сестра врача-хирурга</t>
  </si>
  <si>
    <t>ведущий бухгалтер</t>
  </si>
  <si>
    <t>ведущий экономист</t>
  </si>
  <si>
    <t>заместители по клинико-экспертной работе</t>
  </si>
  <si>
    <t>ведущий специалист по закупкам</t>
  </si>
  <si>
    <t>инженер-метролог</t>
  </si>
  <si>
    <t>РесБольница № 11</t>
  </si>
  <si>
    <t>Потребность в среднем медицинском персонале</t>
  </si>
  <si>
    <t>специалист по кадрам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</si>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</sst>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34">
    <xf numFmtId="0" fontId="0" fillId="0" borderId="0" xfId="0"/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textRotation="90" wrapText="1"/>
    </xf>
    <xf numFmtId="0" fontId="9" fillId="3" borderId="1" xfId="0" applyFont="1" applyFill="1" applyBorder="1" applyAlignment="1">
      <alignment horizontal="left" textRotation="90" wrapText="1"/>
    </xf>
    <xf numFmtId="0" fontId="9" fillId="0" borderId="1" xfId="0" applyFont="1" applyFill="1" applyBorder="1" applyAlignment="1">
      <alignment horizontal="center" textRotation="90" wrapText="1"/>
    </xf>
    <xf numFmtId="0" fontId="0" fillId="0" borderId="1" xfId="0" applyFont="1" applyBorder="1"/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left" wrapText="1"/>
    </xf>
    <xf numFmtId="2" fontId="9" fillId="0" borderId="1" xfId="0" applyNumberFormat="1" applyFont="1" applyFill="1" applyBorder="1" applyAlignment="1">
      <alignment horizontal="left" wrapText="1"/>
    </xf>
    <xf numFmtId="165" fontId="9" fillId="0" borderId="2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11" fillId="4" borderId="1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2" fillId="7" borderId="2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1" applyNumberFormat="1" applyFont="1" applyFill="1" applyBorder="1" applyAlignment="1">
      <alignment horizontal="center" wrapText="1"/>
    </xf>
    <xf numFmtId="165" fontId="1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wrapText="1"/>
    </xf>
    <xf numFmtId="165" fontId="9" fillId="0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top" wrapText="1"/>
    </xf>
    <xf numFmtId="2" fontId="11" fillId="6" borderId="1" xfId="0" applyNumberFormat="1" applyFont="1" applyFill="1" applyBorder="1" applyAlignment="1">
      <alignment horizontal="center"/>
    </xf>
    <xf numFmtId="2" fontId="12" fillId="6" borderId="2" xfId="0" applyNumberFormat="1" applyFont="1" applyFill="1" applyBorder="1" applyAlignment="1">
      <alignment horizontal="center"/>
    </xf>
    <xf numFmtId="166" fontId="11" fillId="0" borderId="1" xfId="1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top" wrapText="1"/>
    </xf>
    <xf numFmtId="2" fontId="12" fillId="0" borderId="2" xfId="0" applyNumberFormat="1" applyFont="1" applyFill="1" applyBorder="1" applyAlignment="1">
      <alignment horizontal="center"/>
    </xf>
    <xf numFmtId="2" fontId="12" fillId="5" borderId="2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165" fontId="9" fillId="2" borderId="1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center" vertical="top" wrapText="1"/>
    </xf>
    <xf numFmtId="0" fontId="11" fillId="5" borderId="0" xfId="0" applyFont="1" applyFill="1"/>
    <xf numFmtId="0" fontId="11" fillId="0" borderId="0" xfId="0" applyFont="1"/>
    <xf numFmtId="0" fontId="11" fillId="0" borderId="0" xfId="0" applyFont="1" applyFill="1"/>
    <xf numFmtId="2" fontId="11" fillId="3" borderId="0" xfId="0" applyNumberFormat="1" applyFont="1" applyFill="1"/>
    <xf numFmtId="2" fontId="12" fillId="0" borderId="0" xfId="0" applyNumberFormat="1" applyFont="1" applyAlignment="1">
      <alignment horizontal="center"/>
    </xf>
    <xf numFmtId="0" fontId="0" fillId="0" borderId="0" xfId="0" applyFont="1"/>
    <xf numFmtId="0" fontId="0" fillId="8" borderId="1" xfId="0" applyFont="1" applyFill="1" applyBorder="1" applyAlignment="1">
      <alignment horizontal="center" vertical="top"/>
    </xf>
    <xf numFmtId="0" fontId="0" fillId="4" borderId="1" xfId="0" applyFont="1" applyFill="1" applyBorder="1"/>
    <xf numFmtId="0" fontId="11" fillId="5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2" fillId="4" borderId="2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wrapText="1"/>
    </xf>
    <xf numFmtId="0" fontId="12" fillId="0" borderId="2" xfId="0" applyFont="1" applyBorder="1" applyAlignment="1">
      <alignment horizontal="center" wrapText="1"/>
    </xf>
    <xf numFmtId="0" fontId="9" fillId="8" borderId="1" xfId="0" applyFont="1" applyFill="1" applyBorder="1" applyAlignment="1">
      <alignment horizontal="left" vertical="top" wrapText="1"/>
    </xf>
    <xf numFmtId="0" fontId="14" fillId="8" borderId="1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5" borderId="4" xfId="0" applyFont="1" applyFill="1" applyBorder="1" applyAlignment="1">
      <alignment wrapText="1"/>
    </xf>
    <xf numFmtId="0" fontId="12" fillId="0" borderId="2" xfId="0" applyFont="1" applyFill="1" applyBorder="1" applyAlignment="1">
      <alignment horizontal="center" wrapText="1"/>
    </xf>
    <xf numFmtId="0" fontId="0" fillId="0" borderId="0" xfId="0" applyFont="1" applyFill="1"/>
    <xf numFmtId="0" fontId="8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2" fontId="11" fillId="0" borderId="4" xfId="0" applyNumberFormat="1" applyFont="1" applyFill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5" borderId="0" xfId="0" applyFont="1" applyFill="1" applyBorder="1" applyAlignment="1">
      <alignment wrapText="1"/>
    </xf>
    <xf numFmtId="165" fontId="11" fillId="0" borderId="0" xfId="0" applyNumberFormat="1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Fill="1" applyBorder="1" applyAlignment="1"/>
    <xf numFmtId="0" fontId="11" fillId="0" borderId="0" xfId="0" applyFont="1" applyAlignment="1">
      <alignment horizontal="center" vertical="top"/>
    </xf>
    <xf numFmtId="0" fontId="8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11" fillId="0" borderId="1" xfId="0" applyFont="1" applyFill="1" applyBorder="1"/>
    <xf numFmtId="0" fontId="11" fillId="5" borderId="1" xfId="0" applyFont="1" applyFill="1" applyBorder="1"/>
    <xf numFmtId="0" fontId="11" fillId="0" borderId="2" xfId="0" applyFont="1" applyBorder="1"/>
    <xf numFmtId="0" fontId="12" fillId="0" borderId="1" xfId="0" applyFont="1" applyBorder="1" applyAlignment="1">
      <alignment horizontal="center" vertical="top"/>
    </xf>
    <xf numFmtId="0" fontId="12" fillId="0" borderId="1" xfId="0" applyFont="1" applyBorder="1"/>
    <xf numFmtId="0" fontId="12" fillId="0" borderId="1" xfId="0" applyFont="1" applyFill="1" applyBorder="1"/>
    <xf numFmtId="0" fontId="6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Fill="1"/>
    <xf numFmtId="0" fontId="2" fillId="5" borderId="0" xfId="0" applyFont="1" applyFill="1"/>
    <xf numFmtId="0" fontId="0" fillId="0" borderId="0" xfId="0" applyFont="1" applyAlignment="1">
      <alignment horizontal="center" vertical="top"/>
    </xf>
    <xf numFmtId="0" fontId="9" fillId="5" borderId="1" xfId="0" applyFont="1" applyFill="1" applyBorder="1" applyAlignment="1">
      <alignment horizontal="left" textRotation="90" wrapText="1"/>
    </xf>
    <xf numFmtId="165" fontId="9" fillId="5" borderId="1" xfId="0" applyNumberFormat="1" applyFont="1" applyFill="1" applyBorder="1" applyAlignment="1">
      <alignment horizontal="left" wrapText="1"/>
    </xf>
    <xf numFmtId="165" fontId="9" fillId="5" borderId="1" xfId="0" applyNumberFormat="1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wrapText="1"/>
    </xf>
    <xf numFmtId="0" fontId="12" fillId="5" borderId="1" xfId="0" applyFont="1" applyFill="1" applyBorder="1"/>
    <xf numFmtId="0" fontId="0" fillId="5" borderId="0" xfId="0" applyFont="1" applyFill="1"/>
    <xf numFmtId="0" fontId="9" fillId="0" borderId="1" xfId="0" applyFont="1" applyFill="1" applyBorder="1" applyAlignment="1">
      <alignment horizontal="left" textRotation="90" wrapText="1"/>
    </xf>
    <xf numFmtId="165" fontId="9" fillId="0" borderId="1" xfId="0" applyNumberFormat="1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left" textRotation="90" wrapText="1"/>
    </xf>
    <xf numFmtId="0" fontId="10" fillId="0" borderId="1" xfId="0" applyFont="1" applyFill="1" applyBorder="1" applyAlignment="1">
      <alignment horizontal="left" textRotation="90" wrapText="1"/>
    </xf>
    <xf numFmtId="0" fontId="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textRotation="90" wrapText="1"/>
    </xf>
    <xf numFmtId="0" fontId="17" fillId="4" borderId="1" xfId="0" applyFont="1" applyFill="1" applyBorder="1" applyAlignment="1">
      <alignment horizontal="left" textRotation="90" wrapText="1"/>
    </xf>
    <xf numFmtId="165" fontId="17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165" fontId="17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/>
    <xf numFmtId="0" fontId="6" fillId="0" borderId="1" xfId="0" applyFont="1" applyFill="1" applyBorder="1"/>
    <xf numFmtId="0" fontId="0" fillId="0" borderId="1" xfId="0" applyFont="1" applyFill="1" applyBorder="1" applyAlignment="1">
      <alignment horizontal="center" wrapText="1"/>
    </xf>
    <xf numFmtId="0" fontId="11" fillId="0" borderId="0" xfId="0" applyFont="1" applyFill="1" applyBorder="1"/>
    <xf numFmtId="0" fontId="2" fillId="0" borderId="1" xfId="0" applyFont="1" applyFill="1" applyBorder="1"/>
    <xf numFmtId="2" fontId="11" fillId="0" borderId="1" xfId="0" applyNumberFormat="1" applyFont="1" applyFill="1" applyBorder="1"/>
    <xf numFmtId="165" fontId="11" fillId="0" borderId="1" xfId="0" applyNumberFormat="1" applyFont="1" applyFill="1" applyBorder="1"/>
    <xf numFmtId="0" fontId="9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13"/>
  <sheetViews>
    <sheetView tabSelected="1" zoomScaleNormal="100" workbookViewId="0">
      <pane xSplit="2" ySplit="1" topLeftCell="T104" activePane="bottomRight" state="frozen"/>
      <selection pane="topRight" activeCell="C1" sqref="C1"/>
      <selection pane="bottomLeft" activeCell="A2" sqref="A2"/>
      <selection pane="bottomRight" activeCell="V110" sqref="V110"/>
    </sheetView>
  </sheetViews>
  <sheetFormatPr defaultRowHeight="15" x14ac:dyDescent="0.25"/>
  <cols>
    <col min="1" max="1" width="5.140625" style="104" bestFit="1" customWidth="1"/>
    <col min="2" max="2" width="19.42578125" style="53" bestFit="1" customWidth="1"/>
    <col min="3" max="3" width="4.85546875" style="72" customWidth="1"/>
    <col min="4" max="4" width="5.7109375" style="72" customWidth="1"/>
    <col min="5" max="5" width="4.85546875" style="53" customWidth="1"/>
    <col min="6" max="6" width="5.85546875" style="72" customWidth="1"/>
    <col min="7" max="8" width="4.85546875" style="72" customWidth="1"/>
    <col min="9" max="9" width="4.42578125" style="72" customWidth="1"/>
    <col min="10" max="10" width="5.7109375" style="72" customWidth="1"/>
    <col min="11" max="11" width="5.28515625" style="72" customWidth="1"/>
    <col min="12" max="12" width="4.85546875" style="72" customWidth="1"/>
    <col min="13" max="13" width="5.7109375" style="72" customWidth="1"/>
    <col min="14" max="14" width="4.7109375" style="53" customWidth="1"/>
    <col min="15" max="15" width="4.85546875" style="72" customWidth="1"/>
    <col min="16" max="16" width="4" style="72" customWidth="1"/>
    <col min="17" max="17" width="4.85546875" style="72" customWidth="1"/>
    <col min="18" max="18" width="5" style="72" customWidth="1"/>
    <col min="19" max="19" width="4.42578125" style="72" customWidth="1"/>
    <col min="20" max="20" width="5.140625" style="72" customWidth="1"/>
    <col min="21" max="21" width="4.85546875" style="72" customWidth="1"/>
    <col min="22" max="22" width="5.7109375" style="72" customWidth="1"/>
    <col min="23" max="23" width="4.85546875" style="72" customWidth="1"/>
    <col min="24" max="24" width="4.85546875" style="110" hidden="1" customWidth="1"/>
    <col min="25" max="25" width="5.7109375" style="72" customWidth="1"/>
    <col min="26" max="26" width="4.85546875" style="72" customWidth="1"/>
    <col min="27" max="27" width="5.42578125" style="72" customWidth="1"/>
    <col min="28" max="28" width="4.85546875" style="72" customWidth="1"/>
    <col min="29" max="29" width="4" style="72" customWidth="1"/>
    <col min="30" max="31" width="4.85546875" style="72" customWidth="1"/>
    <col min="32" max="32" width="10.5703125" style="72" customWidth="1"/>
    <col min="33" max="33" width="8" style="53" customWidth="1"/>
    <col min="34" max="34" width="4.85546875" style="53" customWidth="1"/>
    <col min="35" max="35" width="10.85546875" style="72" customWidth="1"/>
    <col min="36" max="36" width="6.85546875" style="53" hidden="1" customWidth="1"/>
    <col min="37" max="37" width="4" style="53" customWidth="1"/>
    <col min="38" max="38" width="4.85546875" style="72" customWidth="1"/>
    <col min="39" max="39" width="10" style="72" customWidth="1"/>
    <col min="40" max="40" width="6.28515625" style="72" customWidth="1"/>
    <col min="41" max="41" width="6.85546875" style="53" customWidth="1"/>
    <col min="42" max="42" width="8" style="53" customWidth="1"/>
    <col min="43" max="43" width="4.85546875" style="53" customWidth="1"/>
    <col min="44" max="44" width="8" style="53" customWidth="1"/>
    <col min="45" max="45" width="7.42578125" style="53" customWidth="1"/>
    <col min="46" max="46" width="7.85546875" style="53" customWidth="1"/>
    <col min="47" max="47" width="8" style="53" customWidth="1"/>
    <col min="48" max="48" width="9.140625" style="53"/>
  </cols>
  <sheetData>
    <row r="1" spans="1:48" ht="110.25" customHeight="1" x14ac:dyDescent="0.25">
      <c r="A1" s="1" t="s">
        <v>0</v>
      </c>
      <c r="B1" s="2" t="s">
        <v>1</v>
      </c>
      <c r="C1" s="105" t="s">
        <v>2</v>
      </c>
      <c r="D1" s="105" t="s">
        <v>3</v>
      </c>
      <c r="E1" s="105" t="s">
        <v>4</v>
      </c>
      <c r="F1" s="113" t="s">
        <v>5</v>
      </c>
      <c r="G1" s="105" t="s">
        <v>6</v>
      </c>
      <c r="H1" s="105" t="s">
        <v>7</v>
      </c>
      <c r="I1" s="105" t="s">
        <v>8</v>
      </c>
      <c r="J1" s="113" t="s">
        <v>9</v>
      </c>
      <c r="K1" s="105" t="s">
        <v>10</v>
      </c>
      <c r="L1" s="105" t="s">
        <v>11</v>
      </c>
      <c r="M1" s="113" t="s">
        <v>12</v>
      </c>
      <c r="N1" s="105" t="s">
        <v>13</v>
      </c>
      <c r="O1" s="105" t="s">
        <v>14</v>
      </c>
      <c r="P1" s="105" t="s">
        <v>15</v>
      </c>
      <c r="Q1" s="105" t="s">
        <v>16</v>
      </c>
      <c r="R1" s="105" t="s">
        <v>17</v>
      </c>
      <c r="S1" s="113" t="s">
        <v>18</v>
      </c>
      <c r="T1" s="105" t="s">
        <v>19</v>
      </c>
      <c r="U1" s="105" t="s">
        <v>20</v>
      </c>
      <c r="V1" s="117" t="s">
        <v>244</v>
      </c>
      <c r="W1" s="113" t="s">
        <v>22</v>
      </c>
      <c r="X1" s="105" t="s">
        <v>23</v>
      </c>
      <c r="Y1" s="113" t="s">
        <v>24</v>
      </c>
      <c r="Z1" s="105" t="s">
        <v>25</v>
      </c>
      <c r="AA1" s="105" t="s">
        <v>26</v>
      </c>
      <c r="AB1" s="105" t="s">
        <v>27</v>
      </c>
      <c r="AC1" s="113" t="s">
        <v>28</v>
      </c>
      <c r="AD1" s="117" t="s">
        <v>29</v>
      </c>
      <c r="AE1" s="105" t="s">
        <v>30</v>
      </c>
      <c r="AF1" s="105" t="s">
        <v>31</v>
      </c>
      <c r="AG1" s="105" t="s">
        <v>32</v>
      </c>
      <c r="AH1" s="105" t="s">
        <v>33</v>
      </c>
      <c r="AI1" s="105" t="s">
        <v>34</v>
      </c>
      <c r="AJ1" s="3"/>
      <c r="AK1" s="105" t="s">
        <v>35</v>
      </c>
      <c r="AL1" s="105" t="s">
        <v>36</v>
      </c>
      <c r="AM1" s="105" t="s">
        <v>37</v>
      </c>
      <c r="AN1" s="105" t="s">
        <v>38</v>
      </c>
      <c r="AO1" s="105" t="s">
        <v>39</v>
      </c>
      <c r="AP1" s="105" t="s">
        <v>40</v>
      </c>
      <c r="AQ1" s="105" t="s">
        <v>41</v>
      </c>
      <c r="AR1" s="105" t="s">
        <v>42</v>
      </c>
      <c r="AS1" s="4" t="s">
        <v>43</v>
      </c>
      <c r="AT1" s="4" t="s">
        <v>44</v>
      </c>
      <c r="AU1" s="5" t="s">
        <v>45</v>
      </c>
      <c r="AV1" s="6" t="s">
        <v>46</v>
      </c>
    </row>
    <row r="2" spans="1:48" ht="28.5" x14ac:dyDescent="0.25">
      <c r="A2" s="7"/>
      <c r="B2" s="8" t="s">
        <v>47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  <c r="Q2" s="9"/>
      <c r="R2" s="9"/>
      <c r="S2" s="9"/>
      <c r="T2" s="9"/>
      <c r="U2" s="9"/>
      <c r="V2" s="9"/>
      <c r="W2" s="9"/>
      <c r="X2" s="106"/>
      <c r="Y2" s="9"/>
      <c r="Z2" s="9"/>
      <c r="AA2" s="9"/>
      <c r="AB2" s="9"/>
      <c r="AC2" s="9"/>
      <c r="AD2" s="118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11"/>
      <c r="AV2" s="6"/>
    </row>
    <row r="3" spans="1:48" x14ac:dyDescent="0.25">
      <c r="A3" s="7">
        <v>1</v>
      </c>
      <c r="B3" s="12" t="s">
        <v>48</v>
      </c>
      <c r="C3" s="13" t="s">
        <v>247</v>
      </c>
      <c r="D3" s="13">
        <v>2</v>
      </c>
      <c r="E3" s="13"/>
      <c r="F3" s="13">
        <v>1</v>
      </c>
      <c r="G3" s="13" t="s">
        <v>247</v>
      </c>
      <c r="H3" s="13">
        <v>1</v>
      </c>
      <c r="I3" s="13"/>
      <c r="J3" s="13"/>
      <c r="K3" s="13"/>
      <c r="L3" s="13">
        <v>1</v>
      </c>
      <c r="M3" s="13">
        <v>2</v>
      </c>
      <c r="N3" s="13"/>
      <c r="O3" s="13">
        <v>1</v>
      </c>
      <c r="P3" s="13">
        <v>1</v>
      </c>
      <c r="Q3" s="13"/>
      <c r="R3" s="13">
        <v>1</v>
      </c>
      <c r="S3" s="14"/>
      <c r="T3" s="13">
        <v>1</v>
      </c>
      <c r="U3" s="13">
        <v>1</v>
      </c>
      <c r="V3" s="16"/>
      <c r="W3" s="16">
        <v>1</v>
      </c>
      <c r="X3" s="15"/>
      <c r="Y3" s="16">
        <v>1</v>
      </c>
      <c r="Z3" s="16"/>
      <c r="AA3" s="16">
        <v>1</v>
      </c>
      <c r="AB3" s="16"/>
      <c r="AC3" s="16"/>
      <c r="AD3" s="119"/>
      <c r="AE3" s="16">
        <v>1</v>
      </c>
      <c r="AF3" s="16">
        <v>1</v>
      </c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7">
        <f>D3+F3+H3+L3+M3+O3+P3+R3+T3+U3+W3+Y3+AA3+AE3+AF3</f>
        <v>17</v>
      </c>
      <c r="AT3" s="17">
        <f t="shared" ref="AT3:AT64" si="0">V3+W3+X3+Y3+Z3+AA3+AB3+AC3+AD3+AE3+AF3+AG3+AH3+AI3+AJ3+AK3+AL3+AM3+AN3+AO3+AP3+AQ3+AR3</f>
        <v>5</v>
      </c>
      <c r="AU3" s="18">
        <f>AS3+AT3</f>
        <v>22</v>
      </c>
      <c r="AV3" s="6">
        <v>1</v>
      </c>
    </row>
    <row r="4" spans="1:48" ht="30" x14ac:dyDescent="0.25">
      <c r="A4" s="1">
        <v>2</v>
      </c>
      <c r="B4" s="12" t="s">
        <v>49</v>
      </c>
      <c r="C4" s="13"/>
      <c r="D4" s="13"/>
      <c r="E4" s="13"/>
      <c r="F4" s="13"/>
      <c r="G4" s="13"/>
      <c r="H4" s="13"/>
      <c r="I4" s="128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6"/>
      <c r="W4" s="16"/>
      <c r="X4" s="15"/>
      <c r="Y4" s="16">
        <v>1</v>
      </c>
      <c r="Z4" s="16"/>
      <c r="AA4" s="16"/>
      <c r="AB4" s="16"/>
      <c r="AC4" s="16"/>
      <c r="AD4" s="119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9">
        <f t="shared" ref="AS4:AS65" si="1">C4+D4+E4+F4+G4+H4+I4+J4+K4+L4+M4+N4+O4+P4+Q4+R4+S4+T4+U4</f>
        <v>0</v>
      </c>
      <c r="AT4" s="19">
        <f t="shared" si="0"/>
        <v>1</v>
      </c>
      <c r="AU4" s="20">
        <f t="shared" ref="AU4:AU67" si="2">AS4+AT4</f>
        <v>1</v>
      </c>
      <c r="AV4" s="6"/>
    </row>
    <row r="5" spans="1:48" ht="30" x14ac:dyDescent="0.25">
      <c r="A5" s="7">
        <v>3</v>
      </c>
      <c r="B5" s="21" t="s">
        <v>50</v>
      </c>
      <c r="C5" s="13">
        <v>1</v>
      </c>
      <c r="D5" s="13">
        <v>1</v>
      </c>
      <c r="E5" s="13"/>
      <c r="F5" s="13">
        <v>1</v>
      </c>
      <c r="G5" s="13">
        <v>1</v>
      </c>
      <c r="H5" s="13"/>
      <c r="I5" s="13">
        <v>1</v>
      </c>
      <c r="J5" s="13">
        <v>1</v>
      </c>
      <c r="K5" s="13">
        <v>1</v>
      </c>
      <c r="L5" s="13">
        <v>1</v>
      </c>
      <c r="M5" s="13"/>
      <c r="N5" s="13"/>
      <c r="O5" s="13"/>
      <c r="P5" s="22"/>
      <c r="Q5" s="13"/>
      <c r="R5" s="13"/>
      <c r="S5" s="13"/>
      <c r="T5" s="13">
        <v>1.25</v>
      </c>
      <c r="U5" s="13"/>
      <c r="V5" s="16"/>
      <c r="W5" s="16"/>
      <c r="X5" s="15"/>
      <c r="Y5" s="16">
        <v>4</v>
      </c>
      <c r="Z5" s="16">
        <v>2</v>
      </c>
      <c r="AA5" s="16"/>
      <c r="AB5" s="16">
        <v>2</v>
      </c>
      <c r="AC5" s="16"/>
      <c r="AD5" s="119"/>
      <c r="AE5" s="16"/>
      <c r="AF5" s="16"/>
      <c r="AG5" s="16"/>
      <c r="AH5" s="16"/>
      <c r="AI5" s="16"/>
      <c r="AJ5" s="16"/>
      <c r="AK5" s="16"/>
      <c r="AL5" s="16"/>
      <c r="AM5" s="16">
        <v>3</v>
      </c>
      <c r="AN5" s="16"/>
      <c r="AO5" s="16"/>
      <c r="AP5" s="16"/>
      <c r="AQ5" s="16"/>
      <c r="AR5" s="16"/>
      <c r="AS5" s="17">
        <f t="shared" si="1"/>
        <v>9.25</v>
      </c>
      <c r="AT5" s="17">
        <f t="shared" si="0"/>
        <v>11</v>
      </c>
      <c r="AU5" s="18">
        <f t="shared" si="2"/>
        <v>20.25</v>
      </c>
      <c r="AV5" s="6"/>
    </row>
    <row r="6" spans="1:48" x14ac:dyDescent="0.25">
      <c r="A6" s="1">
        <v>4</v>
      </c>
      <c r="B6" s="23" t="s">
        <v>51</v>
      </c>
      <c r="C6" s="13"/>
      <c r="D6" s="13"/>
      <c r="E6" s="13"/>
      <c r="F6" s="13"/>
      <c r="G6" s="13"/>
      <c r="H6" s="13"/>
      <c r="I6" s="13"/>
      <c r="J6" s="13"/>
      <c r="K6" s="13">
        <v>1</v>
      </c>
      <c r="L6" s="13"/>
      <c r="M6" s="13"/>
      <c r="N6" s="13"/>
      <c r="O6" s="13"/>
      <c r="P6" s="13"/>
      <c r="Q6" s="13"/>
      <c r="R6" s="13">
        <v>1</v>
      </c>
      <c r="S6" s="13"/>
      <c r="T6" s="13"/>
      <c r="U6" s="13"/>
      <c r="V6" s="16"/>
      <c r="W6" s="16"/>
      <c r="X6" s="15"/>
      <c r="Y6" s="16"/>
      <c r="Z6" s="16"/>
      <c r="AA6" s="16">
        <v>1</v>
      </c>
      <c r="AB6" s="16"/>
      <c r="AC6" s="16"/>
      <c r="AD6" s="119"/>
      <c r="AE6" s="16">
        <v>1</v>
      </c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9">
        <f t="shared" si="1"/>
        <v>2</v>
      </c>
      <c r="AT6" s="19">
        <f t="shared" si="0"/>
        <v>2</v>
      </c>
      <c r="AU6" s="20">
        <f t="shared" si="2"/>
        <v>4</v>
      </c>
      <c r="AV6" s="6"/>
    </row>
    <row r="7" spans="1:48" x14ac:dyDescent="0.25">
      <c r="A7" s="1">
        <v>5</v>
      </c>
      <c r="B7" s="12" t="s">
        <v>52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15"/>
      <c r="W7" s="16"/>
      <c r="X7" s="15"/>
      <c r="Y7" s="16"/>
      <c r="Z7" s="16">
        <v>1</v>
      </c>
      <c r="AA7" s="16"/>
      <c r="AB7" s="16"/>
      <c r="AC7" s="16"/>
      <c r="AD7" s="119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9">
        <f t="shared" si="1"/>
        <v>0</v>
      </c>
      <c r="AT7" s="19">
        <f t="shared" si="0"/>
        <v>1</v>
      </c>
      <c r="AU7" s="20">
        <f t="shared" si="2"/>
        <v>1</v>
      </c>
      <c r="AV7" s="6"/>
    </row>
    <row r="8" spans="1:48" x14ac:dyDescent="0.25">
      <c r="A8" s="7">
        <v>6</v>
      </c>
      <c r="B8" s="12" t="s">
        <v>53</v>
      </c>
      <c r="C8" s="24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6">
        <v>1</v>
      </c>
      <c r="W8" s="16"/>
      <c r="X8" s="15"/>
      <c r="Y8" s="16"/>
      <c r="Z8" s="16"/>
      <c r="AA8" s="16"/>
      <c r="AB8" s="16"/>
      <c r="AC8" s="16"/>
      <c r="AD8" s="119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9">
        <f t="shared" si="1"/>
        <v>0</v>
      </c>
      <c r="AT8" s="19">
        <f t="shared" si="0"/>
        <v>1</v>
      </c>
      <c r="AU8" s="20">
        <f t="shared" si="2"/>
        <v>1</v>
      </c>
      <c r="AV8" s="6"/>
    </row>
    <row r="9" spans="1:48" x14ac:dyDescent="0.25">
      <c r="A9" s="1">
        <v>7</v>
      </c>
      <c r="B9" s="23" t="s">
        <v>54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6"/>
      <c r="W9" s="16"/>
      <c r="X9" s="15"/>
      <c r="Y9" s="16"/>
      <c r="Z9" s="16"/>
      <c r="AA9" s="16">
        <v>1</v>
      </c>
      <c r="AB9" s="16"/>
      <c r="AC9" s="16"/>
      <c r="AD9" s="119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9">
        <f t="shared" si="1"/>
        <v>0</v>
      </c>
      <c r="AT9" s="19">
        <f t="shared" si="0"/>
        <v>1</v>
      </c>
      <c r="AU9" s="20">
        <f t="shared" si="2"/>
        <v>1</v>
      </c>
      <c r="AV9" s="6"/>
    </row>
    <row r="10" spans="1:48" x14ac:dyDescent="0.25">
      <c r="A10" s="1">
        <v>8</v>
      </c>
      <c r="B10" s="12" t="s">
        <v>55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6"/>
      <c r="W10" s="16"/>
      <c r="X10" s="15"/>
      <c r="Y10" s="16"/>
      <c r="Z10" s="16"/>
      <c r="AA10" s="16"/>
      <c r="AB10" s="16"/>
      <c r="AC10" s="16"/>
      <c r="AD10" s="119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25"/>
      <c r="AP10" s="16"/>
      <c r="AQ10" s="16"/>
      <c r="AR10" s="16"/>
      <c r="AS10" s="19">
        <f t="shared" si="1"/>
        <v>0</v>
      </c>
      <c r="AT10" s="19">
        <f t="shared" si="0"/>
        <v>0</v>
      </c>
      <c r="AU10" s="20">
        <f t="shared" si="2"/>
        <v>0</v>
      </c>
      <c r="AV10" s="6"/>
    </row>
    <row r="11" spans="1:48" x14ac:dyDescent="0.25">
      <c r="A11" s="7">
        <v>9</v>
      </c>
      <c r="B11" s="26" t="s">
        <v>56</v>
      </c>
      <c r="C11" s="13"/>
      <c r="D11" s="13"/>
      <c r="E11" s="13"/>
      <c r="F11" s="13"/>
      <c r="G11" s="13"/>
      <c r="H11" s="13"/>
      <c r="I11" s="27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6"/>
      <c r="W11" s="16"/>
      <c r="X11" s="15"/>
      <c r="Y11" s="16"/>
      <c r="Z11" s="16"/>
      <c r="AA11" s="16"/>
      <c r="AB11" s="16"/>
      <c r="AC11" s="16"/>
      <c r="AD11" s="119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9">
        <f t="shared" si="1"/>
        <v>0</v>
      </c>
      <c r="AT11" s="19">
        <f t="shared" si="0"/>
        <v>0</v>
      </c>
      <c r="AU11" s="20">
        <f t="shared" si="2"/>
        <v>0</v>
      </c>
      <c r="AV11" s="6"/>
    </row>
    <row r="12" spans="1:48" x14ac:dyDescent="0.25">
      <c r="A12" s="1">
        <v>10</v>
      </c>
      <c r="B12" s="12" t="s">
        <v>57</v>
      </c>
      <c r="C12" s="13">
        <v>1</v>
      </c>
      <c r="D12" s="13"/>
      <c r="E12" s="13"/>
      <c r="F12" s="13"/>
      <c r="G12" s="13">
        <v>1</v>
      </c>
      <c r="H12" s="13"/>
      <c r="I12" s="13"/>
      <c r="J12" s="13"/>
      <c r="K12" s="13"/>
      <c r="L12" s="13"/>
      <c r="M12" s="13"/>
      <c r="N12" s="13"/>
      <c r="O12" s="13">
        <v>1</v>
      </c>
      <c r="P12" s="13"/>
      <c r="Q12" s="13"/>
      <c r="R12" s="13"/>
      <c r="S12" s="13" t="s">
        <v>247</v>
      </c>
      <c r="T12" s="13"/>
      <c r="U12" s="13"/>
      <c r="V12" s="16"/>
      <c r="W12" s="16"/>
      <c r="X12" s="15"/>
      <c r="Y12" s="16"/>
      <c r="Z12" s="16"/>
      <c r="AA12" s="16"/>
      <c r="AB12" s="16"/>
      <c r="AC12" s="16"/>
      <c r="AD12" s="119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9">
        <f>C12+G12+O12</f>
        <v>3</v>
      </c>
      <c r="AT12" s="19">
        <f t="shared" si="0"/>
        <v>0</v>
      </c>
      <c r="AU12" s="20">
        <f t="shared" si="2"/>
        <v>3</v>
      </c>
      <c r="AV12" s="6"/>
    </row>
    <row r="13" spans="1:48" x14ac:dyDescent="0.25">
      <c r="A13" s="1">
        <v>11</v>
      </c>
      <c r="B13" s="12" t="s">
        <v>58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6"/>
      <c r="W13" s="16"/>
      <c r="X13" s="15"/>
      <c r="Y13" s="16"/>
      <c r="Z13" s="16"/>
      <c r="AA13" s="16"/>
      <c r="AB13" s="16"/>
      <c r="AC13" s="16"/>
      <c r="AD13" s="119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9">
        <f t="shared" si="1"/>
        <v>0</v>
      </c>
      <c r="AT13" s="19">
        <f t="shared" si="0"/>
        <v>0</v>
      </c>
      <c r="AU13" s="20">
        <f t="shared" si="2"/>
        <v>0</v>
      </c>
      <c r="AV13" s="6"/>
    </row>
    <row r="14" spans="1:48" x14ac:dyDescent="0.25">
      <c r="A14" s="1">
        <v>12</v>
      </c>
      <c r="B14" s="23" t="s">
        <v>59</v>
      </c>
      <c r="C14" s="13"/>
      <c r="D14" s="13"/>
      <c r="E14" s="13"/>
      <c r="F14" s="13">
        <v>1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>
        <v>0.5</v>
      </c>
      <c r="S14" s="13"/>
      <c r="T14" s="13"/>
      <c r="U14" s="13"/>
      <c r="V14" s="16"/>
      <c r="W14" s="16"/>
      <c r="X14" s="15"/>
      <c r="Y14" s="16"/>
      <c r="Z14" s="16"/>
      <c r="AA14" s="16"/>
      <c r="AB14" s="16"/>
      <c r="AC14" s="16"/>
      <c r="AD14" s="119"/>
      <c r="AE14" s="16">
        <v>1</v>
      </c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9">
        <f t="shared" si="1"/>
        <v>1.5</v>
      </c>
      <c r="AT14" s="19">
        <f t="shared" si="0"/>
        <v>1</v>
      </c>
      <c r="AU14" s="20">
        <f t="shared" si="2"/>
        <v>2.5</v>
      </c>
      <c r="AV14" s="6"/>
    </row>
    <row r="15" spans="1:48" x14ac:dyDescent="0.25">
      <c r="A15" s="1">
        <v>13</v>
      </c>
      <c r="B15" s="21" t="s">
        <v>60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>
        <v>1</v>
      </c>
      <c r="N15" s="13"/>
      <c r="O15" s="13"/>
      <c r="P15" s="13"/>
      <c r="Q15" s="13">
        <v>1</v>
      </c>
      <c r="R15" s="13"/>
      <c r="S15" s="13">
        <v>1</v>
      </c>
      <c r="T15" s="13"/>
      <c r="U15" s="13">
        <v>1</v>
      </c>
      <c r="V15" s="16"/>
      <c r="W15" s="16"/>
      <c r="X15" s="15"/>
      <c r="Y15" s="16">
        <v>1</v>
      </c>
      <c r="Z15" s="16"/>
      <c r="AA15" s="16"/>
      <c r="AB15" s="16"/>
      <c r="AC15" s="16"/>
      <c r="AD15" s="119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7">
        <f t="shared" si="1"/>
        <v>4</v>
      </c>
      <c r="AT15" s="17">
        <f t="shared" si="0"/>
        <v>1</v>
      </c>
      <c r="AU15" s="18">
        <f t="shared" si="2"/>
        <v>5</v>
      </c>
      <c r="AV15" s="6">
        <v>1</v>
      </c>
    </row>
    <row r="16" spans="1:48" x14ac:dyDescent="0.25">
      <c r="A16" s="1">
        <v>14</v>
      </c>
      <c r="B16" s="12" t="s">
        <v>61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6">
        <v>2</v>
      </c>
      <c r="W16" s="16">
        <v>1</v>
      </c>
      <c r="X16" s="15"/>
      <c r="Y16" s="16"/>
      <c r="Z16" s="16"/>
      <c r="AA16" s="16"/>
      <c r="AB16" s="16"/>
      <c r="AC16" s="16"/>
      <c r="AD16" s="119"/>
      <c r="AE16" s="16"/>
      <c r="AF16" s="16"/>
      <c r="AG16" s="16"/>
      <c r="AH16" s="16"/>
      <c r="AI16" s="16"/>
      <c r="AJ16" s="16"/>
      <c r="AK16" s="16"/>
      <c r="AL16" s="16"/>
      <c r="AM16" s="16"/>
      <c r="AN16" s="16">
        <v>1</v>
      </c>
      <c r="AO16" s="16"/>
      <c r="AP16" s="16"/>
      <c r="AQ16" s="16"/>
      <c r="AR16" s="16"/>
      <c r="AS16" s="19">
        <f t="shared" si="1"/>
        <v>0</v>
      </c>
      <c r="AT16" s="19">
        <f t="shared" si="0"/>
        <v>4</v>
      </c>
      <c r="AU16" s="20">
        <f t="shared" si="2"/>
        <v>4</v>
      </c>
      <c r="AV16" s="6">
        <v>1</v>
      </c>
    </row>
    <row r="17" spans="1:48" x14ac:dyDescent="0.25">
      <c r="A17" s="1">
        <v>15</v>
      </c>
      <c r="B17" s="12" t="s">
        <v>62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6"/>
      <c r="W17" s="16"/>
      <c r="X17" s="15"/>
      <c r="Y17" s="16">
        <v>1</v>
      </c>
      <c r="Z17" s="16"/>
      <c r="AA17" s="16"/>
      <c r="AB17" s="16"/>
      <c r="AC17" s="16"/>
      <c r="AD17" s="119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9">
        <f t="shared" si="1"/>
        <v>0</v>
      </c>
      <c r="AT17" s="19">
        <f t="shared" si="0"/>
        <v>1</v>
      </c>
      <c r="AU17" s="20">
        <f t="shared" si="2"/>
        <v>1</v>
      </c>
      <c r="AV17" s="6"/>
    </row>
    <row r="18" spans="1:48" ht="45" x14ac:dyDescent="0.25">
      <c r="A18" s="7">
        <v>16</v>
      </c>
      <c r="B18" s="23" t="s">
        <v>63</v>
      </c>
      <c r="C18" s="13"/>
      <c r="D18" s="13"/>
      <c r="E18" s="13"/>
      <c r="F18" s="13"/>
      <c r="G18" s="13"/>
      <c r="H18" s="13"/>
      <c r="I18" s="13">
        <v>1</v>
      </c>
      <c r="J18" s="13">
        <v>1</v>
      </c>
      <c r="K18" s="13">
        <v>1</v>
      </c>
      <c r="L18" s="13" t="s">
        <v>247</v>
      </c>
      <c r="M18" s="13"/>
      <c r="N18" s="13"/>
      <c r="O18" s="13"/>
      <c r="P18" s="13"/>
      <c r="Q18" s="13"/>
      <c r="R18" s="13">
        <v>1</v>
      </c>
      <c r="S18" s="13"/>
      <c r="T18" s="13"/>
      <c r="U18" s="13"/>
      <c r="V18" s="16"/>
      <c r="W18" s="16"/>
      <c r="X18" s="15"/>
      <c r="Y18" s="16"/>
      <c r="Z18" s="16"/>
      <c r="AA18" s="16">
        <v>1</v>
      </c>
      <c r="AB18" s="16">
        <v>1</v>
      </c>
      <c r="AC18" s="16">
        <v>1</v>
      </c>
      <c r="AD18" s="119"/>
      <c r="AE18" s="16"/>
      <c r="AF18" s="16"/>
      <c r="AG18" s="16"/>
      <c r="AH18" s="16" t="s">
        <v>247</v>
      </c>
      <c r="AI18" s="28"/>
      <c r="AJ18" s="28"/>
      <c r="AK18" s="16"/>
      <c r="AL18" s="16"/>
      <c r="AM18" s="16"/>
      <c r="AN18" s="16"/>
      <c r="AO18" s="16"/>
      <c r="AP18" s="16"/>
      <c r="AQ18" s="16"/>
      <c r="AR18" s="16"/>
      <c r="AS18" s="19">
        <f>I18+J18+K18+R18+AA18+AB18+AC18</f>
        <v>7</v>
      </c>
      <c r="AT18" s="19">
        <f>I18+J18+K18+R18+AA18+AB18+AC18</f>
        <v>7</v>
      </c>
      <c r="AU18" s="20">
        <f t="shared" si="2"/>
        <v>14</v>
      </c>
      <c r="AV18" s="6"/>
    </row>
    <row r="19" spans="1:48" x14ac:dyDescent="0.25">
      <c r="A19" s="1">
        <v>17</v>
      </c>
      <c r="B19" s="12" t="s">
        <v>64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6"/>
      <c r="W19" s="16"/>
      <c r="X19" s="15"/>
      <c r="Y19" s="16"/>
      <c r="Z19" s="16"/>
      <c r="AA19" s="16"/>
      <c r="AB19" s="16"/>
      <c r="AC19" s="16"/>
      <c r="AD19" s="119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9">
        <f t="shared" si="1"/>
        <v>0</v>
      </c>
      <c r="AT19" s="19">
        <f t="shared" si="0"/>
        <v>0</v>
      </c>
      <c r="AU19" s="20">
        <f t="shared" si="2"/>
        <v>0</v>
      </c>
      <c r="AV19" s="6"/>
    </row>
    <row r="20" spans="1:48" x14ac:dyDescent="0.25">
      <c r="A20" s="1">
        <v>18</v>
      </c>
      <c r="B20" s="23" t="s">
        <v>65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6"/>
      <c r="W20" s="16"/>
      <c r="X20" s="15"/>
      <c r="Y20" s="16"/>
      <c r="Z20" s="16"/>
      <c r="AA20" s="16">
        <v>2</v>
      </c>
      <c r="AB20" s="16"/>
      <c r="AC20" s="16"/>
      <c r="AD20" s="119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9">
        <f t="shared" si="1"/>
        <v>0</v>
      </c>
      <c r="AT20" s="19">
        <f t="shared" si="0"/>
        <v>2</v>
      </c>
      <c r="AU20" s="20">
        <f t="shared" si="2"/>
        <v>2</v>
      </c>
      <c r="AV20" s="6"/>
    </row>
    <row r="21" spans="1:48" ht="30" x14ac:dyDescent="0.25">
      <c r="A21" s="1">
        <v>19</v>
      </c>
      <c r="B21" s="23" t="s">
        <v>66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6"/>
      <c r="W21" s="16"/>
      <c r="X21" s="15"/>
      <c r="Y21" s="16"/>
      <c r="Z21" s="16"/>
      <c r="AA21" s="16"/>
      <c r="AB21" s="16"/>
      <c r="AC21" s="16"/>
      <c r="AD21" s="119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9">
        <f t="shared" si="1"/>
        <v>0</v>
      </c>
      <c r="AT21" s="19">
        <f t="shared" si="0"/>
        <v>0</v>
      </c>
      <c r="AU21" s="20">
        <f t="shared" si="2"/>
        <v>0</v>
      </c>
      <c r="AV21" s="6"/>
    </row>
    <row r="22" spans="1:48" x14ac:dyDescent="0.25">
      <c r="A22" s="1">
        <v>20</v>
      </c>
      <c r="B22" s="26" t="s">
        <v>67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6"/>
      <c r="W22" s="16"/>
      <c r="X22" s="15"/>
      <c r="Y22" s="16"/>
      <c r="Z22" s="16"/>
      <c r="AA22" s="16"/>
      <c r="AB22" s="16"/>
      <c r="AC22" s="16"/>
      <c r="AD22" s="119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9">
        <f t="shared" si="1"/>
        <v>0</v>
      </c>
      <c r="AT22" s="19">
        <f t="shared" si="0"/>
        <v>0</v>
      </c>
      <c r="AU22" s="20">
        <f t="shared" si="2"/>
        <v>0</v>
      </c>
      <c r="AV22" s="6"/>
    </row>
    <row r="23" spans="1:48" x14ac:dyDescent="0.25">
      <c r="A23" s="1">
        <v>21</v>
      </c>
      <c r="B23" s="23" t="s">
        <v>68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6"/>
      <c r="W23" s="16"/>
      <c r="X23" s="15"/>
      <c r="Y23" s="16"/>
      <c r="Z23" s="16"/>
      <c r="AA23" s="16"/>
      <c r="AB23" s="16"/>
      <c r="AC23" s="16"/>
      <c r="AD23" s="119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9">
        <f t="shared" si="1"/>
        <v>0</v>
      </c>
      <c r="AT23" s="19">
        <f t="shared" si="0"/>
        <v>0</v>
      </c>
      <c r="AU23" s="20">
        <f t="shared" si="2"/>
        <v>0</v>
      </c>
      <c r="AV23" s="6"/>
    </row>
    <row r="24" spans="1:48" x14ac:dyDescent="0.25">
      <c r="A24" s="7">
        <v>22</v>
      </c>
      <c r="B24" s="12" t="s">
        <v>69</v>
      </c>
      <c r="C24" s="13">
        <v>1</v>
      </c>
      <c r="D24" s="13"/>
      <c r="E24" s="13"/>
      <c r="F24" s="13"/>
      <c r="G24" s="13"/>
      <c r="H24" s="13" t="s">
        <v>247</v>
      </c>
      <c r="I24" s="13">
        <v>1</v>
      </c>
      <c r="J24" s="13"/>
      <c r="K24" s="13"/>
      <c r="L24" s="13"/>
      <c r="M24" s="13">
        <v>1</v>
      </c>
      <c r="N24" s="13"/>
      <c r="O24" s="13">
        <v>1</v>
      </c>
      <c r="P24" s="13"/>
      <c r="Q24" s="13"/>
      <c r="R24" s="13"/>
      <c r="S24" s="13">
        <v>1</v>
      </c>
      <c r="T24" s="13"/>
      <c r="U24" s="13"/>
      <c r="V24" s="16">
        <v>1</v>
      </c>
      <c r="W24" s="16"/>
      <c r="X24" s="15"/>
      <c r="Y24" s="16">
        <v>1</v>
      </c>
      <c r="Z24" s="16"/>
      <c r="AA24" s="16"/>
      <c r="AB24" s="16"/>
      <c r="AC24" s="16"/>
      <c r="AD24" s="119"/>
      <c r="AE24" s="16"/>
      <c r="AF24" s="16"/>
      <c r="AG24" s="16"/>
      <c r="AH24" s="16"/>
      <c r="AI24" s="16">
        <v>1</v>
      </c>
      <c r="AJ24" s="16"/>
      <c r="AK24" s="16"/>
      <c r="AL24" s="16"/>
      <c r="AM24" s="16"/>
      <c r="AN24" s="16">
        <v>1</v>
      </c>
      <c r="AO24" s="16">
        <v>1</v>
      </c>
      <c r="AP24" s="16"/>
      <c r="AQ24" s="16"/>
      <c r="AR24" s="16"/>
      <c r="AS24" s="17">
        <v>10</v>
      </c>
      <c r="AT24" s="17">
        <f t="shared" si="0"/>
        <v>5</v>
      </c>
      <c r="AU24" s="18">
        <f t="shared" si="2"/>
        <v>15</v>
      </c>
      <c r="AV24" s="6">
        <v>2</v>
      </c>
    </row>
    <row r="25" spans="1:48" x14ac:dyDescent="0.25">
      <c r="A25" s="7">
        <v>23</v>
      </c>
      <c r="B25" s="12" t="s">
        <v>70</v>
      </c>
      <c r="C25" s="13"/>
      <c r="D25" s="13" t="s">
        <v>247</v>
      </c>
      <c r="E25" s="13"/>
      <c r="F25" s="14"/>
      <c r="G25" s="13"/>
      <c r="H25" s="29">
        <v>1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6"/>
      <c r="W25" s="16"/>
      <c r="X25" s="15"/>
      <c r="Y25" s="16" t="s">
        <v>247</v>
      </c>
      <c r="Z25" s="16"/>
      <c r="AA25" s="16"/>
      <c r="AB25" s="16"/>
      <c r="AC25" s="16"/>
      <c r="AD25" s="119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7">
        <v>1</v>
      </c>
      <c r="AT25" s="17">
        <v>0</v>
      </c>
      <c r="AU25" s="18">
        <f t="shared" si="2"/>
        <v>1</v>
      </c>
      <c r="AV25" s="6"/>
    </row>
    <row r="26" spans="1:48" x14ac:dyDescent="0.25">
      <c r="A26" s="1">
        <v>24</v>
      </c>
      <c r="B26" s="12" t="s">
        <v>71</v>
      </c>
      <c r="C26" s="13"/>
      <c r="D26" s="13"/>
      <c r="E26" s="13"/>
      <c r="F26" s="13"/>
      <c r="G26" s="13"/>
      <c r="H26" s="13"/>
      <c r="I26" s="13"/>
      <c r="J26" s="14"/>
      <c r="K26" s="13"/>
      <c r="L26" s="14"/>
      <c r="M26" s="14"/>
      <c r="N26" s="13"/>
      <c r="O26" s="13"/>
      <c r="P26" s="13"/>
      <c r="Q26" s="13"/>
      <c r="R26" s="13"/>
      <c r="S26" s="13"/>
      <c r="T26" s="13"/>
      <c r="U26" s="14"/>
      <c r="V26" s="16"/>
      <c r="W26" s="16"/>
      <c r="X26" s="15"/>
      <c r="Y26" s="16"/>
      <c r="Z26" s="16"/>
      <c r="AA26" s="16"/>
      <c r="AB26" s="16"/>
      <c r="AC26" s="16"/>
      <c r="AD26" s="119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9">
        <f t="shared" si="1"/>
        <v>0</v>
      </c>
      <c r="AT26" s="19">
        <f t="shared" si="0"/>
        <v>0</v>
      </c>
      <c r="AU26" s="20">
        <f t="shared" si="2"/>
        <v>0</v>
      </c>
      <c r="AV26" s="6"/>
    </row>
    <row r="27" spans="1:48" x14ac:dyDescent="0.25">
      <c r="A27" s="7">
        <v>25</v>
      </c>
      <c r="B27" s="12" t="s">
        <v>72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>
        <v>0.5</v>
      </c>
      <c r="N27" s="13"/>
      <c r="O27" s="13"/>
      <c r="P27" s="13"/>
      <c r="Q27" s="13"/>
      <c r="R27" s="13"/>
      <c r="S27" s="13"/>
      <c r="T27" s="13"/>
      <c r="U27" s="27"/>
      <c r="V27" s="16"/>
      <c r="W27" s="25"/>
      <c r="X27" s="15"/>
      <c r="Y27" s="16"/>
      <c r="Z27" s="16"/>
      <c r="AA27" s="16"/>
      <c r="AB27" s="16"/>
      <c r="AC27" s="16"/>
      <c r="AD27" s="119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25"/>
      <c r="AS27" s="19">
        <f t="shared" si="1"/>
        <v>0.5</v>
      </c>
      <c r="AT27" s="19">
        <f t="shared" si="0"/>
        <v>0</v>
      </c>
      <c r="AU27" s="20">
        <f t="shared" si="2"/>
        <v>0.5</v>
      </c>
      <c r="AV27" s="6"/>
    </row>
    <row r="28" spans="1:48" x14ac:dyDescent="0.25">
      <c r="A28" s="1">
        <v>26</v>
      </c>
      <c r="B28" s="30" t="s">
        <v>73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6"/>
      <c r="W28" s="16"/>
      <c r="X28" s="15"/>
      <c r="Y28" s="16"/>
      <c r="Z28" s="16"/>
      <c r="AA28" s="16"/>
      <c r="AB28" s="16"/>
      <c r="AC28" s="16"/>
      <c r="AD28" s="119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9">
        <f t="shared" si="1"/>
        <v>0</v>
      </c>
      <c r="AT28" s="19">
        <f t="shared" si="0"/>
        <v>0</v>
      </c>
      <c r="AU28" s="20">
        <f t="shared" si="2"/>
        <v>0</v>
      </c>
      <c r="AV28" s="6"/>
    </row>
    <row r="29" spans="1:48" ht="30" x14ac:dyDescent="0.25">
      <c r="A29" s="1">
        <v>27</v>
      </c>
      <c r="B29" s="12" t="s">
        <v>74</v>
      </c>
      <c r="C29" s="13"/>
      <c r="D29" s="13"/>
      <c r="E29" s="13"/>
      <c r="F29" s="13"/>
      <c r="G29" s="13"/>
      <c r="H29" s="13"/>
      <c r="I29" s="13"/>
      <c r="J29" s="1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6"/>
      <c r="W29" s="16"/>
      <c r="X29" s="15"/>
      <c r="Y29" s="16"/>
      <c r="Z29" s="16"/>
      <c r="AA29" s="16"/>
      <c r="AB29" s="16"/>
      <c r="AC29" s="16"/>
      <c r="AD29" s="119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9">
        <f t="shared" si="1"/>
        <v>0</v>
      </c>
      <c r="AT29" s="19">
        <f t="shared" si="0"/>
        <v>0</v>
      </c>
      <c r="AU29" s="20">
        <f t="shared" si="2"/>
        <v>0</v>
      </c>
      <c r="AV29" s="6"/>
    </row>
    <row r="30" spans="1:48" x14ac:dyDescent="0.25">
      <c r="A30" s="1">
        <v>28</v>
      </c>
      <c r="B30" s="12" t="s">
        <v>75</v>
      </c>
      <c r="C30" s="13"/>
      <c r="D30" s="13"/>
      <c r="E30" s="13"/>
      <c r="F30" s="13"/>
      <c r="G30" s="13">
        <v>1</v>
      </c>
      <c r="H30" s="13"/>
      <c r="I30" s="13"/>
      <c r="J30" s="13">
        <v>1.25</v>
      </c>
      <c r="K30" s="13"/>
      <c r="L30" s="13"/>
      <c r="M30" s="13"/>
      <c r="N30" s="13"/>
      <c r="O30" s="13"/>
      <c r="P30" s="13"/>
      <c r="Q30" s="13"/>
      <c r="R30" s="13">
        <v>1</v>
      </c>
      <c r="S30" s="13"/>
      <c r="T30" s="13"/>
      <c r="U30" s="13"/>
      <c r="V30" s="16">
        <v>1</v>
      </c>
      <c r="W30" s="16"/>
      <c r="X30" s="15"/>
      <c r="Y30" s="16"/>
      <c r="Z30" s="16"/>
      <c r="AA30" s="16"/>
      <c r="AB30" s="16"/>
      <c r="AC30" s="16">
        <v>1</v>
      </c>
      <c r="AD30" s="119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9">
        <f t="shared" si="1"/>
        <v>3.25</v>
      </c>
      <c r="AT30" s="19">
        <f t="shared" si="0"/>
        <v>2</v>
      </c>
      <c r="AU30" s="20">
        <f t="shared" si="2"/>
        <v>5.25</v>
      </c>
      <c r="AV30" s="6">
        <v>1</v>
      </c>
    </row>
    <row r="31" spans="1:48" x14ac:dyDescent="0.25">
      <c r="A31" s="7">
        <v>29</v>
      </c>
      <c r="B31" s="26" t="s">
        <v>76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6"/>
      <c r="W31" s="16"/>
      <c r="X31" s="15"/>
      <c r="Y31" s="16"/>
      <c r="Z31" s="16"/>
      <c r="AA31" s="16"/>
      <c r="AB31" s="16"/>
      <c r="AC31" s="16"/>
      <c r="AD31" s="119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9">
        <f t="shared" si="1"/>
        <v>0</v>
      </c>
      <c r="AT31" s="19">
        <f t="shared" si="0"/>
        <v>0</v>
      </c>
      <c r="AU31" s="20">
        <f t="shared" si="2"/>
        <v>0</v>
      </c>
      <c r="AV31" s="6"/>
    </row>
    <row r="32" spans="1:48" x14ac:dyDescent="0.25">
      <c r="A32" s="7">
        <v>30</v>
      </c>
      <c r="B32" s="12" t="s">
        <v>77</v>
      </c>
      <c r="C32" s="13" t="s">
        <v>247</v>
      </c>
      <c r="D32" s="13"/>
      <c r="E32" s="13"/>
      <c r="F32" s="13">
        <v>1</v>
      </c>
      <c r="G32" s="13">
        <v>0.25</v>
      </c>
      <c r="H32" s="13">
        <v>1</v>
      </c>
      <c r="I32" s="13"/>
      <c r="J32" s="13">
        <v>1</v>
      </c>
      <c r="K32" s="13">
        <v>1</v>
      </c>
      <c r="L32" s="13">
        <v>0.5</v>
      </c>
      <c r="M32" s="13"/>
      <c r="N32" s="13"/>
      <c r="O32" s="13"/>
      <c r="P32" s="13"/>
      <c r="Q32" s="13"/>
      <c r="R32" s="13"/>
      <c r="S32" s="13" t="s">
        <v>247</v>
      </c>
      <c r="T32" s="13">
        <v>1</v>
      </c>
      <c r="U32" s="13"/>
      <c r="V32" s="16"/>
      <c r="W32" s="16"/>
      <c r="X32" s="15"/>
      <c r="Y32" s="16"/>
      <c r="Z32" s="16"/>
      <c r="AA32" s="16"/>
      <c r="AB32" s="16"/>
      <c r="AC32" s="16"/>
      <c r="AD32" s="119"/>
      <c r="AE32" s="16"/>
      <c r="AF32" s="16">
        <v>1</v>
      </c>
      <c r="AG32" s="16"/>
      <c r="AH32" s="16"/>
      <c r="AI32" s="16">
        <v>1</v>
      </c>
      <c r="AJ32" s="16"/>
      <c r="AK32" s="16"/>
      <c r="AL32" s="16"/>
      <c r="AM32" s="16"/>
      <c r="AN32" s="16"/>
      <c r="AO32" s="16"/>
      <c r="AP32" s="16"/>
      <c r="AQ32" s="16"/>
      <c r="AR32" s="16"/>
      <c r="AS32" s="17">
        <v>5.75</v>
      </c>
      <c r="AT32" s="17">
        <f t="shared" si="0"/>
        <v>2</v>
      </c>
      <c r="AU32" s="18">
        <f t="shared" si="2"/>
        <v>7.75</v>
      </c>
      <c r="AV32" s="6"/>
    </row>
    <row r="33" spans="1:48" x14ac:dyDescent="0.25">
      <c r="A33" s="1">
        <v>31</v>
      </c>
      <c r="B33" s="12" t="s">
        <v>78</v>
      </c>
      <c r="C33" s="13"/>
      <c r="D33" s="13">
        <v>1</v>
      </c>
      <c r="E33" s="13"/>
      <c r="F33" s="13">
        <v>1</v>
      </c>
      <c r="G33" s="13">
        <v>0.25</v>
      </c>
      <c r="H33" s="13">
        <v>1</v>
      </c>
      <c r="I33" s="14"/>
      <c r="J33" s="27">
        <v>0.25</v>
      </c>
      <c r="K33" s="13"/>
      <c r="L33" s="13">
        <v>0.5</v>
      </c>
      <c r="M33" s="13"/>
      <c r="N33" s="13"/>
      <c r="O33" s="13"/>
      <c r="P33" s="13"/>
      <c r="Q33" s="13"/>
      <c r="R33" s="13"/>
      <c r="S33" s="13">
        <v>1</v>
      </c>
      <c r="T33" s="31"/>
      <c r="U33" s="13"/>
      <c r="V33" s="16"/>
      <c r="W33" s="16"/>
      <c r="X33" s="15"/>
      <c r="Y33" s="16"/>
      <c r="Z33" s="16"/>
      <c r="AA33" s="16"/>
      <c r="AB33" s="16"/>
      <c r="AC33" s="16"/>
      <c r="AD33" s="119"/>
      <c r="AE33" s="16"/>
      <c r="AF33" s="16"/>
      <c r="AG33" s="16"/>
      <c r="AH33" s="16"/>
      <c r="AI33" s="16">
        <v>1</v>
      </c>
      <c r="AJ33" s="16"/>
      <c r="AK33" s="16"/>
      <c r="AL33" s="16"/>
      <c r="AM33" s="16"/>
      <c r="AN33" s="16"/>
      <c r="AO33" s="28"/>
      <c r="AP33" s="16"/>
      <c r="AQ33" s="16"/>
      <c r="AR33" s="16"/>
      <c r="AS33" s="17">
        <f t="shared" si="1"/>
        <v>5</v>
      </c>
      <c r="AT33" s="17">
        <f t="shared" si="0"/>
        <v>1</v>
      </c>
      <c r="AU33" s="18">
        <f t="shared" si="2"/>
        <v>6</v>
      </c>
      <c r="AV33" s="6">
        <v>1</v>
      </c>
    </row>
    <row r="34" spans="1:48" x14ac:dyDescent="0.25">
      <c r="A34" s="1">
        <v>32</v>
      </c>
      <c r="B34" s="21" t="s">
        <v>79</v>
      </c>
      <c r="C34" s="13"/>
      <c r="D34" s="13"/>
      <c r="E34" s="13"/>
      <c r="F34" s="13">
        <v>1</v>
      </c>
      <c r="G34" s="13"/>
      <c r="H34" s="13"/>
      <c r="I34" s="14"/>
      <c r="J34" s="32"/>
      <c r="K34" s="13"/>
      <c r="L34" s="13"/>
      <c r="M34" s="13"/>
      <c r="N34" s="13"/>
      <c r="O34" s="13"/>
      <c r="P34" s="13"/>
      <c r="Q34" s="13"/>
      <c r="R34" s="13"/>
      <c r="S34" s="13"/>
      <c r="T34" s="31"/>
      <c r="U34" s="13"/>
      <c r="V34" s="16">
        <v>1</v>
      </c>
      <c r="W34" s="16"/>
      <c r="X34" s="15"/>
      <c r="Y34" s="16"/>
      <c r="Z34" s="16"/>
      <c r="AA34" s="16"/>
      <c r="AB34" s="16"/>
      <c r="AC34" s="16">
        <v>1</v>
      </c>
      <c r="AD34" s="119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7">
        <f t="shared" si="1"/>
        <v>1</v>
      </c>
      <c r="AT34" s="17">
        <f t="shared" si="0"/>
        <v>2</v>
      </c>
      <c r="AU34" s="18">
        <f t="shared" si="2"/>
        <v>3</v>
      </c>
      <c r="AV34" s="6"/>
    </row>
    <row r="35" spans="1:48" ht="28.5" x14ac:dyDescent="0.25">
      <c r="A35" s="1">
        <v>33</v>
      </c>
      <c r="B35" s="33" t="s">
        <v>80</v>
      </c>
      <c r="C35" s="13"/>
      <c r="D35" s="13"/>
      <c r="E35" s="13"/>
      <c r="F35" s="13">
        <v>1</v>
      </c>
      <c r="G35" s="13">
        <v>1</v>
      </c>
      <c r="H35" s="13" t="s">
        <v>247</v>
      </c>
      <c r="I35" s="13">
        <v>1</v>
      </c>
      <c r="J35" s="13"/>
      <c r="K35" s="13"/>
      <c r="L35" s="13"/>
      <c r="M35" s="13">
        <v>1.25</v>
      </c>
      <c r="N35" s="13"/>
      <c r="O35" s="13" t="s">
        <v>247</v>
      </c>
      <c r="P35" s="13"/>
      <c r="Q35" s="13"/>
      <c r="R35" s="13"/>
      <c r="S35" s="13"/>
      <c r="T35" s="13"/>
      <c r="U35" s="13" t="s">
        <v>247</v>
      </c>
      <c r="V35" s="16">
        <v>1</v>
      </c>
      <c r="W35" s="16"/>
      <c r="X35" s="15"/>
      <c r="Y35" s="16">
        <v>3</v>
      </c>
      <c r="Z35" s="16"/>
      <c r="AA35" s="16"/>
      <c r="AB35" s="16"/>
      <c r="AC35" s="16"/>
      <c r="AD35" s="119"/>
      <c r="AE35" s="16"/>
      <c r="AF35" s="16" t="s">
        <v>247</v>
      </c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7">
        <f>F35+G35+I35+M35+V35+Y35</f>
        <v>8.25</v>
      </c>
      <c r="AT35" s="17">
        <f>3</f>
        <v>3</v>
      </c>
      <c r="AU35" s="18">
        <f t="shared" si="2"/>
        <v>11.25</v>
      </c>
      <c r="AV35" s="6">
        <v>1</v>
      </c>
    </row>
    <row r="36" spans="1:48" ht="28.5" x14ac:dyDescent="0.25">
      <c r="A36" s="34">
        <v>34</v>
      </c>
      <c r="B36" s="33" t="s">
        <v>81</v>
      </c>
      <c r="C36" s="13">
        <v>1</v>
      </c>
      <c r="D36" s="13"/>
      <c r="E36" s="13"/>
      <c r="F36" s="13"/>
      <c r="G36" s="13">
        <v>3</v>
      </c>
      <c r="H36" s="13">
        <v>2</v>
      </c>
      <c r="I36" s="13" t="s">
        <v>247</v>
      </c>
      <c r="J36" s="13"/>
      <c r="K36" s="13">
        <v>1</v>
      </c>
      <c r="L36" s="13"/>
      <c r="M36" s="13"/>
      <c r="N36" s="13"/>
      <c r="O36" s="13"/>
      <c r="P36" s="13"/>
      <c r="Q36" s="13"/>
      <c r="R36" s="13"/>
      <c r="S36" s="13"/>
      <c r="T36" s="13"/>
      <c r="U36" s="13">
        <v>1</v>
      </c>
      <c r="V36" s="16"/>
      <c r="W36" s="16"/>
      <c r="X36" s="15"/>
      <c r="Y36" s="16">
        <v>3</v>
      </c>
      <c r="Z36" s="16"/>
      <c r="AA36" s="16"/>
      <c r="AB36" s="16"/>
      <c r="AC36" s="16"/>
      <c r="AD36" s="119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7">
        <f>C36+G36+H36+K36+U36+Y36</f>
        <v>11</v>
      </c>
      <c r="AT36" s="17">
        <f t="shared" si="0"/>
        <v>3</v>
      </c>
      <c r="AU36" s="18">
        <f t="shared" si="2"/>
        <v>14</v>
      </c>
      <c r="AV36" s="6">
        <v>1</v>
      </c>
    </row>
    <row r="37" spans="1:48" ht="30" x14ac:dyDescent="0.25">
      <c r="A37" s="1">
        <v>35</v>
      </c>
      <c r="B37" s="23" t="s">
        <v>82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6"/>
      <c r="W37" s="16"/>
      <c r="X37" s="15"/>
      <c r="Y37" s="16"/>
      <c r="Z37" s="16"/>
      <c r="AA37" s="16"/>
      <c r="AB37" s="16"/>
      <c r="AC37" s="16"/>
      <c r="AD37" s="119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35">
        <f t="shared" si="1"/>
        <v>0</v>
      </c>
      <c r="AT37" s="35">
        <f t="shared" si="0"/>
        <v>0</v>
      </c>
      <c r="AU37" s="36">
        <f t="shared" si="2"/>
        <v>0</v>
      </c>
      <c r="AV37" s="6"/>
    </row>
    <row r="38" spans="1:48" ht="45" x14ac:dyDescent="0.25">
      <c r="A38" s="1">
        <v>36</v>
      </c>
      <c r="B38" s="23" t="s">
        <v>83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>
        <v>1</v>
      </c>
      <c r="S38" s="13"/>
      <c r="T38" s="13"/>
      <c r="U38" s="13"/>
      <c r="V38" s="16"/>
      <c r="W38" s="16"/>
      <c r="X38" s="15"/>
      <c r="Y38" s="16"/>
      <c r="Z38" s="16"/>
      <c r="AA38" s="16"/>
      <c r="AB38" s="16"/>
      <c r="AC38" s="16"/>
      <c r="AD38" s="119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9">
        <f t="shared" si="1"/>
        <v>1</v>
      </c>
      <c r="AT38" s="19">
        <f t="shared" si="0"/>
        <v>0</v>
      </c>
      <c r="AU38" s="20">
        <f t="shared" si="2"/>
        <v>1</v>
      </c>
      <c r="AV38" s="6"/>
    </row>
    <row r="39" spans="1:48" ht="30" x14ac:dyDescent="0.25">
      <c r="A39" s="1">
        <v>37</v>
      </c>
      <c r="B39" s="12" t="s">
        <v>84</v>
      </c>
      <c r="C39" s="13"/>
      <c r="D39" s="13">
        <v>1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 t="s">
        <v>247</v>
      </c>
      <c r="S39" s="13"/>
      <c r="T39" s="13"/>
      <c r="U39" s="13"/>
      <c r="V39" s="16"/>
      <c r="W39" s="16"/>
      <c r="X39" s="15"/>
      <c r="Y39" s="16"/>
      <c r="Z39" s="16"/>
      <c r="AA39" s="16"/>
      <c r="AB39" s="16"/>
      <c r="AC39" s="16"/>
      <c r="AD39" s="119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>
        <v>1</v>
      </c>
      <c r="AP39" s="16"/>
      <c r="AQ39" s="16"/>
      <c r="AR39" s="16"/>
      <c r="AS39" s="19">
        <v>1</v>
      </c>
      <c r="AT39" s="19">
        <f t="shared" si="0"/>
        <v>1</v>
      </c>
      <c r="AU39" s="20">
        <f t="shared" si="2"/>
        <v>2</v>
      </c>
      <c r="AV39" s="6"/>
    </row>
    <row r="40" spans="1:48" ht="60" x14ac:dyDescent="0.25">
      <c r="A40" s="1">
        <v>38</v>
      </c>
      <c r="B40" s="12" t="s">
        <v>85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6"/>
      <c r="W40" s="16"/>
      <c r="X40" s="15"/>
      <c r="Y40" s="16"/>
      <c r="Z40" s="16"/>
      <c r="AA40" s="16"/>
      <c r="AB40" s="16"/>
      <c r="AC40" s="16"/>
      <c r="AD40" s="119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9">
        <f t="shared" si="1"/>
        <v>0</v>
      </c>
      <c r="AT40" s="19">
        <f t="shared" si="0"/>
        <v>0</v>
      </c>
      <c r="AU40" s="20">
        <f t="shared" si="2"/>
        <v>0</v>
      </c>
      <c r="AV40" s="6"/>
    </row>
    <row r="41" spans="1:48" ht="30" x14ac:dyDescent="0.25">
      <c r="A41" s="1">
        <v>39</v>
      </c>
      <c r="B41" s="23" t="s">
        <v>86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6"/>
      <c r="W41" s="16"/>
      <c r="X41" s="15"/>
      <c r="Y41" s="16"/>
      <c r="Z41" s="16"/>
      <c r="AA41" s="16"/>
      <c r="AB41" s="16"/>
      <c r="AC41" s="16"/>
      <c r="AD41" s="119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9">
        <f t="shared" si="1"/>
        <v>0</v>
      </c>
      <c r="AT41" s="19">
        <f t="shared" si="0"/>
        <v>0</v>
      </c>
      <c r="AU41" s="20">
        <f t="shared" si="2"/>
        <v>0</v>
      </c>
      <c r="AV41" s="6"/>
    </row>
    <row r="42" spans="1:48" ht="30" x14ac:dyDescent="0.25">
      <c r="A42" s="1">
        <v>40</v>
      </c>
      <c r="B42" s="23" t="s">
        <v>87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6">
        <v>1</v>
      </c>
      <c r="W42" s="16"/>
      <c r="X42" s="15"/>
      <c r="Y42" s="16"/>
      <c r="Z42" s="16"/>
      <c r="AA42" s="16"/>
      <c r="AB42" s="16"/>
      <c r="AC42" s="16"/>
      <c r="AD42" s="119"/>
      <c r="AE42" s="16"/>
      <c r="AF42" s="16">
        <v>1</v>
      </c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9">
        <f t="shared" si="1"/>
        <v>0</v>
      </c>
      <c r="AT42" s="19">
        <f t="shared" si="0"/>
        <v>2</v>
      </c>
      <c r="AU42" s="20">
        <f t="shared" si="2"/>
        <v>2</v>
      </c>
      <c r="AV42" s="6">
        <v>1</v>
      </c>
    </row>
    <row r="43" spans="1:48" ht="30" x14ac:dyDescent="0.25">
      <c r="A43" s="1">
        <v>41</v>
      </c>
      <c r="B43" s="12" t="s">
        <v>88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>
        <v>0.5</v>
      </c>
      <c r="S43" s="13"/>
      <c r="T43" s="13"/>
      <c r="U43" s="13"/>
      <c r="V43" s="16"/>
      <c r="W43" s="16"/>
      <c r="X43" s="15"/>
      <c r="Y43" s="16"/>
      <c r="Z43" s="16"/>
      <c r="AA43" s="16"/>
      <c r="AB43" s="16"/>
      <c r="AC43" s="16"/>
      <c r="AD43" s="119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9">
        <f t="shared" si="1"/>
        <v>0.5</v>
      </c>
      <c r="AT43" s="19">
        <f t="shared" si="0"/>
        <v>0</v>
      </c>
      <c r="AU43" s="20">
        <f t="shared" si="2"/>
        <v>0.5</v>
      </c>
      <c r="AV43" s="6"/>
    </row>
    <row r="44" spans="1:48" x14ac:dyDescent="0.25">
      <c r="A44" s="1">
        <v>42</v>
      </c>
      <c r="B44" s="12" t="s">
        <v>89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22"/>
      <c r="Q44" s="13"/>
      <c r="R44" s="13">
        <v>0.5</v>
      </c>
      <c r="S44" s="13"/>
      <c r="T44" s="13"/>
      <c r="U44" s="13"/>
      <c r="V44" s="16"/>
      <c r="W44" s="16"/>
      <c r="X44" s="15"/>
      <c r="Y44" s="16"/>
      <c r="Z44" s="16"/>
      <c r="AA44" s="16"/>
      <c r="AB44" s="16"/>
      <c r="AC44" s="16"/>
      <c r="AD44" s="119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9">
        <f t="shared" si="1"/>
        <v>0.5</v>
      </c>
      <c r="AT44" s="19">
        <f t="shared" si="0"/>
        <v>0</v>
      </c>
      <c r="AU44" s="20">
        <f t="shared" si="2"/>
        <v>0.5</v>
      </c>
      <c r="AV44" s="6"/>
    </row>
    <row r="45" spans="1:48" x14ac:dyDescent="0.25">
      <c r="A45" s="1">
        <v>43</v>
      </c>
      <c r="B45" s="33" t="s">
        <v>90</v>
      </c>
      <c r="C45" s="13"/>
      <c r="D45" s="13"/>
      <c r="E45" s="13"/>
      <c r="F45" s="13"/>
      <c r="G45" s="13"/>
      <c r="H45" s="13">
        <v>1</v>
      </c>
      <c r="I45" s="13"/>
      <c r="J45" s="13">
        <v>0.5</v>
      </c>
      <c r="K45" s="13"/>
      <c r="L45" s="13">
        <v>0.5</v>
      </c>
      <c r="M45" s="13"/>
      <c r="N45" s="13"/>
      <c r="O45" s="13"/>
      <c r="P45" s="13"/>
      <c r="Q45" s="13"/>
      <c r="R45" s="13">
        <v>1</v>
      </c>
      <c r="S45" s="13"/>
      <c r="T45" s="13"/>
      <c r="U45" s="13"/>
      <c r="V45" s="16"/>
      <c r="W45" s="16"/>
      <c r="X45" s="15"/>
      <c r="Y45" s="16"/>
      <c r="Z45" s="16"/>
      <c r="AA45" s="16"/>
      <c r="AB45" s="16"/>
      <c r="AC45" s="16"/>
      <c r="AD45" s="119">
        <v>8</v>
      </c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7">
        <f t="shared" si="1"/>
        <v>3</v>
      </c>
      <c r="AT45" s="17">
        <f t="shared" si="0"/>
        <v>8</v>
      </c>
      <c r="AU45" s="18">
        <f t="shared" si="2"/>
        <v>11</v>
      </c>
      <c r="AV45" s="6">
        <v>1</v>
      </c>
    </row>
    <row r="46" spans="1:48" ht="30" x14ac:dyDescent="0.25">
      <c r="A46" s="7">
        <v>44</v>
      </c>
      <c r="B46" s="12" t="s">
        <v>91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6"/>
      <c r="W46" s="16"/>
      <c r="X46" s="15"/>
      <c r="Y46" s="16"/>
      <c r="Z46" s="16"/>
      <c r="AA46" s="16"/>
      <c r="AB46" s="16"/>
      <c r="AC46" s="16"/>
      <c r="AD46" s="119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35">
        <f t="shared" si="1"/>
        <v>0</v>
      </c>
      <c r="AT46" s="35">
        <f t="shared" si="0"/>
        <v>0</v>
      </c>
      <c r="AU46" s="36">
        <f t="shared" si="2"/>
        <v>0</v>
      </c>
      <c r="AV46" s="6"/>
    </row>
    <row r="47" spans="1:48" x14ac:dyDescent="0.25">
      <c r="A47" s="7">
        <v>45</v>
      </c>
      <c r="B47" s="12" t="s">
        <v>92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6"/>
      <c r="W47" s="16"/>
      <c r="X47" s="15"/>
      <c r="Y47" s="16"/>
      <c r="Z47" s="16"/>
      <c r="AA47" s="16"/>
      <c r="AB47" s="28"/>
      <c r="AC47" s="16"/>
      <c r="AD47" s="119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35">
        <f t="shared" si="1"/>
        <v>0</v>
      </c>
      <c r="AT47" s="35">
        <f t="shared" si="0"/>
        <v>0</v>
      </c>
      <c r="AU47" s="36">
        <f t="shared" si="2"/>
        <v>0</v>
      </c>
      <c r="AV47" s="6"/>
    </row>
    <row r="48" spans="1:48" ht="30" x14ac:dyDescent="0.25">
      <c r="A48" s="7">
        <v>46</v>
      </c>
      <c r="B48" s="12" t="s">
        <v>93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6"/>
      <c r="W48" s="16"/>
      <c r="X48" s="15"/>
      <c r="Y48" s="16"/>
      <c r="Z48" s="16"/>
      <c r="AA48" s="16"/>
      <c r="AB48" s="28"/>
      <c r="AC48" s="16"/>
      <c r="AD48" s="119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35">
        <f t="shared" si="1"/>
        <v>0</v>
      </c>
      <c r="AT48" s="35">
        <f t="shared" si="0"/>
        <v>0</v>
      </c>
      <c r="AU48" s="36">
        <f t="shared" si="2"/>
        <v>0</v>
      </c>
      <c r="AV48" s="6"/>
    </row>
    <row r="49" spans="1:48" x14ac:dyDescent="0.25">
      <c r="A49" s="1">
        <v>47</v>
      </c>
      <c r="B49" s="12" t="s">
        <v>94</v>
      </c>
      <c r="C49" s="13"/>
      <c r="D49" s="13"/>
      <c r="E49" s="13"/>
      <c r="F49" s="13"/>
      <c r="G49" s="13">
        <v>1.5</v>
      </c>
      <c r="H49" s="13"/>
      <c r="I49" s="13"/>
      <c r="J49" s="13">
        <v>1</v>
      </c>
      <c r="K49" s="13">
        <v>0.5</v>
      </c>
      <c r="L49" s="13">
        <v>1</v>
      </c>
      <c r="M49" s="13">
        <v>2</v>
      </c>
      <c r="N49" s="13"/>
      <c r="O49" s="13">
        <v>1</v>
      </c>
      <c r="P49" s="13"/>
      <c r="Q49" s="13"/>
      <c r="R49" s="13"/>
      <c r="S49" s="13"/>
      <c r="T49" s="13"/>
      <c r="U49" s="13">
        <v>1</v>
      </c>
      <c r="V49" s="16"/>
      <c r="W49" s="16"/>
      <c r="X49" s="15"/>
      <c r="Y49" s="16"/>
      <c r="Z49" s="16"/>
      <c r="AA49" s="16"/>
      <c r="AB49" s="16">
        <v>5</v>
      </c>
      <c r="AC49" s="16"/>
      <c r="AD49" s="119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7">
        <f t="shared" si="1"/>
        <v>8</v>
      </c>
      <c r="AT49" s="17">
        <f t="shared" si="0"/>
        <v>5</v>
      </c>
      <c r="AU49" s="18">
        <f t="shared" si="2"/>
        <v>13</v>
      </c>
      <c r="AV49" s="6">
        <v>2.5</v>
      </c>
    </row>
    <row r="50" spans="1:48" x14ac:dyDescent="0.25">
      <c r="A50" s="1">
        <v>48</v>
      </c>
      <c r="B50" s="23" t="s">
        <v>95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6"/>
      <c r="W50" s="16"/>
      <c r="X50" s="15"/>
      <c r="Y50" s="16"/>
      <c r="Z50" s="16"/>
      <c r="AA50" s="16"/>
      <c r="AB50" s="16"/>
      <c r="AC50" s="16"/>
      <c r="AD50" s="119"/>
      <c r="AE50" s="16"/>
      <c r="AF50" s="16"/>
      <c r="AG50" s="16"/>
      <c r="AH50" s="16"/>
      <c r="AI50" s="16"/>
      <c r="AJ50" s="16"/>
      <c r="AK50" s="16"/>
      <c r="AL50" s="16"/>
      <c r="AM50" s="16"/>
      <c r="AN50" s="16" t="s">
        <v>247</v>
      </c>
      <c r="AO50" s="28"/>
      <c r="AP50" s="16"/>
      <c r="AQ50" s="16"/>
      <c r="AR50" s="16"/>
      <c r="AS50" s="19">
        <f ca="1">50:50</f>
        <v>0</v>
      </c>
      <c r="AT50" s="19">
        <v>0</v>
      </c>
      <c r="AU50" s="20">
        <v>0</v>
      </c>
      <c r="AV50" s="6"/>
    </row>
    <row r="51" spans="1:48" x14ac:dyDescent="0.25">
      <c r="A51" s="1">
        <v>49</v>
      </c>
      <c r="B51" s="12" t="s">
        <v>96</v>
      </c>
      <c r="C51" s="13"/>
      <c r="D51" s="13">
        <v>1</v>
      </c>
      <c r="E51" s="13"/>
      <c r="F51" s="14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27"/>
      <c r="V51" s="16"/>
      <c r="W51" s="16"/>
      <c r="X51" s="15"/>
      <c r="Y51" s="16">
        <v>2</v>
      </c>
      <c r="Z51" s="16"/>
      <c r="AA51" s="16"/>
      <c r="AB51" s="16"/>
      <c r="AC51" s="16"/>
      <c r="AD51" s="119"/>
      <c r="AE51" s="16"/>
      <c r="AF51" s="16"/>
      <c r="AG51" s="16"/>
      <c r="AH51" s="16"/>
      <c r="AI51" s="16"/>
      <c r="AJ51" s="16"/>
      <c r="AK51" s="16"/>
      <c r="AL51" s="16"/>
      <c r="AM51" s="37"/>
      <c r="AN51" s="16"/>
      <c r="AO51" s="16"/>
      <c r="AP51" s="16"/>
      <c r="AQ51" s="16"/>
      <c r="AR51" s="16"/>
      <c r="AS51" s="19">
        <f t="shared" si="1"/>
        <v>1</v>
      </c>
      <c r="AT51" s="19">
        <f t="shared" si="0"/>
        <v>2</v>
      </c>
      <c r="AU51" s="20">
        <f t="shared" si="2"/>
        <v>3</v>
      </c>
      <c r="AV51" s="6"/>
    </row>
    <row r="52" spans="1:48" x14ac:dyDescent="0.25">
      <c r="A52" s="1">
        <v>50</v>
      </c>
      <c r="B52" s="23" t="s">
        <v>97</v>
      </c>
      <c r="C52" s="13"/>
      <c r="D52" s="13"/>
      <c r="E52" s="13"/>
      <c r="F52" s="14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27"/>
      <c r="V52" s="16"/>
      <c r="W52" s="16"/>
      <c r="X52" s="15"/>
      <c r="Y52" s="16"/>
      <c r="Z52" s="16"/>
      <c r="AA52" s="16"/>
      <c r="AB52" s="16"/>
      <c r="AC52" s="16"/>
      <c r="AD52" s="119"/>
      <c r="AE52" s="16"/>
      <c r="AF52" s="16"/>
      <c r="AG52" s="16"/>
      <c r="AH52" s="16"/>
      <c r="AI52" s="16"/>
      <c r="AJ52" s="16"/>
      <c r="AK52" s="16"/>
      <c r="AL52" s="16"/>
      <c r="AM52" s="37"/>
      <c r="AN52" s="16"/>
      <c r="AO52" s="16"/>
      <c r="AP52" s="16"/>
      <c r="AQ52" s="16"/>
      <c r="AR52" s="16"/>
      <c r="AS52" s="19">
        <f t="shared" si="1"/>
        <v>0</v>
      </c>
      <c r="AT52" s="19">
        <f t="shared" si="0"/>
        <v>0</v>
      </c>
      <c r="AU52" s="20">
        <f t="shared" si="2"/>
        <v>0</v>
      </c>
      <c r="AV52" s="6"/>
    </row>
    <row r="53" spans="1:48" x14ac:dyDescent="0.25">
      <c r="A53" s="1">
        <v>51</v>
      </c>
      <c r="B53" s="12" t="s">
        <v>98</v>
      </c>
      <c r="C53" s="13"/>
      <c r="D53" s="13"/>
      <c r="E53" s="13"/>
      <c r="F53" s="13"/>
      <c r="G53" s="13"/>
      <c r="H53" s="13"/>
      <c r="I53" s="13"/>
      <c r="J53" s="13"/>
      <c r="K53" s="14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6"/>
      <c r="W53" s="16"/>
      <c r="X53" s="15"/>
      <c r="Y53" s="16"/>
      <c r="Z53" s="16"/>
      <c r="AA53" s="16"/>
      <c r="AB53" s="16"/>
      <c r="AC53" s="16"/>
      <c r="AD53" s="119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9">
        <f t="shared" si="1"/>
        <v>0</v>
      </c>
      <c r="AT53" s="19">
        <f t="shared" si="0"/>
        <v>0</v>
      </c>
      <c r="AU53" s="20">
        <f t="shared" si="2"/>
        <v>0</v>
      </c>
      <c r="AV53" s="6"/>
    </row>
    <row r="54" spans="1:48" x14ac:dyDescent="0.25">
      <c r="A54" s="1">
        <v>52</v>
      </c>
      <c r="B54" s="26" t="s">
        <v>99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6"/>
      <c r="W54" s="16"/>
      <c r="X54" s="15"/>
      <c r="Y54" s="16"/>
      <c r="Z54" s="16"/>
      <c r="AA54" s="16"/>
      <c r="AB54" s="16"/>
      <c r="AC54" s="16"/>
      <c r="AD54" s="119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28"/>
      <c r="AP54" s="16"/>
      <c r="AQ54" s="25"/>
      <c r="AR54" s="16"/>
      <c r="AS54" s="19">
        <f t="shared" si="1"/>
        <v>0</v>
      </c>
      <c r="AT54" s="19">
        <f t="shared" si="0"/>
        <v>0</v>
      </c>
      <c r="AU54" s="20">
        <f t="shared" si="2"/>
        <v>0</v>
      </c>
      <c r="AV54" s="6"/>
    </row>
    <row r="55" spans="1:48" x14ac:dyDescent="0.25">
      <c r="A55" s="1">
        <v>53</v>
      </c>
      <c r="B55" s="26" t="s">
        <v>100</v>
      </c>
      <c r="C55" s="13"/>
      <c r="D55" s="13"/>
      <c r="E55" s="13"/>
      <c r="F55" s="13"/>
      <c r="G55" s="13"/>
      <c r="H55" s="13"/>
      <c r="I55" s="13"/>
      <c r="J55" s="13"/>
      <c r="K55" s="13">
        <v>1</v>
      </c>
      <c r="L55" s="13">
        <v>1</v>
      </c>
      <c r="M55" s="13">
        <v>1</v>
      </c>
      <c r="N55" s="13"/>
      <c r="O55" s="13"/>
      <c r="P55" s="13"/>
      <c r="Q55" s="13"/>
      <c r="R55" s="13"/>
      <c r="S55" s="13"/>
      <c r="T55" s="13"/>
      <c r="U55" s="13"/>
      <c r="V55" s="16"/>
      <c r="W55" s="16"/>
      <c r="X55" s="15"/>
      <c r="Y55" s="16"/>
      <c r="Z55" s="16"/>
      <c r="AA55" s="16"/>
      <c r="AB55" s="16"/>
      <c r="AC55" s="16">
        <v>1</v>
      </c>
      <c r="AD55" s="119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25"/>
      <c r="AR55" s="16"/>
      <c r="AS55" s="19">
        <f t="shared" si="1"/>
        <v>3</v>
      </c>
      <c r="AT55" s="19">
        <f t="shared" si="0"/>
        <v>1</v>
      </c>
      <c r="AU55" s="20">
        <f t="shared" si="2"/>
        <v>4</v>
      </c>
      <c r="AV55" s="6">
        <v>2</v>
      </c>
    </row>
    <row r="56" spans="1:48" ht="60" x14ac:dyDescent="0.25">
      <c r="A56" s="1">
        <v>54</v>
      </c>
      <c r="B56" s="12" t="s">
        <v>101</v>
      </c>
      <c r="C56" s="13"/>
      <c r="D56" s="13">
        <v>1</v>
      </c>
      <c r="E56" s="13"/>
      <c r="F56" s="13"/>
      <c r="G56" s="13"/>
      <c r="H56" s="13"/>
      <c r="I56" s="13"/>
      <c r="J56" s="13"/>
      <c r="K56" s="13"/>
      <c r="L56" s="13">
        <v>1</v>
      </c>
      <c r="M56" s="13">
        <v>1</v>
      </c>
      <c r="N56" s="13"/>
      <c r="O56" s="13"/>
      <c r="P56" s="13"/>
      <c r="Q56" s="13"/>
      <c r="R56" s="13">
        <v>1</v>
      </c>
      <c r="S56" s="13"/>
      <c r="T56" s="13"/>
      <c r="U56" s="13"/>
      <c r="V56" s="16"/>
      <c r="W56" s="16"/>
      <c r="X56" s="15"/>
      <c r="Y56" s="16"/>
      <c r="Z56" s="16"/>
      <c r="AA56" s="16"/>
      <c r="AB56" s="16"/>
      <c r="AC56" s="16"/>
      <c r="AD56" s="119"/>
      <c r="AE56" s="16"/>
      <c r="AF56" s="16"/>
      <c r="AG56" s="16"/>
      <c r="AH56" s="16"/>
      <c r="AI56" s="16"/>
      <c r="AJ56" s="16"/>
      <c r="AK56" s="16"/>
      <c r="AL56" s="16"/>
      <c r="AM56" s="16">
        <v>15</v>
      </c>
      <c r="AN56" s="16"/>
      <c r="AO56" s="16"/>
      <c r="AP56" s="16"/>
      <c r="AQ56" s="16"/>
      <c r="AR56" s="16"/>
      <c r="AS56" s="17">
        <f t="shared" si="1"/>
        <v>4</v>
      </c>
      <c r="AT56" s="17">
        <f t="shared" si="0"/>
        <v>15</v>
      </c>
      <c r="AU56" s="18">
        <f t="shared" si="2"/>
        <v>19</v>
      </c>
      <c r="AV56" s="6"/>
    </row>
    <row r="57" spans="1:48" x14ac:dyDescent="0.25">
      <c r="A57" s="1">
        <v>55</v>
      </c>
      <c r="B57" s="23" t="s">
        <v>102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>
        <v>1</v>
      </c>
      <c r="N57" s="13"/>
      <c r="O57" s="13"/>
      <c r="P57" s="13"/>
      <c r="Q57" s="13"/>
      <c r="R57" s="13"/>
      <c r="S57" s="13"/>
      <c r="T57" s="13"/>
      <c r="U57" s="13"/>
      <c r="V57" s="16"/>
      <c r="W57" s="16"/>
      <c r="X57" s="15"/>
      <c r="Y57" s="16"/>
      <c r="Z57" s="16"/>
      <c r="AA57" s="16"/>
      <c r="AB57" s="16"/>
      <c r="AC57" s="16"/>
      <c r="AD57" s="119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9">
        <f t="shared" si="1"/>
        <v>1</v>
      </c>
      <c r="AT57" s="19">
        <f t="shared" si="0"/>
        <v>0</v>
      </c>
      <c r="AU57" s="20">
        <f t="shared" si="2"/>
        <v>1</v>
      </c>
      <c r="AV57" s="6"/>
    </row>
    <row r="58" spans="1:48" ht="28.5" x14ac:dyDescent="0.25">
      <c r="A58" s="1">
        <v>56</v>
      </c>
      <c r="B58" s="38" t="s">
        <v>103</v>
      </c>
      <c r="C58" s="13"/>
      <c r="D58" s="13">
        <v>1</v>
      </c>
      <c r="E58" s="13"/>
      <c r="F58" s="13"/>
      <c r="G58" s="13">
        <v>1</v>
      </c>
      <c r="H58" s="13">
        <v>1</v>
      </c>
      <c r="I58" s="13">
        <v>1</v>
      </c>
      <c r="J58" s="13"/>
      <c r="K58" s="13" t="s">
        <v>247</v>
      </c>
      <c r="L58" s="13"/>
      <c r="M58" s="13"/>
      <c r="N58" s="13"/>
      <c r="O58" s="13"/>
      <c r="P58" s="13"/>
      <c r="Q58" s="13"/>
      <c r="R58" s="13"/>
      <c r="S58" s="13">
        <v>1</v>
      </c>
      <c r="T58" s="13"/>
      <c r="U58" s="13">
        <v>1</v>
      </c>
      <c r="V58" s="16"/>
      <c r="W58" s="16"/>
      <c r="X58" s="15"/>
      <c r="Y58" s="16"/>
      <c r="Z58" s="16"/>
      <c r="AA58" s="16"/>
      <c r="AB58" s="16"/>
      <c r="AC58" s="16"/>
      <c r="AD58" s="119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28"/>
      <c r="AP58" s="16"/>
      <c r="AQ58" s="16"/>
      <c r="AR58" s="16"/>
      <c r="AS58" s="17">
        <f>D58+G58+H58+I58+S58+U58</f>
        <v>6</v>
      </c>
      <c r="AT58" s="17">
        <f t="shared" si="0"/>
        <v>0</v>
      </c>
      <c r="AU58" s="18">
        <f t="shared" si="2"/>
        <v>6</v>
      </c>
      <c r="AV58" s="6">
        <v>1</v>
      </c>
    </row>
    <row r="59" spans="1:48" x14ac:dyDescent="0.25">
      <c r="A59" s="1">
        <v>57</v>
      </c>
      <c r="B59" s="23" t="s">
        <v>104</v>
      </c>
      <c r="C59" s="13"/>
      <c r="D59" s="13"/>
      <c r="E59" s="13"/>
      <c r="F59" s="14"/>
      <c r="G59" s="13"/>
      <c r="H59" s="13"/>
      <c r="I59" s="13"/>
      <c r="J59" s="13"/>
      <c r="K59" s="13"/>
      <c r="L59" s="13">
        <v>1</v>
      </c>
      <c r="M59" s="13"/>
      <c r="N59" s="13"/>
      <c r="O59" s="13"/>
      <c r="P59" s="13"/>
      <c r="Q59" s="13"/>
      <c r="R59" s="13"/>
      <c r="S59" s="13"/>
      <c r="T59" s="13"/>
      <c r="U59" s="13"/>
      <c r="V59" s="16"/>
      <c r="W59" s="16"/>
      <c r="X59" s="15"/>
      <c r="Y59" s="16"/>
      <c r="Z59" s="16"/>
      <c r="AA59" s="16"/>
      <c r="AB59" s="16"/>
      <c r="AC59" s="16"/>
      <c r="AD59" s="119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28">
        <f t="shared" si="1"/>
        <v>1</v>
      </c>
      <c r="AT59" s="28">
        <f t="shared" si="0"/>
        <v>0</v>
      </c>
      <c r="AU59" s="39">
        <f t="shared" si="2"/>
        <v>1</v>
      </c>
      <c r="AV59" s="6"/>
    </row>
    <row r="60" spans="1:48" ht="30" x14ac:dyDescent="0.25">
      <c r="A60" s="1">
        <v>58</v>
      </c>
      <c r="B60" s="23" t="s">
        <v>105</v>
      </c>
      <c r="C60" s="13"/>
      <c r="D60" s="13"/>
      <c r="E60" s="13"/>
      <c r="F60" s="14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6"/>
      <c r="W60" s="16"/>
      <c r="X60" s="15"/>
      <c r="Y60" s="16"/>
      <c r="Z60" s="16"/>
      <c r="AA60" s="16"/>
      <c r="AB60" s="16"/>
      <c r="AC60" s="16"/>
      <c r="AD60" s="119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28">
        <f t="shared" si="1"/>
        <v>0</v>
      </c>
      <c r="AT60" s="28">
        <f t="shared" si="0"/>
        <v>0</v>
      </c>
      <c r="AU60" s="39">
        <f t="shared" si="2"/>
        <v>0</v>
      </c>
      <c r="AV60" s="6"/>
    </row>
    <row r="61" spans="1:48" ht="30" x14ac:dyDescent="0.25">
      <c r="A61" s="1">
        <v>59</v>
      </c>
      <c r="B61" s="23" t="s">
        <v>106</v>
      </c>
      <c r="C61" s="13"/>
      <c r="D61" s="13"/>
      <c r="E61" s="13"/>
      <c r="F61" s="14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6"/>
      <c r="W61" s="16"/>
      <c r="X61" s="15"/>
      <c r="Y61" s="16"/>
      <c r="Z61" s="16"/>
      <c r="AA61" s="16"/>
      <c r="AB61" s="16"/>
      <c r="AC61" s="16"/>
      <c r="AD61" s="119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28">
        <f t="shared" si="1"/>
        <v>0</v>
      </c>
      <c r="AT61" s="28">
        <f t="shared" si="0"/>
        <v>0</v>
      </c>
      <c r="AU61" s="39">
        <f t="shared" si="2"/>
        <v>0</v>
      </c>
      <c r="AV61" s="6"/>
    </row>
    <row r="62" spans="1:48" ht="30" x14ac:dyDescent="0.25">
      <c r="A62" s="1">
        <v>60</v>
      </c>
      <c r="B62" s="23" t="s">
        <v>107</v>
      </c>
      <c r="C62" s="13"/>
      <c r="D62" s="13"/>
      <c r="E62" s="13"/>
      <c r="F62" s="14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6"/>
      <c r="W62" s="16"/>
      <c r="X62" s="15"/>
      <c r="Y62" s="16"/>
      <c r="Z62" s="16"/>
      <c r="AA62" s="16"/>
      <c r="AB62" s="16"/>
      <c r="AC62" s="16"/>
      <c r="AD62" s="119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28">
        <f t="shared" si="1"/>
        <v>0</v>
      </c>
      <c r="AT62" s="28">
        <f t="shared" si="0"/>
        <v>0</v>
      </c>
      <c r="AU62" s="39">
        <f t="shared" si="2"/>
        <v>0</v>
      </c>
      <c r="AV62" s="6"/>
    </row>
    <row r="63" spans="1:48" x14ac:dyDescent="0.25">
      <c r="A63" s="1">
        <v>61</v>
      </c>
      <c r="B63" s="23" t="s">
        <v>108</v>
      </c>
      <c r="C63" s="13"/>
      <c r="D63" s="13"/>
      <c r="E63" s="13"/>
      <c r="F63" s="14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6"/>
      <c r="W63" s="16"/>
      <c r="X63" s="15"/>
      <c r="Y63" s="16"/>
      <c r="Z63" s="16"/>
      <c r="AA63" s="16"/>
      <c r="AB63" s="16"/>
      <c r="AC63" s="16"/>
      <c r="AD63" s="119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9">
        <f t="shared" si="1"/>
        <v>0</v>
      </c>
      <c r="AT63" s="19">
        <f t="shared" si="0"/>
        <v>0</v>
      </c>
      <c r="AU63" s="20">
        <f t="shared" si="2"/>
        <v>0</v>
      </c>
      <c r="AV63" s="6"/>
    </row>
    <row r="64" spans="1:48" ht="45" x14ac:dyDescent="0.25">
      <c r="A64" s="1">
        <v>62</v>
      </c>
      <c r="B64" s="21" t="s">
        <v>109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6"/>
      <c r="W64" s="16"/>
      <c r="X64" s="15"/>
      <c r="Y64" s="16"/>
      <c r="Z64" s="16"/>
      <c r="AA64" s="16"/>
      <c r="AB64" s="16"/>
      <c r="AC64" s="16"/>
      <c r="AD64" s="119"/>
      <c r="AE64" s="16"/>
      <c r="AF64" s="16"/>
      <c r="AG64" s="16"/>
      <c r="AH64" s="16"/>
      <c r="AI64" s="16"/>
      <c r="AJ64" s="16"/>
      <c r="AK64" s="16"/>
      <c r="AL64" s="16">
        <v>12</v>
      </c>
      <c r="AM64" s="16"/>
      <c r="AN64" s="16"/>
      <c r="AO64" s="16"/>
      <c r="AP64" s="16"/>
      <c r="AQ64" s="16"/>
      <c r="AR64" s="16"/>
      <c r="AS64" s="17">
        <f t="shared" si="1"/>
        <v>0</v>
      </c>
      <c r="AT64" s="17">
        <f t="shared" si="0"/>
        <v>12</v>
      </c>
      <c r="AU64" s="18">
        <f t="shared" si="2"/>
        <v>12</v>
      </c>
      <c r="AV64" s="6"/>
    </row>
    <row r="65" spans="1:48" ht="45" x14ac:dyDescent="0.25">
      <c r="A65" s="1">
        <v>63</v>
      </c>
      <c r="B65" s="23" t="s">
        <v>110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6"/>
      <c r="W65" s="16"/>
      <c r="X65" s="15"/>
      <c r="Y65" s="16"/>
      <c r="Z65" s="16"/>
      <c r="AA65" s="16"/>
      <c r="AB65" s="16"/>
      <c r="AC65" s="16"/>
      <c r="AD65" s="119" t="s">
        <v>247</v>
      </c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9">
        <f t="shared" si="1"/>
        <v>0</v>
      </c>
      <c r="AT65" s="19">
        <v>0</v>
      </c>
      <c r="AU65" s="20">
        <f t="shared" si="2"/>
        <v>0</v>
      </c>
      <c r="AV65" s="6"/>
    </row>
    <row r="66" spans="1:48" ht="30" x14ac:dyDescent="0.25">
      <c r="A66" s="1">
        <v>64</v>
      </c>
      <c r="B66" s="26" t="s">
        <v>111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6"/>
      <c r="W66" s="16"/>
      <c r="X66" s="15"/>
      <c r="Y66" s="16"/>
      <c r="Z66" s="16"/>
      <c r="AA66" s="16"/>
      <c r="AB66" s="16"/>
      <c r="AC66" s="16"/>
      <c r="AD66" s="119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9">
        <f t="shared" ref="AS66:AS109" si="3">C66+D66+E66+F66+G66+H66+I66+J66+K66+L66+M66+N66+O66+P66+Q66+R66+S66+T66+U66</f>
        <v>0</v>
      </c>
      <c r="AT66" s="19">
        <f t="shared" ref="AT66:AT105" si="4">V66+W66+X66+Y66+Z66+AA66+AB66+AC66+AD66+AE66+AF66+AG66+AH66+AI66+AJ66+AK66+AL66+AM66+AN66+AO66+AP66+AQ66+AR66</f>
        <v>0</v>
      </c>
      <c r="AU66" s="20">
        <f t="shared" si="2"/>
        <v>0</v>
      </c>
      <c r="AV66" s="6"/>
    </row>
    <row r="67" spans="1:48" ht="28.5" x14ac:dyDescent="0.25">
      <c r="A67" s="1">
        <v>65</v>
      </c>
      <c r="B67" s="33" t="s">
        <v>112</v>
      </c>
      <c r="C67" s="13"/>
      <c r="D67" s="13"/>
      <c r="E67" s="13"/>
      <c r="F67" s="13">
        <v>1</v>
      </c>
      <c r="G67" s="13">
        <v>1</v>
      </c>
      <c r="H67" s="13">
        <v>1</v>
      </c>
      <c r="I67" s="13">
        <v>1</v>
      </c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6">
        <v>5</v>
      </c>
      <c r="W67" s="16"/>
      <c r="X67" s="15"/>
      <c r="Y67" s="16"/>
      <c r="Z67" s="16"/>
      <c r="AA67" s="16">
        <v>1</v>
      </c>
      <c r="AB67" s="16"/>
      <c r="AC67" s="16"/>
      <c r="AD67" s="119"/>
      <c r="AE67" s="16"/>
      <c r="AF67" s="16"/>
      <c r="AG67" s="16"/>
      <c r="AH67" s="16"/>
      <c r="AI67" s="16">
        <v>1</v>
      </c>
      <c r="AJ67" s="16"/>
      <c r="AK67" s="16"/>
      <c r="AL67" s="16"/>
      <c r="AM67" s="16"/>
      <c r="AN67" s="16"/>
      <c r="AO67" s="16"/>
      <c r="AP67" s="16"/>
      <c r="AQ67" s="16"/>
      <c r="AR67" s="16"/>
      <c r="AS67" s="17">
        <f t="shared" si="3"/>
        <v>4</v>
      </c>
      <c r="AT67" s="17">
        <f>V67+W67+X67+Y67+Z67+AA67+AB67+AC67+AD67+AE67+AF67+AG67+AH67+AI67+AJ67+AK67+AL67+AM67+AN67+AO67+AP67+AQ67+AR67</f>
        <v>7</v>
      </c>
      <c r="AU67" s="18">
        <f t="shared" si="2"/>
        <v>11</v>
      </c>
      <c r="AV67" s="6">
        <v>1</v>
      </c>
    </row>
    <row r="68" spans="1:48" ht="28.5" x14ac:dyDescent="0.25">
      <c r="A68" s="1">
        <v>66</v>
      </c>
      <c r="B68" s="33" t="s">
        <v>113</v>
      </c>
      <c r="C68" s="13"/>
      <c r="D68" s="13" t="s">
        <v>247</v>
      </c>
      <c r="E68" s="13"/>
      <c r="F68" s="13"/>
      <c r="G68" s="13">
        <v>3</v>
      </c>
      <c r="H68" s="13">
        <v>1</v>
      </c>
      <c r="I68" s="13">
        <v>1</v>
      </c>
      <c r="J68" s="13"/>
      <c r="K68" s="13"/>
      <c r="L68" s="13"/>
      <c r="M68" s="13">
        <v>1</v>
      </c>
      <c r="N68" s="13"/>
      <c r="O68" s="13"/>
      <c r="P68" s="13"/>
      <c r="Q68" s="13"/>
      <c r="R68" s="13">
        <v>3</v>
      </c>
      <c r="S68" s="13"/>
      <c r="T68" s="13"/>
      <c r="U68" s="13"/>
      <c r="V68" s="16"/>
      <c r="W68" s="16"/>
      <c r="X68" s="15"/>
      <c r="Y68" s="16"/>
      <c r="Z68" s="16"/>
      <c r="AA68" s="16"/>
      <c r="AB68" s="16"/>
      <c r="AC68" s="16"/>
      <c r="AD68" s="119"/>
      <c r="AE68" s="16"/>
      <c r="AF68" s="16"/>
      <c r="AG68" s="16"/>
      <c r="AH68" s="16"/>
      <c r="AI68" s="16"/>
      <c r="AJ68" s="16"/>
      <c r="AK68" s="16"/>
      <c r="AL68" s="16"/>
      <c r="AM68" s="16"/>
      <c r="AN68" s="16">
        <v>6</v>
      </c>
      <c r="AO68" s="28"/>
      <c r="AP68" s="16"/>
      <c r="AQ68" s="16"/>
      <c r="AR68" s="16"/>
      <c r="AS68" s="28">
        <f>G68+H68+I68+M68+R68+AN68</f>
        <v>15</v>
      </c>
      <c r="AT68" s="28">
        <f>V68+W68+X68+Y68+Z68+AA68+AB68+AC68+AD68+AE68+AF68+AG68+AH68+AI68+AJ68+AK68+AL68+AM68+AN68+AO68+AP68+AQ68+AR68</f>
        <v>6</v>
      </c>
      <c r="AU68" s="40">
        <f t="shared" ref="AU68:AU109" si="5">AS68+AT68</f>
        <v>21</v>
      </c>
      <c r="AV68" s="6">
        <v>2</v>
      </c>
    </row>
    <row r="69" spans="1:48" x14ac:dyDescent="0.25">
      <c r="A69" s="1">
        <v>67</v>
      </c>
      <c r="B69" s="12" t="s">
        <v>114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6"/>
      <c r="W69" s="16"/>
      <c r="X69" s="15"/>
      <c r="Y69" s="16"/>
      <c r="Z69" s="16"/>
      <c r="AA69" s="16"/>
      <c r="AB69" s="16"/>
      <c r="AC69" s="16"/>
      <c r="AD69" s="119"/>
      <c r="AE69" s="16"/>
      <c r="AF69" s="16"/>
      <c r="AG69" s="16"/>
      <c r="AH69" s="16"/>
      <c r="AI69" s="28"/>
      <c r="AJ69" s="28"/>
      <c r="AK69" s="16"/>
      <c r="AL69" s="16"/>
      <c r="AM69" s="16"/>
      <c r="AN69" s="16"/>
      <c r="AO69" s="16"/>
      <c r="AP69" s="16"/>
      <c r="AQ69" s="16"/>
      <c r="AR69" s="16"/>
      <c r="AS69" s="19">
        <f t="shared" si="3"/>
        <v>0</v>
      </c>
      <c r="AT69" s="19">
        <f t="shared" si="4"/>
        <v>0</v>
      </c>
      <c r="AU69" s="20">
        <f t="shared" si="5"/>
        <v>0</v>
      </c>
      <c r="AV69" s="6"/>
    </row>
    <row r="70" spans="1:48" ht="30" x14ac:dyDescent="0.25">
      <c r="A70" s="1">
        <v>68</v>
      </c>
      <c r="B70" s="12" t="s">
        <v>115</v>
      </c>
      <c r="C70" s="13"/>
      <c r="D70" s="13" t="s">
        <v>247</v>
      </c>
      <c r="E70" s="13"/>
      <c r="F70" s="13">
        <v>1</v>
      </c>
      <c r="G70" s="13"/>
      <c r="H70" s="13">
        <v>1</v>
      </c>
      <c r="I70" s="13"/>
      <c r="J70" s="13"/>
      <c r="K70" s="13" t="s">
        <v>247</v>
      </c>
      <c r="L70" s="13"/>
      <c r="M70" s="13">
        <v>1</v>
      </c>
      <c r="N70" s="13"/>
      <c r="O70" s="13"/>
      <c r="P70" s="13"/>
      <c r="Q70" s="13"/>
      <c r="R70" s="13">
        <v>1</v>
      </c>
      <c r="S70" s="13"/>
      <c r="T70" s="13"/>
      <c r="U70" s="13"/>
      <c r="V70" s="16" t="s">
        <v>247</v>
      </c>
      <c r="W70" s="16"/>
      <c r="X70" s="15"/>
      <c r="Y70" s="16">
        <v>2</v>
      </c>
      <c r="Z70" s="16"/>
      <c r="AA70" s="16"/>
      <c r="AB70" s="16"/>
      <c r="AC70" s="16"/>
      <c r="AD70" s="119"/>
      <c r="AE70" s="16"/>
      <c r="AF70" s="16">
        <v>2</v>
      </c>
      <c r="AG70" s="16"/>
      <c r="AH70" s="16"/>
      <c r="AI70" s="16"/>
      <c r="AJ70" s="16"/>
      <c r="AK70" s="16"/>
      <c r="AL70" s="16"/>
      <c r="AM70" s="16"/>
      <c r="AN70" s="16">
        <v>1</v>
      </c>
      <c r="AO70" s="16"/>
      <c r="AP70" s="16"/>
      <c r="AQ70" s="16"/>
      <c r="AR70" s="16"/>
      <c r="AS70" s="17">
        <v>4</v>
      </c>
      <c r="AT70" s="17">
        <v>5</v>
      </c>
      <c r="AU70" s="18">
        <f t="shared" si="5"/>
        <v>9</v>
      </c>
      <c r="AV70" s="6">
        <v>1</v>
      </c>
    </row>
    <row r="71" spans="1:48" x14ac:dyDescent="0.25">
      <c r="A71" s="1">
        <v>69</v>
      </c>
      <c r="B71" s="26" t="s">
        <v>116</v>
      </c>
      <c r="C71" s="13"/>
      <c r="D71" s="13">
        <v>0.5</v>
      </c>
      <c r="E71" s="13"/>
      <c r="F71" s="13"/>
      <c r="G71" s="13"/>
      <c r="H71" s="13"/>
      <c r="I71" s="13"/>
      <c r="J71" s="13">
        <v>1.25</v>
      </c>
      <c r="K71" s="13"/>
      <c r="L71" s="13"/>
      <c r="M71" s="13"/>
      <c r="N71" s="13"/>
      <c r="O71" s="13"/>
      <c r="P71" s="13"/>
      <c r="Q71" s="13"/>
      <c r="R71" s="13">
        <v>1</v>
      </c>
      <c r="S71" s="13"/>
      <c r="T71" s="13"/>
      <c r="U71" s="13"/>
      <c r="V71" s="16"/>
      <c r="W71" s="16"/>
      <c r="X71" s="15"/>
      <c r="Y71" s="16"/>
      <c r="Z71" s="16"/>
      <c r="AA71" s="16"/>
      <c r="AB71" s="16"/>
      <c r="AC71" s="16"/>
      <c r="AD71" s="119"/>
      <c r="AE71" s="16"/>
      <c r="AF71" s="16"/>
      <c r="AG71" s="16"/>
      <c r="AH71" s="16">
        <v>1</v>
      </c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9">
        <f t="shared" si="3"/>
        <v>2.75</v>
      </c>
      <c r="AT71" s="19">
        <f t="shared" si="4"/>
        <v>1</v>
      </c>
      <c r="AU71" s="20">
        <f t="shared" si="5"/>
        <v>3.75</v>
      </c>
      <c r="AV71" s="6"/>
    </row>
    <row r="72" spans="1:48" ht="30" x14ac:dyDescent="0.25">
      <c r="A72" s="1">
        <v>70</v>
      </c>
      <c r="B72" s="26" t="s">
        <v>117</v>
      </c>
      <c r="C72" s="13"/>
      <c r="D72" s="13"/>
      <c r="E72" s="13"/>
      <c r="F72" s="13"/>
      <c r="G72" s="13"/>
      <c r="H72" s="13">
        <v>1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6">
        <v>1</v>
      </c>
      <c r="W72" s="16"/>
      <c r="X72" s="15"/>
      <c r="Y72" s="16"/>
      <c r="Z72" s="16"/>
      <c r="AA72" s="16"/>
      <c r="AB72" s="16"/>
      <c r="AC72" s="16">
        <v>1</v>
      </c>
      <c r="AD72" s="119"/>
      <c r="AE72" s="16"/>
      <c r="AF72" s="16">
        <v>1</v>
      </c>
      <c r="AG72" s="16"/>
      <c r="AH72" s="16"/>
      <c r="AI72" s="16">
        <v>1</v>
      </c>
      <c r="AJ72" s="16"/>
      <c r="AK72" s="16"/>
      <c r="AL72" s="16"/>
      <c r="AM72" s="16"/>
      <c r="AN72" s="16"/>
      <c r="AO72" s="16"/>
      <c r="AP72" s="16"/>
      <c r="AQ72" s="16"/>
      <c r="AR72" s="16"/>
      <c r="AS72" s="19">
        <f t="shared" si="3"/>
        <v>1</v>
      </c>
      <c r="AT72" s="19">
        <f t="shared" si="4"/>
        <v>4</v>
      </c>
      <c r="AU72" s="20">
        <f t="shared" si="5"/>
        <v>5</v>
      </c>
      <c r="AV72" s="6"/>
    </row>
    <row r="73" spans="1:48" x14ac:dyDescent="0.25">
      <c r="A73" s="1">
        <v>71</v>
      </c>
      <c r="B73" s="12" t="s">
        <v>118</v>
      </c>
      <c r="C73" s="13"/>
      <c r="D73" s="13">
        <v>0.5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6"/>
      <c r="W73" s="16"/>
      <c r="X73" s="15"/>
      <c r="Y73" s="16"/>
      <c r="Z73" s="16"/>
      <c r="AA73" s="16"/>
      <c r="AB73" s="16"/>
      <c r="AC73" s="16"/>
      <c r="AD73" s="119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9">
        <f t="shared" si="3"/>
        <v>0.5</v>
      </c>
      <c r="AT73" s="19">
        <f t="shared" si="4"/>
        <v>0</v>
      </c>
      <c r="AU73" s="20">
        <f t="shared" si="5"/>
        <v>0.5</v>
      </c>
      <c r="AV73" s="6"/>
    </row>
    <row r="74" spans="1:48" ht="30" x14ac:dyDescent="0.25">
      <c r="A74" s="1">
        <v>72</v>
      </c>
      <c r="B74" s="12" t="s">
        <v>119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>
        <v>0.5</v>
      </c>
      <c r="S74" s="13"/>
      <c r="T74" s="13"/>
      <c r="U74" s="13"/>
      <c r="V74" s="16"/>
      <c r="W74" s="16"/>
      <c r="X74" s="15"/>
      <c r="Y74" s="16"/>
      <c r="Z74" s="16"/>
      <c r="AA74" s="16"/>
      <c r="AB74" s="16"/>
      <c r="AC74" s="16"/>
      <c r="AD74" s="119"/>
      <c r="AE74" s="16"/>
      <c r="AF74" s="16">
        <v>1</v>
      </c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9">
        <f t="shared" si="3"/>
        <v>0.5</v>
      </c>
      <c r="AT74" s="19">
        <f t="shared" si="4"/>
        <v>1</v>
      </c>
      <c r="AU74" s="20">
        <f t="shared" si="5"/>
        <v>1.5</v>
      </c>
      <c r="AV74" s="6"/>
    </row>
    <row r="75" spans="1:48" ht="30" x14ac:dyDescent="0.25">
      <c r="A75" s="1">
        <v>73</v>
      </c>
      <c r="B75" s="26" t="s">
        <v>120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6">
        <v>1</v>
      </c>
      <c r="W75" s="16"/>
      <c r="X75" s="15"/>
      <c r="Y75" s="16"/>
      <c r="Z75" s="16"/>
      <c r="AA75" s="16"/>
      <c r="AB75" s="16"/>
      <c r="AC75" s="16">
        <v>0.5</v>
      </c>
      <c r="AD75" s="119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9">
        <f t="shared" si="3"/>
        <v>0</v>
      </c>
      <c r="AT75" s="19">
        <f t="shared" si="4"/>
        <v>1.5</v>
      </c>
      <c r="AU75" s="20">
        <f t="shared" si="5"/>
        <v>1.5</v>
      </c>
      <c r="AV75" s="6">
        <v>1</v>
      </c>
    </row>
    <row r="76" spans="1:48" x14ac:dyDescent="0.25">
      <c r="A76" s="1">
        <v>74</v>
      </c>
      <c r="B76" s="23" t="s">
        <v>121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>
        <v>0.5</v>
      </c>
      <c r="S76" s="13"/>
      <c r="T76" s="13"/>
      <c r="U76" s="13"/>
      <c r="V76" s="16"/>
      <c r="W76" s="16">
        <v>1</v>
      </c>
      <c r="X76" s="15"/>
      <c r="Y76" s="16"/>
      <c r="Z76" s="16"/>
      <c r="AA76" s="16"/>
      <c r="AB76" s="16">
        <v>0.25</v>
      </c>
      <c r="AC76" s="16"/>
      <c r="AD76" s="119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9">
        <f t="shared" si="3"/>
        <v>0.5</v>
      </c>
      <c r="AT76" s="19">
        <f t="shared" si="4"/>
        <v>1.25</v>
      </c>
      <c r="AU76" s="20">
        <f t="shared" si="5"/>
        <v>1.75</v>
      </c>
      <c r="AV76" s="6"/>
    </row>
    <row r="77" spans="1:48" x14ac:dyDescent="0.25">
      <c r="A77" s="1">
        <v>75</v>
      </c>
      <c r="B77" s="23" t="s">
        <v>122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6"/>
      <c r="W77" s="16"/>
      <c r="X77" s="15"/>
      <c r="Y77" s="16"/>
      <c r="Z77" s="16"/>
      <c r="AA77" s="16"/>
      <c r="AB77" s="16"/>
      <c r="AC77" s="16"/>
      <c r="AD77" s="119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9">
        <f t="shared" si="3"/>
        <v>0</v>
      </c>
      <c r="AT77" s="19">
        <f t="shared" si="4"/>
        <v>0</v>
      </c>
      <c r="AU77" s="20">
        <f t="shared" si="5"/>
        <v>0</v>
      </c>
      <c r="AV77" s="6"/>
    </row>
    <row r="78" spans="1:48" x14ac:dyDescent="0.25">
      <c r="A78" s="1">
        <v>76</v>
      </c>
      <c r="B78" s="33" t="s">
        <v>123</v>
      </c>
      <c r="C78" s="13" t="s">
        <v>247</v>
      </c>
      <c r="D78" s="13">
        <v>0.5</v>
      </c>
      <c r="E78" s="13"/>
      <c r="F78" s="13">
        <v>1</v>
      </c>
      <c r="G78" s="13"/>
      <c r="H78" s="13"/>
      <c r="I78" s="13"/>
      <c r="J78" s="13"/>
      <c r="K78" s="13"/>
      <c r="L78" s="13">
        <v>1</v>
      </c>
      <c r="M78" s="13"/>
      <c r="N78" s="13"/>
      <c r="O78" s="13">
        <v>1</v>
      </c>
      <c r="P78" s="13"/>
      <c r="Q78" s="13"/>
      <c r="R78" s="13"/>
      <c r="S78" s="13">
        <v>1</v>
      </c>
      <c r="T78" s="13"/>
      <c r="U78" s="13"/>
      <c r="V78" s="16"/>
      <c r="W78" s="16"/>
      <c r="X78" s="15"/>
      <c r="Y78" s="16"/>
      <c r="Z78" s="16"/>
      <c r="AA78" s="16"/>
      <c r="AB78" s="16"/>
      <c r="AC78" s="16"/>
      <c r="AD78" s="119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28">
        <f>D78+F78+L78+O78+S78</f>
        <v>4.5</v>
      </c>
      <c r="AT78" s="28">
        <f t="shared" si="4"/>
        <v>0</v>
      </c>
      <c r="AU78" s="39">
        <f t="shared" si="5"/>
        <v>4.5</v>
      </c>
      <c r="AV78" s="6"/>
    </row>
    <row r="79" spans="1:48" ht="30" x14ac:dyDescent="0.25">
      <c r="A79" s="1">
        <v>77</v>
      </c>
      <c r="B79" s="12" t="s">
        <v>124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>
        <v>1</v>
      </c>
      <c r="V79" s="16"/>
      <c r="W79" s="16"/>
      <c r="X79" s="15"/>
      <c r="Y79" s="16"/>
      <c r="Z79" s="16"/>
      <c r="AA79" s="16"/>
      <c r="AB79" s="16"/>
      <c r="AC79" s="16"/>
      <c r="AD79" s="119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28">
        <f t="shared" si="3"/>
        <v>1</v>
      </c>
      <c r="AT79" s="28">
        <f t="shared" si="4"/>
        <v>0</v>
      </c>
      <c r="AU79" s="39">
        <f t="shared" si="5"/>
        <v>1</v>
      </c>
      <c r="AV79" s="6"/>
    </row>
    <row r="80" spans="1:48" ht="30" x14ac:dyDescent="0.25">
      <c r="A80" s="1">
        <v>78</v>
      </c>
      <c r="B80" s="26" t="s">
        <v>125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6"/>
      <c r="W80" s="16"/>
      <c r="X80" s="15"/>
      <c r="Y80" s="16"/>
      <c r="Z80" s="16"/>
      <c r="AA80" s="16"/>
      <c r="AB80" s="16"/>
      <c r="AC80" s="16"/>
      <c r="AD80" s="119">
        <v>1</v>
      </c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8"/>
      <c r="AP80" s="16"/>
      <c r="AQ80" s="16"/>
      <c r="AR80" s="16"/>
      <c r="AS80" s="19">
        <f t="shared" si="3"/>
        <v>0</v>
      </c>
      <c r="AT80" s="19">
        <f t="shared" si="4"/>
        <v>1</v>
      </c>
      <c r="AU80" s="20">
        <f t="shared" si="5"/>
        <v>1</v>
      </c>
      <c r="AV80" s="6"/>
    </row>
    <row r="81" spans="1:48" x14ac:dyDescent="0.25">
      <c r="A81" s="1">
        <v>79</v>
      </c>
      <c r="B81" s="12" t="s">
        <v>126</v>
      </c>
      <c r="C81" s="13">
        <v>1.5</v>
      </c>
      <c r="D81" s="13" t="s">
        <v>247</v>
      </c>
      <c r="E81" s="13"/>
      <c r="F81" s="13"/>
      <c r="G81" s="13">
        <v>1</v>
      </c>
      <c r="H81" s="13"/>
      <c r="I81" s="13"/>
      <c r="J81" s="13"/>
      <c r="K81" s="13">
        <v>0.5</v>
      </c>
      <c r="L81" s="13">
        <v>1.5</v>
      </c>
      <c r="M81" s="13"/>
      <c r="N81" s="13"/>
      <c r="O81" s="13"/>
      <c r="P81" s="13"/>
      <c r="Q81" s="13">
        <v>1</v>
      </c>
      <c r="R81" s="13"/>
      <c r="S81" s="13">
        <v>1</v>
      </c>
      <c r="T81" s="13">
        <v>1</v>
      </c>
      <c r="U81" s="13">
        <v>0.5</v>
      </c>
      <c r="V81" s="16"/>
      <c r="W81" s="16"/>
      <c r="X81" s="15"/>
      <c r="Y81" s="16"/>
      <c r="Z81" s="16"/>
      <c r="AA81" s="16"/>
      <c r="AB81" s="16"/>
      <c r="AC81" s="16"/>
      <c r="AD81" s="119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7">
        <f>C81+G82+G81+K81+L81+Q81+S81+T81+U81</f>
        <v>8</v>
      </c>
      <c r="AT81" s="17">
        <f t="shared" si="4"/>
        <v>0</v>
      </c>
      <c r="AU81" s="18">
        <f t="shared" si="5"/>
        <v>8</v>
      </c>
      <c r="AV81" s="6">
        <v>1</v>
      </c>
    </row>
    <row r="82" spans="1:48" x14ac:dyDescent="0.25">
      <c r="A82" s="1">
        <v>80</v>
      </c>
      <c r="B82" s="12" t="s">
        <v>127</v>
      </c>
      <c r="C82" s="13"/>
      <c r="D82" s="13"/>
      <c r="E82" s="13"/>
      <c r="F82" s="13"/>
      <c r="G82" s="13"/>
      <c r="H82" s="13">
        <v>1</v>
      </c>
      <c r="I82" s="13"/>
      <c r="J82" s="13"/>
      <c r="K82" s="13"/>
      <c r="L82" s="13"/>
      <c r="M82" s="13"/>
      <c r="N82" s="13"/>
      <c r="O82" s="13"/>
      <c r="P82" s="13"/>
      <c r="Q82" s="13"/>
      <c r="R82" s="13">
        <v>0.5</v>
      </c>
      <c r="S82" s="13"/>
      <c r="T82" s="13"/>
      <c r="U82" s="13"/>
      <c r="V82" s="16"/>
      <c r="W82" s="16"/>
      <c r="X82" s="15"/>
      <c r="Y82" s="16">
        <v>1</v>
      </c>
      <c r="Z82" s="16"/>
      <c r="AA82" s="16"/>
      <c r="AB82" s="16"/>
      <c r="AC82" s="16"/>
      <c r="AD82" s="119"/>
      <c r="AE82" s="16"/>
      <c r="AF82" s="16">
        <v>1</v>
      </c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9">
        <f t="shared" si="3"/>
        <v>1.5</v>
      </c>
      <c r="AT82" s="19">
        <f t="shared" si="4"/>
        <v>2</v>
      </c>
      <c r="AU82" s="20">
        <f t="shared" si="5"/>
        <v>3.5</v>
      </c>
      <c r="AV82" s="6"/>
    </row>
    <row r="83" spans="1:48" ht="30" x14ac:dyDescent="0.25">
      <c r="A83" s="1">
        <v>81</v>
      </c>
      <c r="B83" s="12" t="s">
        <v>128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6"/>
      <c r="W83" s="16"/>
      <c r="X83" s="15"/>
      <c r="Y83" s="16"/>
      <c r="Z83" s="16"/>
      <c r="AA83" s="16"/>
      <c r="AB83" s="16"/>
      <c r="AC83" s="16"/>
      <c r="AD83" s="119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9">
        <f t="shared" si="3"/>
        <v>0</v>
      </c>
      <c r="AT83" s="19">
        <f t="shared" si="4"/>
        <v>0</v>
      </c>
      <c r="AU83" s="20">
        <f t="shared" si="5"/>
        <v>0</v>
      </c>
      <c r="AV83" s="6"/>
    </row>
    <row r="84" spans="1:48" x14ac:dyDescent="0.25">
      <c r="A84" s="1">
        <v>82</v>
      </c>
      <c r="B84" s="12" t="s">
        <v>129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6"/>
      <c r="W84" s="16"/>
      <c r="X84" s="15"/>
      <c r="Y84" s="16"/>
      <c r="Z84" s="16"/>
      <c r="AA84" s="16"/>
      <c r="AB84" s="16"/>
      <c r="AC84" s="16"/>
      <c r="AD84" s="119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9">
        <f t="shared" si="3"/>
        <v>0</v>
      </c>
      <c r="AT84" s="19">
        <f t="shared" si="4"/>
        <v>0</v>
      </c>
      <c r="AU84" s="20">
        <f t="shared" si="5"/>
        <v>0</v>
      </c>
      <c r="AV84" s="6"/>
    </row>
    <row r="85" spans="1:48" ht="30" x14ac:dyDescent="0.25">
      <c r="A85" s="1">
        <v>83</v>
      </c>
      <c r="B85" s="12" t="s">
        <v>130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6"/>
      <c r="W85" s="16"/>
      <c r="X85" s="15"/>
      <c r="Y85" s="16"/>
      <c r="Z85" s="16"/>
      <c r="AA85" s="16"/>
      <c r="AB85" s="16"/>
      <c r="AC85" s="16"/>
      <c r="AD85" s="119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9">
        <f t="shared" si="3"/>
        <v>0</v>
      </c>
      <c r="AT85" s="19">
        <f t="shared" si="4"/>
        <v>0</v>
      </c>
      <c r="AU85" s="20">
        <f t="shared" si="5"/>
        <v>0</v>
      </c>
      <c r="AV85" s="6"/>
    </row>
    <row r="86" spans="1:48" x14ac:dyDescent="0.25">
      <c r="A86" s="1">
        <v>84</v>
      </c>
      <c r="B86" s="12" t="s">
        <v>131</v>
      </c>
      <c r="C86" s="13"/>
      <c r="D86" s="13">
        <v>1</v>
      </c>
      <c r="E86" s="13"/>
      <c r="F86" s="13">
        <v>1</v>
      </c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6">
        <v>1</v>
      </c>
      <c r="W86" s="16"/>
      <c r="X86" s="15"/>
      <c r="Y86" s="16"/>
      <c r="Z86" s="16"/>
      <c r="AA86" s="16"/>
      <c r="AB86" s="16"/>
      <c r="AC86" s="16"/>
      <c r="AD86" s="119"/>
      <c r="AE86" s="16"/>
      <c r="AF86" s="16"/>
      <c r="AG86" s="16"/>
      <c r="AH86" s="16"/>
      <c r="AI86" s="16">
        <v>1</v>
      </c>
      <c r="AJ86" s="16"/>
      <c r="AK86" s="16"/>
      <c r="AL86" s="16"/>
      <c r="AM86" s="16"/>
      <c r="AN86" s="16"/>
      <c r="AO86" s="16"/>
      <c r="AP86" s="16"/>
      <c r="AQ86" s="16"/>
      <c r="AR86" s="16"/>
      <c r="AS86" s="19">
        <f t="shared" si="3"/>
        <v>2</v>
      </c>
      <c r="AT86" s="19">
        <f t="shared" si="4"/>
        <v>2</v>
      </c>
      <c r="AU86" s="20">
        <f t="shared" si="5"/>
        <v>4</v>
      </c>
      <c r="AV86" s="6">
        <v>1</v>
      </c>
    </row>
    <row r="87" spans="1:48" ht="30" x14ac:dyDescent="0.25">
      <c r="A87" s="1">
        <v>85</v>
      </c>
      <c r="B87" s="12" t="s">
        <v>132</v>
      </c>
      <c r="C87" s="13"/>
      <c r="D87" s="13"/>
      <c r="E87" s="13"/>
      <c r="F87" s="13"/>
      <c r="G87" s="13"/>
      <c r="H87" s="13">
        <v>1</v>
      </c>
      <c r="I87" s="13"/>
      <c r="J87" s="13"/>
      <c r="K87" s="13"/>
      <c r="L87" s="13"/>
      <c r="M87" s="13"/>
      <c r="N87" s="13"/>
      <c r="O87" s="13"/>
      <c r="P87" s="13"/>
      <c r="Q87" s="13"/>
      <c r="R87" s="13">
        <v>0.5</v>
      </c>
      <c r="S87" s="13"/>
      <c r="T87" s="13"/>
      <c r="U87" s="13"/>
      <c r="V87" s="16"/>
      <c r="W87" s="16"/>
      <c r="X87" s="15"/>
      <c r="Y87" s="16">
        <v>1</v>
      </c>
      <c r="Z87" s="16"/>
      <c r="AA87" s="16"/>
      <c r="AB87" s="16"/>
      <c r="AC87" s="16"/>
      <c r="AD87" s="119"/>
      <c r="AE87" s="16"/>
      <c r="AF87" s="16" t="s">
        <v>247</v>
      </c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9">
        <f t="shared" si="3"/>
        <v>1.5</v>
      </c>
      <c r="AT87" s="19">
        <f>H87+R87+Y87</f>
        <v>2.5</v>
      </c>
      <c r="AU87" s="20">
        <f t="shared" si="5"/>
        <v>4</v>
      </c>
      <c r="AV87" s="6"/>
    </row>
    <row r="88" spans="1:48" x14ac:dyDescent="0.25">
      <c r="A88" s="1">
        <v>86</v>
      </c>
      <c r="B88" s="26" t="s">
        <v>133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6">
        <v>1</v>
      </c>
      <c r="W88" s="16"/>
      <c r="X88" s="15"/>
      <c r="Y88" s="16">
        <v>1</v>
      </c>
      <c r="Z88" s="16"/>
      <c r="AA88" s="16"/>
      <c r="AB88" s="16"/>
      <c r="AC88" s="16"/>
      <c r="AD88" s="119"/>
      <c r="AE88" s="16"/>
      <c r="AF88" s="16"/>
      <c r="AG88" s="16"/>
      <c r="AH88" s="16"/>
      <c r="AI88" s="16">
        <v>1</v>
      </c>
      <c r="AJ88" s="16"/>
      <c r="AK88" s="16"/>
      <c r="AL88" s="16"/>
      <c r="AM88" s="16"/>
      <c r="AN88" s="16"/>
      <c r="AO88" s="16"/>
      <c r="AP88" s="16"/>
      <c r="AQ88" s="16"/>
      <c r="AR88" s="16"/>
      <c r="AS88" s="19">
        <f t="shared" si="3"/>
        <v>0</v>
      </c>
      <c r="AT88" s="19">
        <f t="shared" si="4"/>
        <v>3</v>
      </c>
      <c r="AU88" s="20">
        <f t="shared" si="5"/>
        <v>3</v>
      </c>
      <c r="AV88" s="6"/>
    </row>
    <row r="89" spans="1:48" x14ac:dyDescent="0.25">
      <c r="A89" s="1">
        <v>87</v>
      </c>
      <c r="B89" s="26" t="s">
        <v>134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6"/>
      <c r="W89" s="16"/>
      <c r="X89" s="15"/>
      <c r="Y89" s="16"/>
      <c r="Z89" s="16"/>
      <c r="AA89" s="16"/>
      <c r="AB89" s="16"/>
      <c r="AC89" s="16"/>
      <c r="AD89" s="119"/>
      <c r="AE89" s="16">
        <v>1</v>
      </c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9">
        <f t="shared" si="3"/>
        <v>0</v>
      </c>
      <c r="AT89" s="19">
        <f t="shared" si="4"/>
        <v>1</v>
      </c>
      <c r="AU89" s="20">
        <f t="shared" si="5"/>
        <v>1</v>
      </c>
      <c r="AV89" s="6">
        <v>1</v>
      </c>
    </row>
    <row r="90" spans="1:48" x14ac:dyDescent="0.25">
      <c r="A90" s="1">
        <v>88</v>
      </c>
      <c r="B90" s="26" t="s">
        <v>135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6"/>
      <c r="W90" s="16"/>
      <c r="X90" s="15"/>
      <c r="Y90" s="16"/>
      <c r="Z90" s="16"/>
      <c r="AA90" s="16"/>
      <c r="AB90" s="16"/>
      <c r="AC90" s="16"/>
      <c r="AD90" s="119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9">
        <f t="shared" si="3"/>
        <v>0</v>
      </c>
      <c r="AT90" s="19">
        <f t="shared" si="4"/>
        <v>0</v>
      </c>
      <c r="AU90" s="20">
        <f t="shared" si="5"/>
        <v>0</v>
      </c>
      <c r="AV90" s="6"/>
    </row>
    <row r="91" spans="1:48" x14ac:dyDescent="0.25">
      <c r="A91" s="41">
        <v>89</v>
      </c>
      <c r="B91" s="12" t="s">
        <v>136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6"/>
      <c r="W91" s="16"/>
      <c r="X91" s="15"/>
      <c r="Y91" s="16"/>
      <c r="Z91" s="16"/>
      <c r="AA91" s="16"/>
      <c r="AB91" s="16"/>
      <c r="AC91" s="16"/>
      <c r="AD91" s="119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9">
        <f t="shared" si="3"/>
        <v>0</v>
      </c>
      <c r="AT91" s="19">
        <f t="shared" si="4"/>
        <v>0</v>
      </c>
      <c r="AU91" s="20">
        <f t="shared" si="5"/>
        <v>0</v>
      </c>
      <c r="AV91" s="6"/>
    </row>
    <row r="92" spans="1:48" ht="30" x14ac:dyDescent="0.25">
      <c r="A92" s="1">
        <v>90</v>
      </c>
      <c r="B92" s="26" t="s">
        <v>137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6"/>
      <c r="W92" s="16"/>
      <c r="X92" s="15"/>
      <c r="Y92" s="16"/>
      <c r="Z92" s="16"/>
      <c r="AA92" s="16"/>
      <c r="AB92" s="16"/>
      <c r="AC92" s="16"/>
      <c r="AD92" s="119"/>
      <c r="AE92" s="16"/>
      <c r="AF92" s="16"/>
      <c r="AG92" s="16"/>
      <c r="AH92" s="16"/>
      <c r="AI92" s="16"/>
      <c r="AJ92" s="16"/>
      <c r="AK92" s="16">
        <v>0.5</v>
      </c>
      <c r="AL92" s="16"/>
      <c r="AM92" s="16"/>
      <c r="AN92" s="16"/>
      <c r="AO92" s="16"/>
      <c r="AP92" s="16"/>
      <c r="AQ92" s="16"/>
      <c r="AR92" s="16"/>
      <c r="AS92" s="19">
        <f t="shared" si="3"/>
        <v>0</v>
      </c>
      <c r="AT92" s="19">
        <f t="shared" si="4"/>
        <v>0.5</v>
      </c>
      <c r="AU92" s="20">
        <f t="shared" si="5"/>
        <v>0.5</v>
      </c>
      <c r="AV92" s="6"/>
    </row>
    <row r="93" spans="1:48" x14ac:dyDescent="0.25">
      <c r="A93" s="7">
        <v>91</v>
      </c>
      <c r="B93" s="26" t="s">
        <v>138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6"/>
      <c r="W93" s="16"/>
      <c r="X93" s="15"/>
      <c r="Y93" s="16"/>
      <c r="Z93" s="16"/>
      <c r="AA93" s="16"/>
      <c r="AB93" s="16"/>
      <c r="AC93" s="16"/>
      <c r="AD93" s="119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28">
        <f t="shared" si="3"/>
        <v>0</v>
      </c>
      <c r="AT93" s="28">
        <f t="shared" si="4"/>
        <v>0</v>
      </c>
      <c r="AU93" s="39">
        <f t="shared" si="5"/>
        <v>0</v>
      </c>
      <c r="AV93" s="6"/>
    </row>
    <row r="94" spans="1:48" x14ac:dyDescent="0.25">
      <c r="A94" s="34">
        <v>92</v>
      </c>
      <c r="B94" s="26" t="s">
        <v>139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6"/>
      <c r="W94" s="16"/>
      <c r="X94" s="15"/>
      <c r="Y94" s="16"/>
      <c r="Z94" s="16"/>
      <c r="AA94" s="16"/>
      <c r="AB94" s="16"/>
      <c r="AC94" s="16"/>
      <c r="AD94" s="119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9">
        <f t="shared" si="3"/>
        <v>0</v>
      </c>
      <c r="AT94" s="19">
        <f t="shared" si="4"/>
        <v>0</v>
      </c>
      <c r="AU94" s="20">
        <f t="shared" si="5"/>
        <v>0</v>
      </c>
      <c r="AV94" s="6"/>
    </row>
    <row r="95" spans="1:48" ht="75" x14ac:dyDescent="0.25">
      <c r="A95" s="7">
        <v>93</v>
      </c>
      <c r="B95" s="26" t="s">
        <v>140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6"/>
      <c r="W95" s="16"/>
      <c r="X95" s="15"/>
      <c r="Y95" s="16"/>
      <c r="Z95" s="16"/>
      <c r="AA95" s="16"/>
      <c r="AB95" s="16"/>
      <c r="AC95" s="16"/>
      <c r="AD95" s="119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9">
        <f t="shared" si="3"/>
        <v>0</v>
      </c>
      <c r="AT95" s="19">
        <f t="shared" si="4"/>
        <v>0</v>
      </c>
      <c r="AU95" s="20">
        <f t="shared" si="5"/>
        <v>0</v>
      </c>
      <c r="AV95" s="6"/>
    </row>
    <row r="96" spans="1:48" ht="60" x14ac:dyDescent="0.25">
      <c r="A96" s="7">
        <v>94</v>
      </c>
      <c r="B96" s="26" t="s">
        <v>141</v>
      </c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6"/>
      <c r="W96" s="16"/>
      <c r="X96" s="15"/>
      <c r="Y96" s="16"/>
      <c r="Z96" s="16"/>
      <c r="AA96" s="16"/>
      <c r="AB96" s="16"/>
      <c r="AC96" s="16"/>
      <c r="AD96" s="119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9">
        <f t="shared" si="3"/>
        <v>0</v>
      </c>
      <c r="AT96" s="19">
        <f t="shared" si="4"/>
        <v>0</v>
      </c>
      <c r="AU96" s="20">
        <f t="shared" si="5"/>
        <v>0</v>
      </c>
      <c r="AV96" s="6"/>
    </row>
    <row r="97" spans="1:48" ht="45" x14ac:dyDescent="0.25">
      <c r="A97" s="7">
        <v>95</v>
      </c>
      <c r="B97" s="26" t="s">
        <v>142</v>
      </c>
      <c r="C97" s="13"/>
      <c r="D97" s="13"/>
      <c r="E97" s="13"/>
      <c r="F97" s="13"/>
      <c r="G97" s="13"/>
      <c r="H97" s="13"/>
      <c r="I97" s="13">
        <v>1</v>
      </c>
      <c r="J97" s="13"/>
      <c r="K97" s="13"/>
      <c r="L97" s="13"/>
      <c r="M97" s="13"/>
      <c r="N97" s="13"/>
      <c r="O97" s="13" t="s">
        <v>247</v>
      </c>
      <c r="P97" s="13"/>
      <c r="Q97" s="13"/>
      <c r="R97" s="13"/>
      <c r="S97" s="13"/>
      <c r="T97" s="13"/>
      <c r="U97" s="13"/>
      <c r="V97" s="16"/>
      <c r="W97" s="16"/>
      <c r="X97" s="15"/>
      <c r="Y97" s="16"/>
      <c r="Z97" s="16"/>
      <c r="AA97" s="16"/>
      <c r="AB97" s="16"/>
      <c r="AC97" s="16"/>
      <c r="AD97" s="119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9">
        <v>1</v>
      </c>
      <c r="AT97" s="19">
        <f t="shared" si="4"/>
        <v>0</v>
      </c>
      <c r="AU97" s="20">
        <f t="shared" si="5"/>
        <v>1</v>
      </c>
      <c r="AV97" s="6"/>
    </row>
    <row r="98" spans="1:48" ht="30" x14ac:dyDescent="0.25">
      <c r="A98" s="7">
        <v>96</v>
      </c>
      <c r="B98" s="26" t="s">
        <v>143</v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6"/>
      <c r="W98" s="16"/>
      <c r="X98" s="15"/>
      <c r="Y98" s="16"/>
      <c r="Z98" s="16"/>
      <c r="AA98" s="16"/>
      <c r="AB98" s="16"/>
      <c r="AC98" s="16"/>
      <c r="AD98" s="119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9">
        <f t="shared" si="3"/>
        <v>0</v>
      </c>
      <c r="AT98" s="19">
        <f t="shared" si="4"/>
        <v>0</v>
      </c>
      <c r="AU98" s="20">
        <f t="shared" si="5"/>
        <v>0</v>
      </c>
      <c r="AV98" s="6"/>
    </row>
    <row r="99" spans="1:48" x14ac:dyDescent="0.25">
      <c r="A99" s="7">
        <v>97</v>
      </c>
      <c r="B99" s="26" t="s">
        <v>144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6"/>
      <c r="W99" s="16"/>
      <c r="X99" s="15"/>
      <c r="Y99" s="16"/>
      <c r="Z99" s="16"/>
      <c r="AA99" s="16"/>
      <c r="AB99" s="16"/>
      <c r="AC99" s="16"/>
      <c r="AD99" s="119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9">
        <f t="shared" si="3"/>
        <v>0</v>
      </c>
      <c r="AT99" s="19">
        <f t="shared" si="4"/>
        <v>0</v>
      </c>
      <c r="AU99" s="20">
        <f t="shared" si="5"/>
        <v>0</v>
      </c>
      <c r="AV99" s="6"/>
    </row>
    <row r="100" spans="1:48" ht="36" customHeight="1" x14ac:dyDescent="0.25">
      <c r="A100" s="7">
        <v>98</v>
      </c>
      <c r="B100" s="26" t="s">
        <v>241</v>
      </c>
      <c r="C100" s="13"/>
      <c r="D100" s="13"/>
      <c r="E100" s="13"/>
      <c r="F100" s="13"/>
      <c r="G100" s="13" t="s">
        <v>247</v>
      </c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6"/>
      <c r="W100" s="16"/>
      <c r="X100" s="15"/>
      <c r="Y100" s="16"/>
      <c r="Z100" s="16"/>
      <c r="AA100" s="16"/>
      <c r="AB100" s="16"/>
      <c r="AC100" s="16"/>
      <c r="AD100" s="119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9">
        <v>0</v>
      </c>
      <c r="AT100" s="19">
        <f t="shared" si="4"/>
        <v>0</v>
      </c>
      <c r="AU100" s="20">
        <f t="shared" si="5"/>
        <v>0</v>
      </c>
      <c r="AV100" s="6"/>
    </row>
    <row r="101" spans="1:48" ht="45" x14ac:dyDescent="0.25">
      <c r="A101" s="7">
        <v>99</v>
      </c>
      <c r="B101" s="26" t="s">
        <v>145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6"/>
      <c r="W101" s="16"/>
      <c r="X101" s="15"/>
      <c r="Y101" s="16"/>
      <c r="Z101" s="16"/>
      <c r="AA101" s="16"/>
      <c r="AB101" s="16"/>
      <c r="AC101" s="16"/>
      <c r="AD101" s="119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9">
        <f t="shared" si="3"/>
        <v>0</v>
      </c>
      <c r="AT101" s="19">
        <f t="shared" si="4"/>
        <v>0</v>
      </c>
      <c r="AU101" s="20">
        <f t="shared" si="5"/>
        <v>0</v>
      </c>
      <c r="AV101" s="6"/>
    </row>
    <row r="102" spans="1:48" ht="30" x14ac:dyDescent="0.25">
      <c r="A102" s="7">
        <v>100</v>
      </c>
      <c r="B102" s="26" t="s">
        <v>143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6"/>
      <c r="W102" s="16"/>
      <c r="X102" s="15"/>
      <c r="Y102" s="16"/>
      <c r="Z102" s="16"/>
      <c r="AA102" s="16"/>
      <c r="AB102" s="16"/>
      <c r="AC102" s="16"/>
      <c r="AD102" s="119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9">
        <f t="shared" si="3"/>
        <v>0</v>
      </c>
      <c r="AT102" s="19">
        <f t="shared" si="4"/>
        <v>0</v>
      </c>
      <c r="AU102" s="20">
        <f t="shared" si="5"/>
        <v>0</v>
      </c>
      <c r="AV102" s="6"/>
    </row>
    <row r="103" spans="1:48" ht="30" x14ac:dyDescent="0.25">
      <c r="A103" s="7">
        <v>101</v>
      </c>
      <c r="B103" s="26" t="s">
        <v>146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6"/>
      <c r="W103" s="16"/>
      <c r="X103" s="15"/>
      <c r="Y103" s="16"/>
      <c r="Z103" s="16"/>
      <c r="AA103" s="16"/>
      <c r="AB103" s="16"/>
      <c r="AC103" s="16"/>
      <c r="AD103" s="119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9">
        <f t="shared" si="3"/>
        <v>0</v>
      </c>
      <c r="AT103" s="19">
        <f t="shared" si="4"/>
        <v>0</v>
      </c>
      <c r="AU103" s="20">
        <f t="shared" si="5"/>
        <v>0</v>
      </c>
      <c r="AV103" s="6"/>
    </row>
    <row r="104" spans="1:48" x14ac:dyDescent="0.25">
      <c r="A104" s="7">
        <v>102</v>
      </c>
      <c r="B104" s="26" t="s">
        <v>147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6"/>
      <c r="W104" s="16"/>
      <c r="X104" s="15"/>
      <c r="Y104" s="16"/>
      <c r="Z104" s="16"/>
      <c r="AA104" s="16"/>
      <c r="AB104" s="16"/>
      <c r="AC104" s="16"/>
      <c r="AD104" s="119"/>
      <c r="AE104" s="16"/>
      <c r="AF104" s="16" t="s">
        <v>247</v>
      </c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9">
        <f t="shared" si="3"/>
        <v>0</v>
      </c>
      <c r="AT104" s="19">
        <v>0</v>
      </c>
      <c r="AU104" s="20">
        <f t="shared" si="5"/>
        <v>0</v>
      </c>
      <c r="AV104" s="6"/>
    </row>
    <row r="105" spans="1:48" x14ac:dyDescent="0.25">
      <c r="A105" s="7">
        <v>103</v>
      </c>
      <c r="B105" s="26" t="s">
        <v>148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6"/>
      <c r="W105" s="16"/>
      <c r="X105" s="15"/>
      <c r="Y105" s="16"/>
      <c r="Z105" s="16"/>
      <c r="AA105" s="16"/>
      <c r="AB105" s="16"/>
      <c r="AC105" s="16"/>
      <c r="AD105" s="119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9">
        <f t="shared" si="3"/>
        <v>0</v>
      </c>
      <c r="AT105" s="19">
        <f t="shared" si="4"/>
        <v>0</v>
      </c>
      <c r="AU105" s="20">
        <f t="shared" si="5"/>
        <v>0</v>
      </c>
      <c r="AV105" s="6"/>
    </row>
    <row r="106" spans="1:48" x14ac:dyDescent="0.25">
      <c r="A106" s="7">
        <v>104</v>
      </c>
      <c r="B106" s="26" t="s">
        <v>149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6"/>
      <c r="W106" s="16"/>
      <c r="X106" s="15"/>
      <c r="Y106" s="16"/>
      <c r="Z106" s="16"/>
      <c r="AA106" s="16"/>
      <c r="AB106" s="16"/>
      <c r="AC106" s="16"/>
      <c r="AD106" s="119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9">
        <f t="shared" si="3"/>
        <v>0</v>
      </c>
      <c r="AT106" s="19">
        <f>V106+W106+X106+Y106+Z106+AA106+AC106+AD106+AE106+AF106+AG106+AH106+AI106+AJ106+AK106+AL106+AM106+AN106+AO106+AP106+AQ106+AR106</f>
        <v>0</v>
      </c>
      <c r="AU106" s="20">
        <f t="shared" si="5"/>
        <v>0</v>
      </c>
      <c r="AV106" s="6"/>
    </row>
    <row r="107" spans="1:48" ht="30" x14ac:dyDescent="0.25">
      <c r="A107" s="7">
        <v>105</v>
      </c>
      <c r="B107" s="26" t="s">
        <v>150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6"/>
      <c r="W107" s="16"/>
      <c r="X107" s="15"/>
      <c r="Y107" s="16"/>
      <c r="Z107" s="16"/>
      <c r="AA107" s="16"/>
      <c r="AB107" s="16"/>
      <c r="AC107" s="16"/>
      <c r="AD107" s="119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9">
        <f t="shared" si="3"/>
        <v>0</v>
      </c>
      <c r="AT107" s="19">
        <f>V107+W107+X107+Y107+Z107+AA107+AC107+AD107+AE107+AF107+AG107+AH107+AI107+AJ107+AK107+AL107+AM107+AN107+AO107+AP107+AQ107+AR107</f>
        <v>0</v>
      </c>
      <c r="AU107" s="20">
        <f t="shared" si="5"/>
        <v>0</v>
      </c>
      <c r="AV107" s="6"/>
    </row>
    <row r="108" spans="1:48" x14ac:dyDescent="0.25">
      <c r="A108" s="7">
        <v>106</v>
      </c>
      <c r="B108" s="26" t="s">
        <v>151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6"/>
      <c r="W108" s="16"/>
      <c r="X108" s="15"/>
      <c r="Y108" s="16"/>
      <c r="Z108" s="16"/>
      <c r="AA108" s="16"/>
      <c r="AB108" s="16"/>
      <c r="AC108" s="16"/>
      <c r="AD108" s="119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9">
        <f t="shared" si="3"/>
        <v>0</v>
      </c>
      <c r="AT108" s="19">
        <f>V108+W108+X108+Y108+Z108+AA108+AC108+AD108+AE108+AF108+AG108+AH108+AI108+AJ108+AK108+AL108+AM108+AN108+AO108+AP108+AQ108+AR108</f>
        <v>0</v>
      </c>
      <c r="AU108" s="20">
        <f t="shared" si="5"/>
        <v>0</v>
      </c>
      <c r="AV108" s="6"/>
    </row>
    <row r="109" spans="1:48" x14ac:dyDescent="0.25">
      <c r="A109" s="7">
        <v>107</v>
      </c>
      <c r="B109" s="26" t="s">
        <v>152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6"/>
      <c r="W109" s="16"/>
      <c r="X109" s="15"/>
      <c r="Y109" s="16"/>
      <c r="Z109" s="16"/>
      <c r="AA109" s="16"/>
      <c r="AB109" s="16"/>
      <c r="AC109" s="16"/>
      <c r="AD109" s="119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9">
        <f t="shared" si="3"/>
        <v>0</v>
      </c>
      <c r="AT109" s="19">
        <f>V109+W109+X109+Y109+Z109+AA109+AC109+AD109+AE109+AF109+AG109+AH109+AI109+AJ109+AK109+AL109+AM109+AN109+AO109+AP109+AQ109+AR109</f>
        <v>0</v>
      </c>
      <c r="AU109" s="20">
        <f t="shared" si="5"/>
        <v>0</v>
      </c>
      <c r="AV109" s="6"/>
    </row>
    <row r="110" spans="1:48" x14ac:dyDescent="0.25">
      <c r="A110" s="42"/>
      <c r="B110" s="43" t="s">
        <v>153</v>
      </c>
      <c r="C110" s="112">
        <f>C5+C12+C24+C36+C81</f>
        <v>5.5</v>
      </c>
      <c r="D110" s="112">
        <f>D3+D5+D33+D39+D51+D56+D58+D71+D73+D78+D86</f>
        <v>10.5</v>
      </c>
      <c r="E110" s="44">
        <f t="shared" ref="C110:AU110" si="6">E3+E4+E5+E6+E7+E8+E9+E10+E11+E12+E13+E14+E15+E16+E17+E18+E19+E20+E21+E22+E23+E24+E25+E26+E27+E28+E29+E30+E31+E32+E33+E34+E35+E36+E37+E38+E39+E40+E41+E42+E43+E44+E45+E46+E47+E48+E49+E50+E51+E52+E53+E54+E55+E56+E57+E58+E59+E60+E61+E62+E63+E64+E65+E66+E67+E68+E69+E70+E71+E72+E73+E74+E75+E76+E77+E78+E79+E80+E81+E82+E83+E84+E85+E86+E87+E88+E89+E90+E91+E92+E93+E94+E95+E96+E97+E98+E99+E101+E102+E103+E104+E105+E106+E107+E11</f>
        <v>0</v>
      </c>
      <c r="F110" s="112">
        <f t="shared" si="6"/>
        <v>11</v>
      </c>
      <c r="G110" s="112">
        <f>G5+G12+G30+G32+G33+G35+G36+G49+G58+G67+G68+G81</f>
        <v>15</v>
      </c>
      <c r="H110" s="112">
        <f>H3+H25+H32+H33+H36+H45+H58+H67+H68+H70+H72+H82+H87</f>
        <v>14</v>
      </c>
      <c r="I110" s="112">
        <f>I5+I18+I24+I35+I58+I67+I68+I97</f>
        <v>8</v>
      </c>
      <c r="J110" s="112">
        <f t="shared" si="6"/>
        <v>7.25</v>
      </c>
      <c r="K110" s="112">
        <f>K5+K6+K18+K32+K36+K49+K55+K81</f>
        <v>7</v>
      </c>
      <c r="L110" s="112">
        <f>L3+L5+L32+L33+L45+L49+L55+L56+L59+L78+L81</f>
        <v>10</v>
      </c>
      <c r="M110" s="112">
        <f t="shared" si="6"/>
        <v>12.75</v>
      </c>
      <c r="N110" s="44">
        <f t="shared" si="6"/>
        <v>0</v>
      </c>
      <c r="O110" s="112">
        <f>O3+O12+O24+O49+O78</f>
        <v>5</v>
      </c>
      <c r="P110" s="112">
        <f t="shared" si="6"/>
        <v>1</v>
      </c>
      <c r="Q110" s="112">
        <f t="shared" si="6"/>
        <v>2</v>
      </c>
      <c r="R110" s="112">
        <f>R3+R6+R14+R18+R30+R38+R43+R44+R45+R56+R68+R70+R71+R74+R76+R82+R87</f>
        <v>15.5</v>
      </c>
      <c r="S110" s="112">
        <f>S15+S24+S33+S58+S78+S81</f>
        <v>6</v>
      </c>
      <c r="T110" s="112">
        <f t="shared" si="6"/>
        <v>4.25</v>
      </c>
      <c r="U110" s="112">
        <f>U3+U15+U36+U49+U58+U79+U81</f>
        <v>6.5</v>
      </c>
      <c r="V110" s="112">
        <f>V8+V16+V24+V30+V34+V35+V42+V67+V72+V75+V86+V88</f>
        <v>17</v>
      </c>
      <c r="W110" s="112">
        <f t="shared" si="6"/>
        <v>3</v>
      </c>
      <c r="X110" s="107">
        <f t="shared" si="6"/>
        <v>0</v>
      </c>
      <c r="Y110" s="112">
        <f>Y3+Y4+Y6+Y5+Y15+Y17+Y24+Y35+Y36+Y51+Y70+Y82+Y87+Y88</f>
        <v>22</v>
      </c>
      <c r="Z110" s="112">
        <f t="shared" si="6"/>
        <v>3</v>
      </c>
      <c r="AA110" s="112">
        <f t="shared" si="6"/>
        <v>7</v>
      </c>
      <c r="AB110" s="112">
        <f t="shared" si="6"/>
        <v>8.25</v>
      </c>
      <c r="AC110" s="112">
        <f t="shared" si="6"/>
        <v>5.5</v>
      </c>
      <c r="AD110" s="120">
        <f>AD45+AD80</f>
        <v>9</v>
      </c>
      <c r="AE110" s="112">
        <f t="shared" si="6"/>
        <v>4</v>
      </c>
      <c r="AF110" s="112">
        <f>AF3+AF32+AF42+AF70+AF72+AF74+AF82</f>
        <v>8</v>
      </c>
      <c r="AG110" s="44">
        <f t="shared" si="6"/>
        <v>0</v>
      </c>
      <c r="AH110" s="44">
        <f>AH71</f>
        <v>1</v>
      </c>
      <c r="AI110" s="112">
        <f t="shared" si="6"/>
        <v>7</v>
      </c>
      <c r="AJ110" s="44">
        <f t="shared" si="6"/>
        <v>0</v>
      </c>
      <c r="AK110" s="44">
        <f t="shared" si="6"/>
        <v>0.5</v>
      </c>
      <c r="AL110" s="112">
        <f t="shared" si="6"/>
        <v>12</v>
      </c>
      <c r="AM110" s="112">
        <f t="shared" si="6"/>
        <v>18</v>
      </c>
      <c r="AN110" s="112">
        <f>AN16+AN24+AN68+AN70</f>
        <v>9</v>
      </c>
      <c r="AO110" s="44">
        <f t="shared" si="6"/>
        <v>2</v>
      </c>
      <c r="AP110" s="44">
        <f t="shared" si="6"/>
        <v>0</v>
      </c>
      <c r="AQ110" s="44">
        <f t="shared" si="6"/>
        <v>0</v>
      </c>
      <c r="AR110" s="44">
        <f t="shared" si="6"/>
        <v>0</v>
      </c>
      <c r="AS110" s="44">
        <f>AS3+AS5+AS6+AS12+AS14+AS15+AS18+AS24+AS25+AS27+AS30+AS32+AS33+AS34+AS35+AS37+AS36+AS38+AS39+AS43+AS44+AS45+AS49+AS51+AS55+AS56+AS57+AS58+AS59+AS67+AS68+AS70+AS71+AS72+AS73+AS74+AS76+AS78+AS79+AS81+AS82+AS86+AS87+AS97</f>
        <v>167.25</v>
      </c>
      <c r="AT110" s="44">
        <f t="shared" si="6"/>
        <v>140.75</v>
      </c>
      <c r="AU110" s="44">
        <f t="shared" si="6"/>
        <v>308</v>
      </c>
      <c r="AV110" s="44">
        <v>24.5</v>
      </c>
    </row>
    <row r="111" spans="1:48" x14ac:dyDescent="0.25">
      <c r="A111" s="45"/>
      <c r="B111" s="46"/>
      <c r="C111" s="47"/>
      <c r="D111" s="47"/>
      <c r="E111" s="45"/>
      <c r="F111" s="47"/>
      <c r="G111" s="47"/>
      <c r="H111" s="47"/>
      <c r="I111" s="47"/>
      <c r="J111" s="47"/>
      <c r="K111" s="47"/>
      <c r="L111" s="47"/>
      <c r="M111" s="47"/>
      <c r="N111" s="45"/>
      <c r="O111" s="47"/>
      <c r="P111" s="47"/>
      <c r="Q111" s="47"/>
      <c r="R111" s="47"/>
      <c r="S111" s="47"/>
      <c r="T111" s="47"/>
      <c r="U111" s="47"/>
      <c r="V111" s="50"/>
      <c r="W111" s="50"/>
      <c r="X111" s="48"/>
      <c r="Y111" s="50"/>
      <c r="Z111" s="50"/>
      <c r="AA111" s="50"/>
      <c r="AB111" s="50"/>
      <c r="AC111" s="50"/>
      <c r="AD111" s="121"/>
      <c r="AE111" s="50"/>
      <c r="AF111" s="50"/>
      <c r="AG111" s="49"/>
      <c r="AH111" s="49"/>
      <c r="AI111" s="50"/>
      <c r="AJ111" s="49"/>
      <c r="AK111" s="49"/>
      <c r="AL111" s="50"/>
      <c r="AM111" s="50"/>
      <c r="AN111" s="50"/>
      <c r="AO111" s="49"/>
      <c r="AP111" s="49"/>
      <c r="AQ111" s="49"/>
      <c r="AR111" s="50"/>
      <c r="AS111" s="51">
        <f>C110+D110+E110+F110+G110+H110+I110+J110+K110+L110+M110+N110+O110+P110+Q110+R110+S110+T110+U110</f>
        <v>141.25</v>
      </c>
      <c r="AT111" s="51">
        <f>V110+W110+X110+Y110+Z110+AA110+AB110+AC110+AD110+AE110+AF110+AG110+AH110+AI110+AJ110+AK110+AL110+AM110+AN110+AO110+AP110+AQ110+AR110</f>
        <v>136.25</v>
      </c>
      <c r="AU111" s="52">
        <f>AS111+AT111</f>
        <v>277.5</v>
      </c>
    </row>
    <row r="112" spans="1:48" x14ac:dyDescent="0.25">
      <c r="A112" s="45"/>
      <c r="B112" s="46"/>
      <c r="C112" s="47"/>
      <c r="D112" s="47"/>
      <c r="E112" s="45"/>
      <c r="F112" s="47"/>
      <c r="G112" s="47"/>
      <c r="H112" s="47"/>
      <c r="I112" s="47"/>
      <c r="J112" s="47"/>
      <c r="K112" s="47"/>
      <c r="L112" s="47"/>
      <c r="M112" s="47"/>
      <c r="N112" s="45"/>
      <c r="O112" s="47"/>
      <c r="P112" s="133" t="s">
        <v>245</v>
      </c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50"/>
      <c r="AC112" s="50"/>
      <c r="AD112" s="121"/>
      <c r="AE112" s="50"/>
      <c r="AF112" s="50"/>
      <c r="AG112" s="49"/>
      <c r="AH112" s="49"/>
      <c r="AI112" s="50"/>
      <c r="AJ112" s="49"/>
      <c r="AK112" s="49"/>
      <c r="AL112" s="50"/>
      <c r="AM112" s="50"/>
      <c r="AN112" s="50"/>
      <c r="AO112" s="49"/>
      <c r="AP112" s="49"/>
      <c r="AQ112" s="49"/>
      <c r="AR112" s="50"/>
      <c r="AS112" s="51"/>
      <c r="AT112" s="51"/>
      <c r="AU112" s="52"/>
    </row>
    <row r="113" spans="1:48" ht="137.25" customHeight="1" x14ac:dyDescent="0.25">
      <c r="A113" s="1" t="s">
        <v>0</v>
      </c>
      <c r="B113" s="2" t="s">
        <v>1</v>
      </c>
      <c r="C113" s="111" t="s">
        <v>2</v>
      </c>
      <c r="D113" s="111" t="s">
        <v>3</v>
      </c>
      <c r="E113" s="111" t="s">
        <v>4</v>
      </c>
      <c r="F113" s="111" t="s">
        <v>5</v>
      </c>
      <c r="G113" s="111" t="s">
        <v>6</v>
      </c>
      <c r="H113" s="111" t="s">
        <v>7</v>
      </c>
      <c r="I113" s="111" t="s">
        <v>8</v>
      </c>
      <c r="J113" s="111" t="s">
        <v>9</v>
      </c>
      <c r="K113" s="111" t="s">
        <v>10</v>
      </c>
      <c r="L113" s="111" t="s">
        <v>11</v>
      </c>
      <c r="M113" s="111" t="s">
        <v>12</v>
      </c>
      <c r="N113" s="3" t="s">
        <v>247</v>
      </c>
      <c r="O113" s="111" t="s">
        <v>14</v>
      </c>
      <c r="P113" s="111" t="s">
        <v>15</v>
      </c>
      <c r="Q113" s="111" t="s">
        <v>16</v>
      </c>
      <c r="R113" s="111" t="s">
        <v>17</v>
      </c>
      <c r="S113" s="111" t="s">
        <v>18</v>
      </c>
      <c r="T113" s="111" t="s">
        <v>19</v>
      </c>
      <c r="U113" s="111" t="s">
        <v>20</v>
      </c>
      <c r="V113" s="111" t="s">
        <v>21</v>
      </c>
      <c r="W113" s="111" t="s">
        <v>22</v>
      </c>
      <c r="X113" s="105" t="s">
        <v>23</v>
      </c>
      <c r="Y113" s="111" t="s">
        <v>24</v>
      </c>
      <c r="Z113" s="111" t="s">
        <v>25</v>
      </c>
      <c r="AA113" s="111" t="s">
        <v>26</v>
      </c>
      <c r="AB113" s="111" t="s">
        <v>27</v>
      </c>
      <c r="AC113" s="111" t="s">
        <v>28</v>
      </c>
      <c r="AD113" s="116" t="s">
        <v>29</v>
      </c>
      <c r="AE113" s="111" t="s">
        <v>30</v>
      </c>
      <c r="AF113" s="111" t="s">
        <v>31</v>
      </c>
      <c r="AG113" s="111" t="s">
        <v>32</v>
      </c>
      <c r="AH113" s="111" t="s">
        <v>33</v>
      </c>
      <c r="AI113" s="111" t="s">
        <v>34</v>
      </c>
      <c r="AJ113" s="3"/>
      <c r="AK113" s="111" t="s">
        <v>35</v>
      </c>
      <c r="AL113" s="111" t="s">
        <v>36</v>
      </c>
      <c r="AM113" s="111" t="s">
        <v>37</v>
      </c>
      <c r="AN113" s="111" t="s">
        <v>38</v>
      </c>
      <c r="AO113" s="111" t="s">
        <v>39</v>
      </c>
      <c r="AP113" s="3" t="s">
        <v>40</v>
      </c>
      <c r="AQ113" s="3" t="s">
        <v>41</v>
      </c>
      <c r="AR113" s="3" t="s">
        <v>42</v>
      </c>
      <c r="AS113" s="4" t="s">
        <v>43</v>
      </c>
      <c r="AT113" s="4" t="s">
        <v>44</v>
      </c>
      <c r="AU113" s="5" t="s">
        <v>45</v>
      </c>
      <c r="AV113" s="6" t="s">
        <v>46</v>
      </c>
    </row>
    <row r="114" spans="1:48" x14ac:dyDescent="0.25">
      <c r="A114" s="45"/>
      <c r="B114" s="46"/>
      <c r="C114" s="47"/>
      <c r="D114" s="47"/>
      <c r="E114" s="45"/>
      <c r="F114" s="133"/>
      <c r="G114" s="133"/>
      <c r="H114" s="133"/>
      <c r="I114" s="133"/>
      <c r="J114" s="133"/>
      <c r="K114" s="133"/>
      <c r="L114" s="47"/>
      <c r="M114" s="47"/>
      <c r="N114" s="45"/>
      <c r="O114" s="47"/>
      <c r="P114" s="47"/>
      <c r="Q114" s="47"/>
      <c r="R114" s="47"/>
      <c r="S114" s="47"/>
      <c r="T114" s="47"/>
      <c r="U114" s="47"/>
      <c r="V114" s="50"/>
      <c r="W114" s="50"/>
      <c r="X114" s="48"/>
      <c r="Y114" s="50"/>
      <c r="Z114" s="50"/>
      <c r="AA114" s="50"/>
      <c r="AB114" s="50"/>
      <c r="AC114" s="50"/>
      <c r="AD114" s="121"/>
      <c r="AE114" s="50"/>
      <c r="AF114" s="50"/>
      <c r="AG114" s="49"/>
      <c r="AH114" s="49"/>
      <c r="AI114" s="50"/>
      <c r="AJ114" s="49"/>
      <c r="AK114" s="49"/>
      <c r="AL114" s="50"/>
      <c r="AM114" s="50"/>
      <c r="AN114" s="50"/>
      <c r="AO114" s="49"/>
      <c r="AP114" s="49"/>
      <c r="AQ114" s="49"/>
      <c r="AR114" s="50"/>
      <c r="AS114" s="51"/>
      <c r="AT114" s="51"/>
      <c r="AU114" s="52"/>
    </row>
    <row r="115" spans="1:48" x14ac:dyDescent="0.25">
      <c r="A115" s="54">
        <v>1</v>
      </c>
      <c r="B115" s="55" t="s">
        <v>154</v>
      </c>
      <c r="C115" s="7"/>
      <c r="D115" s="7" t="s">
        <v>247</v>
      </c>
      <c r="E115" s="1"/>
      <c r="F115" s="7">
        <v>1</v>
      </c>
      <c r="G115" s="7"/>
      <c r="H115" s="7">
        <v>2</v>
      </c>
      <c r="I115" s="7"/>
      <c r="J115" s="7" t="s">
        <v>247</v>
      </c>
      <c r="K115" s="7">
        <v>4</v>
      </c>
      <c r="L115" s="7"/>
      <c r="M115" s="7">
        <v>1</v>
      </c>
      <c r="N115" s="1"/>
      <c r="O115" s="7"/>
      <c r="P115" s="7"/>
      <c r="Q115" s="7"/>
      <c r="R115" s="7">
        <v>1</v>
      </c>
      <c r="S115" s="7"/>
      <c r="T115" s="7"/>
      <c r="U115" s="7">
        <v>1</v>
      </c>
      <c r="V115" s="58"/>
      <c r="W115" s="58"/>
      <c r="X115" s="56"/>
      <c r="Y115" s="58"/>
      <c r="Z115" s="58"/>
      <c r="AA115" s="58"/>
      <c r="AB115" s="58"/>
      <c r="AC115" s="58"/>
      <c r="AD115" s="122"/>
      <c r="AE115" s="58"/>
      <c r="AF115" s="58"/>
      <c r="AG115" s="57"/>
      <c r="AH115" s="57"/>
      <c r="AI115" s="58"/>
      <c r="AJ115" s="57"/>
      <c r="AK115" s="57"/>
      <c r="AL115" s="58"/>
      <c r="AM115" s="58"/>
      <c r="AN115" s="58"/>
      <c r="AO115" s="57"/>
      <c r="AP115" s="57"/>
      <c r="AQ115" s="57"/>
      <c r="AR115" s="58"/>
      <c r="AS115" s="59">
        <v>10</v>
      </c>
      <c r="AT115" s="59">
        <f>V115+W115+X115+Y115+Z115+AA115+AB115+AC115+AD115+AE115+AF115+AG115+AH115+AI115+AK115+AL115+AM115+AN115+AO115+AP115+AQ115+AR115</f>
        <v>0</v>
      </c>
      <c r="AU115" s="60">
        <f>AS115+AT115</f>
        <v>10</v>
      </c>
    </row>
    <row r="116" spans="1:48" ht="30" x14ac:dyDescent="0.25">
      <c r="A116" s="61">
        <v>2</v>
      </c>
      <c r="B116" s="62" t="s">
        <v>155</v>
      </c>
      <c r="C116" s="7"/>
      <c r="D116" s="7"/>
      <c r="E116" s="1"/>
      <c r="F116" s="7"/>
      <c r="G116" s="7"/>
      <c r="H116" s="7"/>
      <c r="I116" s="7"/>
      <c r="J116" s="7"/>
      <c r="K116" s="7"/>
      <c r="L116" s="7"/>
      <c r="M116" s="7"/>
      <c r="N116" s="1"/>
      <c r="O116" s="7"/>
      <c r="P116" s="7"/>
      <c r="Q116" s="7"/>
      <c r="R116" s="7"/>
      <c r="S116" s="7"/>
      <c r="T116" s="7"/>
      <c r="U116" s="7"/>
      <c r="V116" s="58"/>
      <c r="W116" s="58"/>
      <c r="X116" s="56"/>
      <c r="Y116" s="58"/>
      <c r="Z116" s="58"/>
      <c r="AA116" s="58"/>
      <c r="AB116" s="58"/>
      <c r="AC116" s="58"/>
      <c r="AD116" s="122"/>
      <c r="AE116" s="58"/>
      <c r="AF116" s="58"/>
      <c r="AG116" s="57"/>
      <c r="AH116" s="57"/>
      <c r="AI116" s="58">
        <v>1</v>
      </c>
      <c r="AJ116" s="57"/>
      <c r="AK116" s="57"/>
      <c r="AL116" s="58"/>
      <c r="AM116" s="58"/>
      <c r="AN116" s="58"/>
      <c r="AO116" s="57"/>
      <c r="AP116" s="57"/>
      <c r="AQ116" s="57"/>
      <c r="AR116" s="58"/>
      <c r="AS116" s="63">
        <f t="shared" ref="AS116:AS181" si="7">C116+D116+E116+F116+G116+H116+I116+J116+K116+L116+M116+N116+O116+P116+Q116+R116+S116+T116+U116</f>
        <v>0</v>
      </c>
      <c r="AT116" s="63">
        <f t="shared" ref="AT116:AT181" si="8">V116+W116+X116+Y116+Z116+AA116+AB116+AC116+AD116+AE116+AF116+AG116+AH116+AI116+AK116+AL116+AM116+AN116+AO116+AP116+AQ116+AR116</f>
        <v>1</v>
      </c>
      <c r="AU116" s="64">
        <f t="shared" ref="AU116:AU181" si="9">AS116+AT116</f>
        <v>1</v>
      </c>
    </row>
    <row r="117" spans="1:48" x14ac:dyDescent="0.25">
      <c r="A117" s="61">
        <v>3</v>
      </c>
      <c r="B117" s="65" t="s">
        <v>156</v>
      </c>
      <c r="C117" s="7"/>
      <c r="D117" s="7"/>
      <c r="E117" s="1"/>
      <c r="F117" s="7"/>
      <c r="G117" s="7"/>
      <c r="H117" s="7"/>
      <c r="I117" s="7"/>
      <c r="J117" s="7"/>
      <c r="K117" s="7"/>
      <c r="L117" s="7"/>
      <c r="M117" s="7"/>
      <c r="N117" s="1"/>
      <c r="O117" s="7"/>
      <c r="P117" s="7"/>
      <c r="Q117" s="7"/>
      <c r="R117" s="7"/>
      <c r="S117" s="7"/>
      <c r="T117" s="7"/>
      <c r="U117" s="7"/>
      <c r="V117" s="58"/>
      <c r="W117" s="58"/>
      <c r="X117" s="56"/>
      <c r="Y117" s="58"/>
      <c r="Z117" s="58"/>
      <c r="AA117" s="58"/>
      <c r="AB117" s="58"/>
      <c r="AC117" s="58"/>
      <c r="AD117" s="122"/>
      <c r="AE117" s="58"/>
      <c r="AF117" s="58"/>
      <c r="AG117" s="57"/>
      <c r="AH117" s="57"/>
      <c r="AI117" s="58"/>
      <c r="AJ117" s="57"/>
      <c r="AK117" s="57"/>
      <c r="AL117" s="58"/>
      <c r="AM117" s="58"/>
      <c r="AN117" s="58"/>
      <c r="AO117" s="57"/>
      <c r="AP117" s="57"/>
      <c r="AQ117" s="57"/>
      <c r="AR117" s="58"/>
      <c r="AS117" s="63">
        <f t="shared" si="7"/>
        <v>0</v>
      </c>
      <c r="AT117" s="63">
        <f t="shared" si="8"/>
        <v>0</v>
      </c>
      <c r="AU117" s="64">
        <f t="shared" si="9"/>
        <v>0</v>
      </c>
    </row>
    <row r="118" spans="1:48" ht="30" x14ac:dyDescent="0.25">
      <c r="A118" s="61"/>
      <c r="B118" s="62" t="s">
        <v>157</v>
      </c>
      <c r="C118" s="7"/>
      <c r="D118" s="7"/>
      <c r="E118" s="1"/>
      <c r="F118" s="7">
        <v>1</v>
      </c>
      <c r="G118" s="7" t="s">
        <v>247</v>
      </c>
      <c r="H118" s="7"/>
      <c r="I118" s="7"/>
      <c r="J118" s="7"/>
      <c r="K118" s="7"/>
      <c r="L118" s="7"/>
      <c r="M118" s="7"/>
      <c r="N118" s="1"/>
      <c r="O118" s="7"/>
      <c r="P118" s="7"/>
      <c r="Q118" s="7">
        <v>2</v>
      </c>
      <c r="R118" s="7"/>
      <c r="S118" s="7"/>
      <c r="T118" s="7"/>
      <c r="U118" s="7"/>
      <c r="V118" s="58"/>
      <c r="W118" s="58"/>
      <c r="X118" s="56"/>
      <c r="Y118" s="58"/>
      <c r="Z118" s="58"/>
      <c r="AA118" s="58"/>
      <c r="AB118" s="58"/>
      <c r="AC118" s="58"/>
      <c r="AD118" s="122"/>
      <c r="AE118" s="58"/>
      <c r="AF118" s="58"/>
      <c r="AG118" s="57"/>
      <c r="AH118" s="57"/>
      <c r="AI118" s="58"/>
      <c r="AJ118" s="57"/>
      <c r="AK118" s="57"/>
      <c r="AL118" s="58"/>
      <c r="AM118" s="58"/>
      <c r="AN118" s="58"/>
      <c r="AO118" s="57"/>
      <c r="AP118" s="57"/>
      <c r="AQ118" s="57"/>
      <c r="AR118" s="58"/>
      <c r="AS118" s="63">
        <f>F118+Q118</f>
        <v>3</v>
      </c>
      <c r="AT118" s="63">
        <f t="shared" si="8"/>
        <v>0</v>
      </c>
      <c r="AU118" s="64">
        <f t="shared" si="9"/>
        <v>3</v>
      </c>
      <c r="AV118" s="53">
        <v>2</v>
      </c>
    </row>
    <row r="119" spans="1:48" x14ac:dyDescent="0.25">
      <c r="A119" s="61">
        <v>4</v>
      </c>
      <c r="B119" s="62" t="s">
        <v>158</v>
      </c>
      <c r="C119" s="7"/>
      <c r="D119" s="7"/>
      <c r="E119" s="1"/>
      <c r="F119" s="7"/>
      <c r="G119" s="7"/>
      <c r="H119" s="7"/>
      <c r="I119" s="7"/>
      <c r="J119" s="7"/>
      <c r="K119" s="7">
        <v>2</v>
      </c>
      <c r="L119" s="7"/>
      <c r="M119" s="7">
        <v>1</v>
      </c>
      <c r="N119" s="1"/>
      <c r="O119" s="7"/>
      <c r="P119" s="7"/>
      <c r="Q119" s="7"/>
      <c r="R119" s="7"/>
      <c r="S119" s="7"/>
      <c r="T119" s="7"/>
      <c r="U119" s="7"/>
      <c r="V119" s="58"/>
      <c r="W119" s="58"/>
      <c r="X119" s="56"/>
      <c r="Y119" s="58"/>
      <c r="Z119" s="58"/>
      <c r="AA119" s="58"/>
      <c r="AB119" s="58"/>
      <c r="AC119" s="58"/>
      <c r="AD119" s="122"/>
      <c r="AE119" s="58"/>
      <c r="AF119" s="58"/>
      <c r="AG119" s="57"/>
      <c r="AH119" s="57"/>
      <c r="AI119" s="58"/>
      <c r="AJ119" s="57"/>
      <c r="AK119" s="57"/>
      <c r="AL119" s="58"/>
      <c r="AM119" s="58"/>
      <c r="AN119" s="58"/>
      <c r="AO119" s="57"/>
      <c r="AP119" s="57"/>
      <c r="AQ119" s="57"/>
      <c r="AR119" s="58"/>
      <c r="AS119" s="63">
        <f t="shared" si="7"/>
        <v>3</v>
      </c>
      <c r="AT119" s="63">
        <f t="shared" si="8"/>
        <v>0</v>
      </c>
      <c r="AU119" s="64">
        <f t="shared" si="9"/>
        <v>3</v>
      </c>
    </row>
    <row r="120" spans="1:48" x14ac:dyDescent="0.25">
      <c r="A120" s="61">
        <v>5</v>
      </c>
      <c r="B120" s="62" t="s">
        <v>159</v>
      </c>
      <c r="C120" s="7"/>
      <c r="D120" s="7"/>
      <c r="E120" s="1"/>
      <c r="F120" s="7"/>
      <c r="G120" s="7"/>
      <c r="H120" s="7">
        <v>1</v>
      </c>
      <c r="I120" s="7"/>
      <c r="J120" s="7"/>
      <c r="K120" s="7"/>
      <c r="L120" s="7"/>
      <c r="M120" s="7"/>
      <c r="N120" s="1"/>
      <c r="O120" s="7"/>
      <c r="P120" s="7"/>
      <c r="Q120" s="7"/>
      <c r="R120" s="7"/>
      <c r="S120" s="7"/>
      <c r="T120" s="7"/>
      <c r="U120" s="7"/>
      <c r="V120" s="58"/>
      <c r="W120" s="58"/>
      <c r="X120" s="56"/>
      <c r="Y120" s="58"/>
      <c r="Z120" s="58"/>
      <c r="AA120" s="58"/>
      <c r="AB120" s="58"/>
      <c r="AC120" s="58"/>
      <c r="AD120" s="122"/>
      <c r="AE120" s="58"/>
      <c r="AF120" s="58"/>
      <c r="AG120" s="57"/>
      <c r="AH120" s="57"/>
      <c r="AI120" s="58"/>
      <c r="AJ120" s="57"/>
      <c r="AK120" s="57"/>
      <c r="AL120" s="58"/>
      <c r="AM120" s="58"/>
      <c r="AN120" s="58"/>
      <c r="AO120" s="57"/>
      <c r="AP120" s="57"/>
      <c r="AQ120" s="57"/>
      <c r="AR120" s="58"/>
      <c r="AS120" s="63">
        <f t="shared" si="7"/>
        <v>1</v>
      </c>
      <c r="AT120" s="63">
        <f t="shared" si="8"/>
        <v>0</v>
      </c>
      <c r="AU120" s="64">
        <f t="shared" si="9"/>
        <v>1</v>
      </c>
    </row>
    <row r="121" spans="1:48" ht="30" x14ac:dyDescent="0.25">
      <c r="A121" s="61">
        <v>6</v>
      </c>
      <c r="B121" s="62" t="s">
        <v>160</v>
      </c>
      <c r="C121" s="7"/>
      <c r="D121" s="7"/>
      <c r="E121" s="1"/>
      <c r="F121" s="7"/>
      <c r="G121" s="7"/>
      <c r="H121" s="7"/>
      <c r="I121" s="7"/>
      <c r="J121" s="7"/>
      <c r="K121" s="7"/>
      <c r="L121" s="7"/>
      <c r="M121" s="7"/>
      <c r="N121" s="1"/>
      <c r="O121" s="7"/>
      <c r="P121" s="7"/>
      <c r="Q121" s="7"/>
      <c r="R121" s="7"/>
      <c r="S121" s="7"/>
      <c r="T121" s="7"/>
      <c r="U121" s="7"/>
      <c r="V121" s="58"/>
      <c r="W121" s="58"/>
      <c r="X121" s="56"/>
      <c r="Y121" s="58"/>
      <c r="Z121" s="58"/>
      <c r="AA121" s="58"/>
      <c r="AB121" s="58"/>
      <c r="AC121" s="58"/>
      <c r="AD121" s="122"/>
      <c r="AE121" s="58"/>
      <c r="AF121" s="58"/>
      <c r="AG121" s="57"/>
      <c r="AH121" s="57"/>
      <c r="AI121" s="58"/>
      <c r="AJ121" s="57"/>
      <c r="AK121" s="57"/>
      <c r="AL121" s="58"/>
      <c r="AM121" s="58"/>
      <c r="AN121" s="58"/>
      <c r="AO121" s="57"/>
      <c r="AP121" s="57"/>
      <c r="AQ121" s="57"/>
      <c r="AR121" s="58"/>
      <c r="AS121" s="63">
        <f t="shared" si="7"/>
        <v>0</v>
      </c>
      <c r="AT121" s="63">
        <f t="shared" si="8"/>
        <v>0</v>
      </c>
      <c r="AU121" s="64">
        <f t="shared" si="9"/>
        <v>0</v>
      </c>
    </row>
    <row r="122" spans="1:48" ht="30" x14ac:dyDescent="0.25">
      <c r="A122" s="61">
        <v>7</v>
      </c>
      <c r="B122" s="62" t="s">
        <v>161</v>
      </c>
      <c r="C122" s="7"/>
      <c r="D122" s="7"/>
      <c r="E122" s="1"/>
      <c r="F122" s="7"/>
      <c r="G122" s="7"/>
      <c r="H122" s="7"/>
      <c r="I122" s="7"/>
      <c r="J122" s="7"/>
      <c r="K122" s="7"/>
      <c r="L122" s="7"/>
      <c r="M122" s="7"/>
      <c r="N122" s="1"/>
      <c r="O122" s="7"/>
      <c r="P122" s="7"/>
      <c r="Q122" s="7"/>
      <c r="R122" s="7"/>
      <c r="S122" s="7"/>
      <c r="T122" s="7"/>
      <c r="U122" s="7"/>
      <c r="V122" s="58"/>
      <c r="W122" s="58"/>
      <c r="X122" s="56"/>
      <c r="Y122" s="58"/>
      <c r="Z122" s="58"/>
      <c r="AA122" s="58"/>
      <c r="AB122" s="58"/>
      <c r="AC122" s="58"/>
      <c r="AD122" s="122"/>
      <c r="AE122" s="58"/>
      <c r="AF122" s="58"/>
      <c r="AG122" s="57"/>
      <c r="AH122" s="57"/>
      <c r="AI122" s="58"/>
      <c r="AJ122" s="57"/>
      <c r="AK122" s="57"/>
      <c r="AL122" s="58"/>
      <c r="AM122" s="58"/>
      <c r="AN122" s="58"/>
      <c r="AO122" s="57"/>
      <c r="AP122" s="57"/>
      <c r="AQ122" s="57"/>
      <c r="AR122" s="58"/>
      <c r="AS122" s="63">
        <f t="shared" si="7"/>
        <v>0</v>
      </c>
      <c r="AT122" s="63">
        <f t="shared" si="8"/>
        <v>0</v>
      </c>
      <c r="AU122" s="64">
        <f t="shared" si="9"/>
        <v>0</v>
      </c>
    </row>
    <row r="123" spans="1:48" ht="45" x14ac:dyDescent="0.25">
      <c r="A123" s="61"/>
      <c r="B123" s="62" t="s">
        <v>162</v>
      </c>
      <c r="C123" s="7"/>
      <c r="D123" s="7"/>
      <c r="E123" s="1"/>
      <c r="F123" s="7"/>
      <c r="G123" s="7"/>
      <c r="H123" s="7"/>
      <c r="I123" s="7"/>
      <c r="J123" s="7"/>
      <c r="K123" s="7"/>
      <c r="L123" s="7"/>
      <c r="M123" s="7"/>
      <c r="N123" s="1"/>
      <c r="O123" s="7"/>
      <c r="P123" s="7"/>
      <c r="Q123" s="7"/>
      <c r="R123" s="7"/>
      <c r="S123" s="7"/>
      <c r="T123" s="7"/>
      <c r="U123" s="7"/>
      <c r="V123" s="58"/>
      <c r="W123" s="58"/>
      <c r="X123" s="56"/>
      <c r="Y123" s="58"/>
      <c r="Z123" s="58"/>
      <c r="AA123" s="58"/>
      <c r="AB123" s="58"/>
      <c r="AC123" s="58"/>
      <c r="AD123" s="122"/>
      <c r="AE123" s="58"/>
      <c r="AF123" s="58"/>
      <c r="AG123" s="57"/>
      <c r="AH123" s="57"/>
      <c r="AI123" s="58">
        <v>1</v>
      </c>
      <c r="AJ123" s="57"/>
      <c r="AK123" s="57"/>
      <c r="AL123" s="58"/>
      <c r="AM123" s="58"/>
      <c r="AN123" s="58"/>
      <c r="AO123" s="57"/>
      <c r="AP123" s="57"/>
      <c r="AQ123" s="57"/>
      <c r="AR123" s="58"/>
      <c r="AS123" s="63">
        <f t="shared" si="7"/>
        <v>0</v>
      </c>
      <c r="AT123" s="63">
        <f t="shared" si="8"/>
        <v>1</v>
      </c>
      <c r="AU123" s="64">
        <f t="shared" si="9"/>
        <v>1</v>
      </c>
    </row>
    <row r="124" spans="1:48" x14ac:dyDescent="0.25">
      <c r="A124" s="61">
        <v>8</v>
      </c>
      <c r="B124" s="62" t="s">
        <v>163</v>
      </c>
      <c r="C124" s="7"/>
      <c r="D124" s="7">
        <v>1</v>
      </c>
      <c r="E124" s="1"/>
      <c r="F124" s="7"/>
      <c r="G124" s="7"/>
      <c r="H124" s="7"/>
      <c r="I124" s="7"/>
      <c r="J124" s="7"/>
      <c r="K124" s="7"/>
      <c r="L124" s="7"/>
      <c r="M124" s="7">
        <v>1</v>
      </c>
      <c r="N124" s="1"/>
      <c r="O124" s="7"/>
      <c r="P124" s="7"/>
      <c r="Q124" s="7"/>
      <c r="R124" s="7">
        <v>1</v>
      </c>
      <c r="S124" s="7"/>
      <c r="T124" s="7"/>
      <c r="U124" s="7"/>
      <c r="V124" s="58"/>
      <c r="W124" s="58"/>
      <c r="X124" s="56"/>
      <c r="Y124" s="58"/>
      <c r="Z124" s="58"/>
      <c r="AA124" s="58"/>
      <c r="AB124" s="58">
        <v>0.5</v>
      </c>
      <c r="AC124" s="58"/>
      <c r="AD124" s="122"/>
      <c r="AE124" s="58"/>
      <c r="AF124" s="58">
        <v>1</v>
      </c>
      <c r="AG124" s="57"/>
      <c r="AH124" s="57"/>
      <c r="AI124" s="58"/>
      <c r="AJ124" s="57"/>
      <c r="AK124" s="57"/>
      <c r="AL124" s="58"/>
      <c r="AM124" s="58"/>
      <c r="AN124" s="58"/>
      <c r="AO124" s="57"/>
      <c r="AP124" s="57"/>
      <c r="AQ124" s="57"/>
      <c r="AR124" s="58"/>
      <c r="AS124" s="63">
        <f t="shared" si="7"/>
        <v>3</v>
      </c>
      <c r="AT124" s="63">
        <f t="shared" si="8"/>
        <v>1.5</v>
      </c>
      <c r="AU124" s="64">
        <f t="shared" si="9"/>
        <v>4.5</v>
      </c>
    </row>
    <row r="125" spans="1:48" x14ac:dyDescent="0.25">
      <c r="A125" s="61">
        <v>9</v>
      </c>
      <c r="B125" s="62" t="s">
        <v>65</v>
      </c>
      <c r="C125" s="7"/>
      <c r="D125" s="7"/>
      <c r="E125" s="1"/>
      <c r="F125" s="7"/>
      <c r="G125" s="7"/>
      <c r="H125" s="7"/>
      <c r="I125" s="7"/>
      <c r="J125" s="7"/>
      <c r="K125" s="7"/>
      <c r="L125" s="7"/>
      <c r="M125" s="7"/>
      <c r="N125" s="1"/>
      <c r="O125" s="7"/>
      <c r="P125" s="7"/>
      <c r="Q125" s="7"/>
      <c r="R125" s="7"/>
      <c r="S125" s="7"/>
      <c r="T125" s="7"/>
      <c r="U125" s="7"/>
      <c r="V125" s="58"/>
      <c r="W125" s="58"/>
      <c r="X125" s="56"/>
      <c r="Y125" s="58"/>
      <c r="Z125" s="58"/>
      <c r="AA125" s="58"/>
      <c r="AB125" s="58"/>
      <c r="AC125" s="58"/>
      <c r="AD125" s="122"/>
      <c r="AE125" s="58"/>
      <c r="AF125" s="58"/>
      <c r="AG125" s="57"/>
      <c r="AH125" s="57"/>
      <c r="AI125" s="58"/>
      <c r="AJ125" s="57"/>
      <c r="AK125" s="57"/>
      <c r="AL125" s="58">
        <v>4</v>
      </c>
      <c r="AM125" s="58"/>
      <c r="AN125" s="58"/>
      <c r="AO125" s="57"/>
      <c r="AP125" s="57"/>
      <c r="AQ125" s="57"/>
      <c r="AR125" s="58"/>
      <c r="AS125" s="63">
        <f t="shared" si="7"/>
        <v>0</v>
      </c>
      <c r="AT125" s="63">
        <f t="shared" si="8"/>
        <v>4</v>
      </c>
      <c r="AU125" s="64">
        <f t="shared" si="9"/>
        <v>4</v>
      </c>
    </row>
    <row r="126" spans="1:48" x14ac:dyDescent="0.25">
      <c r="A126" s="61">
        <v>10</v>
      </c>
      <c r="B126" s="62" t="s">
        <v>164</v>
      </c>
      <c r="C126" s="7"/>
      <c r="D126" s="7"/>
      <c r="E126" s="1"/>
      <c r="F126" s="7"/>
      <c r="G126" s="7"/>
      <c r="H126" s="7"/>
      <c r="I126" s="7"/>
      <c r="J126" s="7"/>
      <c r="K126" s="7" t="s">
        <v>247</v>
      </c>
      <c r="L126" s="7"/>
      <c r="M126" s="7"/>
      <c r="N126" s="1">
        <v>1</v>
      </c>
      <c r="O126" s="7"/>
      <c r="P126" s="7"/>
      <c r="Q126" s="7"/>
      <c r="R126" s="7"/>
      <c r="S126" s="7"/>
      <c r="T126" s="7"/>
      <c r="U126" s="7"/>
      <c r="V126" s="58"/>
      <c r="W126" s="58"/>
      <c r="X126" s="56"/>
      <c r="Y126" s="58"/>
      <c r="Z126" s="58"/>
      <c r="AA126" s="58"/>
      <c r="AB126" s="58">
        <v>1</v>
      </c>
      <c r="AC126" s="58"/>
      <c r="AD126" s="122"/>
      <c r="AE126" s="58">
        <v>1</v>
      </c>
      <c r="AF126" s="58"/>
      <c r="AG126" s="57"/>
      <c r="AH126" s="57"/>
      <c r="AI126" s="58"/>
      <c r="AJ126" s="57"/>
      <c r="AK126" s="57"/>
      <c r="AL126" s="58"/>
      <c r="AM126" s="58"/>
      <c r="AN126" s="58"/>
      <c r="AO126" s="57"/>
      <c r="AP126" s="57"/>
      <c r="AQ126" s="57"/>
      <c r="AR126" s="58"/>
      <c r="AS126" s="63">
        <f>N126+AB126+AE126</f>
        <v>3</v>
      </c>
      <c r="AT126" s="63">
        <f t="shared" si="8"/>
        <v>2</v>
      </c>
      <c r="AU126" s="64">
        <f t="shared" si="9"/>
        <v>5</v>
      </c>
    </row>
    <row r="127" spans="1:48" ht="28.5" x14ac:dyDescent="0.25">
      <c r="A127" s="61">
        <v>11</v>
      </c>
      <c r="B127" s="65" t="s">
        <v>165</v>
      </c>
      <c r="C127" s="7"/>
      <c r="D127" s="7"/>
      <c r="E127" s="1"/>
      <c r="F127" s="7"/>
      <c r="G127" s="7"/>
      <c r="H127" s="7"/>
      <c r="I127" s="7"/>
      <c r="J127" s="7"/>
      <c r="K127" s="7"/>
      <c r="L127" s="7"/>
      <c r="M127" s="7">
        <v>1</v>
      </c>
      <c r="N127" s="1"/>
      <c r="O127" s="7"/>
      <c r="P127" s="7"/>
      <c r="Q127" s="7"/>
      <c r="R127" s="7"/>
      <c r="S127" s="7" t="s">
        <v>247</v>
      </c>
      <c r="T127" s="7">
        <v>1</v>
      </c>
      <c r="U127" s="7"/>
      <c r="V127" s="58"/>
      <c r="W127" s="58"/>
      <c r="X127" s="56"/>
      <c r="Y127" s="58">
        <v>1</v>
      </c>
      <c r="Z127" s="58"/>
      <c r="AA127" s="58"/>
      <c r="AB127" s="58"/>
      <c r="AC127" s="58"/>
      <c r="AD127" s="122"/>
      <c r="AE127" s="58" t="s">
        <v>247</v>
      </c>
      <c r="AF127" s="58"/>
      <c r="AG127" s="57">
        <v>1</v>
      </c>
      <c r="AH127" s="57"/>
      <c r="AI127" s="58">
        <v>1</v>
      </c>
      <c r="AJ127" s="57"/>
      <c r="AK127" s="57"/>
      <c r="AL127" s="58"/>
      <c r="AM127" s="58"/>
      <c r="AN127" s="58"/>
      <c r="AO127" s="57"/>
      <c r="AP127" s="57"/>
      <c r="AQ127" s="57"/>
      <c r="AR127" s="58"/>
      <c r="AS127" s="63">
        <f>M127+T127+Y127+AG127+AI127</f>
        <v>5</v>
      </c>
      <c r="AT127" s="63">
        <f>M127+T127+Y127+AG127+AI127</f>
        <v>5</v>
      </c>
      <c r="AU127" s="64">
        <f t="shared" si="9"/>
        <v>10</v>
      </c>
      <c r="AV127" s="53">
        <v>1</v>
      </c>
    </row>
    <row r="128" spans="1:48" ht="30" x14ac:dyDescent="0.25">
      <c r="A128" s="61"/>
      <c r="B128" s="66" t="s">
        <v>166</v>
      </c>
      <c r="C128" s="7"/>
      <c r="D128" s="7"/>
      <c r="E128" s="1"/>
      <c r="F128" s="7"/>
      <c r="G128" s="7"/>
      <c r="H128" s="7"/>
      <c r="I128" s="7"/>
      <c r="J128" s="7"/>
      <c r="K128" s="7"/>
      <c r="L128" s="7"/>
      <c r="M128" s="7"/>
      <c r="N128" s="1"/>
      <c r="O128" s="7"/>
      <c r="P128" s="7"/>
      <c r="Q128" s="7"/>
      <c r="R128" s="7"/>
      <c r="S128" s="7"/>
      <c r="T128" s="7"/>
      <c r="U128" s="7"/>
      <c r="V128" s="58"/>
      <c r="W128" s="58"/>
      <c r="X128" s="56"/>
      <c r="Y128" s="58"/>
      <c r="Z128" s="58"/>
      <c r="AA128" s="58"/>
      <c r="AB128" s="58"/>
      <c r="AC128" s="58"/>
      <c r="AD128" s="122"/>
      <c r="AE128" s="58"/>
      <c r="AF128" s="58"/>
      <c r="AG128" s="57"/>
      <c r="AH128" s="57"/>
      <c r="AI128" s="58"/>
      <c r="AJ128" s="57"/>
      <c r="AK128" s="57"/>
      <c r="AL128" s="58"/>
      <c r="AM128" s="58"/>
      <c r="AN128" s="58"/>
      <c r="AO128" s="57"/>
      <c r="AP128" s="57"/>
      <c r="AQ128" s="57"/>
      <c r="AR128" s="58"/>
      <c r="AS128" s="63">
        <f t="shared" si="7"/>
        <v>0</v>
      </c>
      <c r="AT128" s="63">
        <f t="shared" si="8"/>
        <v>0</v>
      </c>
      <c r="AU128" s="64">
        <f t="shared" si="9"/>
        <v>0</v>
      </c>
    </row>
    <row r="129" spans="1:48" ht="45" x14ac:dyDescent="0.25">
      <c r="A129" s="61"/>
      <c r="B129" s="66" t="s">
        <v>167</v>
      </c>
      <c r="C129" s="7"/>
      <c r="D129" s="7"/>
      <c r="E129" s="1"/>
      <c r="F129" s="7"/>
      <c r="G129" s="7"/>
      <c r="H129" s="7"/>
      <c r="I129" s="7"/>
      <c r="J129" s="7"/>
      <c r="K129" s="7"/>
      <c r="L129" s="7"/>
      <c r="M129" s="7"/>
      <c r="N129" s="1"/>
      <c r="O129" s="7"/>
      <c r="P129" s="7"/>
      <c r="Q129" s="7"/>
      <c r="R129" s="7"/>
      <c r="S129" s="7"/>
      <c r="T129" s="7"/>
      <c r="U129" s="7"/>
      <c r="V129" s="58"/>
      <c r="W129" s="58"/>
      <c r="X129" s="56"/>
      <c r="Y129" s="58"/>
      <c r="Z129" s="58"/>
      <c r="AA129" s="58"/>
      <c r="AB129" s="58"/>
      <c r="AC129" s="58"/>
      <c r="AD129" s="122"/>
      <c r="AE129" s="58"/>
      <c r="AF129" s="58"/>
      <c r="AG129" s="57"/>
      <c r="AH129" s="57"/>
      <c r="AI129" s="58"/>
      <c r="AJ129" s="57"/>
      <c r="AK129" s="57"/>
      <c r="AL129" s="58"/>
      <c r="AM129" s="58"/>
      <c r="AN129" s="58"/>
      <c r="AO129" s="57"/>
      <c r="AP129" s="57"/>
      <c r="AQ129" s="57"/>
      <c r="AR129" s="58"/>
      <c r="AS129" s="63">
        <f t="shared" si="7"/>
        <v>0</v>
      </c>
      <c r="AT129" s="63">
        <f t="shared" si="8"/>
        <v>0</v>
      </c>
      <c r="AU129" s="64">
        <f t="shared" si="9"/>
        <v>0</v>
      </c>
    </row>
    <row r="130" spans="1:48" ht="45" x14ac:dyDescent="0.25">
      <c r="A130" s="61"/>
      <c r="B130" s="66" t="s">
        <v>168</v>
      </c>
      <c r="C130" s="7"/>
      <c r="D130" s="7"/>
      <c r="E130" s="1"/>
      <c r="F130" s="7"/>
      <c r="G130" s="7"/>
      <c r="H130" s="7"/>
      <c r="I130" s="7"/>
      <c r="J130" s="7"/>
      <c r="K130" s="7"/>
      <c r="L130" s="7"/>
      <c r="M130" s="7"/>
      <c r="N130" s="1"/>
      <c r="O130" s="7"/>
      <c r="P130" s="7"/>
      <c r="Q130" s="7"/>
      <c r="R130" s="7"/>
      <c r="S130" s="7"/>
      <c r="T130" s="7"/>
      <c r="U130" s="7"/>
      <c r="V130" s="58"/>
      <c r="W130" s="58"/>
      <c r="X130" s="56"/>
      <c r="Y130" s="58"/>
      <c r="Z130" s="58"/>
      <c r="AA130" s="58"/>
      <c r="AB130" s="58"/>
      <c r="AC130" s="58"/>
      <c r="AD130" s="122"/>
      <c r="AE130" s="58"/>
      <c r="AF130" s="58"/>
      <c r="AG130" s="57"/>
      <c r="AH130" s="57"/>
      <c r="AI130" s="58"/>
      <c r="AJ130" s="57"/>
      <c r="AK130" s="57"/>
      <c r="AL130" s="58"/>
      <c r="AM130" s="58"/>
      <c r="AN130" s="58"/>
      <c r="AO130" s="57"/>
      <c r="AP130" s="57"/>
      <c r="AQ130" s="57"/>
      <c r="AR130" s="58"/>
      <c r="AS130" s="63">
        <f t="shared" si="7"/>
        <v>0</v>
      </c>
      <c r="AT130" s="63">
        <f t="shared" si="8"/>
        <v>0</v>
      </c>
      <c r="AU130" s="64">
        <f t="shared" si="9"/>
        <v>0</v>
      </c>
    </row>
    <row r="131" spans="1:48" ht="45" x14ac:dyDescent="0.25">
      <c r="A131" s="61"/>
      <c r="B131" s="66" t="s">
        <v>169</v>
      </c>
      <c r="C131" s="7"/>
      <c r="D131" s="7"/>
      <c r="E131" s="1"/>
      <c r="F131" s="7"/>
      <c r="G131" s="7"/>
      <c r="H131" s="7"/>
      <c r="I131" s="7"/>
      <c r="J131" s="7"/>
      <c r="K131" s="7"/>
      <c r="L131" s="7"/>
      <c r="M131" s="7"/>
      <c r="N131" s="1"/>
      <c r="O131" s="7"/>
      <c r="P131" s="7"/>
      <c r="Q131" s="7"/>
      <c r="R131" s="7"/>
      <c r="S131" s="7"/>
      <c r="T131" s="7"/>
      <c r="U131" s="7"/>
      <c r="V131" s="58"/>
      <c r="W131" s="58"/>
      <c r="X131" s="56"/>
      <c r="Y131" s="58"/>
      <c r="Z131" s="58"/>
      <c r="AA131" s="58"/>
      <c r="AB131" s="58"/>
      <c r="AC131" s="58"/>
      <c r="AD131" s="122"/>
      <c r="AE131" s="58"/>
      <c r="AF131" s="58"/>
      <c r="AG131" s="57"/>
      <c r="AH131" s="57"/>
      <c r="AI131" s="58"/>
      <c r="AJ131" s="57"/>
      <c r="AK131" s="57"/>
      <c r="AL131" s="58"/>
      <c r="AM131" s="58"/>
      <c r="AN131" s="58"/>
      <c r="AO131" s="57"/>
      <c r="AP131" s="57"/>
      <c r="AQ131" s="57"/>
      <c r="AR131" s="58"/>
      <c r="AS131" s="63">
        <f t="shared" si="7"/>
        <v>0</v>
      </c>
      <c r="AT131" s="63">
        <f t="shared" si="8"/>
        <v>0</v>
      </c>
      <c r="AU131" s="64">
        <f t="shared" si="9"/>
        <v>0</v>
      </c>
    </row>
    <row r="132" spans="1:48" ht="45" x14ac:dyDescent="0.25">
      <c r="A132" s="61"/>
      <c r="B132" s="66" t="s">
        <v>170</v>
      </c>
      <c r="C132" s="7"/>
      <c r="D132" s="7"/>
      <c r="E132" s="1"/>
      <c r="F132" s="7"/>
      <c r="G132" s="7"/>
      <c r="H132" s="7"/>
      <c r="I132" s="7"/>
      <c r="J132" s="7"/>
      <c r="K132" s="7"/>
      <c r="L132" s="7"/>
      <c r="M132" s="7"/>
      <c r="N132" s="1"/>
      <c r="O132" s="7"/>
      <c r="P132" s="7"/>
      <c r="Q132" s="7"/>
      <c r="R132" s="7"/>
      <c r="S132" s="7"/>
      <c r="T132" s="7"/>
      <c r="U132" s="7"/>
      <c r="V132" s="58"/>
      <c r="W132" s="58"/>
      <c r="X132" s="56"/>
      <c r="Y132" s="58"/>
      <c r="Z132" s="58"/>
      <c r="AA132" s="58"/>
      <c r="AB132" s="58"/>
      <c r="AC132" s="58"/>
      <c r="AD132" s="122"/>
      <c r="AE132" s="58"/>
      <c r="AF132" s="58"/>
      <c r="AG132" s="57"/>
      <c r="AH132" s="57"/>
      <c r="AI132" s="58"/>
      <c r="AJ132" s="57"/>
      <c r="AK132" s="57"/>
      <c r="AL132" s="58"/>
      <c r="AM132" s="58"/>
      <c r="AN132" s="58"/>
      <c r="AO132" s="57"/>
      <c r="AP132" s="57"/>
      <c r="AQ132" s="57"/>
      <c r="AR132" s="58"/>
      <c r="AS132" s="63">
        <f t="shared" si="7"/>
        <v>0</v>
      </c>
      <c r="AT132" s="63">
        <f t="shared" si="8"/>
        <v>0</v>
      </c>
      <c r="AU132" s="64">
        <f t="shared" si="9"/>
        <v>0</v>
      </c>
      <c r="AV132" s="53">
        <v>3</v>
      </c>
    </row>
    <row r="133" spans="1:48" ht="30" x14ac:dyDescent="0.25">
      <c r="A133" s="61"/>
      <c r="B133" s="66" t="s">
        <v>171</v>
      </c>
      <c r="C133" s="7"/>
      <c r="D133" s="7"/>
      <c r="E133" s="1"/>
      <c r="F133" s="7"/>
      <c r="G133" s="7">
        <v>1</v>
      </c>
      <c r="H133" s="7"/>
      <c r="I133" s="7"/>
      <c r="J133" s="7"/>
      <c r="K133" s="7"/>
      <c r="L133" s="7"/>
      <c r="M133" s="7" t="s">
        <v>247</v>
      </c>
      <c r="N133" s="1"/>
      <c r="O133" s="7"/>
      <c r="P133" s="7"/>
      <c r="Q133" s="7"/>
      <c r="R133" s="7">
        <v>1</v>
      </c>
      <c r="S133" s="7"/>
      <c r="T133" s="7"/>
      <c r="U133" s="7"/>
      <c r="V133" s="58">
        <v>1</v>
      </c>
      <c r="W133" s="58"/>
      <c r="X133" s="56"/>
      <c r="Y133" s="58"/>
      <c r="Z133" s="58"/>
      <c r="AA133" s="58"/>
      <c r="AB133" s="58"/>
      <c r="AC133" s="58"/>
      <c r="AD133" s="122"/>
      <c r="AE133" s="58"/>
      <c r="AF133" s="58"/>
      <c r="AG133" s="57"/>
      <c r="AH133" s="57"/>
      <c r="AI133" s="58"/>
      <c r="AJ133" s="57"/>
      <c r="AK133" s="57"/>
      <c r="AL133" s="58"/>
      <c r="AM133" s="58"/>
      <c r="AN133" s="58"/>
      <c r="AO133" s="57"/>
      <c r="AP133" s="57"/>
      <c r="AQ133" s="57"/>
      <c r="AR133" s="58"/>
      <c r="AS133" s="63">
        <f>G133+R133+V133</f>
        <v>3</v>
      </c>
      <c r="AT133" s="63">
        <f t="shared" si="8"/>
        <v>1</v>
      </c>
      <c r="AU133" s="64">
        <f t="shared" si="9"/>
        <v>4</v>
      </c>
    </row>
    <row r="134" spans="1:48" ht="30" x14ac:dyDescent="0.25">
      <c r="A134" s="61"/>
      <c r="B134" s="66" t="s">
        <v>172</v>
      </c>
      <c r="C134" s="7"/>
      <c r="D134" s="7"/>
      <c r="E134" s="1"/>
      <c r="F134" s="7"/>
      <c r="G134" s="7"/>
      <c r="H134" s="7"/>
      <c r="I134" s="7"/>
      <c r="J134" s="7"/>
      <c r="K134" s="7"/>
      <c r="L134" s="7"/>
      <c r="M134" s="7"/>
      <c r="N134" s="1"/>
      <c r="O134" s="7"/>
      <c r="P134" s="7"/>
      <c r="Q134" s="7"/>
      <c r="R134" s="7"/>
      <c r="S134" s="7"/>
      <c r="T134" s="7"/>
      <c r="U134" s="7"/>
      <c r="V134" s="58"/>
      <c r="W134" s="58"/>
      <c r="X134" s="56"/>
      <c r="Y134" s="58"/>
      <c r="Z134" s="58"/>
      <c r="AA134" s="58"/>
      <c r="AB134" s="58"/>
      <c r="AC134" s="58"/>
      <c r="AD134" s="122"/>
      <c r="AE134" s="58"/>
      <c r="AF134" s="58"/>
      <c r="AG134" s="57"/>
      <c r="AH134" s="57"/>
      <c r="AI134" s="58"/>
      <c r="AJ134" s="57"/>
      <c r="AK134" s="57"/>
      <c r="AL134" s="58"/>
      <c r="AM134" s="58"/>
      <c r="AN134" s="58"/>
      <c r="AO134" s="57"/>
      <c r="AP134" s="57"/>
      <c r="AQ134" s="57"/>
      <c r="AR134" s="58"/>
      <c r="AS134" s="63">
        <f t="shared" si="7"/>
        <v>0</v>
      </c>
      <c r="AT134" s="63">
        <f t="shared" si="8"/>
        <v>0</v>
      </c>
      <c r="AU134" s="64">
        <f t="shared" si="9"/>
        <v>0</v>
      </c>
    </row>
    <row r="135" spans="1:48" ht="30" x14ac:dyDescent="0.25">
      <c r="A135" s="61"/>
      <c r="B135" s="66" t="s">
        <v>173</v>
      </c>
      <c r="C135" s="7"/>
      <c r="D135" s="7"/>
      <c r="E135" s="1"/>
      <c r="F135" s="7"/>
      <c r="G135" s="7"/>
      <c r="H135" s="7"/>
      <c r="I135" s="7"/>
      <c r="J135" s="7"/>
      <c r="K135" s="7"/>
      <c r="L135" s="7"/>
      <c r="M135" s="7"/>
      <c r="N135" s="1"/>
      <c r="O135" s="7"/>
      <c r="P135" s="7"/>
      <c r="Q135" s="7"/>
      <c r="R135" s="7"/>
      <c r="S135" s="7"/>
      <c r="T135" s="7"/>
      <c r="U135" s="7"/>
      <c r="V135" s="58"/>
      <c r="W135" s="58"/>
      <c r="X135" s="56"/>
      <c r="Y135" s="58"/>
      <c r="Z135" s="58"/>
      <c r="AA135" s="58">
        <v>1</v>
      </c>
      <c r="AB135" s="58"/>
      <c r="AC135" s="58"/>
      <c r="AD135" s="122"/>
      <c r="AE135" s="58"/>
      <c r="AF135" s="58"/>
      <c r="AG135" s="57"/>
      <c r="AH135" s="57"/>
      <c r="AI135" s="58"/>
      <c r="AJ135" s="57"/>
      <c r="AK135" s="57"/>
      <c r="AL135" s="58"/>
      <c r="AM135" s="58"/>
      <c r="AN135" s="58"/>
      <c r="AO135" s="57"/>
      <c r="AP135" s="57"/>
      <c r="AQ135" s="57"/>
      <c r="AR135" s="58"/>
      <c r="AS135" s="63">
        <f t="shared" si="7"/>
        <v>0</v>
      </c>
      <c r="AT135" s="63">
        <f t="shared" si="8"/>
        <v>1</v>
      </c>
      <c r="AU135" s="64">
        <f t="shared" si="9"/>
        <v>1</v>
      </c>
    </row>
    <row r="136" spans="1:48" ht="45" x14ac:dyDescent="0.25">
      <c r="A136" s="61"/>
      <c r="B136" s="66" t="s">
        <v>174</v>
      </c>
      <c r="C136" s="7"/>
      <c r="D136" s="7"/>
      <c r="E136" s="1"/>
      <c r="F136" s="7"/>
      <c r="G136" s="7"/>
      <c r="H136" s="7"/>
      <c r="I136" s="7"/>
      <c r="J136" s="7"/>
      <c r="K136" s="7"/>
      <c r="L136" s="7"/>
      <c r="M136" s="7"/>
      <c r="N136" s="1"/>
      <c r="O136" s="7"/>
      <c r="P136" s="7"/>
      <c r="Q136" s="7"/>
      <c r="R136" s="7"/>
      <c r="S136" s="7"/>
      <c r="T136" s="7"/>
      <c r="U136" s="7"/>
      <c r="V136" s="58"/>
      <c r="W136" s="58"/>
      <c r="X136" s="56"/>
      <c r="Y136" s="58"/>
      <c r="Z136" s="58"/>
      <c r="AA136" s="58"/>
      <c r="AB136" s="58"/>
      <c r="AC136" s="58"/>
      <c r="AD136" s="122"/>
      <c r="AE136" s="58"/>
      <c r="AF136" s="58"/>
      <c r="AG136" s="57"/>
      <c r="AH136" s="57"/>
      <c r="AI136" s="58"/>
      <c r="AJ136" s="57"/>
      <c r="AK136" s="57"/>
      <c r="AL136" s="58"/>
      <c r="AM136" s="58"/>
      <c r="AN136" s="58"/>
      <c r="AO136" s="57"/>
      <c r="AP136" s="57"/>
      <c r="AQ136" s="57"/>
      <c r="AR136" s="58"/>
      <c r="AS136" s="63">
        <f t="shared" si="7"/>
        <v>0</v>
      </c>
      <c r="AT136" s="63">
        <f t="shared" si="8"/>
        <v>0</v>
      </c>
      <c r="AU136" s="64">
        <f t="shared" si="9"/>
        <v>0</v>
      </c>
    </row>
    <row r="137" spans="1:48" ht="90" x14ac:dyDescent="0.25">
      <c r="A137" s="61"/>
      <c r="B137" s="66" t="s">
        <v>175</v>
      </c>
      <c r="C137" s="7"/>
      <c r="D137" s="7"/>
      <c r="E137" s="1"/>
      <c r="F137" s="7"/>
      <c r="G137" s="7"/>
      <c r="H137" s="7"/>
      <c r="I137" s="7"/>
      <c r="J137" s="7"/>
      <c r="K137" s="7"/>
      <c r="L137" s="7"/>
      <c r="M137" s="7"/>
      <c r="N137" s="1"/>
      <c r="O137" s="7"/>
      <c r="P137" s="7"/>
      <c r="Q137" s="7"/>
      <c r="R137" s="7"/>
      <c r="S137" s="7" t="s">
        <v>247</v>
      </c>
      <c r="T137" s="7"/>
      <c r="U137" s="7"/>
      <c r="V137" s="58"/>
      <c r="W137" s="58"/>
      <c r="X137" s="56"/>
      <c r="Y137" s="58"/>
      <c r="Z137" s="58"/>
      <c r="AA137" s="58"/>
      <c r="AB137" s="58"/>
      <c r="AC137" s="58"/>
      <c r="AD137" s="122"/>
      <c r="AE137" s="58"/>
      <c r="AF137" s="58"/>
      <c r="AG137" s="57"/>
      <c r="AH137" s="57"/>
      <c r="AI137" s="58"/>
      <c r="AJ137" s="57"/>
      <c r="AK137" s="57"/>
      <c r="AL137" s="58"/>
      <c r="AM137" s="58">
        <v>5</v>
      </c>
      <c r="AN137" s="58"/>
      <c r="AO137" s="57"/>
      <c r="AP137" s="57"/>
      <c r="AQ137" s="57"/>
      <c r="AR137" s="58"/>
      <c r="AS137" s="63">
        <f>AM137</f>
        <v>5</v>
      </c>
      <c r="AT137" s="63">
        <f t="shared" si="8"/>
        <v>5</v>
      </c>
      <c r="AU137" s="64">
        <f t="shared" si="9"/>
        <v>10</v>
      </c>
    </row>
    <row r="138" spans="1:48" ht="45" x14ac:dyDescent="0.25">
      <c r="A138" s="61"/>
      <c r="B138" s="66" t="s">
        <v>176</v>
      </c>
      <c r="C138" s="7"/>
      <c r="D138" s="7"/>
      <c r="E138" s="1"/>
      <c r="F138" s="7"/>
      <c r="G138" s="7"/>
      <c r="H138" s="7"/>
      <c r="I138" s="7"/>
      <c r="J138" s="7"/>
      <c r="K138" s="7"/>
      <c r="L138" s="7"/>
      <c r="M138" s="7"/>
      <c r="N138" s="1"/>
      <c r="O138" s="7"/>
      <c r="P138" s="7"/>
      <c r="Q138" s="7"/>
      <c r="R138" s="7"/>
      <c r="S138" s="7"/>
      <c r="T138" s="7"/>
      <c r="U138" s="7"/>
      <c r="V138" s="58"/>
      <c r="W138" s="58"/>
      <c r="X138" s="56"/>
      <c r="Y138" s="58"/>
      <c r="Z138" s="58"/>
      <c r="AA138" s="58"/>
      <c r="AB138" s="58"/>
      <c r="AC138" s="58"/>
      <c r="AD138" s="122"/>
      <c r="AE138" s="58"/>
      <c r="AF138" s="58"/>
      <c r="AG138" s="57"/>
      <c r="AH138" s="57"/>
      <c r="AI138" s="58"/>
      <c r="AJ138" s="57"/>
      <c r="AK138" s="57"/>
      <c r="AL138" s="58"/>
      <c r="AM138" s="58"/>
      <c r="AN138" s="58"/>
      <c r="AO138" s="57"/>
      <c r="AP138" s="57"/>
      <c r="AQ138" s="57"/>
      <c r="AR138" s="58"/>
      <c r="AS138" s="63">
        <f t="shared" si="7"/>
        <v>0</v>
      </c>
      <c r="AT138" s="63">
        <f t="shared" si="8"/>
        <v>0</v>
      </c>
      <c r="AU138" s="64">
        <f t="shared" si="9"/>
        <v>0</v>
      </c>
    </row>
    <row r="139" spans="1:48" ht="30" x14ac:dyDescent="0.25">
      <c r="A139" s="61"/>
      <c r="B139" s="66" t="s">
        <v>177</v>
      </c>
      <c r="C139" s="7"/>
      <c r="D139" s="7"/>
      <c r="E139" s="1"/>
      <c r="F139" s="7"/>
      <c r="G139" s="7"/>
      <c r="H139" s="7"/>
      <c r="I139" s="7"/>
      <c r="J139" s="7"/>
      <c r="K139" s="7"/>
      <c r="L139" s="7"/>
      <c r="M139" s="7"/>
      <c r="N139" s="1"/>
      <c r="O139" s="7"/>
      <c r="P139" s="7"/>
      <c r="Q139" s="7"/>
      <c r="R139" s="7">
        <v>1</v>
      </c>
      <c r="S139" s="7"/>
      <c r="T139" s="7"/>
      <c r="U139" s="7"/>
      <c r="V139" s="58">
        <v>1</v>
      </c>
      <c r="W139" s="58"/>
      <c r="X139" s="56"/>
      <c r="Y139" s="58" t="s">
        <v>247</v>
      </c>
      <c r="Z139" s="58"/>
      <c r="AA139" s="58" t="s">
        <v>247</v>
      </c>
      <c r="AB139" s="58"/>
      <c r="AC139" s="58"/>
      <c r="AD139" s="122"/>
      <c r="AE139" s="58"/>
      <c r="AF139" s="58"/>
      <c r="AG139" s="57"/>
      <c r="AH139" s="57"/>
      <c r="AI139" s="58"/>
      <c r="AJ139" s="57"/>
      <c r="AK139" s="57"/>
      <c r="AL139" s="58"/>
      <c r="AM139" s="58"/>
      <c r="AN139" s="58"/>
      <c r="AO139" s="57"/>
      <c r="AP139" s="57"/>
      <c r="AQ139" s="57"/>
      <c r="AR139" s="58"/>
      <c r="AS139" s="63">
        <f t="shared" si="7"/>
        <v>1</v>
      </c>
      <c r="AT139" s="63">
        <f>V139</f>
        <v>1</v>
      </c>
      <c r="AU139" s="64">
        <f t="shared" si="9"/>
        <v>2</v>
      </c>
      <c r="AV139" s="53">
        <v>10</v>
      </c>
    </row>
    <row r="140" spans="1:48" ht="30" x14ac:dyDescent="0.25">
      <c r="A140" s="61"/>
      <c r="B140" s="66" t="s">
        <v>178</v>
      </c>
      <c r="C140" s="7"/>
      <c r="D140" s="7"/>
      <c r="E140" s="1"/>
      <c r="F140" s="7"/>
      <c r="G140" s="7"/>
      <c r="H140" s="7"/>
      <c r="I140" s="7"/>
      <c r="J140" s="7"/>
      <c r="K140" s="7"/>
      <c r="L140" s="7"/>
      <c r="M140" s="7"/>
      <c r="N140" s="1"/>
      <c r="O140" s="7"/>
      <c r="P140" s="7"/>
      <c r="Q140" s="7"/>
      <c r="R140" s="7"/>
      <c r="S140" s="7"/>
      <c r="T140" s="7"/>
      <c r="U140" s="7"/>
      <c r="V140" s="58"/>
      <c r="W140" s="58"/>
      <c r="X140" s="56"/>
      <c r="Y140" s="58"/>
      <c r="Z140" s="58"/>
      <c r="AA140" s="58"/>
      <c r="AB140" s="58"/>
      <c r="AC140" s="58"/>
      <c r="AD140" s="122"/>
      <c r="AE140" s="58"/>
      <c r="AF140" s="58"/>
      <c r="AG140" s="57"/>
      <c r="AH140" s="57"/>
      <c r="AI140" s="58"/>
      <c r="AJ140" s="57"/>
      <c r="AK140" s="57"/>
      <c r="AL140" s="58"/>
      <c r="AM140" s="58"/>
      <c r="AN140" s="58"/>
      <c r="AO140" s="57"/>
      <c r="AP140" s="57"/>
      <c r="AQ140" s="57"/>
      <c r="AR140" s="58"/>
      <c r="AS140" s="63">
        <f t="shared" si="7"/>
        <v>0</v>
      </c>
      <c r="AT140" s="63">
        <f t="shared" si="8"/>
        <v>0</v>
      </c>
      <c r="AU140" s="64">
        <f t="shared" si="9"/>
        <v>0</v>
      </c>
    </row>
    <row r="141" spans="1:48" ht="110.25" customHeight="1" x14ac:dyDescent="0.25">
      <c r="A141" s="1" t="s">
        <v>0</v>
      </c>
      <c r="B141" s="2" t="s">
        <v>1</v>
      </c>
      <c r="C141" s="111" t="s">
        <v>2</v>
      </c>
      <c r="D141" s="111" t="s">
        <v>3</v>
      </c>
      <c r="E141" s="3" t="s">
        <v>4</v>
      </c>
      <c r="F141" s="111" t="s">
        <v>5</v>
      </c>
      <c r="G141" s="111" t="s">
        <v>6</v>
      </c>
      <c r="H141" s="111" t="s">
        <v>7</v>
      </c>
      <c r="I141" s="111" t="s">
        <v>8</v>
      </c>
      <c r="J141" s="111" t="s">
        <v>9</v>
      </c>
      <c r="K141" s="111" t="s">
        <v>10</v>
      </c>
      <c r="L141" s="111" t="s">
        <v>11</v>
      </c>
      <c r="M141" s="111" t="s">
        <v>12</v>
      </c>
      <c r="N141" s="3" t="s">
        <v>13</v>
      </c>
      <c r="O141" s="111" t="s">
        <v>14</v>
      </c>
      <c r="P141" s="111" t="s">
        <v>15</v>
      </c>
      <c r="Q141" s="111" t="s">
        <v>16</v>
      </c>
      <c r="R141" s="111" t="s">
        <v>17</v>
      </c>
      <c r="S141" s="111" t="s">
        <v>18</v>
      </c>
      <c r="T141" s="111" t="s">
        <v>19</v>
      </c>
      <c r="U141" s="111" t="s">
        <v>20</v>
      </c>
      <c r="V141" s="114" t="s">
        <v>244</v>
      </c>
      <c r="W141" s="114" t="s">
        <v>22</v>
      </c>
      <c r="X141" s="105" t="s">
        <v>23</v>
      </c>
      <c r="Y141" s="114" t="s">
        <v>24</v>
      </c>
      <c r="Z141" s="111" t="s">
        <v>25</v>
      </c>
      <c r="AA141" s="111" t="s">
        <v>26</v>
      </c>
      <c r="AB141" s="111" t="s">
        <v>27</v>
      </c>
      <c r="AC141" s="111" t="s">
        <v>28</v>
      </c>
      <c r="AD141" s="116" t="s">
        <v>29</v>
      </c>
      <c r="AE141" s="111" t="s">
        <v>30</v>
      </c>
      <c r="AF141" s="111" t="s">
        <v>31</v>
      </c>
      <c r="AG141" s="3" t="s">
        <v>32</v>
      </c>
      <c r="AH141" s="3" t="s">
        <v>33</v>
      </c>
      <c r="AI141" s="111" t="s">
        <v>34</v>
      </c>
      <c r="AJ141" s="3"/>
      <c r="AK141" s="3" t="s">
        <v>35</v>
      </c>
      <c r="AL141" s="111" t="s">
        <v>36</v>
      </c>
      <c r="AM141" s="111" t="s">
        <v>37</v>
      </c>
      <c r="AN141" s="114" t="s">
        <v>38</v>
      </c>
      <c r="AO141" s="111" t="s">
        <v>39</v>
      </c>
      <c r="AP141" s="111" t="s">
        <v>40</v>
      </c>
      <c r="AQ141" s="111" t="s">
        <v>41</v>
      </c>
      <c r="AR141" s="111" t="s">
        <v>42</v>
      </c>
      <c r="AS141" s="4" t="s">
        <v>43</v>
      </c>
      <c r="AT141" s="4" t="s">
        <v>44</v>
      </c>
      <c r="AU141" s="5" t="s">
        <v>45</v>
      </c>
      <c r="AV141" s="6" t="s">
        <v>46</v>
      </c>
    </row>
    <row r="142" spans="1:48" ht="30" x14ac:dyDescent="0.25">
      <c r="A142" s="61"/>
      <c r="B142" s="66" t="s">
        <v>179</v>
      </c>
      <c r="C142" s="7"/>
      <c r="D142" s="7"/>
      <c r="E142" s="1"/>
      <c r="F142" s="7"/>
      <c r="G142" s="7"/>
      <c r="H142" s="7"/>
      <c r="I142" s="7"/>
      <c r="J142" s="7"/>
      <c r="K142" s="7"/>
      <c r="L142" s="7"/>
      <c r="M142" s="7"/>
      <c r="N142" s="1"/>
      <c r="O142" s="7"/>
      <c r="P142" s="7"/>
      <c r="Q142" s="7"/>
      <c r="R142" s="7"/>
      <c r="S142" s="7"/>
      <c r="T142" s="7"/>
      <c r="U142" s="7"/>
      <c r="V142" s="58"/>
      <c r="W142" s="58"/>
      <c r="X142" s="56"/>
      <c r="Y142" s="58"/>
      <c r="Z142" s="58"/>
      <c r="AA142" s="58"/>
      <c r="AB142" s="58"/>
      <c r="AC142" s="58"/>
      <c r="AD142" s="122"/>
      <c r="AE142" s="58"/>
      <c r="AF142" s="58"/>
      <c r="AG142" s="57"/>
      <c r="AH142" s="57"/>
      <c r="AI142" s="58"/>
      <c r="AJ142" s="57"/>
      <c r="AK142" s="57"/>
      <c r="AL142" s="58"/>
      <c r="AM142" s="58"/>
      <c r="AN142" s="58"/>
      <c r="AO142" s="57"/>
      <c r="AP142" s="57"/>
      <c r="AQ142" s="57"/>
      <c r="AR142" s="58"/>
      <c r="AS142" s="63">
        <f t="shared" si="7"/>
        <v>0</v>
      </c>
      <c r="AT142" s="63">
        <f t="shared" si="8"/>
        <v>0</v>
      </c>
      <c r="AU142" s="64">
        <f t="shared" si="9"/>
        <v>0</v>
      </c>
    </row>
    <row r="143" spans="1:48" ht="30" x14ac:dyDescent="0.25">
      <c r="A143" s="61"/>
      <c r="B143" s="66" t="s">
        <v>180</v>
      </c>
      <c r="C143" s="7"/>
      <c r="D143" s="7"/>
      <c r="E143" s="1"/>
      <c r="F143" s="7"/>
      <c r="G143" s="7"/>
      <c r="H143" s="7"/>
      <c r="I143" s="7"/>
      <c r="J143" s="7"/>
      <c r="K143" s="7"/>
      <c r="L143" s="7"/>
      <c r="M143" s="7"/>
      <c r="N143" s="1"/>
      <c r="O143" s="7"/>
      <c r="P143" s="7"/>
      <c r="Q143" s="7"/>
      <c r="R143" s="7"/>
      <c r="S143" s="7"/>
      <c r="T143" s="7"/>
      <c r="U143" s="7"/>
      <c r="V143" s="58"/>
      <c r="W143" s="58"/>
      <c r="X143" s="56"/>
      <c r="Y143" s="58"/>
      <c r="Z143" s="58"/>
      <c r="AA143" s="58"/>
      <c r="AB143" s="58"/>
      <c r="AC143" s="58"/>
      <c r="AD143" s="122"/>
      <c r="AE143" s="58"/>
      <c r="AF143" s="58"/>
      <c r="AG143" s="57"/>
      <c r="AH143" s="57"/>
      <c r="AI143" s="58"/>
      <c r="AJ143" s="57"/>
      <c r="AK143" s="57"/>
      <c r="AL143" s="58"/>
      <c r="AM143" s="58"/>
      <c r="AN143" s="58"/>
      <c r="AO143" s="57"/>
      <c r="AP143" s="57"/>
      <c r="AQ143" s="57"/>
      <c r="AR143" s="58"/>
      <c r="AS143" s="63">
        <f t="shared" si="7"/>
        <v>0</v>
      </c>
      <c r="AT143" s="63">
        <f t="shared" si="8"/>
        <v>0</v>
      </c>
      <c r="AU143" s="64">
        <f t="shared" si="9"/>
        <v>0</v>
      </c>
    </row>
    <row r="144" spans="1:48" ht="30" x14ac:dyDescent="0.25">
      <c r="A144" s="61"/>
      <c r="B144" s="66" t="s">
        <v>181</v>
      </c>
      <c r="C144" s="7"/>
      <c r="D144" s="7"/>
      <c r="E144" s="1"/>
      <c r="F144" s="7"/>
      <c r="G144" s="7"/>
      <c r="H144" s="7"/>
      <c r="I144" s="7"/>
      <c r="J144" s="7"/>
      <c r="K144" s="7"/>
      <c r="L144" s="7"/>
      <c r="M144" s="7"/>
      <c r="N144" s="1"/>
      <c r="O144" s="7"/>
      <c r="P144" s="7"/>
      <c r="Q144" s="7"/>
      <c r="R144" s="7"/>
      <c r="S144" s="7"/>
      <c r="T144" s="7"/>
      <c r="U144" s="7"/>
      <c r="V144" s="58"/>
      <c r="W144" s="58"/>
      <c r="X144" s="56"/>
      <c r="Y144" s="58"/>
      <c r="Z144" s="58"/>
      <c r="AA144" s="58"/>
      <c r="AB144" s="58"/>
      <c r="AC144" s="58"/>
      <c r="AD144" s="122"/>
      <c r="AE144" s="58"/>
      <c r="AF144" s="58"/>
      <c r="AG144" s="57"/>
      <c r="AH144" s="57"/>
      <c r="AI144" s="58"/>
      <c r="AJ144" s="57"/>
      <c r="AK144" s="57">
        <v>1</v>
      </c>
      <c r="AL144" s="58"/>
      <c r="AM144" s="58"/>
      <c r="AN144" s="58"/>
      <c r="AO144" s="57"/>
      <c r="AP144" s="57"/>
      <c r="AQ144" s="57"/>
      <c r="AR144" s="58"/>
      <c r="AS144" s="63">
        <f t="shared" si="7"/>
        <v>0</v>
      </c>
      <c r="AT144" s="63">
        <f t="shared" si="8"/>
        <v>1</v>
      </c>
      <c r="AU144" s="64">
        <f t="shared" si="9"/>
        <v>1</v>
      </c>
    </row>
    <row r="145" spans="1:48" ht="30" x14ac:dyDescent="0.25">
      <c r="A145" s="61"/>
      <c r="B145" s="66" t="s">
        <v>182</v>
      </c>
      <c r="C145" s="7"/>
      <c r="D145" s="7"/>
      <c r="E145" s="1"/>
      <c r="F145" s="7"/>
      <c r="G145" s="7"/>
      <c r="H145" s="7"/>
      <c r="I145" s="7"/>
      <c r="J145" s="7"/>
      <c r="K145" s="7"/>
      <c r="L145" s="7"/>
      <c r="M145" s="7"/>
      <c r="N145" s="1"/>
      <c r="O145" s="7"/>
      <c r="P145" s="7"/>
      <c r="Q145" s="7"/>
      <c r="R145" s="7"/>
      <c r="S145" s="7"/>
      <c r="T145" s="7"/>
      <c r="U145" s="7"/>
      <c r="V145" s="58"/>
      <c r="W145" s="58"/>
      <c r="X145" s="56"/>
      <c r="Y145" s="58"/>
      <c r="Z145" s="58"/>
      <c r="AA145" s="58"/>
      <c r="AB145" s="58"/>
      <c r="AC145" s="58"/>
      <c r="AD145" s="122"/>
      <c r="AE145" s="58"/>
      <c r="AF145" s="58"/>
      <c r="AG145" s="57"/>
      <c r="AH145" s="57"/>
      <c r="AI145" s="58"/>
      <c r="AJ145" s="57"/>
      <c r="AK145" s="57"/>
      <c r="AL145" s="58"/>
      <c r="AM145" s="58"/>
      <c r="AN145" s="58"/>
      <c r="AO145" s="57"/>
      <c r="AP145" s="57"/>
      <c r="AQ145" s="57"/>
      <c r="AR145" s="58"/>
      <c r="AS145" s="63">
        <f t="shared" si="7"/>
        <v>0</v>
      </c>
      <c r="AT145" s="63">
        <f t="shared" si="8"/>
        <v>0</v>
      </c>
      <c r="AU145" s="64">
        <f t="shared" si="9"/>
        <v>0</v>
      </c>
    </row>
    <row r="146" spans="1:48" ht="30" x14ac:dyDescent="0.25">
      <c r="A146" s="61"/>
      <c r="B146" s="66" t="s">
        <v>183</v>
      </c>
      <c r="C146" s="7"/>
      <c r="D146" s="7"/>
      <c r="E146" s="1"/>
      <c r="F146" s="7"/>
      <c r="G146" s="7"/>
      <c r="H146" s="7"/>
      <c r="I146" s="7"/>
      <c r="J146" s="7"/>
      <c r="K146" s="7"/>
      <c r="L146" s="7"/>
      <c r="M146" s="7"/>
      <c r="N146" s="1"/>
      <c r="O146" s="7"/>
      <c r="P146" s="7"/>
      <c r="Q146" s="7"/>
      <c r="R146" s="7">
        <v>1</v>
      </c>
      <c r="S146" s="7"/>
      <c r="T146" s="7"/>
      <c r="U146" s="7"/>
      <c r="V146" s="58"/>
      <c r="W146" s="58"/>
      <c r="X146" s="56"/>
      <c r="Y146" s="58">
        <v>3</v>
      </c>
      <c r="Z146" s="58"/>
      <c r="AA146" s="58">
        <v>1</v>
      </c>
      <c r="AB146" s="58"/>
      <c r="AC146" s="58"/>
      <c r="AD146" s="122"/>
      <c r="AE146" s="58"/>
      <c r="AF146" s="58"/>
      <c r="AG146" s="57"/>
      <c r="AH146" s="57"/>
      <c r="AI146" s="58"/>
      <c r="AJ146" s="57"/>
      <c r="AK146" s="57"/>
      <c r="AL146" s="58"/>
      <c r="AM146" s="58"/>
      <c r="AN146" s="58"/>
      <c r="AO146" s="57"/>
      <c r="AP146" s="57"/>
      <c r="AQ146" s="57"/>
      <c r="AR146" s="58"/>
      <c r="AS146" s="63">
        <f t="shared" si="7"/>
        <v>1</v>
      </c>
      <c r="AT146" s="63">
        <f t="shared" si="8"/>
        <v>4</v>
      </c>
      <c r="AU146" s="64">
        <f t="shared" si="9"/>
        <v>5</v>
      </c>
    </row>
    <row r="147" spans="1:48" ht="30" x14ac:dyDescent="0.25">
      <c r="A147" s="61"/>
      <c r="B147" s="66" t="s">
        <v>184</v>
      </c>
      <c r="C147" s="7"/>
      <c r="D147" s="7"/>
      <c r="E147" s="1"/>
      <c r="F147" s="7"/>
      <c r="G147" s="7"/>
      <c r="H147" s="7"/>
      <c r="I147" s="7"/>
      <c r="J147" s="7"/>
      <c r="K147" s="7"/>
      <c r="L147" s="7"/>
      <c r="M147" s="7"/>
      <c r="N147" s="1"/>
      <c r="O147" s="7"/>
      <c r="P147" s="7"/>
      <c r="Q147" s="7"/>
      <c r="R147" s="7"/>
      <c r="S147" s="7"/>
      <c r="T147" s="7"/>
      <c r="U147" s="7"/>
      <c r="V147" s="58"/>
      <c r="W147" s="58"/>
      <c r="X147" s="56"/>
      <c r="Y147" s="58"/>
      <c r="Z147" s="58"/>
      <c r="AA147" s="58"/>
      <c r="AB147" s="58"/>
      <c r="AC147" s="58"/>
      <c r="AD147" s="122"/>
      <c r="AE147" s="58"/>
      <c r="AF147" s="58"/>
      <c r="AG147" s="57"/>
      <c r="AH147" s="57"/>
      <c r="AI147" s="58"/>
      <c r="AJ147" s="57"/>
      <c r="AK147" s="57"/>
      <c r="AL147" s="58"/>
      <c r="AM147" s="58"/>
      <c r="AN147" s="58"/>
      <c r="AO147" s="57"/>
      <c r="AP147" s="57"/>
      <c r="AQ147" s="57"/>
      <c r="AR147" s="58"/>
      <c r="AS147" s="63">
        <f t="shared" si="7"/>
        <v>0</v>
      </c>
      <c r="AT147" s="63">
        <f t="shared" si="8"/>
        <v>0</v>
      </c>
      <c r="AU147" s="64">
        <f t="shared" si="9"/>
        <v>0</v>
      </c>
    </row>
    <row r="148" spans="1:48" ht="30" x14ac:dyDescent="0.25">
      <c r="A148" s="61"/>
      <c r="B148" s="66" t="s">
        <v>185</v>
      </c>
      <c r="C148" s="7"/>
      <c r="D148" s="7"/>
      <c r="E148" s="1"/>
      <c r="F148" s="7"/>
      <c r="G148" s="7"/>
      <c r="H148" s="7"/>
      <c r="I148" s="7"/>
      <c r="J148" s="7"/>
      <c r="K148" s="7"/>
      <c r="L148" s="7"/>
      <c r="M148" s="7"/>
      <c r="N148" s="1"/>
      <c r="O148" s="7"/>
      <c r="P148" s="7"/>
      <c r="Q148" s="7"/>
      <c r="R148" s="7" t="s">
        <v>247</v>
      </c>
      <c r="S148" s="7"/>
      <c r="T148" s="7"/>
      <c r="U148" s="7"/>
      <c r="V148" s="58"/>
      <c r="W148" s="58"/>
      <c r="X148" s="56"/>
      <c r="Y148" s="58"/>
      <c r="Z148" s="58"/>
      <c r="AA148" s="58"/>
      <c r="AB148" s="58"/>
      <c r="AC148" s="58"/>
      <c r="AD148" s="122"/>
      <c r="AE148" s="58"/>
      <c r="AF148" s="58"/>
      <c r="AG148" s="57"/>
      <c r="AH148" s="57"/>
      <c r="AI148" s="58"/>
      <c r="AJ148" s="57"/>
      <c r="AK148" s="57"/>
      <c r="AL148" s="58"/>
      <c r="AM148" s="58"/>
      <c r="AN148" s="58"/>
      <c r="AO148" s="57"/>
      <c r="AP148" s="57"/>
      <c r="AQ148" s="57"/>
      <c r="AR148" s="58"/>
      <c r="AS148" s="63">
        <f ca="1">148:148</f>
        <v>0</v>
      </c>
      <c r="AT148" s="63">
        <f t="shared" si="8"/>
        <v>0</v>
      </c>
      <c r="AU148" s="64">
        <v>0</v>
      </c>
    </row>
    <row r="149" spans="1:48" ht="30" x14ac:dyDescent="0.25">
      <c r="A149" s="61"/>
      <c r="B149" s="66" t="s">
        <v>186</v>
      </c>
      <c r="C149" s="7"/>
      <c r="D149" s="7"/>
      <c r="E149" s="1"/>
      <c r="F149" s="7"/>
      <c r="G149" s="7"/>
      <c r="H149" s="7"/>
      <c r="I149" s="7"/>
      <c r="J149" s="7"/>
      <c r="K149" s="7"/>
      <c r="L149" s="7"/>
      <c r="M149" s="7"/>
      <c r="N149" s="1"/>
      <c r="O149" s="7"/>
      <c r="P149" s="7"/>
      <c r="Q149" s="7"/>
      <c r="R149" s="7"/>
      <c r="S149" s="7"/>
      <c r="T149" s="7"/>
      <c r="U149" s="7"/>
      <c r="V149" s="58"/>
      <c r="W149" s="58"/>
      <c r="X149" s="56"/>
      <c r="Y149" s="58"/>
      <c r="Z149" s="58"/>
      <c r="AA149" s="58">
        <v>1</v>
      </c>
      <c r="AB149" s="58"/>
      <c r="AC149" s="58"/>
      <c r="AD149" s="122"/>
      <c r="AE149" s="58"/>
      <c r="AF149" s="58"/>
      <c r="AG149" s="57"/>
      <c r="AH149" s="57"/>
      <c r="AI149" s="58"/>
      <c r="AJ149" s="57"/>
      <c r="AK149" s="57"/>
      <c r="AL149" s="58"/>
      <c r="AM149" s="58"/>
      <c r="AN149" s="58"/>
      <c r="AO149" s="57"/>
      <c r="AP149" s="57"/>
      <c r="AQ149" s="57"/>
      <c r="AR149" s="58"/>
      <c r="AS149" s="63">
        <f t="shared" si="7"/>
        <v>0</v>
      </c>
      <c r="AT149" s="63">
        <f t="shared" si="8"/>
        <v>1</v>
      </c>
      <c r="AU149" s="64">
        <f t="shared" si="9"/>
        <v>1</v>
      </c>
      <c r="AV149" s="53">
        <v>1</v>
      </c>
    </row>
    <row r="150" spans="1:48" ht="60" x14ac:dyDescent="0.25">
      <c r="A150" s="61"/>
      <c r="B150" s="66" t="s">
        <v>187</v>
      </c>
      <c r="C150" s="7"/>
      <c r="D150" s="7"/>
      <c r="E150" s="1"/>
      <c r="F150" s="7" t="s">
        <v>247</v>
      </c>
      <c r="G150" s="7"/>
      <c r="H150" s="7"/>
      <c r="I150" s="7"/>
      <c r="J150" s="7" t="s">
        <v>247</v>
      </c>
      <c r="K150" s="7"/>
      <c r="L150" s="7"/>
      <c r="M150" s="7"/>
      <c r="N150" s="1"/>
      <c r="O150" s="7"/>
      <c r="P150" s="7"/>
      <c r="Q150" s="7"/>
      <c r="R150" s="7"/>
      <c r="S150" s="7"/>
      <c r="T150" s="7"/>
      <c r="U150" s="7"/>
      <c r="V150" s="58"/>
      <c r="W150" s="58"/>
      <c r="X150" s="56"/>
      <c r="Y150" s="58"/>
      <c r="Z150" s="58"/>
      <c r="AA150" s="58"/>
      <c r="AB150" s="58"/>
      <c r="AC150" s="58"/>
      <c r="AD150" s="122"/>
      <c r="AE150" s="58"/>
      <c r="AF150" s="58"/>
      <c r="AG150" s="57"/>
      <c r="AH150" s="57"/>
      <c r="AI150" s="58"/>
      <c r="AJ150" s="57"/>
      <c r="AK150" s="57"/>
      <c r="AL150" s="58"/>
      <c r="AM150" s="58"/>
      <c r="AN150" s="58"/>
      <c r="AO150" s="57"/>
      <c r="AP150" s="57"/>
      <c r="AQ150" s="57"/>
      <c r="AR150" s="58"/>
      <c r="AS150" s="63">
        <v>0</v>
      </c>
      <c r="AT150" s="63">
        <f t="shared" si="8"/>
        <v>0</v>
      </c>
      <c r="AU150" s="64">
        <v>0</v>
      </c>
    </row>
    <row r="151" spans="1:48" ht="45" x14ac:dyDescent="0.25">
      <c r="A151" s="61"/>
      <c r="B151" s="66" t="s">
        <v>188</v>
      </c>
      <c r="C151" s="7"/>
      <c r="D151" s="7"/>
      <c r="E151" s="1"/>
      <c r="F151" s="7"/>
      <c r="G151" s="7"/>
      <c r="H151" s="7"/>
      <c r="I151" s="7"/>
      <c r="J151" s="7"/>
      <c r="K151" s="7"/>
      <c r="L151" s="7"/>
      <c r="M151" s="7">
        <v>1</v>
      </c>
      <c r="N151" s="1"/>
      <c r="O151" s="7"/>
      <c r="P151" s="7"/>
      <c r="Q151" s="7"/>
      <c r="R151" s="7"/>
      <c r="S151" s="7"/>
      <c r="T151" s="7"/>
      <c r="U151" s="7"/>
      <c r="V151" s="58"/>
      <c r="W151" s="58"/>
      <c r="X151" s="56"/>
      <c r="Y151" s="58" t="s">
        <v>247</v>
      </c>
      <c r="Z151" s="58"/>
      <c r="AA151" s="58"/>
      <c r="AB151" s="58"/>
      <c r="AC151" s="58"/>
      <c r="AD151" s="122"/>
      <c r="AE151" s="58"/>
      <c r="AF151" s="58"/>
      <c r="AG151" s="57"/>
      <c r="AH151" s="57"/>
      <c r="AI151" s="58"/>
      <c r="AJ151" s="57"/>
      <c r="AK151" s="57"/>
      <c r="AL151" s="58"/>
      <c r="AM151" s="58"/>
      <c r="AN151" s="58"/>
      <c r="AO151" s="57"/>
      <c r="AP151" s="57"/>
      <c r="AQ151" s="57"/>
      <c r="AR151" s="58"/>
      <c r="AS151" s="63">
        <f t="shared" si="7"/>
        <v>1</v>
      </c>
      <c r="AT151" s="63">
        <v>0</v>
      </c>
      <c r="AU151" s="64">
        <f t="shared" si="9"/>
        <v>1</v>
      </c>
      <c r="AV151" s="53">
        <v>1</v>
      </c>
    </row>
    <row r="152" spans="1:48" ht="30" x14ac:dyDescent="0.25">
      <c r="A152" s="61"/>
      <c r="B152" s="66" t="s">
        <v>189</v>
      </c>
      <c r="C152" s="7"/>
      <c r="D152" s="7"/>
      <c r="E152" s="1"/>
      <c r="F152" s="7"/>
      <c r="G152" s="7"/>
      <c r="H152" s="7"/>
      <c r="I152" s="7"/>
      <c r="J152" s="7"/>
      <c r="K152" s="7"/>
      <c r="L152" s="7"/>
      <c r="M152" s="7"/>
      <c r="N152" s="1"/>
      <c r="O152" s="7"/>
      <c r="P152" s="7"/>
      <c r="Q152" s="7"/>
      <c r="R152" s="7"/>
      <c r="S152" s="7"/>
      <c r="T152" s="7"/>
      <c r="U152" s="7"/>
      <c r="V152" s="58"/>
      <c r="W152" s="58"/>
      <c r="X152" s="56"/>
      <c r="Y152" s="58"/>
      <c r="Z152" s="58"/>
      <c r="AA152" s="58"/>
      <c r="AB152" s="58">
        <v>1</v>
      </c>
      <c r="AC152" s="58"/>
      <c r="AD152" s="122"/>
      <c r="AE152" s="58"/>
      <c r="AF152" s="58"/>
      <c r="AG152" s="57"/>
      <c r="AH152" s="57"/>
      <c r="AI152" s="58"/>
      <c r="AJ152" s="57"/>
      <c r="AK152" s="57"/>
      <c r="AL152" s="58"/>
      <c r="AM152" s="58"/>
      <c r="AN152" s="58"/>
      <c r="AO152" s="57"/>
      <c r="AP152" s="57"/>
      <c r="AQ152" s="57"/>
      <c r="AR152" s="58"/>
      <c r="AS152" s="63">
        <f t="shared" si="7"/>
        <v>0</v>
      </c>
      <c r="AT152" s="63">
        <f t="shared" si="8"/>
        <v>1</v>
      </c>
      <c r="AU152" s="64">
        <f t="shared" si="9"/>
        <v>1</v>
      </c>
    </row>
    <row r="153" spans="1:48" ht="45" x14ac:dyDescent="0.25">
      <c r="A153" s="61" t="s">
        <v>247</v>
      </c>
      <c r="B153" s="66" t="s">
        <v>190</v>
      </c>
      <c r="C153" s="7"/>
      <c r="D153" s="7"/>
      <c r="E153" s="1"/>
      <c r="F153" s="7"/>
      <c r="G153" s="7" t="s">
        <v>247</v>
      </c>
      <c r="H153" s="7" t="s">
        <v>247</v>
      </c>
      <c r="I153" s="7"/>
      <c r="J153" s="7"/>
      <c r="K153" s="7"/>
      <c r="L153" s="7"/>
      <c r="M153" s="7"/>
      <c r="N153" s="1"/>
      <c r="O153" s="7"/>
      <c r="P153" s="7"/>
      <c r="Q153" s="7"/>
      <c r="R153" s="7"/>
      <c r="S153" s="7"/>
      <c r="T153" s="7"/>
      <c r="U153" s="7"/>
      <c r="V153" s="58"/>
      <c r="W153" s="58"/>
      <c r="X153" s="56"/>
      <c r="Y153" s="58"/>
      <c r="Z153" s="58"/>
      <c r="AA153" s="58"/>
      <c r="AB153" s="58"/>
      <c r="AC153" s="58"/>
      <c r="AD153" s="122"/>
      <c r="AE153" s="58"/>
      <c r="AF153" s="58"/>
      <c r="AG153" s="57"/>
      <c r="AH153" s="57"/>
      <c r="AI153" s="58"/>
      <c r="AJ153" s="57"/>
      <c r="AK153" s="57"/>
      <c r="AL153" s="58"/>
      <c r="AM153" s="58"/>
      <c r="AN153" s="58"/>
      <c r="AO153" s="57"/>
      <c r="AP153" s="57"/>
      <c r="AQ153" s="57"/>
      <c r="AR153" s="58"/>
      <c r="AS153" s="63">
        <v>0</v>
      </c>
      <c r="AT153" s="63">
        <f t="shared" si="8"/>
        <v>0</v>
      </c>
      <c r="AU153" s="64">
        <v>0</v>
      </c>
      <c r="AV153" s="53">
        <v>1</v>
      </c>
    </row>
    <row r="154" spans="1:48" ht="30" x14ac:dyDescent="0.25">
      <c r="A154" s="61"/>
      <c r="B154" s="62" t="s">
        <v>191</v>
      </c>
      <c r="C154" s="7"/>
      <c r="D154" s="7"/>
      <c r="E154" s="1"/>
      <c r="F154" s="7"/>
      <c r="G154" s="7"/>
      <c r="H154" s="7"/>
      <c r="I154" s="7"/>
      <c r="J154" s="7"/>
      <c r="K154" s="7"/>
      <c r="L154" s="7"/>
      <c r="M154" s="7"/>
      <c r="N154" s="1"/>
      <c r="O154" s="7"/>
      <c r="P154" s="7"/>
      <c r="Q154" s="7"/>
      <c r="R154" s="7"/>
      <c r="S154" s="7"/>
      <c r="T154" s="7"/>
      <c r="U154" s="7"/>
      <c r="V154" s="58"/>
      <c r="W154" s="58" t="s">
        <v>247</v>
      </c>
      <c r="X154" s="56"/>
      <c r="Y154" s="58"/>
      <c r="Z154" s="58"/>
      <c r="AA154" s="58" t="s">
        <v>247</v>
      </c>
      <c r="AB154" s="58">
        <v>1</v>
      </c>
      <c r="AC154" s="58"/>
      <c r="AD154" s="122"/>
      <c r="AE154" s="58" t="s">
        <v>247</v>
      </c>
      <c r="AF154" s="58" t="s">
        <v>247</v>
      </c>
      <c r="AG154" s="57"/>
      <c r="AH154" s="57"/>
      <c r="AI154" s="58"/>
      <c r="AJ154" s="57"/>
      <c r="AK154" s="57"/>
      <c r="AL154" s="58"/>
      <c r="AM154" s="58"/>
      <c r="AN154" s="58"/>
      <c r="AO154" s="57"/>
      <c r="AP154" s="57"/>
      <c r="AQ154" s="57"/>
      <c r="AR154" s="58"/>
      <c r="AS154" s="63">
        <f t="shared" si="7"/>
        <v>0</v>
      </c>
      <c r="AT154" s="63">
        <v>1</v>
      </c>
      <c r="AU154" s="64">
        <f t="shared" si="9"/>
        <v>1</v>
      </c>
      <c r="AV154" s="53">
        <v>1</v>
      </c>
    </row>
    <row r="155" spans="1:48" ht="30" x14ac:dyDescent="0.25">
      <c r="A155" s="61"/>
      <c r="B155" s="62" t="s">
        <v>192</v>
      </c>
      <c r="C155" s="7"/>
      <c r="D155" s="7"/>
      <c r="E155" s="1"/>
      <c r="F155" s="7"/>
      <c r="G155" s="7"/>
      <c r="H155" s="7"/>
      <c r="I155" s="7"/>
      <c r="J155" s="7"/>
      <c r="K155" s="7"/>
      <c r="L155" s="7"/>
      <c r="M155" s="7"/>
      <c r="N155" s="1"/>
      <c r="O155" s="7"/>
      <c r="P155" s="7"/>
      <c r="Q155" s="7"/>
      <c r="R155" s="7"/>
      <c r="S155" s="7"/>
      <c r="T155" s="7"/>
      <c r="U155" s="7"/>
      <c r="V155" s="58"/>
      <c r="W155" s="58"/>
      <c r="X155" s="56"/>
      <c r="Y155" s="58"/>
      <c r="Z155" s="58"/>
      <c r="AA155" s="58"/>
      <c r="AB155" s="58"/>
      <c r="AC155" s="58"/>
      <c r="AD155" s="122"/>
      <c r="AE155" s="58"/>
      <c r="AF155" s="58"/>
      <c r="AG155" s="57"/>
      <c r="AH155" s="57"/>
      <c r="AI155" s="58"/>
      <c r="AJ155" s="57"/>
      <c r="AK155" s="57"/>
      <c r="AL155" s="58"/>
      <c r="AM155" s="58"/>
      <c r="AN155" s="58"/>
      <c r="AO155" s="57"/>
      <c r="AP155" s="57"/>
      <c r="AQ155" s="57"/>
      <c r="AR155" s="58"/>
      <c r="AS155" s="63">
        <f t="shared" si="7"/>
        <v>0</v>
      </c>
      <c r="AT155" s="63">
        <f t="shared" si="8"/>
        <v>0</v>
      </c>
      <c r="AU155" s="64">
        <f t="shared" si="9"/>
        <v>0</v>
      </c>
    </row>
    <row r="156" spans="1:48" ht="30" x14ac:dyDescent="0.25">
      <c r="A156" s="61"/>
      <c r="B156" s="62" t="s">
        <v>193</v>
      </c>
      <c r="C156" s="7"/>
      <c r="D156" s="7"/>
      <c r="E156" s="1"/>
      <c r="F156" s="7"/>
      <c r="G156" s="7"/>
      <c r="H156" s="7"/>
      <c r="I156" s="7"/>
      <c r="J156" s="7"/>
      <c r="K156" s="7"/>
      <c r="L156" s="7"/>
      <c r="M156" s="7"/>
      <c r="N156" s="1"/>
      <c r="O156" s="7"/>
      <c r="P156" s="7"/>
      <c r="Q156" s="7"/>
      <c r="R156" s="7"/>
      <c r="S156" s="7"/>
      <c r="T156" s="7"/>
      <c r="U156" s="7"/>
      <c r="V156" s="58"/>
      <c r="W156" s="58"/>
      <c r="X156" s="56"/>
      <c r="Y156" s="58"/>
      <c r="Z156" s="58"/>
      <c r="AA156" s="58"/>
      <c r="AB156" s="58"/>
      <c r="AC156" s="58"/>
      <c r="AD156" s="122"/>
      <c r="AE156" s="58"/>
      <c r="AF156" s="58"/>
      <c r="AG156" s="57"/>
      <c r="AH156" s="57"/>
      <c r="AI156" s="58"/>
      <c r="AJ156" s="57"/>
      <c r="AK156" s="57"/>
      <c r="AL156" s="58"/>
      <c r="AM156" s="58"/>
      <c r="AN156" s="58"/>
      <c r="AO156" s="57"/>
      <c r="AP156" s="57"/>
      <c r="AQ156" s="57"/>
      <c r="AR156" s="58"/>
      <c r="AS156" s="63">
        <f t="shared" si="7"/>
        <v>0</v>
      </c>
      <c r="AT156" s="63">
        <f t="shared" si="8"/>
        <v>0</v>
      </c>
      <c r="AU156" s="64">
        <f t="shared" si="9"/>
        <v>0</v>
      </c>
    </row>
    <row r="157" spans="1:48" ht="30" x14ac:dyDescent="0.25">
      <c r="A157" s="61"/>
      <c r="B157" s="62" t="s">
        <v>194</v>
      </c>
      <c r="C157" s="7"/>
      <c r="D157" s="7"/>
      <c r="E157" s="1"/>
      <c r="F157" s="7"/>
      <c r="G157" s="7"/>
      <c r="H157" s="7"/>
      <c r="I157" s="7"/>
      <c r="J157" s="7"/>
      <c r="K157" s="7"/>
      <c r="L157" s="7"/>
      <c r="M157" s="7"/>
      <c r="N157" s="1"/>
      <c r="O157" s="7"/>
      <c r="P157" s="7"/>
      <c r="Q157" s="7"/>
      <c r="R157" s="7"/>
      <c r="S157" s="7"/>
      <c r="T157" s="7"/>
      <c r="U157" s="7"/>
      <c r="V157" s="58"/>
      <c r="W157" s="58"/>
      <c r="X157" s="56"/>
      <c r="Y157" s="58"/>
      <c r="Z157" s="58"/>
      <c r="AA157" s="58"/>
      <c r="AB157" s="58"/>
      <c r="AC157" s="58"/>
      <c r="AD157" s="122"/>
      <c r="AE157" s="58"/>
      <c r="AF157" s="58"/>
      <c r="AG157" s="57"/>
      <c r="AH157" s="57"/>
      <c r="AI157" s="58"/>
      <c r="AJ157" s="57"/>
      <c r="AK157" s="57"/>
      <c r="AL157" s="58"/>
      <c r="AM157" s="58"/>
      <c r="AN157" s="58"/>
      <c r="AO157" s="57"/>
      <c r="AP157" s="57"/>
      <c r="AQ157" s="57"/>
      <c r="AR157" s="58"/>
      <c r="AS157" s="63">
        <f t="shared" si="7"/>
        <v>0</v>
      </c>
      <c r="AT157" s="63">
        <f t="shared" si="8"/>
        <v>0</v>
      </c>
      <c r="AU157" s="64">
        <f t="shared" si="9"/>
        <v>0</v>
      </c>
      <c r="AV157" s="53">
        <v>1</v>
      </c>
    </row>
    <row r="158" spans="1:48" ht="30" x14ac:dyDescent="0.25">
      <c r="A158" s="61"/>
      <c r="B158" s="62" t="s">
        <v>195</v>
      </c>
      <c r="C158" s="7"/>
      <c r="D158" s="7"/>
      <c r="E158" s="1"/>
      <c r="F158" s="7"/>
      <c r="G158" s="7"/>
      <c r="H158" s="7"/>
      <c r="I158" s="7"/>
      <c r="J158" s="7"/>
      <c r="K158" s="7"/>
      <c r="L158" s="7"/>
      <c r="M158" s="7"/>
      <c r="N158" s="1"/>
      <c r="O158" s="7"/>
      <c r="P158" s="7"/>
      <c r="Q158" s="7"/>
      <c r="R158" s="7"/>
      <c r="S158" s="7"/>
      <c r="T158" s="7"/>
      <c r="U158" s="7"/>
      <c r="V158" s="58"/>
      <c r="W158" s="58"/>
      <c r="X158" s="56"/>
      <c r="Y158" s="58"/>
      <c r="Z158" s="58"/>
      <c r="AA158" s="58"/>
      <c r="AB158" s="58"/>
      <c r="AC158" s="58"/>
      <c r="AD158" s="122"/>
      <c r="AE158" s="58"/>
      <c r="AF158" s="58"/>
      <c r="AG158" s="57"/>
      <c r="AH158" s="57"/>
      <c r="AI158" s="58"/>
      <c r="AJ158" s="57"/>
      <c r="AK158" s="57"/>
      <c r="AL158" s="58"/>
      <c r="AM158" s="58"/>
      <c r="AN158" s="58"/>
      <c r="AO158" s="57"/>
      <c r="AP158" s="57"/>
      <c r="AQ158" s="57"/>
      <c r="AR158" s="58"/>
      <c r="AS158" s="63">
        <f t="shared" si="7"/>
        <v>0</v>
      </c>
      <c r="AT158" s="63">
        <f t="shared" si="8"/>
        <v>0</v>
      </c>
      <c r="AU158" s="64">
        <f t="shared" si="9"/>
        <v>0</v>
      </c>
    </row>
    <row r="159" spans="1:48" ht="28.5" x14ac:dyDescent="0.25">
      <c r="A159" s="61">
        <v>12</v>
      </c>
      <c r="B159" s="65" t="s">
        <v>196</v>
      </c>
      <c r="C159" s="7"/>
      <c r="D159" s="7"/>
      <c r="E159" s="1"/>
      <c r="F159" s="7"/>
      <c r="G159" s="7"/>
      <c r="H159" s="7"/>
      <c r="I159" s="7"/>
      <c r="J159" s="7"/>
      <c r="K159" s="7"/>
      <c r="L159" s="7"/>
      <c r="M159" s="7"/>
      <c r="N159" s="1"/>
      <c r="O159" s="7"/>
      <c r="P159" s="7"/>
      <c r="Q159" s="7"/>
      <c r="R159" s="7"/>
      <c r="S159" s="7"/>
      <c r="T159" s="7"/>
      <c r="U159" s="7"/>
      <c r="V159" s="58"/>
      <c r="W159" s="58"/>
      <c r="X159" s="56"/>
      <c r="Y159" s="58"/>
      <c r="Z159" s="58"/>
      <c r="AA159" s="58"/>
      <c r="AB159" s="58"/>
      <c r="AC159" s="58"/>
      <c r="AD159" s="122"/>
      <c r="AE159" s="58"/>
      <c r="AF159" s="58"/>
      <c r="AG159" s="57"/>
      <c r="AH159" s="57"/>
      <c r="AI159" s="58"/>
      <c r="AJ159" s="57"/>
      <c r="AK159" s="57"/>
      <c r="AL159" s="58"/>
      <c r="AM159" s="58"/>
      <c r="AN159" s="58"/>
      <c r="AO159" s="57"/>
      <c r="AP159" s="57"/>
      <c r="AQ159" s="57"/>
      <c r="AR159" s="58"/>
      <c r="AS159" s="63">
        <f t="shared" si="7"/>
        <v>0</v>
      </c>
      <c r="AT159" s="63">
        <f t="shared" si="8"/>
        <v>0</v>
      </c>
      <c r="AU159" s="64">
        <f t="shared" si="9"/>
        <v>0</v>
      </c>
    </row>
    <row r="160" spans="1:48" ht="30" x14ac:dyDescent="0.25">
      <c r="A160" s="61"/>
      <c r="B160" s="66" t="s">
        <v>197</v>
      </c>
      <c r="C160" s="7"/>
      <c r="D160" s="7"/>
      <c r="E160" s="1"/>
      <c r="F160" s="7"/>
      <c r="G160" s="7"/>
      <c r="H160" s="7"/>
      <c r="I160" s="7"/>
      <c r="J160" s="7"/>
      <c r="K160" s="7"/>
      <c r="L160" s="7"/>
      <c r="M160" s="7"/>
      <c r="N160" s="1"/>
      <c r="O160" s="7"/>
      <c r="P160" s="7"/>
      <c r="Q160" s="7"/>
      <c r="R160" s="7"/>
      <c r="S160" s="7"/>
      <c r="T160" s="7"/>
      <c r="U160" s="7"/>
      <c r="V160" s="58"/>
      <c r="W160" s="58"/>
      <c r="X160" s="56"/>
      <c r="Y160" s="58"/>
      <c r="Z160" s="58"/>
      <c r="AA160" s="58"/>
      <c r="AB160" s="58"/>
      <c r="AC160" s="58"/>
      <c r="AD160" s="122"/>
      <c r="AE160" s="58"/>
      <c r="AF160" s="58"/>
      <c r="AG160" s="57"/>
      <c r="AH160" s="57"/>
      <c r="AI160" s="58"/>
      <c r="AJ160" s="57"/>
      <c r="AK160" s="57"/>
      <c r="AL160" s="58"/>
      <c r="AM160" s="58"/>
      <c r="AN160" s="58"/>
      <c r="AO160" s="57"/>
      <c r="AP160" s="57"/>
      <c r="AQ160" s="57"/>
      <c r="AR160" s="58"/>
      <c r="AS160" s="63">
        <f t="shared" si="7"/>
        <v>0</v>
      </c>
      <c r="AT160" s="63">
        <f t="shared" si="8"/>
        <v>0</v>
      </c>
      <c r="AU160" s="64">
        <f t="shared" si="9"/>
        <v>0</v>
      </c>
    </row>
    <row r="161" spans="1:48" ht="30" x14ac:dyDescent="0.25">
      <c r="A161" s="61"/>
      <c r="B161" s="66" t="s">
        <v>198</v>
      </c>
      <c r="C161" s="7"/>
      <c r="D161" s="7"/>
      <c r="E161" s="1"/>
      <c r="F161" s="7"/>
      <c r="G161" s="7"/>
      <c r="H161" s="7"/>
      <c r="I161" s="7"/>
      <c r="J161" s="7"/>
      <c r="K161" s="7"/>
      <c r="L161" s="7"/>
      <c r="M161" s="7"/>
      <c r="N161" s="1"/>
      <c r="O161" s="7"/>
      <c r="P161" s="7"/>
      <c r="Q161" s="7"/>
      <c r="R161" s="7"/>
      <c r="S161" s="7"/>
      <c r="T161" s="7"/>
      <c r="U161" s="7"/>
      <c r="V161" s="58"/>
      <c r="W161" s="58"/>
      <c r="X161" s="56"/>
      <c r="Y161" s="58"/>
      <c r="Z161" s="58"/>
      <c r="AA161" s="58"/>
      <c r="AB161" s="58"/>
      <c r="AC161" s="58"/>
      <c r="AD161" s="122"/>
      <c r="AE161" s="58"/>
      <c r="AF161" s="58"/>
      <c r="AG161" s="57"/>
      <c r="AH161" s="57"/>
      <c r="AI161" s="58"/>
      <c r="AJ161" s="57"/>
      <c r="AK161" s="57"/>
      <c r="AL161" s="58"/>
      <c r="AM161" s="58"/>
      <c r="AN161" s="58"/>
      <c r="AO161" s="57"/>
      <c r="AP161" s="57"/>
      <c r="AQ161" s="57"/>
      <c r="AR161" s="58"/>
      <c r="AS161" s="63">
        <f t="shared" si="7"/>
        <v>0</v>
      </c>
      <c r="AT161" s="63">
        <f t="shared" si="8"/>
        <v>0</v>
      </c>
      <c r="AU161" s="64">
        <f t="shared" si="9"/>
        <v>0</v>
      </c>
    </row>
    <row r="162" spans="1:48" ht="30" x14ac:dyDescent="0.25">
      <c r="A162" s="61"/>
      <c r="B162" s="66" t="s">
        <v>199</v>
      </c>
      <c r="C162" s="7"/>
      <c r="D162" s="7"/>
      <c r="E162" s="1"/>
      <c r="F162" s="7"/>
      <c r="G162" s="7"/>
      <c r="H162" s="7"/>
      <c r="I162" s="7"/>
      <c r="J162" s="7"/>
      <c r="K162" s="7"/>
      <c r="L162" s="7"/>
      <c r="M162" s="7"/>
      <c r="N162" s="1"/>
      <c r="O162" s="7"/>
      <c r="P162" s="7"/>
      <c r="Q162" s="7"/>
      <c r="R162" s="7"/>
      <c r="S162" s="7"/>
      <c r="T162" s="7"/>
      <c r="U162" s="7"/>
      <c r="V162" s="58"/>
      <c r="W162" s="58"/>
      <c r="X162" s="56"/>
      <c r="Y162" s="58"/>
      <c r="Z162" s="58"/>
      <c r="AA162" s="58"/>
      <c r="AB162" s="58"/>
      <c r="AC162" s="58"/>
      <c r="AD162" s="122"/>
      <c r="AE162" s="58"/>
      <c r="AF162" s="58"/>
      <c r="AG162" s="57"/>
      <c r="AH162" s="57"/>
      <c r="AI162" s="58"/>
      <c r="AJ162" s="57"/>
      <c r="AK162" s="57"/>
      <c r="AL162" s="58"/>
      <c r="AM162" s="58"/>
      <c r="AN162" s="58"/>
      <c r="AO162" s="57"/>
      <c r="AP162" s="57"/>
      <c r="AQ162" s="57"/>
      <c r="AR162" s="58"/>
      <c r="AS162" s="63">
        <f t="shared" si="7"/>
        <v>0</v>
      </c>
      <c r="AT162" s="63">
        <f t="shared" si="8"/>
        <v>0</v>
      </c>
      <c r="AU162" s="64">
        <f t="shared" si="9"/>
        <v>0</v>
      </c>
    </row>
    <row r="163" spans="1:48" ht="45" x14ac:dyDescent="0.25">
      <c r="A163" s="61"/>
      <c r="B163" s="66" t="s">
        <v>200</v>
      </c>
      <c r="C163" s="7"/>
      <c r="D163" s="7"/>
      <c r="E163" s="1"/>
      <c r="F163" s="7"/>
      <c r="G163" s="7"/>
      <c r="H163" s="7"/>
      <c r="I163" s="7"/>
      <c r="J163" s="7"/>
      <c r="K163" s="7"/>
      <c r="L163" s="7"/>
      <c r="M163" s="7"/>
      <c r="N163" s="1"/>
      <c r="O163" s="7"/>
      <c r="P163" s="7"/>
      <c r="Q163" s="7"/>
      <c r="R163" s="7"/>
      <c r="S163" s="7"/>
      <c r="T163" s="7"/>
      <c r="U163" s="7"/>
      <c r="V163" s="58"/>
      <c r="W163" s="58"/>
      <c r="X163" s="56"/>
      <c r="Y163" s="58"/>
      <c r="Z163" s="58">
        <v>1</v>
      </c>
      <c r="AA163" s="58"/>
      <c r="AB163" s="58"/>
      <c r="AC163" s="58"/>
      <c r="AD163" s="122"/>
      <c r="AE163" s="58"/>
      <c r="AF163" s="58"/>
      <c r="AG163" s="57" t="s">
        <v>247</v>
      </c>
      <c r="AH163" s="57"/>
      <c r="AI163" s="58"/>
      <c r="AJ163" s="57"/>
      <c r="AK163" s="57"/>
      <c r="AL163" s="58"/>
      <c r="AM163" s="58"/>
      <c r="AN163" s="58"/>
      <c r="AO163" s="57"/>
      <c r="AP163" s="57"/>
      <c r="AQ163" s="57"/>
      <c r="AR163" s="58"/>
      <c r="AS163" s="63">
        <f t="shared" si="7"/>
        <v>0</v>
      </c>
      <c r="AT163" s="63">
        <v>1</v>
      </c>
      <c r="AU163" s="64">
        <f t="shared" si="9"/>
        <v>1</v>
      </c>
    </row>
    <row r="164" spans="1:48" x14ac:dyDescent="0.25">
      <c r="A164" s="61">
        <v>13</v>
      </c>
      <c r="B164" s="62" t="s">
        <v>201</v>
      </c>
      <c r="C164" s="7"/>
      <c r="D164" s="7"/>
      <c r="E164" s="1"/>
      <c r="F164" s="7"/>
      <c r="G164" s="7"/>
      <c r="H164" s="7"/>
      <c r="I164" s="7"/>
      <c r="J164" s="7"/>
      <c r="K164" s="7"/>
      <c r="L164" s="7"/>
      <c r="M164" s="7"/>
      <c r="N164" s="1">
        <v>1</v>
      </c>
      <c r="O164" s="7"/>
      <c r="P164" s="7"/>
      <c r="Q164" s="7"/>
      <c r="R164" s="7"/>
      <c r="S164" s="7"/>
      <c r="T164" s="7"/>
      <c r="U164" s="7"/>
      <c r="V164" s="58"/>
      <c r="W164" s="58">
        <v>1</v>
      </c>
      <c r="X164" s="56"/>
      <c r="Y164" s="58"/>
      <c r="Z164" s="58"/>
      <c r="AA164" s="58"/>
      <c r="AB164" s="58"/>
      <c r="AC164" s="58"/>
      <c r="AD164" s="122"/>
      <c r="AE164" s="58">
        <v>1</v>
      </c>
      <c r="AF164" s="58"/>
      <c r="AG164" s="57"/>
      <c r="AH164" s="57"/>
      <c r="AI164" s="58"/>
      <c r="AJ164" s="57"/>
      <c r="AK164" s="57"/>
      <c r="AL164" s="58"/>
      <c r="AM164" s="58"/>
      <c r="AN164" s="58"/>
      <c r="AO164" s="57"/>
      <c r="AP164" s="57"/>
      <c r="AQ164" s="57"/>
      <c r="AR164" s="58"/>
      <c r="AS164" s="63">
        <f t="shared" si="7"/>
        <v>1</v>
      </c>
      <c r="AT164" s="63">
        <f t="shared" si="8"/>
        <v>2</v>
      </c>
      <c r="AU164" s="64">
        <f t="shared" si="9"/>
        <v>3</v>
      </c>
    </row>
    <row r="165" spans="1:48" x14ac:dyDescent="0.25">
      <c r="A165" s="61">
        <v>14</v>
      </c>
      <c r="B165" s="65" t="s">
        <v>202</v>
      </c>
      <c r="C165" s="7"/>
      <c r="D165" s="7"/>
      <c r="E165" s="1"/>
      <c r="F165" s="7"/>
      <c r="G165" s="7" t="s">
        <v>247</v>
      </c>
      <c r="H165" s="7"/>
      <c r="I165" s="7"/>
      <c r="J165" s="7"/>
      <c r="K165" s="7"/>
      <c r="L165" s="7"/>
      <c r="M165" s="7">
        <v>2</v>
      </c>
      <c r="N165" s="1"/>
      <c r="O165" s="7"/>
      <c r="P165" s="7"/>
      <c r="Q165" s="7"/>
      <c r="R165" s="7"/>
      <c r="S165" s="7"/>
      <c r="T165" s="7"/>
      <c r="U165" s="7"/>
      <c r="V165" s="58"/>
      <c r="W165" s="58"/>
      <c r="X165" s="56"/>
      <c r="Y165" s="58">
        <v>2</v>
      </c>
      <c r="Z165" s="58"/>
      <c r="AA165" s="58"/>
      <c r="AB165" s="58"/>
      <c r="AC165" s="58"/>
      <c r="AD165" s="122"/>
      <c r="AE165" s="58"/>
      <c r="AF165" s="58"/>
      <c r="AG165" s="57"/>
      <c r="AH165" s="57"/>
      <c r="AI165" s="58"/>
      <c r="AJ165" s="57"/>
      <c r="AK165" s="57"/>
      <c r="AL165" s="58"/>
      <c r="AM165" s="58"/>
      <c r="AN165" s="58"/>
      <c r="AO165" s="57"/>
      <c r="AP165" s="57"/>
      <c r="AQ165" s="57"/>
      <c r="AR165" s="58"/>
      <c r="AS165" s="63">
        <f>M165+Y165</f>
        <v>4</v>
      </c>
      <c r="AT165" s="63">
        <f t="shared" si="8"/>
        <v>2</v>
      </c>
      <c r="AU165" s="64">
        <f t="shared" si="9"/>
        <v>6</v>
      </c>
      <c r="AV165" s="53">
        <v>1</v>
      </c>
    </row>
    <row r="166" spans="1:48" ht="30" x14ac:dyDescent="0.25">
      <c r="A166" s="61"/>
      <c r="B166" s="66" t="s">
        <v>203</v>
      </c>
      <c r="C166" s="7"/>
      <c r="D166" s="7"/>
      <c r="E166" s="1"/>
      <c r="F166" s="7"/>
      <c r="G166" s="7"/>
      <c r="H166" s="7"/>
      <c r="I166" s="7"/>
      <c r="J166" s="7"/>
      <c r="K166" s="7"/>
      <c r="L166" s="7"/>
      <c r="M166" s="7"/>
      <c r="N166" s="1"/>
      <c r="O166" s="7"/>
      <c r="P166" s="7"/>
      <c r="Q166" s="7"/>
      <c r="R166" s="7">
        <v>1</v>
      </c>
      <c r="S166" s="7"/>
      <c r="T166" s="7"/>
      <c r="U166" s="7"/>
      <c r="V166" s="58"/>
      <c r="W166" s="58"/>
      <c r="X166" s="56"/>
      <c r="Y166" s="58">
        <v>1</v>
      </c>
      <c r="Z166" s="58"/>
      <c r="AA166" s="58"/>
      <c r="AB166" s="58"/>
      <c r="AC166" s="58"/>
      <c r="AD166" s="122"/>
      <c r="AE166" s="58"/>
      <c r="AF166" s="58"/>
      <c r="AG166" s="57"/>
      <c r="AH166" s="57"/>
      <c r="AI166" s="58"/>
      <c r="AJ166" s="57"/>
      <c r="AK166" s="57"/>
      <c r="AL166" s="58"/>
      <c r="AM166" s="58"/>
      <c r="AN166" s="58"/>
      <c r="AO166" s="57"/>
      <c r="AP166" s="57"/>
      <c r="AQ166" s="57"/>
      <c r="AR166" s="58"/>
      <c r="AS166" s="63">
        <f t="shared" si="7"/>
        <v>1</v>
      </c>
      <c r="AT166" s="63">
        <f t="shared" si="8"/>
        <v>1</v>
      </c>
      <c r="AU166" s="64">
        <f t="shared" si="9"/>
        <v>2</v>
      </c>
    </row>
    <row r="167" spans="1:48" ht="45" x14ac:dyDescent="0.25">
      <c r="A167" s="61"/>
      <c r="B167" s="66" t="s">
        <v>204</v>
      </c>
      <c r="C167" s="7"/>
      <c r="D167" s="7"/>
      <c r="E167" s="1"/>
      <c r="F167" s="7" t="s">
        <v>247</v>
      </c>
      <c r="G167" s="7"/>
      <c r="H167" s="7"/>
      <c r="I167" s="7"/>
      <c r="J167" s="7"/>
      <c r="K167" s="7"/>
      <c r="L167" s="7"/>
      <c r="M167" s="7"/>
      <c r="N167" s="1"/>
      <c r="O167" s="7"/>
      <c r="P167" s="7"/>
      <c r="Q167" s="7"/>
      <c r="R167" s="7"/>
      <c r="S167" s="7"/>
      <c r="T167" s="7"/>
      <c r="U167" s="7" t="s">
        <v>247</v>
      </c>
      <c r="V167" s="58"/>
      <c r="W167" s="58"/>
      <c r="X167" s="56"/>
      <c r="Y167" s="58"/>
      <c r="Z167" s="58"/>
      <c r="AA167" s="58"/>
      <c r="AB167" s="58"/>
      <c r="AC167" s="58"/>
      <c r="AD167" s="122"/>
      <c r="AE167" s="58"/>
      <c r="AF167" s="58"/>
      <c r="AG167" s="57"/>
      <c r="AH167" s="57"/>
      <c r="AI167" s="58"/>
      <c r="AJ167" s="57"/>
      <c r="AK167" s="57"/>
      <c r="AL167" s="58"/>
      <c r="AM167" s="58"/>
      <c r="AN167" s="58"/>
      <c r="AO167" s="57"/>
      <c r="AP167" s="57"/>
      <c r="AQ167" s="57"/>
      <c r="AR167" s="58"/>
      <c r="AS167" s="63">
        <v>0</v>
      </c>
      <c r="AT167" s="63">
        <f t="shared" si="8"/>
        <v>0</v>
      </c>
      <c r="AU167" s="64">
        <v>0</v>
      </c>
    </row>
    <row r="168" spans="1:48" ht="45" x14ac:dyDescent="0.25">
      <c r="A168" s="61"/>
      <c r="B168" s="66" t="s">
        <v>205</v>
      </c>
      <c r="C168" s="7"/>
      <c r="D168" s="7"/>
      <c r="E168" s="1"/>
      <c r="F168" s="7"/>
      <c r="G168" s="7"/>
      <c r="H168" s="7"/>
      <c r="I168" s="7"/>
      <c r="J168" s="7"/>
      <c r="K168" s="7"/>
      <c r="L168" s="7"/>
      <c r="M168" s="7"/>
      <c r="N168" s="1"/>
      <c r="O168" s="7"/>
      <c r="P168" s="7"/>
      <c r="Q168" s="7"/>
      <c r="R168" s="7"/>
      <c r="S168" s="7"/>
      <c r="T168" s="7"/>
      <c r="U168" s="7"/>
      <c r="V168" s="58"/>
      <c r="W168" s="58"/>
      <c r="X168" s="56"/>
      <c r="Y168" s="58"/>
      <c r="Z168" s="58"/>
      <c r="AA168" s="58"/>
      <c r="AB168" s="58"/>
      <c r="AC168" s="58"/>
      <c r="AD168" s="122"/>
      <c r="AE168" s="58"/>
      <c r="AF168" s="58"/>
      <c r="AG168" s="57"/>
      <c r="AH168" s="57"/>
      <c r="AI168" s="58"/>
      <c r="AJ168" s="57"/>
      <c r="AK168" s="57"/>
      <c r="AL168" s="58"/>
      <c r="AM168" s="58"/>
      <c r="AN168" s="58"/>
      <c r="AO168" s="57"/>
      <c r="AP168" s="57"/>
      <c r="AQ168" s="57"/>
      <c r="AR168" s="58"/>
      <c r="AS168" s="63">
        <f t="shared" si="7"/>
        <v>0</v>
      </c>
      <c r="AT168" s="63">
        <f t="shared" si="8"/>
        <v>0</v>
      </c>
      <c r="AU168" s="64">
        <f t="shared" si="9"/>
        <v>0</v>
      </c>
    </row>
    <row r="169" spans="1:48" ht="110.25" customHeight="1" x14ac:dyDescent="0.25">
      <c r="A169" s="1" t="s">
        <v>0</v>
      </c>
      <c r="B169" s="2" t="s">
        <v>1</v>
      </c>
      <c r="C169" s="111" t="s">
        <v>2</v>
      </c>
      <c r="D169" s="111" t="s">
        <v>3</v>
      </c>
      <c r="E169" s="3" t="s">
        <v>4</v>
      </c>
      <c r="F169" s="111" t="s">
        <v>5</v>
      </c>
      <c r="G169" s="111" t="s">
        <v>6</v>
      </c>
      <c r="H169" s="111" t="s">
        <v>7</v>
      </c>
      <c r="I169" s="111" t="s">
        <v>8</v>
      </c>
      <c r="J169" s="111" t="s">
        <v>9</v>
      </c>
      <c r="K169" s="111" t="s">
        <v>10</v>
      </c>
      <c r="L169" s="111" t="s">
        <v>11</v>
      </c>
      <c r="M169" s="111" t="s">
        <v>12</v>
      </c>
      <c r="N169" s="3" t="s">
        <v>13</v>
      </c>
      <c r="O169" s="111" t="s">
        <v>14</v>
      </c>
      <c r="P169" s="111" t="s">
        <v>15</v>
      </c>
      <c r="Q169" s="111" t="s">
        <v>16</v>
      </c>
      <c r="R169" s="111" t="s">
        <v>17</v>
      </c>
      <c r="S169" s="111" t="s">
        <v>18</v>
      </c>
      <c r="T169" s="111" t="s">
        <v>19</v>
      </c>
      <c r="U169" s="111" t="s">
        <v>20</v>
      </c>
      <c r="V169" s="114" t="s">
        <v>244</v>
      </c>
      <c r="W169" s="114" t="s">
        <v>22</v>
      </c>
      <c r="X169" s="105" t="s">
        <v>23</v>
      </c>
      <c r="Y169" s="114" t="s">
        <v>24</v>
      </c>
      <c r="Z169" s="111" t="s">
        <v>25</v>
      </c>
      <c r="AA169" s="111" t="s">
        <v>26</v>
      </c>
      <c r="AB169" s="111" t="s">
        <v>27</v>
      </c>
      <c r="AC169" s="111" t="s">
        <v>28</v>
      </c>
      <c r="AD169" s="116" t="s">
        <v>29</v>
      </c>
      <c r="AE169" s="111" t="s">
        <v>30</v>
      </c>
      <c r="AF169" s="111" t="s">
        <v>31</v>
      </c>
      <c r="AG169" s="3" t="s">
        <v>32</v>
      </c>
      <c r="AH169" s="3" t="s">
        <v>33</v>
      </c>
      <c r="AI169" s="111" t="s">
        <v>34</v>
      </c>
      <c r="AJ169" s="3"/>
      <c r="AK169" s="3" t="s">
        <v>35</v>
      </c>
      <c r="AL169" s="111" t="s">
        <v>36</v>
      </c>
      <c r="AM169" s="111" t="s">
        <v>37</v>
      </c>
      <c r="AN169" s="114" t="s">
        <v>38</v>
      </c>
      <c r="AO169" s="3" t="s">
        <v>39</v>
      </c>
      <c r="AP169" s="3" t="s">
        <v>40</v>
      </c>
      <c r="AQ169" s="3" t="s">
        <v>41</v>
      </c>
      <c r="AR169" s="3" t="s">
        <v>42</v>
      </c>
      <c r="AS169" s="4" t="s">
        <v>43</v>
      </c>
      <c r="AT169" s="4" t="s">
        <v>44</v>
      </c>
      <c r="AU169" s="5" t="s">
        <v>45</v>
      </c>
      <c r="AV169" s="6" t="s">
        <v>46</v>
      </c>
    </row>
    <row r="170" spans="1:48" ht="45" x14ac:dyDescent="0.25">
      <c r="A170" s="61">
        <v>15</v>
      </c>
      <c r="B170" s="62" t="s">
        <v>206</v>
      </c>
      <c r="C170" s="7"/>
      <c r="D170" s="7"/>
      <c r="E170" s="1"/>
      <c r="F170" s="7"/>
      <c r="G170" s="7"/>
      <c r="H170" s="7"/>
      <c r="I170" s="7"/>
      <c r="J170" s="7"/>
      <c r="K170" s="7"/>
      <c r="L170" s="7"/>
      <c r="M170" s="7"/>
      <c r="N170" s="1"/>
      <c r="O170" s="7"/>
      <c r="P170" s="7"/>
      <c r="Q170" s="7"/>
      <c r="R170" s="7"/>
      <c r="S170" s="7"/>
      <c r="T170" s="7"/>
      <c r="U170" s="7"/>
      <c r="V170" s="58"/>
      <c r="W170" s="58"/>
      <c r="X170" s="56"/>
      <c r="Y170" s="58"/>
      <c r="Z170" s="58"/>
      <c r="AA170" s="58"/>
      <c r="AB170" s="58"/>
      <c r="AC170" s="58"/>
      <c r="AD170" s="122"/>
      <c r="AE170" s="58"/>
      <c r="AF170" s="58"/>
      <c r="AG170" s="57"/>
      <c r="AH170" s="57"/>
      <c r="AI170" s="58"/>
      <c r="AJ170" s="57"/>
      <c r="AK170" s="57"/>
      <c r="AL170" s="58"/>
      <c r="AM170" s="58"/>
      <c r="AN170" s="58"/>
      <c r="AO170" s="57"/>
      <c r="AP170" s="57"/>
      <c r="AQ170" s="57"/>
      <c r="AR170" s="58"/>
      <c r="AS170" s="63">
        <f t="shared" si="7"/>
        <v>0</v>
      </c>
      <c r="AT170" s="63">
        <f t="shared" si="8"/>
        <v>0</v>
      </c>
      <c r="AU170" s="64">
        <f t="shared" si="9"/>
        <v>0</v>
      </c>
    </row>
    <row r="171" spans="1:48" x14ac:dyDescent="0.25">
      <c r="A171" s="61">
        <v>16</v>
      </c>
      <c r="B171" s="65" t="s">
        <v>207</v>
      </c>
      <c r="C171" s="7"/>
      <c r="D171" s="7"/>
      <c r="E171" s="1"/>
      <c r="F171" s="7"/>
      <c r="G171" s="7"/>
      <c r="H171" s="7"/>
      <c r="I171" s="7"/>
      <c r="J171" s="7"/>
      <c r="K171" s="7"/>
      <c r="L171" s="7"/>
      <c r="M171" s="7">
        <v>1</v>
      </c>
      <c r="N171" s="1"/>
      <c r="O171" s="7"/>
      <c r="P171" s="7"/>
      <c r="Q171" s="7">
        <v>1</v>
      </c>
      <c r="R171" s="7"/>
      <c r="S171" s="7"/>
      <c r="T171" s="7"/>
      <c r="U171" s="7"/>
      <c r="V171" s="58"/>
      <c r="W171" s="58"/>
      <c r="X171" s="56"/>
      <c r="Y171" s="58"/>
      <c r="Z171" s="58"/>
      <c r="AA171" s="58"/>
      <c r="AB171" s="58"/>
      <c r="AC171" s="58"/>
      <c r="AD171" s="122"/>
      <c r="AE171" s="58"/>
      <c r="AF171" s="58"/>
      <c r="AG171" s="57"/>
      <c r="AH171" s="57"/>
      <c r="AI171" s="58"/>
      <c r="AJ171" s="57"/>
      <c r="AK171" s="57"/>
      <c r="AL171" s="58"/>
      <c r="AM171" s="58"/>
      <c r="AN171" s="58"/>
      <c r="AO171" s="57"/>
      <c r="AP171" s="57"/>
      <c r="AQ171" s="57"/>
      <c r="AR171" s="58"/>
      <c r="AS171" s="63">
        <f t="shared" si="7"/>
        <v>2</v>
      </c>
      <c r="AT171" s="63">
        <f t="shared" si="8"/>
        <v>0</v>
      </c>
      <c r="AU171" s="64">
        <f t="shared" si="9"/>
        <v>2</v>
      </c>
      <c r="AV171" s="53">
        <v>0.75</v>
      </c>
    </row>
    <row r="172" spans="1:48" ht="60" x14ac:dyDescent="0.25">
      <c r="A172" s="67">
        <v>17</v>
      </c>
      <c r="B172" s="68" t="s">
        <v>208</v>
      </c>
      <c r="C172" s="69"/>
      <c r="D172" s="69"/>
      <c r="E172" s="69"/>
      <c r="F172" s="69">
        <v>3</v>
      </c>
      <c r="G172" s="69"/>
      <c r="H172" s="69"/>
      <c r="I172" s="69"/>
      <c r="J172" s="69"/>
      <c r="K172" s="69">
        <v>0.5</v>
      </c>
      <c r="L172" s="69"/>
      <c r="M172" s="69">
        <v>3.25</v>
      </c>
      <c r="N172" s="69"/>
      <c r="O172" s="69"/>
      <c r="P172" s="69"/>
      <c r="Q172" s="69">
        <v>1</v>
      </c>
      <c r="R172" s="69">
        <v>0.5</v>
      </c>
      <c r="S172" s="69"/>
      <c r="T172" s="69"/>
      <c r="U172" s="69"/>
      <c r="V172" s="69"/>
      <c r="W172" s="69"/>
      <c r="X172" s="70"/>
      <c r="Y172" s="69">
        <v>2</v>
      </c>
      <c r="Z172" s="69"/>
      <c r="AA172" s="69"/>
      <c r="AB172" s="69"/>
      <c r="AC172" s="69"/>
      <c r="AD172" s="123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3">
        <f t="shared" si="7"/>
        <v>8.25</v>
      </c>
      <c r="AT172" s="63">
        <f t="shared" si="8"/>
        <v>2</v>
      </c>
      <c r="AU172" s="71">
        <f t="shared" si="9"/>
        <v>10.25</v>
      </c>
      <c r="AV172" s="72">
        <v>2</v>
      </c>
    </row>
    <row r="173" spans="1:48" ht="30" x14ac:dyDescent="0.25">
      <c r="A173" s="1">
        <v>18</v>
      </c>
      <c r="B173" s="73" t="s">
        <v>209</v>
      </c>
      <c r="C173" s="69"/>
      <c r="D173" s="69"/>
      <c r="E173" s="74"/>
      <c r="F173" s="69"/>
      <c r="G173" s="69"/>
      <c r="H173" s="69"/>
      <c r="I173" s="69"/>
      <c r="J173" s="69"/>
      <c r="K173" s="69"/>
      <c r="L173" s="69"/>
      <c r="M173" s="69">
        <v>1</v>
      </c>
      <c r="N173" s="74"/>
      <c r="O173" s="69"/>
      <c r="P173" s="69"/>
      <c r="Q173" s="69"/>
      <c r="R173" s="69">
        <v>0.25</v>
      </c>
      <c r="S173" s="69"/>
      <c r="T173" s="69"/>
      <c r="U173" s="69"/>
      <c r="V173" s="69"/>
      <c r="W173" s="69"/>
      <c r="X173" s="70"/>
      <c r="Y173" s="69"/>
      <c r="Z173" s="69"/>
      <c r="AA173" s="69"/>
      <c r="AB173" s="69"/>
      <c r="AC173" s="69"/>
      <c r="AD173" s="123"/>
      <c r="AE173" s="69"/>
      <c r="AF173" s="69"/>
      <c r="AG173" s="74"/>
      <c r="AH173" s="74"/>
      <c r="AI173" s="69"/>
      <c r="AJ173" s="74"/>
      <c r="AK173" s="74"/>
      <c r="AL173" s="69"/>
      <c r="AM173" s="69"/>
      <c r="AN173" s="69"/>
      <c r="AO173" s="74"/>
      <c r="AP173" s="74"/>
      <c r="AQ173" s="74"/>
      <c r="AR173" s="69"/>
      <c r="AS173" s="63">
        <f t="shared" si="7"/>
        <v>1.25</v>
      </c>
      <c r="AT173" s="63">
        <f t="shared" si="8"/>
        <v>0</v>
      </c>
      <c r="AU173" s="64">
        <f t="shared" si="9"/>
        <v>1.25</v>
      </c>
    </row>
    <row r="174" spans="1:48" ht="45" x14ac:dyDescent="0.25">
      <c r="A174" s="1">
        <v>19</v>
      </c>
      <c r="B174" s="73" t="s">
        <v>210</v>
      </c>
      <c r="C174" s="69"/>
      <c r="D174" s="69"/>
      <c r="E174" s="74"/>
      <c r="F174" s="69"/>
      <c r="G174" s="69"/>
      <c r="H174" s="69"/>
      <c r="I174" s="69"/>
      <c r="J174" s="69"/>
      <c r="K174" s="69"/>
      <c r="L174" s="69"/>
      <c r="M174" s="69"/>
      <c r="N174" s="74"/>
      <c r="O174" s="69"/>
      <c r="P174" s="69"/>
      <c r="Q174" s="69"/>
      <c r="R174" s="69"/>
      <c r="S174" s="69"/>
      <c r="T174" s="69"/>
      <c r="U174" s="69"/>
      <c r="V174" s="69"/>
      <c r="W174" s="69"/>
      <c r="X174" s="70"/>
      <c r="Y174" s="69"/>
      <c r="Z174" s="69"/>
      <c r="AA174" s="69"/>
      <c r="AB174" s="69"/>
      <c r="AC174" s="69"/>
      <c r="AD174" s="123"/>
      <c r="AE174" s="69"/>
      <c r="AF174" s="69"/>
      <c r="AG174" s="74"/>
      <c r="AH174" s="74"/>
      <c r="AI174" s="69"/>
      <c r="AJ174" s="74"/>
      <c r="AK174" s="74"/>
      <c r="AL174" s="69"/>
      <c r="AM174" s="69"/>
      <c r="AN174" s="69"/>
      <c r="AO174" s="74"/>
      <c r="AP174" s="74"/>
      <c r="AQ174" s="74"/>
      <c r="AR174" s="69"/>
      <c r="AS174" s="63">
        <f t="shared" si="7"/>
        <v>0</v>
      </c>
      <c r="AT174" s="63">
        <f t="shared" si="8"/>
        <v>0</v>
      </c>
      <c r="AU174" s="64">
        <f t="shared" si="9"/>
        <v>0</v>
      </c>
    </row>
    <row r="175" spans="1:48" ht="30" x14ac:dyDescent="0.25">
      <c r="A175" s="75">
        <v>20</v>
      </c>
      <c r="B175" s="73" t="s">
        <v>211</v>
      </c>
      <c r="C175" s="69"/>
      <c r="D175" s="69"/>
      <c r="E175" s="74"/>
      <c r="F175" s="69"/>
      <c r="G175" s="69"/>
      <c r="H175" s="69"/>
      <c r="I175" s="69"/>
      <c r="J175" s="69"/>
      <c r="K175" s="69"/>
      <c r="L175" s="69"/>
      <c r="M175" s="69"/>
      <c r="N175" s="74"/>
      <c r="O175" s="69"/>
      <c r="P175" s="69"/>
      <c r="Q175" s="69"/>
      <c r="R175" s="69"/>
      <c r="S175" s="69"/>
      <c r="T175" s="69"/>
      <c r="U175" s="69"/>
      <c r="V175" s="69"/>
      <c r="W175" s="69"/>
      <c r="X175" s="70"/>
      <c r="Y175" s="69"/>
      <c r="Z175" s="69"/>
      <c r="AA175" s="69"/>
      <c r="AB175" s="69"/>
      <c r="AC175" s="69"/>
      <c r="AD175" s="123"/>
      <c r="AE175" s="69"/>
      <c r="AF175" s="69"/>
      <c r="AG175" s="74"/>
      <c r="AH175" s="74"/>
      <c r="AI175" s="69"/>
      <c r="AJ175" s="74"/>
      <c r="AK175" s="74"/>
      <c r="AL175" s="69"/>
      <c r="AM175" s="69"/>
      <c r="AN175" s="69"/>
      <c r="AO175" s="74"/>
      <c r="AP175" s="74"/>
      <c r="AQ175" s="74"/>
      <c r="AR175" s="69"/>
      <c r="AS175" s="63">
        <f t="shared" si="7"/>
        <v>0</v>
      </c>
      <c r="AT175" s="63">
        <f t="shared" si="8"/>
        <v>0</v>
      </c>
      <c r="AU175" s="64">
        <f t="shared" si="9"/>
        <v>0</v>
      </c>
    </row>
    <row r="176" spans="1:48" ht="45" x14ac:dyDescent="0.25">
      <c r="A176" s="1">
        <v>21</v>
      </c>
      <c r="B176" s="73" t="s">
        <v>212</v>
      </c>
      <c r="C176" s="69"/>
      <c r="D176" s="69"/>
      <c r="E176" s="74"/>
      <c r="F176" s="69"/>
      <c r="G176" s="69"/>
      <c r="H176" s="69"/>
      <c r="I176" s="69"/>
      <c r="J176" s="69"/>
      <c r="K176" s="69"/>
      <c r="L176" s="69"/>
      <c r="M176" s="69"/>
      <c r="N176" s="74"/>
      <c r="O176" s="69"/>
      <c r="P176" s="69"/>
      <c r="Q176" s="69"/>
      <c r="R176" s="69">
        <v>0.25</v>
      </c>
      <c r="S176" s="69"/>
      <c r="T176" s="69"/>
      <c r="U176" s="69"/>
      <c r="V176" s="69"/>
      <c r="W176" s="69"/>
      <c r="X176" s="70"/>
      <c r="Y176" s="69"/>
      <c r="Z176" s="69"/>
      <c r="AA176" s="69"/>
      <c r="AB176" s="69"/>
      <c r="AC176" s="69"/>
      <c r="AD176" s="123"/>
      <c r="AE176" s="69"/>
      <c r="AF176" s="69"/>
      <c r="AG176" s="74"/>
      <c r="AH176" s="74"/>
      <c r="AI176" s="69"/>
      <c r="AJ176" s="74"/>
      <c r="AK176" s="74"/>
      <c r="AL176" s="69"/>
      <c r="AM176" s="69"/>
      <c r="AN176" s="69"/>
      <c r="AO176" s="74"/>
      <c r="AP176" s="74"/>
      <c r="AQ176" s="74"/>
      <c r="AR176" s="69"/>
      <c r="AS176" s="63">
        <f t="shared" si="7"/>
        <v>0.25</v>
      </c>
      <c r="AT176" s="63">
        <f t="shared" si="8"/>
        <v>0</v>
      </c>
      <c r="AU176" s="64">
        <f t="shared" si="9"/>
        <v>0.25</v>
      </c>
    </row>
    <row r="177" spans="1:48" ht="45" x14ac:dyDescent="0.25">
      <c r="A177" s="1">
        <v>22</v>
      </c>
      <c r="B177" s="73" t="s">
        <v>213</v>
      </c>
      <c r="C177" s="69"/>
      <c r="D177" s="69"/>
      <c r="E177" s="74"/>
      <c r="F177" s="69"/>
      <c r="G177" s="69"/>
      <c r="H177" s="69"/>
      <c r="I177" s="69"/>
      <c r="J177" s="69"/>
      <c r="K177" s="69"/>
      <c r="L177" s="69"/>
      <c r="M177" s="69"/>
      <c r="N177" s="74"/>
      <c r="O177" s="69"/>
      <c r="P177" s="69"/>
      <c r="Q177" s="69"/>
      <c r="R177" s="69">
        <v>0.25</v>
      </c>
      <c r="S177" s="69"/>
      <c r="T177" s="69"/>
      <c r="U177" s="69"/>
      <c r="V177" s="69"/>
      <c r="W177" s="69"/>
      <c r="X177" s="70"/>
      <c r="Y177" s="69"/>
      <c r="Z177" s="69"/>
      <c r="AA177" s="69"/>
      <c r="AB177" s="69"/>
      <c r="AC177" s="69"/>
      <c r="AD177" s="123"/>
      <c r="AE177" s="69"/>
      <c r="AF177" s="69"/>
      <c r="AG177" s="74"/>
      <c r="AH177" s="74"/>
      <c r="AI177" s="69"/>
      <c r="AJ177" s="74"/>
      <c r="AK177" s="74"/>
      <c r="AL177" s="69"/>
      <c r="AM177" s="69"/>
      <c r="AN177" s="69"/>
      <c r="AO177" s="74"/>
      <c r="AP177" s="74"/>
      <c r="AQ177" s="74"/>
      <c r="AR177" s="69"/>
      <c r="AS177" s="63">
        <f t="shared" si="7"/>
        <v>0.25</v>
      </c>
      <c r="AT177" s="63">
        <f t="shared" si="8"/>
        <v>0</v>
      </c>
      <c r="AU177" s="64">
        <f t="shared" si="9"/>
        <v>0.25</v>
      </c>
    </row>
    <row r="178" spans="1:48" ht="75" x14ac:dyDescent="0.25">
      <c r="A178" s="75">
        <v>23</v>
      </c>
      <c r="B178" s="73" t="s">
        <v>214</v>
      </c>
      <c r="C178" s="69"/>
      <c r="D178" s="69"/>
      <c r="E178" s="74"/>
      <c r="F178" s="69"/>
      <c r="G178" s="69"/>
      <c r="H178" s="69"/>
      <c r="I178" s="69"/>
      <c r="J178" s="69"/>
      <c r="K178" s="69"/>
      <c r="L178" s="69"/>
      <c r="M178" s="69"/>
      <c r="N178" s="74"/>
      <c r="O178" s="69"/>
      <c r="P178" s="69"/>
      <c r="Q178" s="69"/>
      <c r="R178" s="69"/>
      <c r="S178" s="69"/>
      <c r="T178" s="69"/>
      <c r="U178" s="69"/>
      <c r="V178" s="69"/>
      <c r="W178" s="69"/>
      <c r="X178" s="70"/>
      <c r="Y178" s="69"/>
      <c r="Z178" s="69"/>
      <c r="AA178" s="69"/>
      <c r="AB178" s="69"/>
      <c r="AC178" s="69"/>
      <c r="AD178" s="123"/>
      <c r="AE178" s="69"/>
      <c r="AF178" s="69"/>
      <c r="AG178" s="74"/>
      <c r="AH178" s="74"/>
      <c r="AI178" s="69"/>
      <c r="AJ178" s="74"/>
      <c r="AK178" s="74"/>
      <c r="AL178" s="69"/>
      <c r="AM178" s="69"/>
      <c r="AN178" s="69"/>
      <c r="AO178" s="74"/>
      <c r="AP178" s="74"/>
      <c r="AQ178" s="74"/>
      <c r="AR178" s="69"/>
      <c r="AS178" s="63">
        <f t="shared" si="7"/>
        <v>0</v>
      </c>
      <c r="AT178" s="63">
        <f t="shared" si="8"/>
        <v>0</v>
      </c>
      <c r="AU178" s="64">
        <f t="shared" si="9"/>
        <v>0</v>
      </c>
    </row>
    <row r="179" spans="1:48" ht="30" x14ac:dyDescent="0.25">
      <c r="A179" s="1">
        <v>24</v>
      </c>
      <c r="B179" s="73" t="s">
        <v>238</v>
      </c>
      <c r="C179" s="69"/>
      <c r="D179" s="69"/>
      <c r="E179" s="74"/>
      <c r="F179" s="69"/>
      <c r="G179" s="69"/>
      <c r="H179" s="69"/>
      <c r="I179" s="69"/>
      <c r="J179" s="69"/>
      <c r="K179" s="69"/>
      <c r="L179" s="69"/>
      <c r="M179" s="69"/>
      <c r="N179" s="74"/>
      <c r="O179" s="69"/>
      <c r="P179" s="69"/>
      <c r="Q179" s="69"/>
      <c r="R179" s="69">
        <v>0.25</v>
      </c>
      <c r="S179" s="69"/>
      <c r="T179" s="69"/>
      <c r="U179" s="69"/>
      <c r="V179" s="69"/>
      <c r="W179" s="69"/>
      <c r="X179" s="70"/>
      <c r="Y179" s="69"/>
      <c r="Z179" s="69"/>
      <c r="AA179" s="69"/>
      <c r="AB179" s="69"/>
      <c r="AC179" s="69"/>
      <c r="AD179" s="123"/>
      <c r="AE179" s="69"/>
      <c r="AF179" s="69"/>
      <c r="AG179" s="74"/>
      <c r="AH179" s="74"/>
      <c r="AI179" s="69"/>
      <c r="AJ179" s="74"/>
      <c r="AK179" s="74"/>
      <c r="AL179" s="69"/>
      <c r="AM179" s="69"/>
      <c r="AN179" s="69"/>
      <c r="AO179" s="74"/>
      <c r="AP179" s="74"/>
      <c r="AQ179" s="74"/>
      <c r="AR179" s="69"/>
      <c r="AS179" s="63">
        <f t="shared" si="7"/>
        <v>0.25</v>
      </c>
      <c r="AT179" s="63">
        <f t="shared" si="8"/>
        <v>0</v>
      </c>
      <c r="AU179" s="64">
        <f t="shared" si="9"/>
        <v>0.25</v>
      </c>
    </row>
    <row r="180" spans="1:48" ht="30" x14ac:dyDescent="0.25">
      <c r="A180" s="1">
        <v>25</v>
      </c>
      <c r="B180" s="73" t="s">
        <v>215</v>
      </c>
      <c r="C180" s="69"/>
      <c r="D180" s="69"/>
      <c r="E180" s="74"/>
      <c r="F180" s="69"/>
      <c r="G180" s="69"/>
      <c r="H180" s="69"/>
      <c r="I180" s="69"/>
      <c r="J180" s="69"/>
      <c r="K180" s="69"/>
      <c r="L180" s="69"/>
      <c r="M180" s="69"/>
      <c r="N180" s="74"/>
      <c r="O180" s="69"/>
      <c r="P180" s="69"/>
      <c r="Q180" s="69"/>
      <c r="R180" s="69"/>
      <c r="S180" s="69"/>
      <c r="T180" s="69"/>
      <c r="U180" s="69"/>
      <c r="V180" s="69"/>
      <c r="W180" s="69"/>
      <c r="X180" s="70"/>
      <c r="Y180" s="69"/>
      <c r="Z180" s="69"/>
      <c r="AA180" s="69"/>
      <c r="AB180" s="69"/>
      <c r="AC180" s="69"/>
      <c r="AD180" s="123"/>
      <c r="AE180" s="69"/>
      <c r="AF180" s="69"/>
      <c r="AG180" s="74"/>
      <c r="AH180" s="74"/>
      <c r="AI180" s="69"/>
      <c r="AJ180" s="74"/>
      <c r="AK180" s="74"/>
      <c r="AL180" s="69"/>
      <c r="AM180" s="69"/>
      <c r="AN180" s="69"/>
      <c r="AO180" s="74"/>
      <c r="AP180" s="74"/>
      <c r="AQ180" s="74"/>
      <c r="AR180" s="69"/>
      <c r="AS180" s="63">
        <f t="shared" si="7"/>
        <v>0</v>
      </c>
      <c r="AT180" s="63">
        <f t="shared" si="8"/>
        <v>0</v>
      </c>
      <c r="AU180" s="64">
        <f t="shared" si="9"/>
        <v>0</v>
      </c>
    </row>
    <row r="181" spans="1:48" ht="30" x14ac:dyDescent="0.25">
      <c r="A181" s="75">
        <v>26</v>
      </c>
      <c r="B181" s="73" t="s">
        <v>216</v>
      </c>
      <c r="C181" s="69"/>
      <c r="D181" s="69"/>
      <c r="E181" s="74"/>
      <c r="F181" s="69"/>
      <c r="G181" s="69"/>
      <c r="H181" s="78"/>
      <c r="I181" s="69"/>
      <c r="J181" s="69"/>
      <c r="K181" s="69"/>
      <c r="L181" s="69"/>
      <c r="M181" s="69"/>
      <c r="N181" s="74"/>
      <c r="O181" s="69"/>
      <c r="P181" s="69"/>
      <c r="Q181" s="69"/>
      <c r="R181" s="69"/>
      <c r="S181" s="69"/>
      <c r="T181" s="69"/>
      <c r="U181" s="78"/>
      <c r="V181" s="69"/>
      <c r="W181" s="69"/>
      <c r="X181" s="70"/>
      <c r="Y181" s="69"/>
      <c r="Z181" s="69"/>
      <c r="AA181" s="69"/>
      <c r="AB181" s="69"/>
      <c r="AC181" s="69"/>
      <c r="AD181" s="123"/>
      <c r="AE181" s="69"/>
      <c r="AF181" s="69"/>
      <c r="AG181" s="74"/>
      <c r="AH181" s="74"/>
      <c r="AI181" s="69"/>
      <c r="AJ181" s="74"/>
      <c r="AK181" s="74"/>
      <c r="AL181" s="69"/>
      <c r="AM181" s="69"/>
      <c r="AN181" s="69"/>
      <c r="AO181" s="74"/>
      <c r="AP181" s="74"/>
      <c r="AQ181" s="74"/>
      <c r="AR181" s="69"/>
      <c r="AS181" s="63">
        <f t="shared" si="7"/>
        <v>0</v>
      </c>
      <c r="AT181" s="63">
        <f t="shared" si="8"/>
        <v>0</v>
      </c>
      <c r="AU181" s="64">
        <f t="shared" si="9"/>
        <v>0</v>
      </c>
    </row>
    <row r="182" spans="1:48" ht="30" x14ac:dyDescent="0.25">
      <c r="A182" s="1">
        <v>27</v>
      </c>
      <c r="B182" s="77" t="s">
        <v>217</v>
      </c>
      <c r="C182" s="69"/>
      <c r="D182" s="69"/>
      <c r="E182" s="69"/>
      <c r="F182" s="69"/>
      <c r="G182" s="69"/>
      <c r="H182" s="78"/>
      <c r="I182" s="69"/>
      <c r="J182" s="69"/>
      <c r="K182" s="69"/>
      <c r="L182" s="69"/>
      <c r="M182" s="79"/>
      <c r="N182" s="69"/>
      <c r="O182" s="69"/>
      <c r="P182" s="69"/>
      <c r="Q182" s="69"/>
      <c r="R182" s="69">
        <v>1</v>
      </c>
      <c r="S182" s="69"/>
      <c r="T182" s="69" t="s">
        <v>247</v>
      </c>
      <c r="U182" s="78"/>
      <c r="V182" s="69"/>
      <c r="W182" s="69"/>
      <c r="X182" s="70"/>
      <c r="Y182" s="69"/>
      <c r="Z182" s="69"/>
      <c r="AA182" s="69"/>
      <c r="AB182" s="69"/>
      <c r="AC182" s="69"/>
      <c r="AD182" s="123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3">
        <v>1</v>
      </c>
      <c r="AT182" s="63">
        <f t="shared" ref="AT182:AT193" si="10">V182+W182+X182+Y182+Z182+AA182+AB182+AC182+AD182+AE182+AF182+AG182+AH182+AI182+AK182+AL182+AM182+AN182+AO182+AP182+AQ182+AR182</f>
        <v>0</v>
      </c>
      <c r="AU182" s="64">
        <f t="shared" ref="AU182:AU193" si="11">AS182+AT182</f>
        <v>1</v>
      </c>
    </row>
    <row r="183" spans="1:48" ht="30" x14ac:dyDescent="0.25">
      <c r="A183" s="1">
        <v>28</v>
      </c>
      <c r="B183" s="77" t="s">
        <v>218</v>
      </c>
      <c r="C183" s="69"/>
      <c r="D183" s="69"/>
      <c r="E183" s="69"/>
      <c r="F183" s="69"/>
      <c r="G183" s="69"/>
      <c r="H183" s="78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78"/>
      <c r="V183" s="69"/>
      <c r="W183" s="69"/>
      <c r="X183" s="70"/>
      <c r="Y183" s="69"/>
      <c r="Z183" s="69"/>
      <c r="AA183" s="69"/>
      <c r="AB183" s="69"/>
      <c r="AC183" s="69"/>
      <c r="AD183" s="123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3">
        <f t="shared" ref="AS183:AS192" si="12">C183+D183+E183+F183+G183+H183+I183+J183+K183+L183+M183+N183+O183+P183+Q183+R183+S183+T183+U183</f>
        <v>0</v>
      </c>
      <c r="AT183" s="63">
        <f t="shared" si="10"/>
        <v>0</v>
      </c>
      <c r="AU183" s="64">
        <f t="shared" si="11"/>
        <v>0</v>
      </c>
    </row>
    <row r="184" spans="1:48" ht="45" x14ac:dyDescent="0.25">
      <c r="A184" s="75">
        <v>29</v>
      </c>
      <c r="B184" s="77" t="s">
        <v>219</v>
      </c>
      <c r="C184" s="69"/>
      <c r="D184" s="69"/>
      <c r="E184" s="69"/>
      <c r="F184" s="69">
        <v>1</v>
      </c>
      <c r="G184" s="69"/>
      <c r="H184" s="78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78"/>
      <c r="V184" s="69"/>
      <c r="W184" s="69"/>
      <c r="X184" s="70"/>
      <c r="Y184" s="69"/>
      <c r="Z184" s="69"/>
      <c r="AA184" s="69"/>
      <c r="AB184" s="69"/>
      <c r="AC184" s="69"/>
      <c r="AD184" s="123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3">
        <f t="shared" si="12"/>
        <v>1</v>
      </c>
      <c r="AT184" s="63">
        <f t="shared" si="10"/>
        <v>0</v>
      </c>
      <c r="AU184" s="64">
        <f t="shared" si="11"/>
        <v>1</v>
      </c>
    </row>
    <row r="185" spans="1:48" x14ac:dyDescent="0.25">
      <c r="A185" s="1">
        <v>30</v>
      </c>
      <c r="B185" s="77" t="s">
        <v>220</v>
      </c>
      <c r="C185" s="69"/>
      <c r="D185" s="69"/>
      <c r="E185" s="69"/>
      <c r="F185" s="69"/>
      <c r="G185" s="69"/>
      <c r="H185" s="78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78"/>
      <c r="V185" s="69"/>
      <c r="W185" s="69"/>
      <c r="X185" s="70"/>
      <c r="Y185" s="69"/>
      <c r="Z185" s="69"/>
      <c r="AA185" s="69"/>
      <c r="AB185" s="69"/>
      <c r="AC185" s="69"/>
      <c r="AD185" s="123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3">
        <f t="shared" si="12"/>
        <v>0</v>
      </c>
      <c r="AT185" s="63">
        <f t="shared" si="10"/>
        <v>0</v>
      </c>
      <c r="AU185" s="64">
        <f t="shared" si="11"/>
        <v>0</v>
      </c>
    </row>
    <row r="186" spans="1:48" x14ac:dyDescent="0.25">
      <c r="A186" s="1">
        <v>31</v>
      </c>
      <c r="B186" s="73" t="s">
        <v>154</v>
      </c>
      <c r="C186" s="69"/>
      <c r="D186" s="69"/>
      <c r="E186" s="74"/>
      <c r="F186" s="69"/>
      <c r="G186" s="69"/>
      <c r="H186" s="78"/>
      <c r="I186" s="69"/>
      <c r="J186" s="69"/>
      <c r="K186" s="69"/>
      <c r="L186" s="69"/>
      <c r="M186" s="69"/>
      <c r="N186" s="74"/>
      <c r="O186" s="69"/>
      <c r="P186" s="69"/>
      <c r="Q186" s="69"/>
      <c r="R186" s="69"/>
      <c r="S186" s="69"/>
      <c r="T186" s="69"/>
      <c r="U186" s="78"/>
      <c r="V186" s="69"/>
      <c r="W186" s="69"/>
      <c r="X186" s="70"/>
      <c r="Y186" s="69"/>
      <c r="Z186" s="69"/>
      <c r="AA186" s="69"/>
      <c r="AB186" s="69"/>
      <c r="AC186" s="69"/>
      <c r="AD186" s="123"/>
      <c r="AE186" s="69"/>
      <c r="AF186" s="69"/>
      <c r="AG186" s="74"/>
      <c r="AH186" s="74"/>
      <c r="AI186" s="69"/>
      <c r="AJ186" s="74"/>
      <c r="AK186" s="74"/>
      <c r="AL186" s="69"/>
      <c r="AM186" s="69"/>
      <c r="AN186" s="69"/>
      <c r="AO186" s="74"/>
      <c r="AP186" s="74"/>
      <c r="AQ186" s="74"/>
      <c r="AR186" s="69"/>
      <c r="AS186" s="63">
        <f t="shared" si="12"/>
        <v>0</v>
      </c>
      <c r="AT186" s="63">
        <f t="shared" si="10"/>
        <v>0</v>
      </c>
      <c r="AU186" s="64">
        <f t="shared" si="11"/>
        <v>0</v>
      </c>
    </row>
    <row r="187" spans="1:48" x14ac:dyDescent="0.25">
      <c r="A187" s="75">
        <v>32</v>
      </c>
      <c r="B187" s="73" t="s">
        <v>221</v>
      </c>
      <c r="C187" s="69"/>
      <c r="D187" s="69"/>
      <c r="E187" s="74"/>
      <c r="F187" s="69"/>
      <c r="G187" s="69"/>
      <c r="H187" s="78"/>
      <c r="I187" s="69"/>
      <c r="J187" s="69"/>
      <c r="K187" s="69"/>
      <c r="L187" s="69"/>
      <c r="M187" s="69"/>
      <c r="N187" s="74"/>
      <c r="O187" s="69"/>
      <c r="P187" s="69"/>
      <c r="Q187" s="69"/>
      <c r="R187" s="69"/>
      <c r="S187" s="69"/>
      <c r="T187" s="69"/>
      <c r="U187" s="78"/>
      <c r="V187" s="69"/>
      <c r="W187" s="69"/>
      <c r="X187" s="70"/>
      <c r="Y187" s="69"/>
      <c r="Z187" s="69"/>
      <c r="AA187" s="69"/>
      <c r="AB187" s="69"/>
      <c r="AC187" s="69"/>
      <c r="AD187" s="123"/>
      <c r="AE187" s="69"/>
      <c r="AF187" s="69"/>
      <c r="AG187" s="74"/>
      <c r="AH187" s="74"/>
      <c r="AI187" s="69"/>
      <c r="AJ187" s="74"/>
      <c r="AK187" s="74"/>
      <c r="AL187" s="69"/>
      <c r="AM187" s="69"/>
      <c r="AN187" s="69"/>
      <c r="AO187" s="74"/>
      <c r="AP187" s="74"/>
      <c r="AQ187" s="74"/>
      <c r="AR187" s="69"/>
      <c r="AS187" s="63">
        <f t="shared" si="12"/>
        <v>0</v>
      </c>
      <c r="AT187" s="63">
        <f t="shared" si="10"/>
        <v>0</v>
      </c>
      <c r="AU187" s="64">
        <f t="shared" si="11"/>
        <v>0</v>
      </c>
    </row>
    <row r="188" spans="1:48" ht="45" x14ac:dyDescent="0.25">
      <c r="A188" s="1">
        <v>33</v>
      </c>
      <c r="B188" s="73" t="s">
        <v>222</v>
      </c>
      <c r="C188" s="69"/>
      <c r="D188" s="69"/>
      <c r="E188" s="74"/>
      <c r="F188" s="69"/>
      <c r="G188" s="69"/>
      <c r="H188" s="78"/>
      <c r="I188" s="69"/>
      <c r="J188" s="69"/>
      <c r="K188" s="69"/>
      <c r="L188" s="69"/>
      <c r="M188" s="69"/>
      <c r="N188" s="74"/>
      <c r="O188" s="69"/>
      <c r="P188" s="69"/>
      <c r="Q188" s="69"/>
      <c r="R188" s="69"/>
      <c r="S188" s="69"/>
      <c r="T188" s="69"/>
      <c r="U188" s="78"/>
      <c r="V188" s="69"/>
      <c r="W188" s="69"/>
      <c r="X188" s="70"/>
      <c r="Y188" s="69"/>
      <c r="Z188" s="69"/>
      <c r="AA188" s="69"/>
      <c r="AB188" s="69" t="s">
        <v>247</v>
      </c>
      <c r="AC188" s="69"/>
      <c r="AD188" s="123"/>
      <c r="AE188" s="69"/>
      <c r="AF188" s="69"/>
      <c r="AG188" s="74"/>
      <c r="AH188" s="74"/>
      <c r="AI188" s="69"/>
      <c r="AJ188" s="74"/>
      <c r="AK188" s="74"/>
      <c r="AL188" s="69"/>
      <c r="AM188" s="69"/>
      <c r="AN188" s="69"/>
      <c r="AO188" s="74"/>
      <c r="AP188" s="74"/>
      <c r="AQ188" s="74"/>
      <c r="AR188" s="69"/>
      <c r="AS188" s="63">
        <f t="shared" si="12"/>
        <v>0</v>
      </c>
      <c r="AT188" s="63">
        <v>0</v>
      </c>
      <c r="AU188" s="64">
        <f t="shared" si="11"/>
        <v>0</v>
      </c>
    </row>
    <row r="189" spans="1:48" ht="45" x14ac:dyDescent="0.25">
      <c r="A189" s="1">
        <v>34</v>
      </c>
      <c r="B189" s="73" t="s">
        <v>223</v>
      </c>
      <c r="C189" s="69"/>
      <c r="D189" s="69"/>
      <c r="E189" s="74"/>
      <c r="F189" s="69"/>
      <c r="G189" s="69"/>
      <c r="H189" s="78"/>
      <c r="I189" s="69"/>
      <c r="J189" s="69"/>
      <c r="K189" s="69"/>
      <c r="L189" s="69"/>
      <c r="M189" s="69"/>
      <c r="N189" s="74"/>
      <c r="O189" s="69"/>
      <c r="P189" s="69"/>
      <c r="Q189" s="69"/>
      <c r="R189" s="69"/>
      <c r="S189" s="69"/>
      <c r="T189" s="69"/>
      <c r="U189" s="78"/>
      <c r="V189" s="69"/>
      <c r="W189" s="69"/>
      <c r="X189" s="70"/>
      <c r="Y189" s="69"/>
      <c r="Z189" s="69"/>
      <c r="AA189" s="69"/>
      <c r="AB189" s="69"/>
      <c r="AC189" s="69"/>
      <c r="AD189" s="123"/>
      <c r="AE189" s="69"/>
      <c r="AF189" s="69"/>
      <c r="AG189" s="74"/>
      <c r="AH189" s="74"/>
      <c r="AI189" s="69"/>
      <c r="AJ189" s="74"/>
      <c r="AK189" s="74"/>
      <c r="AL189" s="69"/>
      <c r="AM189" s="69"/>
      <c r="AN189" s="69"/>
      <c r="AO189" s="74"/>
      <c r="AP189" s="74"/>
      <c r="AQ189" s="74"/>
      <c r="AR189" s="69"/>
      <c r="AS189" s="63">
        <f t="shared" si="12"/>
        <v>0</v>
      </c>
      <c r="AT189" s="63">
        <f t="shared" si="10"/>
        <v>0</v>
      </c>
      <c r="AU189" s="64">
        <f t="shared" si="11"/>
        <v>0</v>
      </c>
    </row>
    <row r="190" spans="1:48" ht="60" x14ac:dyDescent="0.25">
      <c r="A190" s="75">
        <v>35</v>
      </c>
      <c r="B190" s="73" t="s">
        <v>224</v>
      </c>
      <c r="C190" s="69"/>
      <c r="D190" s="69"/>
      <c r="E190" s="74"/>
      <c r="F190" s="69"/>
      <c r="G190" s="69"/>
      <c r="H190" s="78"/>
      <c r="I190" s="69"/>
      <c r="J190" s="69"/>
      <c r="K190" s="69"/>
      <c r="L190" s="69"/>
      <c r="M190" s="69"/>
      <c r="N190" s="74"/>
      <c r="O190" s="69"/>
      <c r="P190" s="69"/>
      <c r="Q190" s="69"/>
      <c r="R190" s="69"/>
      <c r="S190" s="69"/>
      <c r="T190" s="69"/>
      <c r="U190" s="78"/>
      <c r="V190" s="69"/>
      <c r="W190" s="69"/>
      <c r="X190" s="70"/>
      <c r="Y190" s="69"/>
      <c r="Z190" s="69"/>
      <c r="AA190" s="69"/>
      <c r="AB190" s="69"/>
      <c r="AC190" s="69"/>
      <c r="AD190" s="123"/>
      <c r="AE190" s="69"/>
      <c r="AF190" s="69"/>
      <c r="AG190" s="74"/>
      <c r="AH190" s="74"/>
      <c r="AI190" s="69"/>
      <c r="AJ190" s="74"/>
      <c r="AK190" s="74"/>
      <c r="AL190" s="69"/>
      <c r="AM190" s="69"/>
      <c r="AN190" s="69"/>
      <c r="AO190" s="74"/>
      <c r="AP190" s="74"/>
      <c r="AQ190" s="74"/>
      <c r="AR190" s="69"/>
      <c r="AS190" s="63">
        <f t="shared" si="12"/>
        <v>0</v>
      </c>
      <c r="AT190" s="63">
        <f t="shared" si="10"/>
        <v>0</v>
      </c>
      <c r="AU190" s="64">
        <f t="shared" si="11"/>
        <v>0</v>
      </c>
    </row>
    <row r="191" spans="1:48" ht="110.25" customHeight="1" x14ac:dyDescent="0.25">
      <c r="A191" s="1" t="s">
        <v>0</v>
      </c>
      <c r="B191" s="2" t="s">
        <v>1</v>
      </c>
      <c r="C191" s="111" t="s">
        <v>2</v>
      </c>
      <c r="D191" s="111" t="s">
        <v>3</v>
      </c>
      <c r="E191" s="3" t="s">
        <v>4</v>
      </c>
      <c r="F191" s="111" t="s">
        <v>5</v>
      </c>
      <c r="G191" s="111" t="s">
        <v>6</v>
      </c>
      <c r="H191" s="111" t="s">
        <v>7</v>
      </c>
      <c r="I191" s="111" t="s">
        <v>8</v>
      </c>
      <c r="J191" s="111" t="s">
        <v>9</v>
      </c>
      <c r="K191" s="111" t="s">
        <v>10</v>
      </c>
      <c r="L191" s="111" t="s">
        <v>11</v>
      </c>
      <c r="M191" s="111" t="s">
        <v>12</v>
      </c>
      <c r="N191" s="111" t="s">
        <v>13</v>
      </c>
      <c r="O191" s="111" t="s">
        <v>14</v>
      </c>
      <c r="P191" s="111" t="s">
        <v>15</v>
      </c>
      <c r="Q191" s="111" t="s">
        <v>16</v>
      </c>
      <c r="R191" s="111" t="s">
        <v>17</v>
      </c>
      <c r="S191" s="111" t="s">
        <v>18</v>
      </c>
      <c r="T191" s="111" t="s">
        <v>19</v>
      </c>
      <c r="U191" s="111" t="s">
        <v>20</v>
      </c>
      <c r="V191" s="114" t="s">
        <v>244</v>
      </c>
      <c r="W191" s="114" t="s">
        <v>22</v>
      </c>
      <c r="X191" s="105" t="s">
        <v>23</v>
      </c>
      <c r="Y191" s="114" t="s">
        <v>24</v>
      </c>
      <c r="Z191" s="111" t="s">
        <v>25</v>
      </c>
      <c r="AA191" s="111" t="s">
        <v>26</v>
      </c>
      <c r="AB191" s="111" t="s">
        <v>27</v>
      </c>
      <c r="AC191" s="111" t="s">
        <v>28</v>
      </c>
      <c r="AD191" s="116" t="s">
        <v>29</v>
      </c>
      <c r="AE191" s="111" t="s">
        <v>30</v>
      </c>
      <c r="AF191" s="111" t="s">
        <v>31</v>
      </c>
      <c r="AG191" s="3" t="s">
        <v>32</v>
      </c>
      <c r="AH191" s="3" t="s">
        <v>33</v>
      </c>
      <c r="AI191" s="111" t="s">
        <v>34</v>
      </c>
      <c r="AJ191" s="3"/>
      <c r="AK191" s="3" t="s">
        <v>35</v>
      </c>
      <c r="AL191" s="111" t="s">
        <v>36</v>
      </c>
      <c r="AM191" s="111" t="s">
        <v>37</v>
      </c>
      <c r="AN191" s="114" t="s">
        <v>38</v>
      </c>
      <c r="AO191" s="3" t="s">
        <v>39</v>
      </c>
      <c r="AP191" s="3" t="s">
        <v>40</v>
      </c>
      <c r="AQ191" s="3" t="s">
        <v>41</v>
      </c>
      <c r="AR191" s="3" t="s">
        <v>42</v>
      </c>
      <c r="AS191" s="4" t="s">
        <v>43</v>
      </c>
      <c r="AT191" s="4" t="s">
        <v>44</v>
      </c>
      <c r="AU191" s="5" t="s">
        <v>45</v>
      </c>
      <c r="AV191" s="6" t="s">
        <v>46</v>
      </c>
    </row>
    <row r="192" spans="1:48" ht="90" x14ac:dyDescent="0.25">
      <c r="A192" s="1">
        <v>36</v>
      </c>
      <c r="B192" s="73" t="s">
        <v>225</v>
      </c>
      <c r="C192" s="69"/>
      <c r="D192" s="69"/>
      <c r="E192" s="74"/>
      <c r="F192" s="69"/>
      <c r="G192" s="69"/>
      <c r="H192" s="78"/>
      <c r="I192" s="69"/>
      <c r="J192" s="69"/>
      <c r="K192" s="69"/>
      <c r="L192" s="69"/>
      <c r="M192" s="69"/>
      <c r="N192" s="74"/>
      <c r="O192" s="69"/>
      <c r="P192" s="69"/>
      <c r="Q192" s="69"/>
      <c r="R192" s="69"/>
      <c r="S192" s="69"/>
      <c r="T192" s="69"/>
      <c r="U192" s="78"/>
      <c r="V192" s="69"/>
      <c r="W192" s="69"/>
      <c r="X192" s="70"/>
      <c r="Y192" s="69"/>
      <c r="Z192" s="69"/>
      <c r="AA192" s="69"/>
      <c r="AB192" s="69"/>
      <c r="AC192" s="69"/>
      <c r="AD192" s="123"/>
      <c r="AE192" s="69"/>
      <c r="AF192" s="69"/>
      <c r="AG192" s="74"/>
      <c r="AH192" s="74"/>
      <c r="AI192" s="69"/>
      <c r="AJ192" s="74"/>
      <c r="AK192" s="74"/>
      <c r="AL192" s="69"/>
      <c r="AM192" s="69"/>
      <c r="AN192" s="69"/>
      <c r="AO192" s="74"/>
      <c r="AP192" s="74"/>
      <c r="AQ192" s="74"/>
      <c r="AR192" s="69"/>
      <c r="AS192" s="63">
        <f t="shared" si="12"/>
        <v>0</v>
      </c>
      <c r="AT192" s="63">
        <f t="shared" si="10"/>
        <v>0</v>
      </c>
      <c r="AU192" s="64">
        <f t="shared" si="11"/>
        <v>0</v>
      </c>
    </row>
    <row r="193" spans="1:48" x14ac:dyDescent="0.25">
      <c r="A193" s="42"/>
      <c r="B193" s="76" t="s">
        <v>226</v>
      </c>
      <c r="C193" s="78">
        <f t="shared" ref="C193:AR193" si="13">C115+C116+C117+C118+C119+C120+C121+C122+C123+C124+C125+C126+C127+C133+C134+C135+C136+C137+C138+C139+C140+C142+C143+C144+C145+C146+C147+C148+C149+C150+C151+C152+C153+C154+C155+C156+C157+C158+C159+C160+C161+C162+C163+C164+C165+C166+C167+C168+C170+C171+C172+C173+C174+C175+C176+C177+C178+C179+C182+C183+C189+C190+C192</f>
        <v>0</v>
      </c>
      <c r="D193" s="78">
        <f>D124</f>
        <v>1</v>
      </c>
      <c r="E193" s="76">
        <f t="shared" si="13"/>
        <v>0</v>
      </c>
      <c r="F193" s="78">
        <f>F115+F118+F172+F184</f>
        <v>6</v>
      </c>
      <c r="G193" s="78">
        <f>G133</f>
        <v>1</v>
      </c>
      <c r="H193" s="78">
        <v>3</v>
      </c>
      <c r="I193" s="78">
        <f t="shared" si="13"/>
        <v>0</v>
      </c>
      <c r="J193" s="78">
        <v>0</v>
      </c>
      <c r="K193" s="78">
        <f>K115+K119</f>
        <v>6</v>
      </c>
      <c r="L193" s="78">
        <f t="shared" si="13"/>
        <v>0</v>
      </c>
      <c r="M193" s="78">
        <f>M115+M119+M124+M127+M151+M165+M171+M172+M173</f>
        <v>12.25</v>
      </c>
      <c r="N193" s="76">
        <f t="shared" si="13"/>
        <v>2</v>
      </c>
      <c r="O193" s="78">
        <f t="shared" si="13"/>
        <v>0</v>
      </c>
      <c r="P193" s="78">
        <f t="shared" si="13"/>
        <v>0</v>
      </c>
      <c r="Q193" s="78">
        <f t="shared" si="13"/>
        <v>4</v>
      </c>
      <c r="R193" s="78">
        <f>R115+R124+R133+R139+R146+R166+R173+R172+R176+R177+R179+R182</f>
        <v>8.5</v>
      </c>
      <c r="S193" s="78">
        <v>0</v>
      </c>
      <c r="T193" s="78">
        <f>T127</f>
        <v>1</v>
      </c>
      <c r="U193" s="78">
        <f>U115</f>
        <v>1</v>
      </c>
      <c r="V193" s="78">
        <f t="shared" si="13"/>
        <v>2</v>
      </c>
      <c r="W193" s="78">
        <f>W164</f>
        <v>1</v>
      </c>
      <c r="X193" s="108">
        <f t="shared" si="13"/>
        <v>0</v>
      </c>
      <c r="Y193" s="78">
        <f>Y127+Y146+Y165+Y166+Y172</f>
        <v>9</v>
      </c>
      <c r="Z193" s="78">
        <f t="shared" si="13"/>
        <v>1</v>
      </c>
      <c r="AA193" s="78">
        <f>AA135+AA146+AA149</f>
        <v>3</v>
      </c>
      <c r="AB193" s="78">
        <f t="shared" si="13"/>
        <v>3.5</v>
      </c>
      <c r="AC193" s="78">
        <f t="shared" si="13"/>
        <v>0</v>
      </c>
      <c r="AD193" s="124">
        <f t="shared" si="13"/>
        <v>0</v>
      </c>
      <c r="AE193" s="78">
        <f>AE126+AE164</f>
        <v>2</v>
      </c>
      <c r="AF193" s="78">
        <f>AF124</f>
        <v>1</v>
      </c>
      <c r="AG193" s="76">
        <f>AG127</f>
        <v>1</v>
      </c>
      <c r="AH193" s="76">
        <f t="shared" si="13"/>
        <v>0</v>
      </c>
      <c r="AI193" s="78">
        <f t="shared" si="13"/>
        <v>3</v>
      </c>
      <c r="AJ193" s="76">
        <f t="shared" si="13"/>
        <v>0</v>
      </c>
      <c r="AK193" s="76">
        <f t="shared" si="13"/>
        <v>1</v>
      </c>
      <c r="AL193" s="78">
        <f t="shared" si="13"/>
        <v>4</v>
      </c>
      <c r="AM193" s="78">
        <f t="shared" si="13"/>
        <v>5</v>
      </c>
      <c r="AN193" s="78">
        <f t="shared" si="13"/>
        <v>0</v>
      </c>
      <c r="AO193" s="76">
        <f t="shared" si="13"/>
        <v>0</v>
      </c>
      <c r="AP193" s="76">
        <f t="shared" si="13"/>
        <v>0</v>
      </c>
      <c r="AQ193" s="76">
        <f t="shared" si="13"/>
        <v>0</v>
      </c>
      <c r="AR193" s="76">
        <f t="shared" si="13"/>
        <v>0</v>
      </c>
      <c r="AS193" s="63">
        <f>AS115+AS118+AS119+AS120+AS124+AS126+AS127+AS133+AS137+AS139+AS146+AS151+AS164+AS165+AS166+AS171+AS172+AS173+AS176+AS177+AS179+AS182+AS184</f>
        <v>59.25</v>
      </c>
      <c r="AT193" s="63">
        <f t="shared" si="10"/>
        <v>36.5</v>
      </c>
      <c r="AU193" s="64">
        <f t="shared" si="11"/>
        <v>95.75</v>
      </c>
    </row>
    <row r="194" spans="1:48" x14ac:dyDescent="0.25">
      <c r="A194" s="80"/>
      <c r="B194" s="81"/>
      <c r="C194" s="82"/>
      <c r="D194" s="82"/>
      <c r="E194" s="83"/>
      <c r="F194" s="82"/>
      <c r="G194" s="82"/>
      <c r="H194" s="82"/>
      <c r="I194" s="82"/>
      <c r="J194" s="82"/>
      <c r="K194" s="82"/>
      <c r="L194" s="82"/>
      <c r="M194" s="82"/>
      <c r="N194" s="83"/>
      <c r="O194" s="82"/>
      <c r="P194" s="82"/>
      <c r="Q194" s="82"/>
      <c r="R194" s="82"/>
      <c r="S194" s="82"/>
      <c r="T194" s="82"/>
      <c r="U194" s="82"/>
      <c r="V194" s="82"/>
      <c r="W194" s="82"/>
      <c r="X194" s="84"/>
      <c r="Y194" s="82"/>
      <c r="Z194" s="82"/>
      <c r="AA194" s="82"/>
      <c r="AB194" s="82"/>
      <c r="AC194" s="82"/>
      <c r="AD194" s="125"/>
      <c r="AE194" s="82"/>
      <c r="AF194" s="82"/>
      <c r="AG194" s="83"/>
      <c r="AH194" s="83"/>
      <c r="AI194" s="82"/>
      <c r="AJ194" s="83"/>
      <c r="AK194" s="83"/>
      <c r="AL194" s="82"/>
      <c r="AM194" s="82"/>
      <c r="AN194" s="82"/>
      <c r="AO194" s="83"/>
      <c r="AP194" s="83"/>
      <c r="AQ194" s="83"/>
      <c r="AR194" s="83"/>
      <c r="AS194" s="83"/>
      <c r="AT194" s="83"/>
      <c r="AU194" s="85"/>
    </row>
    <row r="195" spans="1:48" x14ac:dyDescent="0.25">
      <c r="A195" s="80"/>
      <c r="B195" s="81"/>
      <c r="C195" s="82"/>
      <c r="D195" s="82"/>
      <c r="E195" s="86" t="s">
        <v>227</v>
      </c>
      <c r="F195" s="87"/>
      <c r="G195" s="87"/>
      <c r="H195" s="87"/>
      <c r="I195" s="87"/>
      <c r="J195" s="87"/>
      <c r="K195" s="87"/>
      <c r="L195" s="87"/>
      <c r="M195" s="82"/>
      <c r="N195" s="83"/>
      <c r="O195" s="82"/>
      <c r="P195" s="82"/>
      <c r="Q195" s="82"/>
      <c r="R195" s="82"/>
      <c r="S195" s="82"/>
      <c r="T195" s="82"/>
      <c r="U195" s="50"/>
      <c r="V195" s="82"/>
      <c r="W195" s="82"/>
      <c r="X195" s="84"/>
      <c r="Y195" s="82"/>
      <c r="Z195" s="82"/>
      <c r="AA195" s="82"/>
      <c r="AB195" s="82"/>
      <c r="AC195" s="82"/>
      <c r="AD195" s="125"/>
      <c r="AE195" s="82"/>
      <c r="AF195" s="82"/>
      <c r="AG195" s="83"/>
      <c r="AH195" s="83"/>
      <c r="AI195" s="82"/>
      <c r="AJ195" s="83"/>
      <c r="AK195" s="83"/>
      <c r="AL195" s="82"/>
      <c r="AM195" s="82"/>
      <c r="AN195" s="82"/>
      <c r="AO195" s="83"/>
      <c r="AP195" s="83"/>
      <c r="AQ195" s="83"/>
      <c r="AR195" s="83"/>
      <c r="AS195" s="83">
        <v>10</v>
      </c>
      <c r="AT195" s="83">
        <v>14</v>
      </c>
      <c r="AU195" s="83"/>
      <c r="AV195" s="53">
        <f>AV118+AV125+AV127+AV132+AV139+AV146+AV150+AV151+AV153+AV154+AV157+AV165+AV171+AV172</f>
        <v>23.75</v>
      </c>
    </row>
    <row r="196" spans="1:48" x14ac:dyDescent="0.25">
      <c r="A196" s="88"/>
      <c r="B196" s="89"/>
      <c r="C196" s="50"/>
      <c r="D196" s="50"/>
      <c r="E196" s="49"/>
      <c r="F196" s="50"/>
      <c r="G196" s="50"/>
      <c r="H196" s="50"/>
      <c r="I196" s="50"/>
      <c r="J196" s="50"/>
      <c r="K196" s="50"/>
      <c r="L196" s="50"/>
      <c r="M196" s="50"/>
      <c r="N196" s="49"/>
      <c r="O196" s="50"/>
      <c r="P196" s="50"/>
      <c r="Q196" s="50"/>
      <c r="R196" s="50"/>
      <c r="S196" s="50"/>
      <c r="T196" s="50"/>
      <c r="U196" s="93"/>
      <c r="V196" s="50"/>
      <c r="W196" s="50"/>
      <c r="X196" s="48"/>
      <c r="Y196" s="50"/>
      <c r="Z196" s="50"/>
      <c r="AA196" s="50"/>
      <c r="AB196" s="50"/>
      <c r="AC196" s="50"/>
      <c r="AD196" s="121"/>
      <c r="AE196" s="50"/>
      <c r="AF196" s="50"/>
      <c r="AG196" s="49"/>
      <c r="AH196" s="49"/>
      <c r="AI196" s="50"/>
      <c r="AJ196" s="49"/>
      <c r="AK196" s="49"/>
      <c r="AL196" s="50"/>
      <c r="AM196" s="50"/>
      <c r="AN196" s="50"/>
      <c r="AO196" s="49"/>
      <c r="AP196" s="49"/>
      <c r="AQ196" s="49"/>
      <c r="AR196" s="49"/>
      <c r="AS196" s="49"/>
      <c r="AT196" s="49"/>
      <c r="AU196" s="49"/>
    </row>
    <row r="197" spans="1:48" x14ac:dyDescent="0.25">
      <c r="A197" s="91">
        <v>1</v>
      </c>
      <c r="B197" s="92" t="s">
        <v>228</v>
      </c>
      <c r="C197" s="93"/>
      <c r="D197" s="93"/>
      <c r="E197" s="90"/>
      <c r="F197" s="93"/>
      <c r="G197" s="93"/>
      <c r="H197" s="93"/>
      <c r="I197" s="93"/>
      <c r="J197" s="93"/>
      <c r="K197" s="93"/>
      <c r="L197" s="93"/>
      <c r="M197" s="93"/>
      <c r="N197" s="90"/>
      <c r="O197" s="93"/>
      <c r="P197" s="93"/>
      <c r="Q197" s="93"/>
      <c r="R197" s="93"/>
      <c r="S197" s="93"/>
      <c r="T197" s="93"/>
      <c r="U197" s="93"/>
      <c r="V197" s="93"/>
      <c r="W197" s="93"/>
      <c r="X197" s="94"/>
      <c r="Y197" s="93"/>
      <c r="Z197" s="93"/>
      <c r="AA197" s="93"/>
      <c r="AB197" s="93"/>
      <c r="AC197" s="93"/>
      <c r="AD197" s="126"/>
      <c r="AE197" s="93"/>
      <c r="AF197" s="93"/>
      <c r="AG197" s="90"/>
      <c r="AH197" s="90"/>
      <c r="AI197" s="93"/>
      <c r="AJ197" s="90"/>
      <c r="AK197" s="90"/>
      <c r="AL197" s="93">
        <v>1</v>
      </c>
      <c r="AM197" s="93"/>
      <c r="AN197" s="93"/>
      <c r="AO197" s="90"/>
      <c r="AP197" s="90"/>
      <c r="AQ197" s="90"/>
      <c r="AR197" s="90"/>
      <c r="AS197" s="90">
        <f>C197+D197+E197+F197+G197+H197+I197+J197+K197+L197+M197+N197+O197+P197+Q197+R197+S197+T197+U197</f>
        <v>0</v>
      </c>
      <c r="AT197" s="90">
        <f>V197+W197+Y197+Z197+AA197+AB197+AC197+AD197+AE197+AF197+AG197+AH197+AI197+AK197+AL197+AM197+AN197+AO197+AP197+AQ197+AR197</f>
        <v>1</v>
      </c>
      <c r="AU197" s="95">
        <f>AS197+AT197</f>
        <v>1</v>
      </c>
    </row>
    <row r="198" spans="1:48" ht="30" x14ac:dyDescent="0.25">
      <c r="A198" s="91">
        <v>2</v>
      </c>
      <c r="B198" s="92" t="s">
        <v>229</v>
      </c>
      <c r="C198" s="93"/>
      <c r="D198" s="93"/>
      <c r="E198" s="90"/>
      <c r="F198" s="93"/>
      <c r="G198" s="93"/>
      <c r="H198" s="93"/>
      <c r="I198" s="93"/>
      <c r="J198" s="93"/>
      <c r="K198" s="93"/>
      <c r="L198" s="93"/>
      <c r="M198" s="93"/>
      <c r="N198" s="90"/>
      <c r="O198" s="93"/>
      <c r="P198" s="93"/>
      <c r="Q198" s="93"/>
      <c r="R198" s="93"/>
      <c r="S198" s="93"/>
      <c r="T198" s="93"/>
      <c r="U198" s="93"/>
      <c r="V198" s="93"/>
      <c r="W198" s="93"/>
      <c r="X198" s="94"/>
      <c r="Y198" s="93"/>
      <c r="Z198" s="93"/>
      <c r="AA198" s="93"/>
      <c r="AB198" s="93"/>
      <c r="AC198" s="93"/>
      <c r="AD198" s="126"/>
      <c r="AE198" s="93"/>
      <c r="AF198" s="93"/>
      <c r="AG198" s="90"/>
      <c r="AH198" s="90"/>
      <c r="AI198" s="93"/>
      <c r="AJ198" s="90"/>
      <c r="AK198" s="90"/>
      <c r="AL198" s="93"/>
      <c r="AM198" s="93"/>
      <c r="AN198" s="93"/>
      <c r="AO198" s="90"/>
      <c r="AP198" s="90"/>
      <c r="AQ198" s="90"/>
      <c r="AR198" s="90"/>
      <c r="AS198" s="90">
        <f t="shared" ref="AS198:AS211" si="14">C198+D198+E198+F198+G198+H198+I198+J198+K198+L198+M198+N198+O198+P198+Q198+R198+S198+T198+U198</f>
        <v>0</v>
      </c>
      <c r="AT198" s="90">
        <f t="shared" ref="AT198:AT211" si="15">V198+W198+Y198+Z198+AA198+AB198+AC198+AD198+AE198+AF198+AG198+AH198+AI198+AK198+AL198+AM198+AN198+AO198+AP198+AQ198+AR198</f>
        <v>0</v>
      </c>
      <c r="AU198" s="95">
        <f t="shared" ref="AU198:AU210" si="16">AS198+AT198</f>
        <v>0</v>
      </c>
    </row>
    <row r="199" spans="1:48" x14ac:dyDescent="0.25">
      <c r="A199" s="91">
        <v>3</v>
      </c>
      <c r="B199" s="92" t="s">
        <v>239</v>
      </c>
      <c r="C199" s="93"/>
      <c r="D199" s="93"/>
      <c r="E199" s="90"/>
      <c r="F199" s="93"/>
      <c r="G199" s="93"/>
      <c r="H199" s="93"/>
      <c r="I199" s="93"/>
      <c r="J199" s="93"/>
      <c r="K199" s="93"/>
      <c r="L199" s="93"/>
      <c r="M199" s="93"/>
      <c r="N199" s="90"/>
      <c r="O199" s="93"/>
      <c r="P199" s="93"/>
      <c r="Q199" s="93"/>
      <c r="R199" s="131"/>
      <c r="S199" s="93"/>
      <c r="T199" s="93"/>
      <c r="U199" s="93"/>
      <c r="V199" s="93"/>
      <c r="W199" s="93"/>
      <c r="X199" s="94"/>
      <c r="Y199" s="93"/>
      <c r="Z199" s="93"/>
      <c r="AA199" s="93"/>
      <c r="AB199" s="93"/>
      <c r="AC199" s="93"/>
      <c r="AD199" s="126"/>
      <c r="AE199" s="93"/>
      <c r="AF199" s="93"/>
      <c r="AG199" s="90"/>
      <c r="AH199" s="90"/>
      <c r="AI199" s="93"/>
      <c r="AJ199" s="90"/>
      <c r="AK199" s="90"/>
      <c r="AL199" s="93"/>
      <c r="AM199" s="93"/>
      <c r="AN199" s="93"/>
      <c r="AO199" s="90"/>
      <c r="AP199" s="90"/>
      <c r="AQ199" s="90"/>
      <c r="AR199" s="90"/>
      <c r="AS199" s="90">
        <f t="shared" si="14"/>
        <v>0</v>
      </c>
      <c r="AT199" s="90">
        <f t="shared" si="15"/>
        <v>0</v>
      </c>
      <c r="AU199" s="95">
        <f t="shared" si="16"/>
        <v>0</v>
      </c>
    </row>
    <row r="200" spans="1:48" x14ac:dyDescent="0.25">
      <c r="A200" s="91">
        <v>4</v>
      </c>
      <c r="B200" s="92" t="s">
        <v>240</v>
      </c>
      <c r="C200" s="93"/>
      <c r="D200" s="93"/>
      <c r="E200" s="90"/>
      <c r="F200" s="93"/>
      <c r="G200" s="93"/>
      <c r="H200" s="93"/>
      <c r="I200" s="93"/>
      <c r="J200" s="93"/>
      <c r="K200" s="93"/>
      <c r="L200" s="93"/>
      <c r="M200" s="93"/>
      <c r="N200" s="90"/>
      <c r="O200" s="93"/>
      <c r="P200" s="93"/>
      <c r="Q200" s="93"/>
      <c r="R200" s="132"/>
      <c r="S200" s="93"/>
      <c r="T200" s="93"/>
      <c r="U200" s="93"/>
      <c r="V200" s="93"/>
      <c r="W200" s="93"/>
      <c r="X200" s="94"/>
      <c r="Y200" s="93"/>
      <c r="Z200" s="93"/>
      <c r="AA200" s="93"/>
      <c r="AB200" s="93"/>
      <c r="AC200" s="93"/>
      <c r="AD200" s="126"/>
      <c r="AE200" s="93"/>
      <c r="AF200" s="93"/>
      <c r="AG200" s="90"/>
      <c r="AH200" s="90"/>
      <c r="AI200" s="93"/>
      <c r="AJ200" s="90"/>
      <c r="AK200" s="90"/>
      <c r="AL200" s="93"/>
      <c r="AM200" s="93"/>
      <c r="AN200" s="93"/>
      <c r="AO200" s="90"/>
      <c r="AP200" s="90"/>
      <c r="AQ200" s="90"/>
      <c r="AR200" s="90"/>
      <c r="AS200" s="90">
        <f t="shared" si="14"/>
        <v>0</v>
      </c>
      <c r="AT200" s="90">
        <f t="shared" si="15"/>
        <v>0</v>
      </c>
      <c r="AU200" s="95">
        <f t="shared" si="16"/>
        <v>0</v>
      </c>
    </row>
    <row r="201" spans="1:48" ht="30" x14ac:dyDescent="0.25">
      <c r="A201" s="91">
        <v>5</v>
      </c>
      <c r="B201" s="92" t="s">
        <v>230</v>
      </c>
      <c r="C201" s="93"/>
      <c r="D201" s="93"/>
      <c r="E201" s="90"/>
      <c r="F201" s="93"/>
      <c r="G201" s="93"/>
      <c r="H201" s="93"/>
      <c r="I201" s="93"/>
      <c r="J201" s="93"/>
      <c r="K201" s="93"/>
      <c r="L201" s="93"/>
      <c r="M201" s="93"/>
      <c r="N201" s="90"/>
      <c r="O201" s="93"/>
      <c r="P201" s="93"/>
      <c r="Q201" s="93"/>
      <c r="R201" s="93"/>
      <c r="S201" s="93"/>
      <c r="T201" s="93"/>
      <c r="U201" s="93"/>
      <c r="V201" s="93"/>
      <c r="W201" s="93"/>
      <c r="X201" s="94"/>
      <c r="Y201" s="93"/>
      <c r="Z201" s="93"/>
      <c r="AA201" s="93"/>
      <c r="AB201" s="93"/>
      <c r="AC201" s="93"/>
      <c r="AD201" s="126"/>
      <c r="AE201" s="93"/>
      <c r="AF201" s="93"/>
      <c r="AG201" s="90"/>
      <c r="AH201" s="90"/>
      <c r="AI201" s="93"/>
      <c r="AJ201" s="90"/>
      <c r="AK201" s="90"/>
      <c r="AL201" s="93"/>
      <c r="AM201" s="93"/>
      <c r="AN201" s="93"/>
      <c r="AO201" s="90"/>
      <c r="AP201" s="90"/>
      <c r="AQ201" s="90"/>
      <c r="AR201" s="90"/>
      <c r="AS201" s="90">
        <f t="shared" si="14"/>
        <v>0</v>
      </c>
      <c r="AT201" s="90">
        <f t="shared" si="15"/>
        <v>0</v>
      </c>
      <c r="AU201" s="95">
        <f t="shared" si="16"/>
        <v>0</v>
      </c>
    </row>
    <row r="202" spans="1:48" ht="45" x14ac:dyDescent="0.25">
      <c r="A202" s="91">
        <v>6</v>
      </c>
      <c r="B202" s="92" t="s">
        <v>242</v>
      </c>
      <c r="C202" s="93"/>
      <c r="D202" s="93"/>
      <c r="E202" s="90"/>
      <c r="F202" s="93"/>
      <c r="G202" s="93"/>
      <c r="H202" s="93"/>
      <c r="I202" s="93"/>
      <c r="J202" s="93"/>
      <c r="K202" s="93"/>
      <c r="L202" s="93"/>
      <c r="M202" s="93"/>
      <c r="N202" s="90"/>
      <c r="O202" s="93"/>
      <c r="P202" s="93"/>
      <c r="Q202" s="93"/>
      <c r="R202" s="93"/>
      <c r="S202" s="93"/>
      <c r="T202" s="93"/>
      <c r="U202" s="93"/>
      <c r="V202" s="93"/>
      <c r="W202" s="93"/>
      <c r="X202" s="94"/>
      <c r="Y202" s="93"/>
      <c r="Z202" s="93"/>
      <c r="AA202" s="93"/>
      <c r="AB202" s="93"/>
      <c r="AC202" s="93"/>
      <c r="AD202" s="126"/>
      <c r="AE202" s="93"/>
      <c r="AF202" s="93"/>
      <c r="AG202" s="90"/>
      <c r="AH202" s="90"/>
      <c r="AI202" s="93"/>
      <c r="AJ202" s="90"/>
      <c r="AK202" s="90"/>
      <c r="AL202" s="93"/>
      <c r="AM202" s="93"/>
      <c r="AN202" s="93"/>
      <c r="AO202" s="90"/>
      <c r="AP202" s="90"/>
      <c r="AQ202" s="90"/>
      <c r="AR202" s="90"/>
      <c r="AS202" s="90">
        <f t="shared" si="14"/>
        <v>0</v>
      </c>
      <c r="AT202" s="90">
        <f t="shared" si="15"/>
        <v>0</v>
      </c>
      <c r="AU202" s="95">
        <f t="shared" si="16"/>
        <v>0</v>
      </c>
    </row>
    <row r="203" spans="1:48" ht="30" x14ac:dyDescent="0.25">
      <c r="A203" s="91">
        <v>7</v>
      </c>
      <c r="B203" s="92" t="s">
        <v>246</v>
      </c>
      <c r="C203" s="93"/>
      <c r="D203" s="93"/>
      <c r="E203" s="90"/>
      <c r="F203" s="93"/>
      <c r="G203" s="93"/>
      <c r="H203" s="93"/>
      <c r="I203" s="93"/>
      <c r="J203" s="93"/>
      <c r="K203" s="93"/>
      <c r="L203" s="93"/>
      <c r="M203" s="93"/>
      <c r="N203" s="90"/>
      <c r="O203" s="93"/>
      <c r="P203" s="93">
        <v>1</v>
      </c>
      <c r="Q203" s="93"/>
      <c r="R203" s="93"/>
      <c r="S203" s="93"/>
      <c r="T203" s="93"/>
      <c r="U203" s="93"/>
      <c r="V203" s="93"/>
      <c r="W203" s="93"/>
      <c r="X203" s="94"/>
      <c r="Y203" s="93"/>
      <c r="Z203" s="93"/>
      <c r="AA203" s="93"/>
      <c r="AB203" s="93"/>
      <c r="AC203" s="93"/>
      <c r="AD203" s="126"/>
      <c r="AE203" s="93"/>
      <c r="AF203" s="93"/>
      <c r="AG203" s="90"/>
      <c r="AH203" s="90"/>
      <c r="AI203" s="93"/>
      <c r="AJ203" s="90"/>
      <c r="AK203" s="90"/>
      <c r="AL203" s="93"/>
      <c r="AM203" s="93"/>
      <c r="AN203" s="93"/>
      <c r="AO203" s="90"/>
      <c r="AP203" s="90"/>
      <c r="AQ203" s="90"/>
      <c r="AR203" s="90"/>
      <c r="AS203" s="90">
        <f t="shared" si="14"/>
        <v>1</v>
      </c>
      <c r="AT203" s="90">
        <f t="shared" si="15"/>
        <v>0</v>
      </c>
      <c r="AU203" s="95">
        <f t="shared" si="16"/>
        <v>1</v>
      </c>
    </row>
    <row r="204" spans="1:48" ht="30" x14ac:dyDescent="0.25">
      <c r="A204" s="91">
        <v>8</v>
      </c>
      <c r="B204" s="92" t="s">
        <v>231</v>
      </c>
      <c r="C204" s="93"/>
      <c r="D204" s="93"/>
      <c r="E204" s="90"/>
      <c r="F204" s="93"/>
      <c r="G204" s="93"/>
      <c r="H204" s="93"/>
      <c r="I204" s="93"/>
      <c r="J204" s="93"/>
      <c r="K204" s="93"/>
      <c r="L204" s="93"/>
      <c r="M204" s="93"/>
      <c r="N204" s="90"/>
      <c r="O204" s="93"/>
      <c r="P204" s="93"/>
      <c r="Q204" s="93"/>
      <c r="R204" s="93"/>
      <c r="S204" s="93"/>
      <c r="T204" s="93"/>
      <c r="U204" s="93"/>
      <c r="V204" s="93"/>
      <c r="W204" s="93"/>
      <c r="X204" s="94"/>
      <c r="Y204" s="93"/>
      <c r="Z204" s="93"/>
      <c r="AA204" s="93"/>
      <c r="AB204" s="93"/>
      <c r="AC204" s="93"/>
      <c r="AD204" s="126"/>
      <c r="AE204" s="93"/>
      <c r="AF204" s="93"/>
      <c r="AG204" s="90"/>
      <c r="AH204" s="90"/>
      <c r="AI204" s="93"/>
      <c r="AJ204" s="90"/>
      <c r="AK204" s="90"/>
      <c r="AL204" s="93"/>
      <c r="AM204" s="93"/>
      <c r="AN204" s="93"/>
      <c r="AO204" s="90"/>
      <c r="AP204" s="90"/>
      <c r="AQ204" s="90"/>
      <c r="AR204" s="90"/>
      <c r="AS204" s="90">
        <f t="shared" si="14"/>
        <v>0</v>
      </c>
      <c r="AT204" s="90">
        <f t="shared" si="15"/>
        <v>0</v>
      </c>
      <c r="AU204" s="95">
        <f t="shared" si="16"/>
        <v>0</v>
      </c>
    </row>
    <row r="205" spans="1:48" ht="30" x14ac:dyDescent="0.25">
      <c r="A205" s="91">
        <v>9</v>
      </c>
      <c r="B205" s="92" t="s">
        <v>232</v>
      </c>
      <c r="C205" s="93"/>
      <c r="D205" s="93"/>
      <c r="E205" s="90"/>
      <c r="F205" s="93"/>
      <c r="G205" s="93"/>
      <c r="H205" s="93"/>
      <c r="I205" s="93"/>
      <c r="J205" s="93"/>
      <c r="K205" s="93"/>
      <c r="L205" s="93"/>
      <c r="M205" s="93"/>
      <c r="N205" s="90"/>
      <c r="O205" s="93"/>
      <c r="P205" s="93"/>
      <c r="Q205" s="93"/>
      <c r="R205" s="93"/>
      <c r="S205" s="93"/>
      <c r="T205" s="93"/>
      <c r="U205" s="93"/>
      <c r="V205" s="93"/>
      <c r="W205" s="93"/>
      <c r="X205" s="94"/>
      <c r="Y205" s="93"/>
      <c r="Z205" s="93"/>
      <c r="AA205" s="93"/>
      <c r="AB205" s="93"/>
      <c r="AC205" s="93"/>
      <c r="AD205" s="126"/>
      <c r="AE205" s="93"/>
      <c r="AF205" s="93"/>
      <c r="AG205" s="90"/>
      <c r="AH205" s="90"/>
      <c r="AI205" s="93"/>
      <c r="AJ205" s="90"/>
      <c r="AK205" s="90"/>
      <c r="AL205" s="93"/>
      <c r="AM205" s="93"/>
      <c r="AN205" s="93"/>
      <c r="AO205" s="90"/>
      <c r="AP205" s="90"/>
      <c r="AQ205" s="90"/>
      <c r="AR205" s="90"/>
      <c r="AS205" s="90">
        <f t="shared" si="14"/>
        <v>0</v>
      </c>
      <c r="AT205" s="90">
        <f t="shared" si="15"/>
        <v>0</v>
      </c>
      <c r="AU205" s="95">
        <f t="shared" si="16"/>
        <v>0</v>
      </c>
      <c r="AV205" s="53">
        <v>1</v>
      </c>
    </row>
    <row r="206" spans="1:48" x14ac:dyDescent="0.25">
      <c r="A206" s="91">
        <v>10</v>
      </c>
      <c r="B206" s="57" t="s">
        <v>243</v>
      </c>
      <c r="C206" s="93"/>
      <c r="D206" s="93"/>
      <c r="E206" s="90"/>
      <c r="F206" s="93"/>
      <c r="G206" s="93"/>
      <c r="H206" s="93"/>
      <c r="I206" s="93"/>
      <c r="J206" s="93"/>
      <c r="K206" s="93"/>
      <c r="L206" s="93"/>
      <c r="M206" s="93"/>
      <c r="N206" s="90"/>
      <c r="O206" s="93"/>
      <c r="P206" s="93"/>
      <c r="Q206" s="93"/>
      <c r="R206" s="93"/>
      <c r="S206" s="93"/>
      <c r="T206" s="93"/>
      <c r="U206" s="93" t="s">
        <v>247</v>
      </c>
      <c r="V206" s="93">
        <v>1</v>
      </c>
      <c r="W206" s="93"/>
      <c r="X206" s="94"/>
      <c r="Y206" s="93"/>
      <c r="Z206" s="93"/>
      <c r="AA206" s="93"/>
      <c r="AB206" s="93"/>
      <c r="AC206" s="93"/>
      <c r="AD206" s="126"/>
      <c r="AE206" s="93"/>
      <c r="AF206" s="93"/>
      <c r="AG206" s="90"/>
      <c r="AH206" s="90"/>
      <c r="AI206" s="93"/>
      <c r="AJ206" s="90"/>
      <c r="AK206" s="90"/>
      <c r="AL206" s="93"/>
      <c r="AM206" s="93"/>
      <c r="AN206" s="93"/>
      <c r="AO206" s="90"/>
      <c r="AP206" s="90"/>
      <c r="AQ206" s="90"/>
      <c r="AR206" s="90"/>
      <c r="AS206" s="90">
        <v>0</v>
      </c>
      <c r="AT206" s="90">
        <f t="shared" si="15"/>
        <v>1</v>
      </c>
      <c r="AU206" s="95">
        <f t="shared" si="16"/>
        <v>1</v>
      </c>
    </row>
    <row r="207" spans="1:48" ht="30" x14ac:dyDescent="0.25">
      <c r="A207" s="91">
        <v>11</v>
      </c>
      <c r="B207" s="57" t="s">
        <v>233</v>
      </c>
      <c r="C207" s="93"/>
      <c r="D207" s="93"/>
      <c r="E207" s="90"/>
      <c r="F207" s="93"/>
      <c r="G207" s="93"/>
      <c r="H207" s="93"/>
      <c r="I207" s="93"/>
      <c r="J207" s="93"/>
      <c r="K207" s="93"/>
      <c r="L207" s="93"/>
      <c r="M207" s="93"/>
      <c r="N207" s="90"/>
      <c r="O207" s="93"/>
      <c r="P207" s="93"/>
      <c r="Q207" s="93"/>
      <c r="R207" s="93"/>
      <c r="S207" s="93"/>
      <c r="T207" s="93"/>
      <c r="U207" s="129"/>
      <c r="V207" s="93"/>
      <c r="W207" s="93"/>
      <c r="X207" s="94"/>
      <c r="Y207" s="93"/>
      <c r="Z207" s="93"/>
      <c r="AA207" s="93"/>
      <c r="AB207" s="93"/>
      <c r="AC207" s="93"/>
      <c r="AD207" s="126"/>
      <c r="AE207" s="93"/>
      <c r="AF207" s="93"/>
      <c r="AG207" s="90"/>
      <c r="AH207" s="90"/>
      <c r="AI207" s="93"/>
      <c r="AJ207" s="90"/>
      <c r="AK207" s="90"/>
      <c r="AL207" s="93"/>
      <c r="AM207" s="93"/>
      <c r="AN207" s="93"/>
      <c r="AO207" s="90"/>
      <c r="AP207" s="90"/>
      <c r="AQ207" s="90"/>
      <c r="AR207" s="90"/>
      <c r="AS207" s="90">
        <f t="shared" si="14"/>
        <v>0</v>
      </c>
      <c r="AT207" s="90">
        <f t="shared" si="15"/>
        <v>0</v>
      </c>
      <c r="AU207" s="95">
        <f t="shared" si="16"/>
        <v>0</v>
      </c>
    </row>
    <row r="208" spans="1:48" ht="30" x14ac:dyDescent="0.25">
      <c r="A208" s="91">
        <v>12</v>
      </c>
      <c r="B208" s="57" t="s">
        <v>234</v>
      </c>
      <c r="C208" s="93"/>
      <c r="D208" s="93"/>
      <c r="E208" s="90"/>
      <c r="F208" s="93"/>
      <c r="G208" s="93"/>
      <c r="H208" s="93"/>
      <c r="I208" s="93"/>
      <c r="J208" s="93"/>
      <c r="K208" s="93"/>
      <c r="L208" s="93"/>
      <c r="M208" s="93"/>
      <c r="N208" s="90"/>
      <c r="O208" s="93"/>
      <c r="P208" s="93"/>
      <c r="Q208" s="93"/>
      <c r="R208" s="93"/>
      <c r="S208" s="93"/>
      <c r="T208" s="93"/>
      <c r="U208" s="129"/>
      <c r="V208" s="93"/>
      <c r="W208" s="93"/>
      <c r="X208" s="94"/>
      <c r="Y208" s="93"/>
      <c r="Z208" s="93"/>
      <c r="AA208" s="93"/>
      <c r="AB208" s="93"/>
      <c r="AC208" s="93"/>
      <c r="AD208" s="126"/>
      <c r="AE208" s="93"/>
      <c r="AF208" s="93"/>
      <c r="AG208" s="90"/>
      <c r="AH208" s="90"/>
      <c r="AI208" s="93"/>
      <c r="AJ208" s="90"/>
      <c r="AK208" s="90"/>
      <c r="AL208" s="93"/>
      <c r="AM208" s="93"/>
      <c r="AN208" s="93"/>
      <c r="AO208" s="90"/>
      <c r="AP208" s="90"/>
      <c r="AQ208" s="90"/>
      <c r="AR208" s="90"/>
      <c r="AS208" s="90">
        <f t="shared" si="14"/>
        <v>0</v>
      </c>
      <c r="AT208" s="90">
        <f t="shared" si="15"/>
        <v>0</v>
      </c>
      <c r="AU208" s="95">
        <f t="shared" si="16"/>
        <v>0</v>
      </c>
    </row>
    <row r="209" spans="1:48" ht="30" x14ac:dyDescent="0.25">
      <c r="A209" s="91">
        <v>13</v>
      </c>
      <c r="B209" s="57" t="s">
        <v>235</v>
      </c>
      <c r="C209" s="93"/>
      <c r="D209" s="93"/>
      <c r="E209" s="90"/>
      <c r="F209" s="93"/>
      <c r="G209" s="93"/>
      <c r="H209" s="93"/>
      <c r="I209" s="93"/>
      <c r="J209" s="93"/>
      <c r="K209" s="93"/>
      <c r="L209" s="93"/>
      <c r="M209" s="93"/>
      <c r="N209" s="90"/>
      <c r="O209" s="93"/>
      <c r="P209" s="93"/>
      <c r="Q209" s="93"/>
      <c r="R209" s="93"/>
      <c r="S209" s="93"/>
      <c r="T209" s="93"/>
      <c r="U209" s="129"/>
      <c r="V209" s="93"/>
      <c r="W209" s="93"/>
      <c r="X209" s="94"/>
      <c r="Y209" s="93"/>
      <c r="Z209" s="93"/>
      <c r="AA209" s="93"/>
      <c r="AB209" s="93"/>
      <c r="AC209" s="93"/>
      <c r="AD209" s="126"/>
      <c r="AE209" s="93"/>
      <c r="AF209" s="93"/>
      <c r="AG209" s="90"/>
      <c r="AH209" s="90"/>
      <c r="AI209" s="93"/>
      <c r="AJ209" s="90"/>
      <c r="AK209" s="90"/>
      <c r="AL209" s="93"/>
      <c r="AM209" s="93"/>
      <c r="AN209" s="93"/>
      <c r="AO209" s="90"/>
      <c r="AP209" s="90"/>
      <c r="AQ209" s="90"/>
      <c r="AR209" s="90"/>
      <c r="AS209" s="90">
        <f t="shared" si="14"/>
        <v>0</v>
      </c>
      <c r="AT209" s="90">
        <f t="shared" si="15"/>
        <v>0</v>
      </c>
      <c r="AU209" s="95">
        <f t="shared" si="16"/>
        <v>0</v>
      </c>
    </row>
    <row r="210" spans="1:48" x14ac:dyDescent="0.25">
      <c r="A210" s="91">
        <v>14</v>
      </c>
      <c r="B210" s="57" t="s">
        <v>236</v>
      </c>
      <c r="C210" s="93"/>
      <c r="D210" s="93"/>
      <c r="E210" s="90"/>
      <c r="F210" s="93"/>
      <c r="G210" s="93"/>
      <c r="H210" s="93"/>
      <c r="I210" s="93"/>
      <c r="J210" s="93"/>
      <c r="K210" s="93"/>
      <c r="L210" s="93"/>
      <c r="M210" s="93"/>
      <c r="N210" s="90"/>
      <c r="O210" s="93"/>
      <c r="P210" s="93"/>
      <c r="Q210" s="93"/>
      <c r="R210" s="93"/>
      <c r="S210" s="93"/>
      <c r="T210" s="93"/>
      <c r="U210" s="129"/>
      <c r="V210" s="93"/>
      <c r="W210" s="93"/>
      <c r="X210" s="94"/>
      <c r="Y210" s="93"/>
      <c r="Z210" s="93"/>
      <c r="AA210" s="93"/>
      <c r="AB210" s="93"/>
      <c r="AC210" s="93"/>
      <c r="AD210" s="126"/>
      <c r="AE210" s="93"/>
      <c r="AF210" s="93"/>
      <c r="AG210" s="90"/>
      <c r="AH210" s="90"/>
      <c r="AI210" s="93"/>
      <c r="AJ210" s="90"/>
      <c r="AK210" s="90"/>
      <c r="AL210" s="93"/>
      <c r="AM210" s="93"/>
      <c r="AN210" s="93"/>
      <c r="AO210" s="90"/>
      <c r="AP210" s="90"/>
      <c r="AQ210" s="90"/>
      <c r="AR210" s="90"/>
      <c r="AS210" s="90">
        <f t="shared" si="14"/>
        <v>0</v>
      </c>
      <c r="AT210" s="90">
        <f t="shared" si="15"/>
        <v>0</v>
      </c>
      <c r="AU210" s="95">
        <f t="shared" si="16"/>
        <v>0</v>
      </c>
    </row>
    <row r="211" spans="1:48" ht="45" x14ac:dyDescent="0.25">
      <c r="A211" s="91">
        <v>15</v>
      </c>
      <c r="B211" s="57" t="s">
        <v>237</v>
      </c>
      <c r="C211" s="93"/>
      <c r="D211" s="93"/>
      <c r="E211" s="90"/>
      <c r="F211" s="93"/>
      <c r="G211" s="93"/>
      <c r="H211" s="93"/>
      <c r="I211" s="93"/>
      <c r="J211" s="93"/>
      <c r="K211" s="93"/>
      <c r="L211" s="93"/>
      <c r="M211" s="93"/>
      <c r="N211" s="90"/>
      <c r="O211" s="93"/>
      <c r="P211" s="93"/>
      <c r="Q211" s="93"/>
      <c r="R211" s="93"/>
      <c r="S211" s="93"/>
      <c r="T211" s="93"/>
      <c r="U211" s="129"/>
      <c r="V211" s="93"/>
      <c r="W211" s="93"/>
      <c r="X211" s="94"/>
      <c r="Y211" s="93"/>
      <c r="Z211" s="93"/>
      <c r="AA211" s="93"/>
      <c r="AB211" s="93"/>
      <c r="AC211" s="93"/>
      <c r="AD211" s="126"/>
      <c r="AE211" s="93"/>
      <c r="AF211" s="93"/>
      <c r="AG211" s="90"/>
      <c r="AH211" s="90"/>
      <c r="AI211" s="93"/>
      <c r="AJ211" s="90"/>
      <c r="AK211" s="90"/>
      <c r="AL211" s="93"/>
      <c r="AM211" s="93"/>
      <c r="AN211" s="93"/>
      <c r="AO211" s="90"/>
      <c r="AP211" s="90"/>
      <c r="AQ211" s="90"/>
      <c r="AR211" s="90"/>
      <c r="AS211" s="90">
        <f t="shared" si="14"/>
        <v>0</v>
      </c>
      <c r="AT211" s="90">
        <f t="shared" si="15"/>
        <v>0</v>
      </c>
      <c r="AU211" s="95"/>
    </row>
    <row r="212" spans="1:48" x14ac:dyDescent="0.25">
      <c r="A212" s="96"/>
      <c r="B212" s="97"/>
      <c r="C212" s="98">
        <f>C197+C198+C199+C200+C201+C202+C203+C204+C205+C206+C207+C208+C209+C210+C211</f>
        <v>0</v>
      </c>
      <c r="D212" s="98">
        <f t="shared" ref="D212:AU212" si="17">D197+D198+D199+D200+D201+D202+D203+D204+D205+D206+D207+D208+D209+D210+D211</f>
        <v>0</v>
      </c>
      <c r="E212" s="98">
        <f t="shared" si="17"/>
        <v>0</v>
      </c>
      <c r="F212" s="98">
        <f t="shared" si="17"/>
        <v>0</v>
      </c>
      <c r="G212" s="98">
        <f t="shared" si="17"/>
        <v>0</v>
      </c>
      <c r="H212" s="98">
        <f t="shared" si="17"/>
        <v>0</v>
      </c>
      <c r="I212" s="98">
        <f t="shared" si="17"/>
        <v>0</v>
      </c>
      <c r="J212" s="98">
        <f t="shared" si="17"/>
        <v>0</v>
      </c>
      <c r="K212" s="98">
        <f t="shared" si="17"/>
        <v>0</v>
      </c>
      <c r="L212" s="98">
        <f t="shared" si="17"/>
        <v>0</v>
      </c>
      <c r="M212" s="98">
        <f t="shared" si="17"/>
        <v>0</v>
      </c>
      <c r="N212" s="98">
        <f t="shared" si="17"/>
        <v>0</v>
      </c>
      <c r="O212" s="98">
        <f t="shared" si="17"/>
        <v>0</v>
      </c>
      <c r="P212" s="98">
        <f t="shared" si="17"/>
        <v>1</v>
      </c>
      <c r="Q212" s="98">
        <f t="shared" si="17"/>
        <v>0</v>
      </c>
      <c r="R212" s="98">
        <f t="shared" si="17"/>
        <v>0</v>
      </c>
      <c r="S212" s="98">
        <f t="shared" si="17"/>
        <v>0</v>
      </c>
      <c r="T212" s="98">
        <f t="shared" si="17"/>
        <v>0</v>
      </c>
      <c r="U212" s="98">
        <v>0</v>
      </c>
      <c r="V212" s="98">
        <f t="shared" si="17"/>
        <v>1</v>
      </c>
      <c r="W212" s="98">
        <f t="shared" si="17"/>
        <v>0</v>
      </c>
      <c r="X212" s="109">
        <f t="shared" si="17"/>
        <v>0</v>
      </c>
      <c r="Y212" s="98">
        <f t="shared" si="17"/>
        <v>0</v>
      </c>
      <c r="Z212" s="98">
        <f t="shared" si="17"/>
        <v>0</v>
      </c>
      <c r="AA212" s="98">
        <f t="shared" si="17"/>
        <v>0</v>
      </c>
      <c r="AB212" s="98">
        <f t="shared" si="17"/>
        <v>0</v>
      </c>
      <c r="AC212" s="98">
        <f t="shared" si="17"/>
        <v>0</v>
      </c>
      <c r="AD212" s="127">
        <f t="shared" si="17"/>
        <v>0</v>
      </c>
      <c r="AE212" s="98">
        <f t="shared" si="17"/>
        <v>0</v>
      </c>
      <c r="AF212" s="98">
        <f t="shared" si="17"/>
        <v>0</v>
      </c>
      <c r="AG212" s="98">
        <f t="shared" si="17"/>
        <v>0</v>
      </c>
      <c r="AH212" s="98">
        <f t="shared" si="17"/>
        <v>0</v>
      </c>
      <c r="AI212" s="98">
        <f t="shared" si="17"/>
        <v>0</v>
      </c>
      <c r="AJ212" s="98">
        <f t="shared" si="17"/>
        <v>0</v>
      </c>
      <c r="AK212" s="98">
        <f t="shared" si="17"/>
        <v>0</v>
      </c>
      <c r="AL212" s="98">
        <f t="shared" si="17"/>
        <v>1</v>
      </c>
      <c r="AM212" s="98">
        <f t="shared" si="17"/>
        <v>0</v>
      </c>
      <c r="AN212" s="98">
        <f t="shared" si="17"/>
        <v>0</v>
      </c>
      <c r="AO212" s="98">
        <f t="shared" si="17"/>
        <v>0</v>
      </c>
      <c r="AP212" s="98">
        <f t="shared" si="17"/>
        <v>0</v>
      </c>
      <c r="AQ212" s="98">
        <f t="shared" si="17"/>
        <v>0</v>
      </c>
      <c r="AR212" s="98">
        <f t="shared" si="17"/>
        <v>0</v>
      </c>
      <c r="AS212" s="98">
        <f t="shared" si="17"/>
        <v>1</v>
      </c>
      <c r="AT212" s="98">
        <f t="shared" si="17"/>
        <v>2</v>
      </c>
      <c r="AU212" s="98">
        <f t="shared" si="17"/>
        <v>3</v>
      </c>
      <c r="AV212" s="99"/>
    </row>
    <row r="213" spans="1:48" x14ac:dyDescent="0.25">
      <c r="A213" s="100"/>
      <c r="B213" s="101"/>
      <c r="C213" s="102"/>
      <c r="D213" s="102"/>
      <c r="E213" s="101"/>
      <c r="F213" s="102"/>
      <c r="G213" s="102"/>
      <c r="H213" s="102"/>
      <c r="I213" s="102"/>
      <c r="J213" s="102"/>
      <c r="K213" s="102"/>
      <c r="L213" s="102"/>
      <c r="M213" s="102"/>
      <c r="N213" s="101"/>
      <c r="O213" s="102"/>
      <c r="P213" s="102"/>
      <c r="Q213" s="102"/>
      <c r="R213" s="102"/>
      <c r="S213" s="102"/>
      <c r="T213" s="102"/>
      <c r="U213" s="130"/>
      <c r="V213" s="102"/>
      <c r="W213" s="102"/>
      <c r="X213" s="103"/>
      <c r="Y213" s="102"/>
      <c r="Z213" s="102"/>
      <c r="AA213" s="102"/>
      <c r="AB213" s="102"/>
      <c r="AC213" s="102"/>
      <c r="AD213" s="121"/>
      <c r="AE213" s="102"/>
      <c r="AF213" s="102"/>
      <c r="AG213" s="101"/>
      <c r="AH213" s="101"/>
      <c r="AI213" s="102"/>
      <c r="AJ213" s="101"/>
      <c r="AK213" s="101"/>
      <c r="AL213" s="102"/>
      <c r="AM213" s="102"/>
      <c r="AN213" s="102"/>
      <c r="AO213" s="101"/>
      <c r="AP213" s="101"/>
      <c r="AQ213" s="101"/>
      <c r="AR213" s="101"/>
      <c r="AS213" s="101"/>
      <c r="AT213" s="101"/>
      <c r="AU213" s="101"/>
    </row>
  </sheetData>
  <mergeCells count="2">
    <mergeCell ref="P112:AA112"/>
    <mergeCell ref="F114:K114"/>
  </mergeCells>
  <pageMargins left="0.7" right="0.7" top="0.75" bottom="0.75" header="0.3" footer="0.3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2020</vt:lpstr>
      <vt:lpstr>'март 2020'!Область_печати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2020-05-08T04:51:12Z</dcterms:modified>
</cp:coreProperties>
</file>